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hanuTeja\Chandan\Downloads\"/>
    </mc:Choice>
  </mc:AlternateContent>
  <xr:revisionPtr revIDLastSave="0" documentId="13_ncr:1_{FC9D28EF-A865-4049-A833-72D25E5677C2}" xr6:coauthVersionLast="47" xr6:coauthVersionMax="47" xr10:uidLastSave="{00000000-0000-0000-0000-000000000000}"/>
  <bookViews>
    <workbookView xWindow="-113" yWindow="-113" windowWidth="24267" windowHeight="13023" firstSheet="1" activeTab="1" xr2:uid="{A045B42E-837A-413A-8BC9-7CE5C822F4DB}"/>
  </bookViews>
  <sheets>
    <sheet name="STATUS" sheetId="2" state="hidden" r:id="rId1"/>
    <sheet name="STGY" sheetId="1" r:id="rId2"/>
    <sheet name="FORMULAS" sheetId="4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3" i="1" l="1"/>
  <c r="R309" i="1" a="1"/>
  <c r="R309" i="1" s="1"/>
  <c r="R308" i="1"/>
  <c r="R308" i="1" a="1"/>
  <c r="R307" i="1" a="1"/>
  <c r="R307" i="1" s="1"/>
  <c r="R306" i="1" a="1"/>
  <c r="R306" i="1" s="1"/>
  <c r="R305" i="1" a="1"/>
  <c r="R305" i="1" s="1"/>
  <c r="R304" i="1" a="1"/>
  <c r="R304" i="1" s="1"/>
  <c r="R303" i="1" a="1"/>
  <c r="R303" i="1" s="1"/>
  <c r="R302" i="1" a="1"/>
  <c r="R302" i="1" s="1"/>
  <c r="R301" i="1" a="1"/>
  <c r="R301" i="1" s="1"/>
  <c r="R300" i="1" a="1"/>
  <c r="R300" i="1" s="1"/>
  <c r="R266" i="1" a="1"/>
  <c r="R266" i="1" s="1"/>
  <c r="R265" i="1"/>
  <c r="R265" i="1" a="1"/>
  <c r="R264" i="1"/>
  <c r="R264" i="1" a="1"/>
  <c r="R263" i="1"/>
  <c r="R263" i="1" a="1"/>
  <c r="R262" i="1" a="1"/>
  <c r="R262" i="1" s="1"/>
  <c r="R261" i="1" a="1"/>
  <c r="R261" i="1" s="1"/>
  <c r="R260" i="1" a="1"/>
  <c r="R260" i="1" s="1"/>
  <c r="R259" i="1"/>
  <c r="R259" i="1" a="1"/>
  <c r="R258" i="1" a="1"/>
  <c r="R258" i="1" s="1"/>
  <c r="R257" i="1" a="1"/>
  <c r="R257" i="1" s="1"/>
  <c r="R223" i="1" a="1"/>
  <c r="R223" i="1" s="1"/>
  <c r="R222" i="1"/>
  <c r="R222" i="1" a="1"/>
  <c r="R221" i="1" a="1"/>
  <c r="R221" i="1" s="1"/>
  <c r="R220" i="1"/>
  <c r="R220" i="1" a="1"/>
  <c r="R219" i="1" a="1"/>
  <c r="R219" i="1" s="1"/>
  <c r="R218" i="1" a="1"/>
  <c r="R218" i="1" s="1"/>
  <c r="R217" i="1" a="1"/>
  <c r="R217" i="1" s="1"/>
  <c r="R216" i="1"/>
  <c r="R216" i="1" a="1"/>
  <c r="R215" i="1" a="1"/>
  <c r="R215" i="1" s="1"/>
  <c r="R214" i="1" a="1"/>
  <c r="R214" i="1" s="1"/>
  <c r="R180" i="1" a="1"/>
  <c r="R180" i="1" s="1"/>
  <c r="R179" i="1" a="1"/>
  <c r="R179" i="1" s="1"/>
  <c r="R178" i="1" a="1"/>
  <c r="R178" i="1" s="1"/>
  <c r="R177" i="1" a="1"/>
  <c r="R177" i="1" s="1"/>
  <c r="R176" i="1" a="1"/>
  <c r="R176" i="1" s="1"/>
  <c r="R175" i="1" a="1"/>
  <c r="R175" i="1" s="1"/>
  <c r="R174" i="1" a="1"/>
  <c r="R174" i="1" s="1"/>
  <c r="R173" i="1" a="1"/>
  <c r="R173" i="1" s="1"/>
  <c r="R172" i="1" a="1"/>
  <c r="R172" i="1" s="1"/>
  <c r="R171" i="1" a="1"/>
  <c r="R171" i="1" s="1"/>
  <c r="R137" i="1" a="1"/>
  <c r="R137" i="1" s="1"/>
  <c r="R136" i="1" a="1"/>
  <c r="R136" i="1" s="1"/>
  <c r="R135" i="1" a="1"/>
  <c r="R135" i="1" s="1"/>
  <c r="R134" i="1"/>
  <c r="R134" i="1" a="1"/>
  <c r="R133" i="1" a="1"/>
  <c r="R133" i="1" s="1"/>
  <c r="R132" i="1" a="1"/>
  <c r="R132" i="1" s="1"/>
  <c r="R131" i="1" a="1"/>
  <c r="R131" i="1" s="1"/>
  <c r="R130" i="1"/>
  <c r="R130" i="1" a="1"/>
  <c r="R129" i="1" a="1"/>
  <c r="R129" i="1" s="1"/>
  <c r="R128" i="1" a="1"/>
  <c r="R128" i="1" s="1"/>
  <c r="R94" i="1" a="1"/>
  <c r="R94" i="1" s="1"/>
  <c r="R93" i="1"/>
  <c r="R93" i="1" a="1"/>
  <c r="R92" i="1"/>
  <c r="R92" i="1" a="1"/>
  <c r="R91" i="1" a="1"/>
  <c r="R91" i="1" s="1"/>
  <c r="R90" i="1" a="1"/>
  <c r="R90" i="1" s="1"/>
  <c r="R89" i="1"/>
  <c r="R89" i="1" a="1"/>
  <c r="R88" i="1"/>
  <c r="R88" i="1" a="1"/>
  <c r="R87" i="1" a="1"/>
  <c r="R87" i="1" s="1"/>
  <c r="R86" i="1" a="1"/>
  <c r="R86" i="1" s="1"/>
  <c r="R85" i="1"/>
  <c r="R85" i="1" a="1"/>
  <c r="R51" i="1" a="1"/>
  <c r="R51" i="1" s="1"/>
  <c r="R50" i="1" a="1"/>
  <c r="R50" i="1" s="1"/>
  <c r="R49" i="1" a="1"/>
  <c r="R49" i="1" s="1"/>
  <c r="R48" i="1" a="1"/>
  <c r="R48" i="1" s="1"/>
  <c r="R47" i="1" a="1"/>
  <c r="R47" i="1" s="1"/>
  <c r="R46" i="1" a="1"/>
  <c r="R46" i="1" s="1"/>
  <c r="R45" i="1" a="1"/>
  <c r="R45" i="1" s="1"/>
  <c r="R44" i="1" a="1"/>
  <c r="R44" i="1" s="1"/>
  <c r="R43" i="1" a="1"/>
  <c r="R43" i="1" s="1"/>
  <c r="R42" i="1" a="1"/>
  <c r="R42" i="1" s="1"/>
  <c r="IE315" i="1"/>
  <c r="IE314" i="1"/>
  <c r="IF314" i="1" s="1"/>
  <c r="IE313" i="1"/>
  <c r="IE312" i="1"/>
  <c r="IF312" i="1" s="1"/>
  <c r="IE311" i="1"/>
  <c r="IF311" i="1" s="1"/>
  <c r="IE310" i="1"/>
  <c r="IF310" i="1" s="1"/>
  <c r="IE309" i="1"/>
  <c r="IE308" i="1"/>
  <c r="IF308" i="1" s="1"/>
  <c r="IE307" i="1"/>
  <c r="IF307" i="1" s="1"/>
  <c r="IG306" i="1"/>
  <c r="IE306" i="1"/>
  <c r="IF306" i="1" s="1"/>
  <c r="IE305" i="1"/>
  <c r="IE304" i="1"/>
  <c r="IF304" i="1" s="1"/>
  <c r="IM304" i="1" s="1"/>
  <c r="IE303" i="1"/>
  <c r="IF303" i="1" s="1"/>
  <c r="IE302" i="1"/>
  <c r="IF302" i="1" s="1"/>
  <c r="IE301" i="1"/>
  <c r="IF300" i="1"/>
  <c r="IM300" i="1" s="1"/>
  <c r="IE300" i="1"/>
  <c r="IE299" i="1"/>
  <c r="IF299" i="1" s="1"/>
  <c r="IE298" i="1"/>
  <c r="IF298" i="1" s="1"/>
  <c r="IE297" i="1"/>
  <c r="IE296" i="1"/>
  <c r="IE295" i="1"/>
  <c r="IF295" i="1" s="1"/>
  <c r="IE294" i="1"/>
  <c r="IF294" i="1" s="1"/>
  <c r="IE293" i="1"/>
  <c r="IE292" i="1"/>
  <c r="IF292" i="1" s="1"/>
  <c r="IM292" i="1" s="1"/>
  <c r="IE291" i="1"/>
  <c r="IF291" i="1" s="1"/>
  <c r="IE290" i="1"/>
  <c r="IF290" i="1" s="1"/>
  <c r="IE289" i="1"/>
  <c r="IE288" i="1"/>
  <c r="IE287" i="1"/>
  <c r="IF287" i="1" s="1"/>
  <c r="IG286" i="1"/>
  <c r="IE286" i="1"/>
  <c r="IF286" i="1" s="1"/>
  <c r="IE285" i="1"/>
  <c r="IE284" i="1"/>
  <c r="IE283" i="1"/>
  <c r="IF283" i="1" s="1"/>
  <c r="IE282" i="1"/>
  <c r="IF282" i="1" s="1"/>
  <c r="IN282" i="1" s="1"/>
  <c r="IO282" i="1" s="1"/>
  <c r="IM281" i="1"/>
  <c r="IE281" i="1"/>
  <c r="IF281" i="1" s="1"/>
  <c r="IN281" i="1" s="1"/>
  <c r="IO281" i="1" s="1"/>
  <c r="IF280" i="1"/>
  <c r="IE280" i="1"/>
  <c r="IE279" i="1"/>
  <c r="IF279" i="1" s="1"/>
  <c r="IM278" i="1"/>
  <c r="IE278" i="1"/>
  <c r="IF278" i="1" s="1"/>
  <c r="IN278" i="1" s="1"/>
  <c r="IO278" i="1" s="1"/>
  <c r="IM277" i="1"/>
  <c r="IG277" i="1"/>
  <c r="IE277" i="1"/>
  <c r="IF277" i="1" s="1"/>
  <c r="IN277" i="1" s="1"/>
  <c r="IO277" i="1" s="1"/>
  <c r="IE276" i="1"/>
  <c r="IE275" i="1"/>
  <c r="IF275" i="1" s="1"/>
  <c r="IE274" i="1"/>
  <c r="IE273" i="1"/>
  <c r="IF273" i="1" s="1"/>
  <c r="IN273" i="1" s="1"/>
  <c r="IO273" i="1" s="1"/>
  <c r="IE272" i="1"/>
  <c r="IE271" i="1"/>
  <c r="IF271" i="1" s="1"/>
  <c r="IE270" i="1"/>
  <c r="IE269" i="1"/>
  <c r="IE268" i="1"/>
  <c r="IF268" i="1" s="1"/>
  <c r="IF267" i="1"/>
  <c r="IE267" i="1"/>
  <c r="IE266" i="1"/>
  <c r="IE265" i="1"/>
  <c r="IF264" i="1"/>
  <c r="IM264" i="1" s="1"/>
  <c r="IE264" i="1"/>
  <c r="IE263" i="1"/>
  <c r="IF263" i="1" s="1"/>
  <c r="IE262" i="1"/>
  <c r="IE261" i="1"/>
  <c r="IE260" i="1"/>
  <c r="IF259" i="1"/>
  <c r="IN259" i="1" s="1"/>
  <c r="IO259" i="1" s="1"/>
  <c r="IE259" i="1"/>
  <c r="IE258" i="1"/>
  <c r="IE257" i="1"/>
  <c r="IF257" i="1" s="1"/>
  <c r="IN257" i="1" s="1"/>
  <c r="IO257" i="1" s="1"/>
  <c r="IE256" i="1"/>
  <c r="IE255" i="1"/>
  <c r="IE254" i="1"/>
  <c r="IF254" i="1" s="1"/>
  <c r="IE253" i="1"/>
  <c r="IE252" i="1"/>
  <c r="IE251" i="1"/>
  <c r="IE250" i="1"/>
  <c r="IF250" i="1" s="1"/>
  <c r="IE249" i="1"/>
  <c r="IE248" i="1"/>
  <c r="IE247" i="1"/>
  <c r="IE246" i="1"/>
  <c r="IF246" i="1" s="1"/>
  <c r="IM246" i="1" s="1"/>
  <c r="IE245" i="1"/>
  <c r="IE244" i="1"/>
  <c r="IE243" i="1"/>
  <c r="IE242" i="1"/>
  <c r="IF242" i="1" s="1"/>
  <c r="IM242" i="1" s="1"/>
  <c r="IE241" i="1"/>
  <c r="IE240" i="1"/>
  <c r="IE239" i="1"/>
  <c r="IE238" i="1"/>
  <c r="IF237" i="1"/>
  <c r="IN237" i="1" s="1"/>
  <c r="IO237" i="1" s="1"/>
  <c r="IE237" i="1"/>
  <c r="IE236" i="1"/>
  <c r="IE235" i="1"/>
  <c r="IE234" i="1"/>
  <c r="IE233" i="1"/>
  <c r="IF233" i="1" s="1"/>
  <c r="IE232" i="1"/>
  <c r="IF231" i="1"/>
  <c r="IE231" i="1"/>
  <c r="IE230" i="1"/>
  <c r="IF230" i="1" s="1"/>
  <c r="IE229" i="1"/>
  <c r="IF229" i="1" s="1"/>
  <c r="IE228" i="1"/>
  <c r="IE227" i="1"/>
  <c r="IF227" i="1" s="1"/>
  <c r="IE226" i="1"/>
  <c r="IF226" i="1" s="1"/>
  <c r="IE225" i="1"/>
  <c r="IF225" i="1" s="1"/>
  <c r="IE224" i="1"/>
  <c r="IF223" i="1"/>
  <c r="IE223" i="1"/>
  <c r="IE222" i="1"/>
  <c r="IF222" i="1" s="1"/>
  <c r="IF221" i="1"/>
  <c r="IM221" i="1" s="1"/>
  <c r="IE221" i="1"/>
  <c r="IE220" i="1"/>
  <c r="IE219" i="1"/>
  <c r="IF219" i="1" s="1"/>
  <c r="IE218" i="1"/>
  <c r="IF218" i="1" s="1"/>
  <c r="IE217" i="1"/>
  <c r="IF217" i="1" s="1"/>
  <c r="IE216" i="1"/>
  <c r="IE215" i="1"/>
  <c r="IF215" i="1" s="1"/>
  <c r="IE214" i="1"/>
  <c r="IF214" i="1" s="1"/>
  <c r="IF213" i="1"/>
  <c r="IM213" i="1" s="1"/>
  <c r="IE213" i="1"/>
  <c r="IE212" i="1"/>
  <c r="IE211" i="1"/>
  <c r="IF211" i="1" s="1"/>
  <c r="IE210" i="1"/>
  <c r="IE209" i="1"/>
  <c r="IE208" i="1"/>
  <c r="IF207" i="1"/>
  <c r="IE207" i="1"/>
  <c r="IE206" i="1"/>
  <c r="IF205" i="1"/>
  <c r="IM205" i="1" s="1"/>
  <c r="IE205" i="1"/>
  <c r="IE204" i="1"/>
  <c r="IE203" i="1"/>
  <c r="IF203" i="1" s="1"/>
  <c r="IE202" i="1"/>
  <c r="IE201" i="1"/>
  <c r="IE200" i="1"/>
  <c r="IE199" i="1"/>
  <c r="IE198" i="1"/>
  <c r="IE197" i="1"/>
  <c r="IF197" i="1" s="1"/>
  <c r="IE196" i="1"/>
  <c r="IE195" i="1"/>
  <c r="IE194" i="1"/>
  <c r="IF194" i="1" s="1"/>
  <c r="IN194" i="1" s="1"/>
  <c r="IO194" i="1" s="1"/>
  <c r="IE193" i="1"/>
  <c r="IE192" i="1"/>
  <c r="IE191" i="1"/>
  <c r="IF191" i="1" s="1"/>
  <c r="IE190" i="1"/>
  <c r="IF189" i="1"/>
  <c r="IE189" i="1"/>
  <c r="IF188" i="1"/>
  <c r="IM188" i="1" s="1"/>
  <c r="IE188" i="1"/>
  <c r="IE187" i="1"/>
  <c r="IF187" i="1" s="1"/>
  <c r="IG187" i="1" s="1"/>
  <c r="IE186" i="1"/>
  <c r="IF186" i="1" s="1"/>
  <c r="IN186" i="1" s="1"/>
  <c r="IO186" i="1" s="1"/>
  <c r="IE185" i="1"/>
  <c r="IF185" i="1" s="1"/>
  <c r="IE184" i="1"/>
  <c r="IF184" i="1" s="1"/>
  <c r="IM184" i="1" s="1"/>
  <c r="IE183" i="1"/>
  <c r="IF183" i="1" s="1"/>
  <c r="IN183" i="1" s="1"/>
  <c r="IO183" i="1" s="1"/>
  <c r="IE182" i="1"/>
  <c r="IM181" i="1"/>
  <c r="IE181" i="1"/>
  <c r="IF181" i="1" s="1"/>
  <c r="IE180" i="1"/>
  <c r="IE179" i="1"/>
  <c r="IF179" i="1" s="1"/>
  <c r="IM179" i="1" s="1"/>
  <c r="IM178" i="1"/>
  <c r="IE178" i="1"/>
  <c r="IF178" i="1" s="1"/>
  <c r="IN178" i="1" s="1"/>
  <c r="IO178" i="1" s="1"/>
  <c r="IE177" i="1"/>
  <c r="IE176" i="1"/>
  <c r="IE175" i="1"/>
  <c r="IF175" i="1" s="1"/>
  <c r="IN175" i="1" s="1"/>
  <c r="IO175" i="1" s="1"/>
  <c r="IE174" i="1"/>
  <c r="IE173" i="1"/>
  <c r="IE172" i="1"/>
  <c r="IF172" i="1" s="1"/>
  <c r="IE171" i="1"/>
  <c r="IF171" i="1" s="1"/>
  <c r="IE170" i="1"/>
  <c r="IE169" i="1"/>
  <c r="IE168" i="1"/>
  <c r="IE167" i="1"/>
  <c r="IE166" i="1"/>
  <c r="IE165" i="1"/>
  <c r="IE164" i="1"/>
  <c r="IF164" i="1" s="1"/>
  <c r="IE163" i="1"/>
  <c r="IE162" i="1"/>
  <c r="IE161" i="1"/>
  <c r="IF161" i="1" s="1"/>
  <c r="IN161" i="1" s="1"/>
  <c r="IO161" i="1" s="1"/>
  <c r="IE160" i="1"/>
  <c r="IF160" i="1" s="1"/>
  <c r="IE159" i="1"/>
  <c r="IE158" i="1"/>
  <c r="IE157" i="1"/>
  <c r="IE156" i="1"/>
  <c r="IF156" i="1" s="1"/>
  <c r="IE155" i="1"/>
  <c r="IF155" i="1" s="1"/>
  <c r="IE154" i="1"/>
  <c r="IE153" i="1"/>
  <c r="IF153" i="1" s="1"/>
  <c r="IN153" i="1" s="1"/>
  <c r="IO153" i="1" s="1"/>
  <c r="IE152" i="1"/>
  <c r="IE151" i="1"/>
  <c r="IF151" i="1" s="1"/>
  <c r="IN151" i="1" s="1"/>
  <c r="IO151" i="1" s="1"/>
  <c r="IE150" i="1"/>
  <c r="IE149" i="1"/>
  <c r="IF149" i="1" s="1"/>
  <c r="IN149" i="1" s="1"/>
  <c r="IO149" i="1" s="1"/>
  <c r="IE148" i="1"/>
  <c r="IE147" i="1"/>
  <c r="IF147" i="1" s="1"/>
  <c r="IM146" i="1"/>
  <c r="IE146" i="1"/>
  <c r="IF146" i="1" s="1"/>
  <c r="IN146" i="1" s="1"/>
  <c r="IO146" i="1" s="1"/>
  <c r="IF145" i="1"/>
  <c r="IN145" i="1" s="1"/>
  <c r="IO145" i="1" s="1"/>
  <c r="IE145" i="1"/>
  <c r="IE144" i="1"/>
  <c r="IE143" i="1"/>
  <c r="IE142" i="1"/>
  <c r="IE141" i="1"/>
  <c r="IF141" i="1" s="1"/>
  <c r="IE140" i="1"/>
  <c r="IE139" i="1"/>
  <c r="IE138" i="1"/>
  <c r="IF138" i="1" s="1"/>
  <c r="IE137" i="1"/>
  <c r="IF137" i="1" s="1"/>
  <c r="IE136" i="1"/>
  <c r="IE135" i="1"/>
  <c r="IF135" i="1" s="1"/>
  <c r="IN135" i="1" s="1"/>
  <c r="IO135" i="1" s="1"/>
  <c r="IE134" i="1"/>
  <c r="IE133" i="1"/>
  <c r="IF133" i="1" s="1"/>
  <c r="IN133" i="1" s="1"/>
  <c r="IO133" i="1" s="1"/>
  <c r="IE132" i="1"/>
  <c r="IE131" i="1"/>
  <c r="IF131" i="1" s="1"/>
  <c r="IN131" i="1" s="1"/>
  <c r="IO131" i="1" s="1"/>
  <c r="IE130" i="1"/>
  <c r="IE129" i="1"/>
  <c r="IE128" i="1"/>
  <c r="IE127" i="1"/>
  <c r="IF127" i="1" s="1"/>
  <c r="IM127" i="1" s="1"/>
  <c r="IE126" i="1"/>
  <c r="IE125" i="1"/>
  <c r="IE124" i="1"/>
  <c r="IF123" i="1"/>
  <c r="IE123" i="1"/>
  <c r="IE122" i="1"/>
  <c r="IE121" i="1"/>
  <c r="IE120" i="1"/>
  <c r="IE119" i="1"/>
  <c r="IF119" i="1" s="1"/>
  <c r="IE118" i="1"/>
  <c r="IE117" i="1"/>
  <c r="IE116" i="1"/>
  <c r="IE115" i="1"/>
  <c r="IE114" i="1"/>
  <c r="IE113" i="1"/>
  <c r="IE112" i="1"/>
  <c r="IE111" i="1"/>
  <c r="IE110" i="1"/>
  <c r="IE109" i="1"/>
  <c r="IE108" i="1"/>
  <c r="IE107" i="1"/>
  <c r="IF107" i="1" s="1"/>
  <c r="IE106" i="1"/>
  <c r="IE105" i="1"/>
  <c r="IE104" i="1"/>
  <c r="IE103" i="1"/>
  <c r="IF103" i="1" s="1"/>
  <c r="IE102" i="1"/>
  <c r="IE101" i="1"/>
  <c r="IE100" i="1"/>
  <c r="IE99" i="1"/>
  <c r="IE98" i="1"/>
  <c r="IF98" i="1" s="1"/>
  <c r="IF97" i="1"/>
  <c r="IN97" i="1" s="1"/>
  <c r="IO97" i="1" s="1"/>
  <c r="IE97" i="1"/>
  <c r="IE96" i="1"/>
  <c r="IE95" i="1"/>
  <c r="IF95" i="1" s="1"/>
  <c r="IM95" i="1" s="1"/>
  <c r="IE94" i="1"/>
  <c r="IF93" i="1"/>
  <c r="IG93" i="1" s="1"/>
  <c r="IE93" i="1"/>
  <c r="IE92" i="1"/>
  <c r="IE91" i="1"/>
  <c r="IF91" i="1" s="1"/>
  <c r="IN91" i="1" s="1"/>
  <c r="IO91" i="1" s="1"/>
  <c r="IE90" i="1"/>
  <c r="IF90" i="1" s="1"/>
  <c r="IE89" i="1"/>
  <c r="IF89" i="1" s="1"/>
  <c r="IG89" i="1" s="1"/>
  <c r="IE88" i="1"/>
  <c r="IF87" i="1"/>
  <c r="IN87" i="1" s="1"/>
  <c r="IO87" i="1" s="1"/>
  <c r="IE87" i="1"/>
  <c r="IE86" i="1"/>
  <c r="IE85" i="1"/>
  <c r="IF85" i="1" s="1"/>
  <c r="IG85" i="1" s="1"/>
  <c r="IE84" i="1"/>
  <c r="IE83" i="1"/>
  <c r="IE82" i="1"/>
  <c r="IF82" i="1" s="1"/>
  <c r="IM82" i="1" s="1"/>
  <c r="IE81" i="1"/>
  <c r="IF81" i="1" s="1"/>
  <c r="IG81" i="1" s="1"/>
  <c r="IE80" i="1"/>
  <c r="IE79" i="1"/>
  <c r="IE78" i="1"/>
  <c r="IE77" i="1"/>
  <c r="IF77" i="1" s="1"/>
  <c r="IG77" i="1" s="1"/>
  <c r="IE76" i="1"/>
  <c r="IE75" i="1"/>
  <c r="IE74" i="1"/>
  <c r="IF74" i="1" s="1"/>
  <c r="IE73" i="1"/>
  <c r="IF73" i="1" s="1"/>
  <c r="IG73" i="1" s="1"/>
  <c r="IE72" i="1"/>
  <c r="IF71" i="1"/>
  <c r="IN71" i="1" s="1"/>
  <c r="IO71" i="1" s="1"/>
  <c r="IE71" i="1"/>
  <c r="IE70" i="1"/>
  <c r="IF70" i="1" s="1"/>
  <c r="IF69" i="1"/>
  <c r="IG69" i="1" s="1"/>
  <c r="IE69" i="1"/>
  <c r="IE68" i="1"/>
  <c r="IE67" i="1"/>
  <c r="IF67" i="1" s="1"/>
  <c r="IE66" i="1"/>
  <c r="IE65" i="1"/>
  <c r="IF65" i="1" s="1"/>
  <c r="IG65" i="1" s="1"/>
  <c r="IE64" i="1"/>
  <c r="IE63" i="1"/>
  <c r="IF62" i="1"/>
  <c r="IM62" i="1" s="1"/>
  <c r="IE62" i="1"/>
  <c r="IE61" i="1"/>
  <c r="IF61" i="1" s="1"/>
  <c r="IG61" i="1" s="1"/>
  <c r="IE60" i="1"/>
  <c r="IF59" i="1"/>
  <c r="IE59" i="1"/>
  <c r="IE58" i="1"/>
  <c r="IF58" i="1" s="1"/>
  <c r="IE57" i="1"/>
  <c r="IF57" i="1" s="1"/>
  <c r="IG57" i="1" s="1"/>
  <c r="IE56" i="1"/>
  <c r="IF55" i="1"/>
  <c r="IN55" i="1" s="1"/>
  <c r="IO55" i="1" s="1"/>
  <c r="IE55" i="1"/>
  <c r="IF54" i="1"/>
  <c r="IM54" i="1" s="1"/>
  <c r="IE54" i="1"/>
  <c r="IE53" i="1"/>
  <c r="IF53" i="1" s="1"/>
  <c r="IG53" i="1" s="1"/>
  <c r="IE52" i="1"/>
  <c r="IF51" i="1"/>
  <c r="IN51" i="1" s="1"/>
  <c r="IO51" i="1" s="1"/>
  <c r="IE51" i="1"/>
  <c r="IE50" i="1"/>
  <c r="IF50" i="1" s="1"/>
  <c r="IE49" i="1"/>
  <c r="IF49" i="1" s="1"/>
  <c r="IE48" i="1"/>
  <c r="IE47" i="1"/>
  <c r="IF47" i="1" s="1"/>
  <c r="IF46" i="1"/>
  <c r="IM46" i="1" s="1"/>
  <c r="IE46" i="1"/>
  <c r="IE45" i="1"/>
  <c r="IF45" i="1" s="1"/>
  <c r="IE44" i="1"/>
  <c r="IE43" i="1"/>
  <c r="IF43" i="1" s="1"/>
  <c r="IE42" i="1"/>
  <c r="IF42" i="1" s="1"/>
  <c r="IE41" i="1"/>
  <c r="IF41" i="1" s="1"/>
  <c r="IE40" i="1"/>
  <c r="IE39" i="1"/>
  <c r="IF39" i="1" s="1"/>
  <c r="IE38" i="1"/>
  <c r="IE37" i="1"/>
  <c r="IF37" i="1" s="1"/>
  <c r="IE36" i="1"/>
  <c r="IE35" i="1"/>
  <c r="IF35" i="1" s="1"/>
  <c r="IM35" i="1" s="1"/>
  <c r="IE34" i="1"/>
  <c r="IF34" i="1" s="1"/>
  <c r="IF33" i="1"/>
  <c r="IM33" i="1" s="1"/>
  <c r="IE33" i="1"/>
  <c r="IE32" i="1"/>
  <c r="IE31" i="1"/>
  <c r="IF31" i="1" s="1"/>
  <c r="IG31" i="1" s="1"/>
  <c r="IE30" i="1"/>
  <c r="IF30" i="1" s="1"/>
  <c r="IE29" i="1"/>
  <c r="IF29" i="1" s="1"/>
  <c r="IE28" i="1"/>
  <c r="IE27" i="1"/>
  <c r="IE26" i="1"/>
  <c r="IF26" i="1" s="1"/>
  <c r="IE25" i="1"/>
  <c r="IF25" i="1" s="1"/>
  <c r="IE24" i="1"/>
  <c r="IF24" i="1" s="1"/>
  <c r="IE23" i="1"/>
  <c r="IF23" i="1" s="1"/>
  <c r="IE22" i="1"/>
  <c r="IF22" i="1" s="1"/>
  <c r="IF21" i="1"/>
  <c r="IE21" i="1"/>
  <c r="IE20" i="1"/>
  <c r="IE19" i="1"/>
  <c r="IF19" i="1" s="1"/>
  <c r="IG19" i="1" s="1"/>
  <c r="IE18" i="1"/>
  <c r="IE17" i="1"/>
  <c r="IF17" i="1" s="1"/>
  <c r="IE16" i="1"/>
  <c r="IH15" i="1"/>
  <c r="IE15" i="1"/>
  <c r="IF15" i="1" s="1"/>
  <c r="IN15" i="1" s="1"/>
  <c r="IO15" i="1" s="1"/>
  <c r="ID15" i="1"/>
  <c r="IL15" i="1" s="1"/>
  <c r="IB15" i="1"/>
  <c r="IK15" i="1" s="1"/>
  <c r="IG9" i="1"/>
  <c r="IP8" i="1"/>
  <c r="IM8" i="1"/>
  <c r="IJ8" i="1"/>
  <c r="HE315" i="1"/>
  <c r="HE314" i="1"/>
  <c r="HF314" i="1" s="1"/>
  <c r="HE313" i="1"/>
  <c r="HE312" i="1"/>
  <c r="HE311" i="1"/>
  <c r="HE310" i="1"/>
  <c r="HF310" i="1" s="1"/>
  <c r="HF309" i="1"/>
  <c r="HE309" i="1"/>
  <c r="HE308" i="1"/>
  <c r="HE307" i="1"/>
  <c r="HE306" i="1"/>
  <c r="HE305" i="1"/>
  <c r="HE304" i="1"/>
  <c r="HE303" i="1"/>
  <c r="HF303" i="1" s="1"/>
  <c r="HN303" i="1" s="1"/>
  <c r="HO303" i="1" s="1"/>
  <c r="HE302" i="1"/>
  <c r="HF302" i="1" s="1"/>
  <c r="HE301" i="1"/>
  <c r="HE300" i="1"/>
  <c r="HE299" i="1"/>
  <c r="HE298" i="1"/>
  <c r="HE297" i="1"/>
  <c r="HE296" i="1"/>
  <c r="HE295" i="1"/>
  <c r="HF295" i="1" s="1"/>
  <c r="HG295" i="1" s="1"/>
  <c r="HE294" i="1"/>
  <c r="HE293" i="1"/>
  <c r="HF293" i="1" s="1"/>
  <c r="HG293" i="1" s="1"/>
  <c r="HE292" i="1"/>
  <c r="HE291" i="1"/>
  <c r="HF291" i="1" s="1"/>
  <c r="HG291" i="1" s="1"/>
  <c r="HE290" i="1"/>
  <c r="HF289" i="1"/>
  <c r="HE289" i="1"/>
  <c r="HE288" i="1"/>
  <c r="HE287" i="1"/>
  <c r="HF287" i="1" s="1"/>
  <c r="HN287" i="1" s="1"/>
  <c r="HO287" i="1" s="1"/>
  <c r="HE286" i="1"/>
  <c r="HE285" i="1"/>
  <c r="HE284" i="1"/>
  <c r="HE283" i="1"/>
  <c r="HF283" i="1" s="1"/>
  <c r="HN283" i="1" s="1"/>
  <c r="HO283" i="1" s="1"/>
  <c r="HF282" i="1"/>
  <c r="HM282" i="1" s="1"/>
  <c r="HE282" i="1"/>
  <c r="HE281" i="1"/>
  <c r="HE280" i="1"/>
  <c r="HF279" i="1"/>
  <c r="HE279" i="1"/>
  <c r="HG278" i="1"/>
  <c r="HE278" i="1"/>
  <c r="HF278" i="1" s="1"/>
  <c r="HM278" i="1" s="1"/>
  <c r="HE277" i="1"/>
  <c r="HE276" i="1"/>
  <c r="HE275" i="1"/>
  <c r="HF275" i="1" s="1"/>
  <c r="HE274" i="1"/>
  <c r="HF274" i="1" s="1"/>
  <c r="HE273" i="1"/>
  <c r="HE272" i="1"/>
  <c r="HE271" i="1"/>
  <c r="HF271" i="1" s="1"/>
  <c r="HM271" i="1" s="1"/>
  <c r="HE270" i="1"/>
  <c r="HF270" i="1" s="1"/>
  <c r="HM270" i="1" s="1"/>
  <c r="HF269" i="1"/>
  <c r="HE269" i="1"/>
  <c r="HE268" i="1"/>
  <c r="HE267" i="1"/>
  <c r="HF266" i="1"/>
  <c r="HE266" i="1"/>
  <c r="HE265" i="1"/>
  <c r="HF265" i="1" s="1"/>
  <c r="HG265" i="1" s="1"/>
  <c r="HE264" i="1"/>
  <c r="HF264" i="1" s="1"/>
  <c r="HE263" i="1"/>
  <c r="HF263" i="1" s="1"/>
  <c r="HE262" i="1"/>
  <c r="HF262" i="1" s="1"/>
  <c r="HF261" i="1"/>
  <c r="HN261" i="1" s="1"/>
  <c r="HO261" i="1" s="1"/>
  <c r="HE261" i="1"/>
  <c r="HE260" i="1"/>
  <c r="HE259" i="1"/>
  <c r="HE258" i="1"/>
  <c r="HF258" i="1" s="1"/>
  <c r="HE257" i="1"/>
  <c r="HE256" i="1"/>
  <c r="HF256" i="1" s="1"/>
  <c r="HE255" i="1"/>
  <c r="HE254" i="1"/>
  <c r="HF254" i="1" s="1"/>
  <c r="HE253" i="1"/>
  <c r="HE252" i="1"/>
  <c r="HE251" i="1"/>
  <c r="HE250" i="1"/>
  <c r="HF250" i="1" s="1"/>
  <c r="HE249" i="1"/>
  <c r="HF248" i="1"/>
  <c r="HM248" i="1" s="1"/>
  <c r="HE248" i="1"/>
  <c r="HE247" i="1"/>
  <c r="HE246" i="1"/>
  <c r="HF246" i="1" s="1"/>
  <c r="HE245" i="1"/>
  <c r="HE244" i="1"/>
  <c r="HE243" i="1"/>
  <c r="HE242" i="1"/>
  <c r="HF242" i="1" s="1"/>
  <c r="HE241" i="1"/>
  <c r="HE240" i="1"/>
  <c r="HF240" i="1" s="1"/>
  <c r="HM240" i="1" s="1"/>
  <c r="HE239" i="1"/>
  <c r="HE238" i="1"/>
  <c r="HF238" i="1" s="1"/>
  <c r="HE237" i="1"/>
  <c r="HE236" i="1"/>
  <c r="HE235" i="1"/>
  <c r="HF235" i="1" s="1"/>
  <c r="HN235" i="1" s="1"/>
  <c r="HO235" i="1" s="1"/>
  <c r="HE234" i="1"/>
  <c r="HF234" i="1" s="1"/>
  <c r="HE233" i="1"/>
  <c r="HE232" i="1"/>
  <c r="HF232" i="1" s="1"/>
  <c r="HE231" i="1"/>
  <c r="HE230" i="1"/>
  <c r="HE229" i="1"/>
  <c r="HF229" i="1" s="1"/>
  <c r="HN229" i="1" s="1"/>
  <c r="HO229" i="1" s="1"/>
  <c r="HE228" i="1"/>
  <c r="HE227" i="1"/>
  <c r="HE226" i="1"/>
  <c r="HE225" i="1"/>
  <c r="HF225" i="1" s="1"/>
  <c r="HN225" i="1" s="1"/>
  <c r="HO225" i="1" s="1"/>
  <c r="HE224" i="1"/>
  <c r="HF223" i="1"/>
  <c r="HM223" i="1" s="1"/>
  <c r="HE223" i="1"/>
  <c r="HM222" i="1"/>
  <c r="HE222" i="1"/>
  <c r="HF222" i="1" s="1"/>
  <c r="HN222" i="1" s="1"/>
  <c r="HO222" i="1" s="1"/>
  <c r="HE221" i="1"/>
  <c r="HF221" i="1" s="1"/>
  <c r="HN221" i="1" s="1"/>
  <c r="HO221" i="1" s="1"/>
  <c r="HE220" i="1"/>
  <c r="HE219" i="1"/>
  <c r="HF219" i="1" s="1"/>
  <c r="HN219" i="1" s="1"/>
  <c r="HO219" i="1" s="1"/>
  <c r="HE218" i="1"/>
  <c r="HF218" i="1" s="1"/>
  <c r="HN218" i="1" s="1"/>
  <c r="HO218" i="1" s="1"/>
  <c r="HG217" i="1"/>
  <c r="HE217" i="1"/>
  <c r="HF217" i="1" s="1"/>
  <c r="HN217" i="1" s="1"/>
  <c r="HO217" i="1" s="1"/>
  <c r="HE216" i="1"/>
  <c r="HE215" i="1"/>
  <c r="HF215" i="1" s="1"/>
  <c r="HE214" i="1"/>
  <c r="HE213" i="1"/>
  <c r="HE212" i="1"/>
  <c r="HF211" i="1"/>
  <c r="HM211" i="1" s="1"/>
  <c r="HE211" i="1"/>
  <c r="HG211" i="1" s="1"/>
  <c r="HE210" i="1"/>
  <c r="HE209" i="1"/>
  <c r="HF208" i="1"/>
  <c r="HN208" i="1" s="1"/>
  <c r="HO208" i="1" s="1"/>
  <c r="HE208" i="1"/>
  <c r="HF207" i="1"/>
  <c r="HM207" i="1" s="1"/>
  <c r="HE207" i="1"/>
  <c r="HE206" i="1"/>
  <c r="HE205" i="1"/>
  <c r="HE204" i="1"/>
  <c r="HE203" i="1"/>
  <c r="HF203" i="1" s="1"/>
  <c r="HM203" i="1" s="1"/>
  <c r="HE202" i="1"/>
  <c r="HE201" i="1"/>
  <c r="HE200" i="1"/>
  <c r="HF200" i="1" s="1"/>
  <c r="HE199" i="1"/>
  <c r="HE198" i="1"/>
  <c r="HE197" i="1"/>
  <c r="HF196" i="1"/>
  <c r="HE196" i="1"/>
  <c r="HE195" i="1"/>
  <c r="HF195" i="1" s="1"/>
  <c r="HE194" i="1"/>
  <c r="HE193" i="1"/>
  <c r="HE192" i="1"/>
  <c r="HF192" i="1" s="1"/>
  <c r="HE191" i="1"/>
  <c r="HF191" i="1" s="1"/>
  <c r="HE190" i="1"/>
  <c r="HE189" i="1"/>
  <c r="HF189" i="1" s="1"/>
  <c r="HN189" i="1" s="1"/>
  <c r="HO189" i="1" s="1"/>
  <c r="HE188" i="1"/>
  <c r="HE187" i="1"/>
  <c r="HF187" i="1" s="1"/>
  <c r="HE186" i="1"/>
  <c r="HF186" i="1" s="1"/>
  <c r="HM186" i="1" s="1"/>
  <c r="HE185" i="1"/>
  <c r="HE184" i="1"/>
  <c r="HE183" i="1"/>
  <c r="HF183" i="1" s="1"/>
  <c r="HE182" i="1"/>
  <c r="HF182" i="1" s="1"/>
  <c r="HE181" i="1"/>
  <c r="HE180" i="1"/>
  <c r="HE179" i="1"/>
  <c r="HF179" i="1" s="1"/>
  <c r="HN178" i="1"/>
  <c r="HO178" i="1" s="1"/>
  <c r="HF178" i="1"/>
  <c r="HM178" i="1" s="1"/>
  <c r="HE178" i="1"/>
  <c r="HG178" i="1" s="1"/>
  <c r="HE177" i="1"/>
  <c r="HE176" i="1"/>
  <c r="HE175" i="1"/>
  <c r="HF175" i="1" s="1"/>
  <c r="HE174" i="1"/>
  <c r="HF174" i="1" s="1"/>
  <c r="HE173" i="1"/>
  <c r="HE172" i="1"/>
  <c r="HE171" i="1"/>
  <c r="HF171" i="1" s="1"/>
  <c r="HE170" i="1"/>
  <c r="HF170" i="1" s="1"/>
  <c r="HE169" i="1"/>
  <c r="HE168" i="1"/>
  <c r="HE167" i="1"/>
  <c r="HF167" i="1" s="1"/>
  <c r="HG166" i="1"/>
  <c r="HE166" i="1"/>
  <c r="HF166" i="1" s="1"/>
  <c r="HM166" i="1" s="1"/>
  <c r="HE165" i="1"/>
  <c r="HE164" i="1"/>
  <c r="HE163" i="1"/>
  <c r="HF163" i="1" s="1"/>
  <c r="HE162" i="1"/>
  <c r="HF162" i="1" s="1"/>
  <c r="HE161" i="1"/>
  <c r="HE160" i="1"/>
  <c r="HE159" i="1"/>
  <c r="HF159" i="1" s="1"/>
  <c r="HE158" i="1"/>
  <c r="HE157" i="1"/>
  <c r="HE156" i="1"/>
  <c r="HE155" i="1"/>
  <c r="HF155" i="1" s="1"/>
  <c r="HE154" i="1"/>
  <c r="HF154" i="1" s="1"/>
  <c r="HE153" i="1"/>
  <c r="HF153" i="1" s="1"/>
  <c r="HN153" i="1" s="1"/>
  <c r="HO153" i="1" s="1"/>
  <c r="HE152" i="1"/>
  <c r="HE151" i="1"/>
  <c r="HF151" i="1" s="1"/>
  <c r="HF150" i="1"/>
  <c r="HN150" i="1" s="1"/>
  <c r="HO150" i="1" s="1"/>
  <c r="HE150" i="1"/>
  <c r="HG150" i="1" s="1"/>
  <c r="HE149" i="1"/>
  <c r="HE148" i="1"/>
  <c r="HE147" i="1"/>
  <c r="HF147" i="1" s="1"/>
  <c r="HN147" i="1" s="1"/>
  <c r="HO147" i="1" s="1"/>
  <c r="HE146" i="1"/>
  <c r="HF146" i="1" s="1"/>
  <c r="HE145" i="1"/>
  <c r="HE144" i="1"/>
  <c r="HF144" i="1" s="1"/>
  <c r="HN144" i="1" s="1"/>
  <c r="HO144" i="1" s="1"/>
  <c r="HE143" i="1"/>
  <c r="HE142" i="1"/>
  <c r="HE141" i="1"/>
  <c r="HE140" i="1"/>
  <c r="HE139" i="1"/>
  <c r="HE138" i="1"/>
  <c r="HE137" i="1"/>
  <c r="HE136" i="1"/>
  <c r="HF136" i="1" s="1"/>
  <c r="HN136" i="1" s="1"/>
  <c r="HO136" i="1" s="1"/>
  <c r="HE135" i="1"/>
  <c r="HF135" i="1" s="1"/>
  <c r="HM135" i="1" s="1"/>
  <c r="HE134" i="1"/>
  <c r="HE133" i="1"/>
  <c r="HF132" i="1"/>
  <c r="HN132" i="1" s="1"/>
  <c r="HO132" i="1" s="1"/>
  <c r="HE132" i="1"/>
  <c r="HF131" i="1"/>
  <c r="HM131" i="1" s="1"/>
  <c r="HE131" i="1"/>
  <c r="HE130" i="1"/>
  <c r="HE129" i="1"/>
  <c r="HF128" i="1"/>
  <c r="HN128" i="1" s="1"/>
  <c r="HO128" i="1" s="1"/>
  <c r="HE128" i="1"/>
  <c r="HE127" i="1"/>
  <c r="HE126" i="1"/>
  <c r="HE125" i="1"/>
  <c r="HE124" i="1"/>
  <c r="HE123" i="1"/>
  <c r="HE122" i="1"/>
  <c r="HE121" i="1"/>
  <c r="HE120" i="1"/>
  <c r="HF120" i="1" s="1"/>
  <c r="HN120" i="1" s="1"/>
  <c r="HO120" i="1" s="1"/>
  <c r="HE119" i="1"/>
  <c r="HF119" i="1" s="1"/>
  <c r="HE118" i="1"/>
  <c r="HE117" i="1"/>
  <c r="HE116" i="1"/>
  <c r="HE115" i="1"/>
  <c r="HF115" i="1" s="1"/>
  <c r="HE114" i="1"/>
  <c r="HE113" i="1"/>
  <c r="HE112" i="1"/>
  <c r="HE111" i="1"/>
  <c r="HF111" i="1" s="1"/>
  <c r="HM111" i="1" s="1"/>
  <c r="HE110" i="1"/>
  <c r="HE109" i="1"/>
  <c r="HE108" i="1"/>
  <c r="HF108" i="1" s="1"/>
  <c r="HM108" i="1" s="1"/>
  <c r="HE107" i="1"/>
  <c r="HF107" i="1" s="1"/>
  <c r="HM107" i="1" s="1"/>
  <c r="HE106" i="1"/>
  <c r="HF106" i="1" s="1"/>
  <c r="HE105" i="1"/>
  <c r="HF104" i="1"/>
  <c r="HM104" i="1" s="1"/>
  <c r="HE104" i="1"/>
  <c r="HE103" i="1"/>
  <c r="HF103" i="1" s="1"/>
  <c r="HE102" i="1"/>
  <c r="HE101" i="1"/>
  <c r="HE100" i="1"/>
  <c r="HE99" i="1"/>
  <c r="HF99" i="1" s="1"/>
  <c r="HM99" i="1" s="1"/>
  <c r="HE98" i="1"/>
  <c r="HF98" i="1" s="1"/>
  <c r="HF97" i="1"/>
  <c r="HN97" i="1" s="1"/>
  <c r="HO97" i="1" s="1"/>
  <c r="HE97" i="1"/>
  <c r="HE96" i="1"/>
  <c r="HE95" i="1"/>
  <c r="HE94" i="1"/>
  <c r="HF94" i="1" s="1"/>
  <c r="HE93" i="1"/>
  <c r="HF93" i="1" s="1"/>
  <c r="HE92" i="1"/>
  <c r="HE91" i="1"/>
  <c r="HE90" i="1"/>
  <c r="HF90" i="1" s="1"/>
  <c r="HF89" i="1"/>
  <c r="HE89" i="1"/>
  <c r="HE88" i="1"/>
  <c r="HE87" i="1"/>
  <c r="HE86" i="1"/>
  <c r="HF86" i="1" s="1"/>
  <c r="HE85" i="1"/>
  <c r="HF85" i="1" s="1"/>
  <c r="HN85" i="1" s="1"/>
  <c r="HO85" i="1" s="1"/>
  <c r="HE84" i="1"/>
  <c r="HE83" i="1"/>
  <c r="HE82" i="1"/>
  <c r="HF82" i="1" s="1"/>
  <c r="HF81" i="1"/>
  <c r="HE81" i="1"/>
  <c r="HE80" i="1"/>
  <c r="HE79" i="1"/>
  <c r="HE78" i="1"/>
  <c r="HF78" i="1" s="1"/>
  <c r="HE77" i="1"/>
  <c r="HF77" i="1" s="1"/>
  <c r="HN77" i="1" s="1"/>
  <c r="HO77" i="1" s="1"/>
  <c r="HE76" i="1"/>
  <c r="HE75" i="1"/>
  <c r="HE74" i="1"/>
  <c r="HF74" i="1" s="1"/>
  <c r="HE73" i="1"/>
  <c r="HF73" i="1" s="1"/>
  <c r="HE72" i="1"/>
  <c r="HE71" i="1"/>
  <c r="HE70" i="1"/>
  <c r="HF70" i="1" s="1"/>
  <c r="HF69" i="1"/>
  <c r="HN69" i="1" s="1"/>
  <c r="HO69" i="1" s="1"/>
  <c r="HE69" i="1"/>
  <c r="HE68" i="1"/>
  <c r="HE67" i="1"/>
  <c r="HE66" i="1"/>
  <c r="HF66" i="1" s="1"/>
  <c r="HE65" i="1"/>
  <c r="HF65" i="1" s="1"/>
  <c r="HE64" i="1"/>
  <c r="HE63" i="1"/>
  <c r="HE62" i="1"/>
  <c r="HF62" i="1" s="1"/>
  <c r="HE61" i="1"/>
  <c r="HF61" i="1" s="1"/>
  <c r="HM61" i="1" s="1"/>
  <c r="HE60" i="1"/>
  <c r="HE59" i="1"/>
  <c r="HF58" i="1"/>
  <c r="HM58" i="1" s="1"/>
  <c r="HE58" i="1"/>
  <c r="HG58" i="1" s="1"/>
  <c r="HE57" i="1"/>
  <c r="HF57" i="1" s="1"/>
  <c r="HE56" i="1"/>
  <c r="HE55" i="1"/>
  <c r="HF55" i="1" s="1"/>
  <c r="HE54" i="1"/>
  <c r="HE53" i="1"/>
  <c r="HF53" i="1" s="1"/>
  <c r="HE52" i="1"/>
  <c r="HE51" i="1"/>
  <c r="HF51" i="1" s="1"/>
  <c r="HE50" i="1"/>
  <c r="HF50" i="1" s="1"/>
  <c r="HM50" i="1" s="1"/>
  <c r="HE49" i="1"/>
  <c r="HF49" i="1" s="1"/>
  <c r="HE48" i="1"/>
  <c r="HE47" i="1"/>
  <c r="HF47" i="1" s="1"/>
  <c r="HF46" i="1"/>
  <c r="HM46" i="1" s="1"/>
  <c r="HE46" i="1"/>
  <c r="HE45" i="1"/>
  <c r="HF45" i="1" s="1"/>
  <c r="HE44" i="1"/>
  <c r="HE43" i="1"/>
  <c r="HF43" i="1" s="1"/>
  <c r="HE42" i="1"/>
  <c r="HF42" i="1" s="1"/>
  <c r="HE41" i="1"/>
  <c r="HF41" i="1" s="1"/>
  <c r="HE40" i="1"/>
  <c r="HE39" i="1"/>
  <c r="HF39" i="1" s="1"/>
  <c r="HE38" i="1"/>
  <c r="HF38" i="1" s="1"/>
  <c r="HM38" i="1" s="1"/>
  <c r="HE37" i="1"/>
  <c r="HE36" i="1"/>
  <c r="HE35" i="1"/>
  <c r="HF35" i="1" s="1"/>
  <c r="HF34" i="1"/>
  <c r="HM34" i="1" s="1"/>
  <c r="HE34" i="1"/>
  <c r="HE33" i="1"/>
  <c r="HF33" i="1" s="1"/>
  <c r="HE32" i="1"/>
  <c r="HE31" i="1"/>
  <c r="HF31" i="1" s="1"/>
  <c r="HE30" i="1"/>
  <c r="HF30" i="1" s="1"/>
  <c r="HE29" i="1"/>
  <c r="HF29" i="1" s="1"/>
  <c r="HE28" i="1"/>
  <c r="HE27" i="1"/>
  <c r="HE26" i="1"/>
  <c r="HF26" i="1" s="1"/>
  <c r="HM26" i="1" s="1"/>
  <c r="HE25" i="1"/>
  <c r="HE24" i="1"/>
  <c r="HE23" i="1"/>
  <c r="HF23" i="1" s="1"/>
  <c r="HF22" i="1"/>
  <c r="HM22" i="1" s="1"/>
  <c r="HE22" i="1"/>
  <c r="HE21" i="1"/>
  <c r="HE20" i="1"/>
  <c r="HF19" i="1"/>
  <c r="HG19" i="1" s="1"/>
  <c r="HE19" i="1"/>
  <c r="HF18" i="1"/>
  <c r="HG18" i="1" s="1"/>
  <c r="HE18" i="1"/>
  <c r="HE17" i="1"/>
  <c r="HF17" i="1" s="1"/>
  <c r="HE16" i="1"/>
  <c r="HF15" i="1"/>
  <c r="HN15" i="1" s="1"/>
  <c r="HO15" i="1" s="1"/>
  <c r="HE15" i="1"/>
  <c r="HB15" i="1"/>
  <c r="HD15" i="1" s="1"/>
  <c r="HG9" i="1"/>
  <c r="HP8" i="1"/>
  <c r="HM8" i="1"/>
  <c r="HJ8" i="1"/>
  <c r="GE315" i="1"/>
  <c r="GE314" i="1"/>
  <c r="GF314" i="1" s="1"/>
  <c r="GE313" i="1"/>
  <c r="GF312" i="1"/>
  <c r="GE312" i="1"/>
  <c r="GE311" i="1"/>
  <c r="GE310" i="1"/>
  <c r="GE309" i="1"/>
  <c r="GE308" i="1"/>
  <c r="GF308" i="1" s="1"/>
  <c r="GM308" i="1" s="1"/>
  <c r="GE307" i="1"/>
  <c r="GE306" i="1"/>
  <c r="GF306" i="1" s="1"/>
  <c r="GE305" i="1"/>
  <c r="GF305" i="1" s="1"/>
  <c r="GE304" i="1"/>
  <c r="GE303" i="1"/>
  <c r="GE302" i="1"/>
  <c r="GE301" i="1"/>
  <c r="GF301" i="1" s="1"/>
  <c r="GE300" i="1"/>
  <c r="GE299" i="1"/>
  <c r="GE298" i="1"/>
  <c r="GF298" i="1" s="1"/>
  <c r="GE297" i="1"/>
  <c r="GE296" i="1"/>
  <c r="GF296" i="1" s="1"/>
  <c r="GN296" i="1" s="1"/>
  <c r="GO296" i="1" s="1"/>
  <c r="GE295" i="1"/>
  <c r="GG294" i="1"/>
  <c r="GE294" i="1"/>
  <c r="GF294" i="1" s="1"/>
  <c r="GF293" i="1"/>
  <c r="GE293" i="1"/>
  <c r="GE292" i="1"/>
  <c r="GF292" i="1" s="1"/>
  <c r="GE291" i="1"/>
  <c r="GG290" i="1"/>
  <c r="GE290" i="1"/>
  <c r="GF290" i="1" s="1"/>
  <c r="GF289" i="1"/>
  <c r="GE289" i="1"/>
  <c r="GE288" i="1"/>
  <c r="GF288" i="1" s="1"/>
  <c r="GE287" i="1"/>
  <c r="GE286" i="1"/>
  <c r="GF286" i="1" s="1"/>
  <c r="GE285" i="1"/>
  <c r="GF285" i="1" s="1"/>
  <c r="GE284" i="1"/>
  <c r="GE283" i="1"/>
  <c r="GF283" i="1" s="1"/>
  <c r="GN283" i="1" s="1"/>
  <c r="GO283" i="1" s="1"/>
  <c r="GE282" i="1"/>
  <c r="GF282" i="1" s="1"/>
  <c r="GE281" i="1"/>
  <c r="GE280" i="1"/>
  <c r="GE279" i="1"/>
  <c r="GE278" i="1"/>
  <c r="GF278" i="1" s="1"/>
  <c r="GE277" i="1"/>
  <c r="GE276" i="1"/>
  <c r="GF276" i="1" s="1"/>
  <c r="GE275" i="1"/>
  <c r="GF275" i="1" s="1"/>
  <c r="GN275" i="1" s="1"/>
  <c r="GO275" i="1" s="1"/>
  <c r="GE274" i="1"/>
  <c r="GF274" i="1" s="1"/>
  <c r="GE273" i="1"/>
  <c r="GE272" i="1"/>
  <c r="GF272" i="1" s="1"/>
  <c r="GE271" i="1"/>
  <c r="GF271" i="1" s="1"/>
  <c r="GE270" i="1"/>
  <c r="GF270" i="1" s="1"/>
  <c r="GE269" i="1"/>
  <c r="GE268" i="1"/>
  <c r="GE267" i="1"/>
  <c r="GF267" i="1" s="1"/>
  <c r="GE266" i="1"/>
  <c r="GE265" i="1"/>
  <c r="GF265" i="1" s="1"/>
  <c r="GE264" i="1"/>
  <c r="GE263" i="1"/>
  <c r="GE262" i="1"/>
  <c r="GE261" i="1"/>
  <c r="GF261" i="1" s="1"/>
  <c r="GE260" i="1"/>
  <c r="GF260" i="1" s="1"/>
  <c r="GE259" i="1"/>
  <c r="GE258" i="1"/>
  <c r="GE257" i="1"/>
  <c r="GF257" i="1" s="1"/>
  <c r="GE256" i="1"/>
  <c r="GE255" i="1"/>
  <c r="GE254" i="1"/>
  <c r="GE253" i="1"/>
  <c r="GF253" i="1" s="1"/>
  <c r="GE252" i="1"/>
  <c r="GE251" i="1"/>
  <c r="GF251" i="1" s="1"/>
  <c r="GE250" i="1"/>
  <c r="GE249" i="1"/>
  <c r="GF249" i="1" s="1"/>
  <c r="GE248" i="1"/>
  <c r="GE247" i="1"/>
  <c r="GE246" i="1"/>
  <c r="GE245" i="1"/>
  <c r="GF245" i="1" s="1"/>
  <c r="GN245" i="1" s="1"/>
  <c r="GO245" i="1" s="1"/>
  <c r="GE244" i="1"/>
  <c r="GE243" i="1"/>
  <c r="GE242" i="1"/>
  <c r="GF242" i="1" s="1"/>
  <c r="GN242" i="1" s="1"/>
  <c r="GO242" i="1" s="1"/>
  <c r="GE241" i="1"/>
  <c r="GE240" i="1"/>
  <c r="GF240" i="1" s="1"/>
  <c r="GE239" i="1"/>
  <c r="GE238" i="1"/>
  <c r="GE237" i="1"/>
  <c r="GE236" i="1"/>
  <c r="GF236" i="1" s="1"/>
  <c r="GE235" i="1"/>
  <c r="GE234" i="1"/>
  <c r="GE233" i="1"/>
  <c r="GE232" i="1"/>
  <c r="GF232" i="1" s="1"/>
  <c r="GE231" i="1"/>
  <c r="GE230" i="1"/>
  <c r="GF230" i="1" s="1"/>
  <c r="GE229" i="1"/>
  <c r="GE228" i="1"/>
  <c r="GF228" i="1" s="1"/>
  <c r="GG228" i="1" s="1"/>
  <c r="GE227" i="1"/>
  <c r="GE226" i="1"/>
  <c r="GE225" i="1"/>
  <c r="GE224" i="1"/>
  <c r="GF224" i="1" s="1"/>
  <c r="GM224" i="1" s="1"/>
  <c r="GE223" i="1"/>
  <c r="GF222" i="1"/>
  <c r="GE222" i="1"/>
  <c r="GE221" i="1"/>
  <c r="GE220" i="1"/>
  <c r="GF220" i="1" s="1"/>
  <c r="GE219" i="1"/>
  <c r="GE218" i="1"/>
  <c r="GE217" i="1"/>
  <c r="GF217" i="1" s="1"/>
  <c r="GG216" i="1"/>
  <c r="GE216" i="1"/>
  <c r="GF216" i="1" s="1"/>
  <c r="GM216" i="1" s="1"/>
  <c r="GM215" i="1"/>
  <c r="GE215" i="1"/>
  <c r="GF215" i="1" s="1"/>
  <c r="GN215" i="1" s="1"/>
  <c r="GO215" i="1" s="1"/>
  <c r="GF214" i="1"/>
  <c r="GE214" i="1"/>
  <c r="GF213" i="1"/>
  <c r="GN213" i="1" s="1"/>
  <c r="GO213" i="1" s="1"/>
  <c r="GE213" i="1"/>
  <c r="GE212" i="1"/>
  <c r="GE211" i="1"/>
  <c r="GF211" i="1" s="1"/>
  <c r="GN211" i="1" s="1"/>
  <c r="GO211" i="1" s="1"/>
  <c r="GE210" i="1"/>
  <c r="GF210" i="1" s="1"/>
  <c r="GE209" i="1"/>
  <c r="GF209" i="1" s="1"/>
  <c r="GE208" i="1"/>
  <c r="GE207" i="1"/>
  <c r="GF207" i="1" s="1"/>
  <c r="GE206" i="1"/>
  <c r="GF206" i="1" s="1"/>
  <c r="GE205" i="1"/>
  <c r="GE204" i="1"/>
  <c r="GE203" i="1"/>
  <c r="GE202" i="1"/>
  <c r="GF202" i="1" s="1"/>
  <c r="GE201" i="1"/>
  <c r="GF201" i="1" s="1"/>
  <c r="GN201" i="1" s="1"/>
  <c r="GO201" i="1" s="1"/>
  <c r="GE200" i="1"/>
  <c r="GF200" i="1" s="1"/>
  <c r="GN200" i="1" s="1"/>
  <c r="GO200" i="1" s="1"/>
  <c r="GE199" i="1"/>
  <c r="GE198" i="1"/>
  <c r="GF198" i="1" s="1"/>
  <c r="GE197" i="1"/>
  <c r="GF197" i="1" s="1"/>
  <c r="GN197" i="1" s="1"/>
  <c r="GO197" i="1" s="1"/>
  <c r="GE196" i="1"/>
  <c r="GF196" i="1" s="1"/>
  <c r="GE195" i="1"/>
  <c r="GF194" i="1"/>
  <c r="GM194" i="1" s="1"/>
  <c r="GE194" i="1"/>
  <c r="GE193" i="1"/>
  <c r="GF193" i="1" s="1"/>
  <c r="GN193" i="1" s="1"/>
  <c r="GO193" i="1" s="1"/>
  <c r="GE192" i="1"/>
  <c r="GE191" i="1"/>
  <c r="GE190" i="1"/>
  <c r="GF190" i="1" s="1"/>
  <c r="GM190" i="1" s="1"/>
  <c r="GE189" i="1"/>
  <c r="GE188" i="1"/>
  <c r="GF187" i="1"/>
  <c r="GN187" i="1" s="1"/>
  <c r="GO187" i="1" s="1"/>
  <c r="GE187" i="1"/>
  <c r="GF186" i="1"/>
  <c r="GN186" i="1" s="1"/>
  <c r="GO186" i="1" s="1"/>
  <c r="GE186" i="1"/>
  <c r="GE185" i="1"/>
  <c r="GF185" i="1" s="1"/>
  <c r="GN185" i="1" s="1"/>
  <c r="GO185" i="1" s="1"/>
  <c r="GE184" i="1"/>
  <c r="GF183" i="1"/>
  <c r="GM183" i="1" s="1"/>
  <c r="GE183" i="1"/>
  <c r="GF182" i="1"/>
  <c r="GN182" i="1" s="1"/>
  <c r="GO182" i="1" s="1"/>
  <c r="GE182" i="1"/>
  <c r="GE181" i="1"/>
  <c r="GF181" i="1" s="1"/>
  <c r="GG181" i="1" s="1"/>
  <c r="GE180" i="1"/>
  <c r="GE179" i="1"/>
  <c r="GF179" i="1" s="1"/>
  <c r="GM179" i="1" s="1"/>
  <c r="GE178" i="1"/>
  <c r="GE177" i="1"/>
  <c r="GF177" i="1" s="1"/>
  <c r="GM177" i="1" s="1"/>
  <c r="GE176" i="1"/>
  <c r="GF175" i="1"/>
  <c r="GM175" i="1" s="1"/>
  <c r="GE175" i="1"/>
  <c r="GE174" i="1"/>
  <c r="GE173" i="1"/>
  <c r="GF173" i="1" s="1"/>
  <c r="GM173" i="1" s="1"/>
  <c r="GE172" i="1"/>
  <c r="GE171" i="1"/>
  <c r="GF171" i="1" s="1"/>
  <c r="GE170" i="1"/>
  <c r="GF169" i="1"/>
  <c r="GM169" i="1" s="1"/>
  <c r="GE169" i="1"/>
  <c r="GE168" i="1"/>
  <c r="GE167" i="1"/>
  <c r="GF167" i="1" s="1"/>
  <c r="GM167" i="1" s="1"/>
  <c r="GE166" i="1"/>
  <c r="GF166" i="1" s="1"/>
  <c r="GN166" i="1" s="1"/>
  <c r="GO166" i="1" s="1"/>
  <c r="GE165" i="1"/>
  <c r="GE164" i="1"/>
  <c r="GE163" i="1"/>
  <c r="GE162" i="1"/>
  <c r="GE161" i="1"/>
  <c r="GF161" i="1" s="1"/>
  <c r="GM161" i="1" s="1"/>
  <c r="GE160" i="1"/>
  <c r="GF160" i="1" s="1"/>
  <c r="GN160" i="1" s="1"/>
  <c r="GO160" i="1" s="1"/>
  <c r="GF159" i="1"/>
  <c r="GN159" i="1" s="1"/>
  <c r="GO159" i="1" s="1"/>
  <c r="GE159" i="1"/>
  <c r="GF158" i="1"/>
  <c r="GN158" i="1" s="1"/>
  <c r="GO158" i="1" s="1"/>
  <c r="GE158" i="1"/>
  <c r="GE157" i="1"/>
  <c r="GF157" i="1" s="1"/>
  <c r="GM157" i="1" s="1"/>
  <c r="GE156" i="1"/>
  <c r="GF156" i="1" s="1"/>
  <c r="GN156" i="1" s="1"/>
  <c r="GO156" i="1" s="1"/>
  <c r="GE155" i="1"/>
  <c r="GF154" i="1"/>
  <c r="GM154" i="1" s="1"/>
  <c r="GE154" i="1"/>
  <c r="GE153" i="1"/>
  <c r="GF153" i="1" s="1"/>
  <c r="GE152" i="1"/>
  <c r="GF152" i="1" s="1"/>
  <c r="GF151" i="1"/>
  <c r="GM151" i="1" s="1"/>
  <c r="GE151" i="1"/>
  <c r="GF150" i="1"/>
  <c r="GN150" i="1" s="1"/>
  <c r="GO150" i="1" s="1"/>
  <c r="GE150" i="1"/>
  <c r="GE149" i="1"/>
  <c r="GF149" i="1" s="1"/>
  <c r="GE148" i="1"/>
  <c r="GF148" i="1" s="1"/>
  <c r="GE147" i="1"/>
  <c r="GF147" i="1" s="1"/>
  <c r="GN147" i="1" s="1"/>
  <c r="GO147" i="1" s="1"/>
  <c r="GE146" i="1"/>
  <c r="GE145" i="1"/>
  <c r="GF145" i="1" s="1"/>
  <c r="GE144" i="1"/>
  <c r="GF144" i="1" s="1"/>
  <c r="GE143" i="1"/>
  <c r="GF142" i="1"/>
  <c r="GN142" i="1" s="1"/>
  <c r="GO142" i="1" s="1"/>
  <c r="GE142" i="1"/>
  <c r="GE141" i="1"/>
  <c r="GF141" i="1" s="1"/>
  <c r="GE140" i="1"/>
  <c r="GF140" i="1" s="1"/>
  <c r="GE139" i="1"/>
  <c r="GF139" i="1" s="1"/>
  <c r="GF138" i="1"/>
  <c r="GN138" i="1" s="1"/>
  <c r="GO138" i="1" s="1"/>
  <c r="GE138" i="1"/>
  <c r="GE137" i="1"/>
  <c r="GF137" i="1" s="1"/>
  <c r="GE136" i="1"/>
  <c r="GF136" i="1" s="1"/>
  <c r="GE135" i="1"/>
  <c r="GF135" i="1" s="1"/>
  <c r="GE134" i="1"/>
  <c r="GF134" i="1" s="1"/>
  <c r="GN134" i="1" s="1"/>
  <c r="GO134" i="1" s="1"/>
  <c r="GE133" i="1"/>
  <c r="GF133" i="1" s="1"/>
  <c r="GE132" i="1"/>
  <c r="GF132" i="1" s="1"/>
  <c r="GE131" i="1"/>
  <c r="GF131" i="1" s="1"/>
  <c r="GN131" i="1" s="1"/>
  <c r="GO131" i="1" s="1"/>
  <c r="GF130" i="1"/>
  <c r="GN130" i="1" s="1"/>
  <c r="GO130" i="1" s="1"/>
  <c r="GE130" i="1"/>
  <c r="GE129" i="1"/>
  <c r="GF129" i="1" s="1"/>
  <c r="GE128" i="1"/>
  <c r="GF128" i="1" s="1"/>
  <c r="GN128" i="1" s="1"/>
  <c r="GO128" i="1" s="1"/>
  <c r="GF127" i="1"/>
  <c r="GN127" i="1" s="1"/>
  <c r="GO127" i="1" s="1"/>
  <c r="GE127" i="1"/>
  <c r="GE126" i="1"/>
  <c r="GE125" i="1"/>
  <c r="GF125" i="1" s="1"/>
  <c r="GE124" i="1"/>
  <c r="GF124" i="1" s="1"/>
  <c r="GN124" i="1" s="1"/>
  <c r="GO124" i="1" s="1"/>
  <c r="GE123" i="1"/>
  <c r="GF123" i="1" s="1"/>
  <c r="GE122" i="1"/>
  <c r="GE121" i="1"/>
  <c r="GF121" i="1" s="1"/>
  <c r="GE120" i="1"/>
  <c r="GF120" i="1" s="1"/>
  <c r="GN120" i="1" s="1"/>
  <c r="GO120" i="1" s="1"/>
  <c r="GE119" i="1"/>
  <c r="GF119" i="1" s="1"/>
  <c r="GN119" i="1" s="1"/>
  <c r="GO119" i="1" s="1"/>
  <c r="GE118" i="1"/>
  <c r="GF118" i="1" s="1"/>
  <c r="GN118" i="1" s="1"/>
  <c r="GO118" i="1" s="1"/>
  <c r="GE117" i="1"/>
  <c r="GF117" i="1" s="1"/>
  <c r="GE116" i="1"/>
  <c r="GF116" i="1" s="1"/>
  <c r="GN116" i="1" s="1"/>
  <c r="GO116" i="1" s="1"/>
  <c r="GE115" i="1"/>
  <c r="GF115" i="1" s="1"/>
  <c r="GN115" i="1" s="1"/>
  <c r="GO115" i="1" s="1"/>
  <c r="GE114" i="1"/>
  <c r="GE113" i="1"/>
  <c r="GF113" i="1" s="1"/>
  <c r="GE112" i="1"/>
  <c r="GF112" i="1" s="1"/>
  <c r="GN112" i="1" s="1"/>
  <c r="GO112" i="1" s="1"/>
  <c r="GE111" i="1"/>
  <c r="GF111" i="1" s="1"/>
  <c r="GE110" i="1"/>
  <c r="GF110" i="1" s="1"/>
  <c r="GE109" i="1"/>
  <c r="GF109" i="1" s="1"/>
  <c r="GE108" i="1"/>
  <c r="GF108" i="1" s="1"/>
  <c r="GN108" i="1" s="1"/>
  <c r="GO108" i="1" s="1"/>
  <c r="GE107" i="1"/>
  <c r="GF107" i="1" s="1"/>
  <c r="GE106" i="1"/>
  <c r="GF106" i="1" s="1"/>
  <c r="GE105" i="1"/>
  <c r="GF105" i="1" s="1"/>
  <c r="GM104" i="1"/>
  <c r="GG104" i="1"/>
  <c r="GE104" i="1"/>
  <c r="GF104" i="1" s="1"/>
  <c r="GN104" i="1" s="1"/>
  <c r="GO104" i="1" s="1"/>
  <c r="GE103" i="1"/>
  <c r="GE102" i="1"/>
  <c r="GF102" i="1" s="1"/>
  <c r="GN102" i="1" s="1"/>
  <c r="GO102" i="1" s="1"/>
  <c r="GE101" i="1"/>
  <c r="GE100" i="1"/>
  <c r="GF100" i="1" s="1"/>
  <c r="GE99" i="1"/>
  <c r="GE98" i="1"/>
  <c r="GF98" i="1" s="1"/>
  <c r="GE97" i="1"/>
  <c r="GF97" i="1" s="1"/>
  <c r="GE96" i="1"/>
  <c r="GE95" i="1"/>
  <c r="GF95" i="1" s="1"/>
  <c r="GE94" i="1"/>
  <c r="GE93" i="1"/>
  <c r="GF93" i="1" s="1"/>
  <c r="GE92" i="1"/>
  <c r="GF92" i="1" s="1"/>
  <c r="GM92" i="1" s="1"/>
  <c r="GE91" i="1"/>
  <c r="GF91" i="1" s="1"/>
  <c r="GN91" i="1" s="1"/>
  <c r="GO91" i="1" s="1"/>
  <c r="GE90" i="1"/>
  <c r="GE89" i="1"/>
  <c r="GF89" i="1" s="1"/>
  <c r="GE88" i="1"/>
  <c r="GF88" i="1" s="1"/>
  <c r="GG88" i="1" s="1"/>
  <c r="GE87" i="1"/>
  <c r="GF87" i="1" s="1"/>
  <c r="GN87" i="1" s="1"/>
  <c r="GO87" i="1" s="1"/>
  <c r="GE86" i="1"/>
  <c r="GE85" i="1"/>
  <c r="GF85" i="1" s="1"/>
  <c r="GE84" i="1"/>
  <c r="GF84" i="1" s="1"/>
  <c r="GM84" i="1" s="1"/>
  <c r="GE83" i="1"/>
  <c r="GF83" i="1" s="1"/>
  <c r="GN83" i="1" s="1"/>
  <c r="GO83" i="1" s="1"/>
  <c r="GE82" i="1"/>
  <c r="GE81" i="1"/>
  <c r="GF81" i="1" s="1"/>
  <c r="GE80" i="1"/>
  <c r="GE79" i="1"/>
  <c r="GF79" i="1" s="1"/>
  <c r="GN79" i="1" s="1"/>
  <c r="GO79" i="1" s="1"/>
  <c r="GE78" i="1"/>
  <c r="GE77" i="1"/>
  <c r="GF77" i="1" s="1"/>
  <c r="GF76" i="1"/>
  <c r="GM76" i="1" s="1"/>
  <c r="GE76" i="1"/>
  <c r="GM75" i="1"/>
  <c r="GE75" i="1"/>
  <c r="GF75" i="1" s="1"/>
  <c r="GN75" i="1" s="1"/>
  <c r="GO75" i="1" s="1"/>
  <c r="GE74" i="1"/>
  <c r="GE73" i="1"/>
  <c r="GF73" i="1" s="1"/>
  <c r="GN73" i="1" s="1"/>
  <c r="GO73" i="1" s="1"/>
  <c r="GE72" i="1"/>
  <c r="GE71" i="1"/>
  <c r="GE70" i="1"/>
  <c r="GE69" i="1"/>
  <c r="GF69" i="1" s="1"/>
  <c r="GE68" i="1"/>
  <c r="GE67" i="1"/>
  <c r="GE66" i="1"/>
  <c r="GE65" i="1"/>
  <c r="GF65" i="1" s="1"/>
  <c r="GE64" i="1"/>
  <c r="GE63" i="1"/>
  <c r="GE62" i="1"/>
  <c r="GE61" i="1"/>
  <c r="GF61" i="1" s="1"/>
  <c r="GE60" i="1"/>
  <c r="GE59" i="1"/>
  <c r="GE58" i="1"/>
  <c r="GE57" i="1"/>
  <c r="GF57" i="1" s="1"/>
  <c r="GE56" i="1"/>
  <c r="GE55" i="1"/>
  <c r="GE54" i="1"/>
  <c r="GE53" i="1"/>
  <c r="GF53" i="1" s="1"/>
  <c r="GE52" i="1"/>
  <c r="GE51" i="1"/>
  <c r="GE50" i="1"/>
  <c r="GE49" i="1"/>
  <c r="GF49" i="1" s="1"/>
  <c r="GE48" i="1"/>
  <c r="GE47" i="1"/>
  <c r="GE46" i="1"/>
  <c r="GE45" i="1"/>
  <c r="GF45" i="1" s="1"/>
  <c r="GE44" i="1"/>
  <c r="GE43" i="1"/>
  <c r="GE42" i="1"/>
  <c r="GE41" i="1"/>
  <c r="GF41" i="1" s="1"/>
  <c r="GE40" i="1"/>
  <c r="GE39" i="1"/>
  <c r="GE38" i="1"/>
  <c r="GE37" i="1"/>
  <c r="GF37" i="1" s="1"/>
  <c r="GE36" i="1"/>
  <c r="GE35" i="1"/>
  <c r="GE34" i="1"/>
  <c r="GE33" i="1"/>
  <c r="GF33" i="1" s="1"/>
  <c r="GE32" i="1"/>
  <c r="GE31" i="1"/>
  <c r="GE30" i="1"/>
  <c r="GE29" i="1"/>
  <c r="GF29" i="1" s="1"/>
  <c r="GE28" i="1"/>
  <c r="GE27" i="1"/>
  <c r="GE26" i="1"/>
  <c r="GE25" i="1"/>
  <c r="GF25" i="1" s="1"/>
  <c r="GE24" i="1"/>
  <c r="GE23" i="1"/>
  <c r="GE22" i="1"/>
  <c r="GE21" i="1"/>
  <c r="GF21" i="1" s="1"/>
  <c r="GE20" i="1"/>
  <c r="GE19" i="1"/>
  <c r="GE18" i="1"/>
  <c r="GE17" i="1"/>
  <c r="GF17" i="1" s="1"/>
  <c r="GE16" i="1"/>
  <c r="GE15" i="1"/>
  <c r="GB15" i="1"/>
  <c r="GB16" i="1" s="1"/>
  <c r="GG9" i="1"/>
  <c r="GP8" i="1"/>
  <c r="GM8" i="1"/>
  <c r="GJ8" i="1"/>
  <c r="FE315" i="1"/>
  <c r="FE314" i="1"/>
  <c r="FF314" i="1" s="1"/>
  <c r="FE313" i="1"/>
  <c r="FF313" i="1" s="1"/>
  <c r="FE312" i="1"/>
  <c r="FE311" i="1"/>
  <c r="FE310" i="1"/>
  <c r="FF310" i="1" s="1"/>
  <c r="FE309" i="1"/>
  <c r="FF309" i="1" s="1"/>
  <c r="FE308" i="1"/>
  <c r="FE307" i="1"/>
  <c r="FE306" i="1"/>
  <c r="FF306" i="1" s="1"/>
  <c r="FE305" i="1"/>
  <c r="FF305" i="1" s="1"/>
  <c r="FE304" i="1"/>
  <c r="FE303" i="1"/>
  <c r="FE302" i="1"/>
  <c r="FF302" i="1" s="1"/>
  <c r="FF301" i="1"/>
  <c r="FG301" i="1" s="1"/>
  <c r="FE301" i="1"/>
  <c r="FE300" i="1"/>
  <c r="FE299" i="1"/>
  <c r="FE298" i="1"/>
  <c r="FF298" i="1" s="1"/>
  <c r="FE297" i="1"/>
  <c r="FF297" i="1" s="1"/>
  <c r="FE296" i="1"/>
  <c r="FE295" i="1"/>
  <c r="FE294" i="1"/>
  <c r="FF294" i="1" s="1"/>
  <c r="FE293" i="1"/>
  <c r="FF293" i="1" s="1"/>
  <c r="FE292" i="1"/>
  <c r="FF292" i="1" s="1"/>
  <c r="FN292" i="1" s="1"/>
  <c r="FO292" i="1" s="1"/>
  <c r="FE291" i="1"/>
  <c r="FE290" i="1"/>
  <c r="FF290" i="1" s="1"/>
  <c r="FF289" i="1"/>
  <c r="FE289" i="1"/>
  <c r="FE288" i="1"/>
  <c r="FE287" i="1"/>
  <c r="FE286" i="1"/>
  <c r="FF286" i="1" s="1"/>
  <c r="FE285" i="1"/>
  <c r="FF285" i="1" s="1"/>
  <c r="FM285" i="1" s="1"/>
  <c r="FE284" i="1"/>
  <c r="FF284" i="1" s="1"/>
  <c r="FE283" i="1"/>
  <c r="FE282" i="1"/>
  <c r="FF282" i="1" s="1"/>
  <c r="FE281" i="1"/>
  <c r="FE280" i="1"/>
  <c r="FE279" i="1"/>
  <c r="FE278" i="1"/>
  <c r="FF278" i="1" s="1"/>
  <c r="FE277" i="1"/>
  <c r="FF277" i="1" s="1"/>
  <c r="FE276" i="1"/>
  <c r="FE275" i="1"/>
  <c r="FG274" i="1"/>
  <c r="FE274" i="1"/>
  <c r="FF274" i="1" s="1"/>
  <c r="FE273" i="1"/>
  <c r="FE272" i="1"/>
  <c r="FE271" i="1"/>
  <c r="FE270" i="1"/>
  <c r="FF270" i="1" s="1"/>
  <c r="FE269" i="1"/>
  <c r="FF269" i="1" s="1"/>
  <c r="FE268" i="1"/>
  <c r="FM267" i="1"/>
  <c r="FE267" i="1"/>
  <c r="FF267" i="1" s="1"/>
  <c r="FN267" i="1" s="1"/>
  <c r="FO267" i="1" s="1"/>
  <c r="FF266" i="1"/>
  <c r="FM266" i="1" s="1"/>
  <c r="FE266" i="1"/>
  <c r="FE265" i="1"/>
  <c r="FE264" i="1"/>
  <c r="FF264" i="1" s="1"/>
  <c r="FE263" i="1"/>
  <c r="FE262" i="1"/>
  <c r="FE261" i="1"/>
  <c r="FE260" i="1"/>
  <c r="FF260" i="1" s="1"/>
  <c r="FN260" i="1" s="1"/>
  <c r="FO260" i="1" s="1"/>
  <c r="FE259" i="1"/>
  <c r="FF259" i="1" s="1"/>
  <c r="FF258" i="1"/>
  <c r="FE258" i="1"/>
  <c r="FE257" i="1"/>
  <c r="FE256" i="1"/>
  <c r="FF256" i="1" s="1"/>
  <c r="FE255" i="1"/>
  <c r="FE254" i="1"/>
  <c r="FF254" i="1" s="1"/>
  <c r="FE253" i="1"/>
  <c r="FE252" i="1"/>
  <c r="FF252" i="1" s="1"/>
  <c r="FE251" i="1"/>
  <c r="FF250" i="1"/>
  <c r="FM250" i="1" s="1"/>
  <c r="FE250" i="1"/>
  <c r="FE249" i="1"/>
  <c r="FE248" i="1"/>
  <c r="FF248" i="1" s="1"/>
  <c r="FE247" i="1"/>
  <c r="FF247" i="1" s="1"/>
  <c r="FN247" i="1" s="1"/>
  <c r="FO247" i="1" s="1"/>
  <c r="FE246" i="1"/>
  <c r="FE245" i="1"/>
  <c r="FE244" i="1"/>
  <c r="FF244" i="1" s="1"/>
  <c r="FE243" i="1"/>
  <c r="FF243" i="1" s="1"/>
  <c r="FN243" i="1" s="1"/>
  <c r="FO243" i="1" s="1"/>
  <c r="FE242" i="1"/>
  <c r="FF242" i="1" s="1"/>
  <c r="FE241" i="1"/>
  <c r="FE240" i="1"/>
  <c r="FE239" i="1"/>
  <c r="FE238" i="1"/>
  <c r="FE237" i="1"/>
  <c r="FE236" i="1"/>
  <c r="FE235" i="1"/>
  <c r="FE234" i="1"/>
  <c r="FF233" i="1"/>
  <c r="FE233" i="1"/>
  <c r="FF232" i="1"/>
  <c r="FE232" i="1"/>
  <c r="FE231" i="1"/>
  <c r="FF231" i="1" s="1"/>
  <c r="FE230" i="1"/>
  <c r="FF230" i="1" s="1"/>
  <c r="FE229" i="1"/>
  <c r="FF229" i="1" s="1"/>
  <c r="FE228" i="1"/>
  <c r="FF228" i="1" s="1"/>
  <c r="FG228" i="1" s="1"/>
  <c r="FE227" i="1"/>
  <c r="FF227" i="1" s="1"/>
  <c r="FE226" i="1"/>
  <c r="FF226" i="1" s="1"/>
  <c r="FM226" i="1" s="1"/>
  <c r="FE225" i="1"/>
  <c r="FF225" i="1" s="1"/>
  <c r="FN225" i="1" s="1"/>
  <c r="FO225" i="1" s="1"/>
  <c r="FE224" i="1"/>
  <c r="FE223" i="1"/>
  <c r="FE222" i="1"/>
  <c r="FF222" i="1" s="1"/>
  <c r="FG222" i="1" s="1"/>
  <c r="FE221" i="1"/>
  <c r="FF221" i="1" s="1"/>
  <c r="FE220" i="1"/>
  <c r="FE219" i="1"/>
  <c r="FF219" i="1" s="1"/>
  <c r="FE218" i="1"/>
  <c r="FF218" i="1" s="1"/>
  <c r="FG218" i="1" s="1"/>
  <c r="FE217" i="1"/>
  <c r="FF217" i="1" s="1"/>
  <c r="FF216" i="1"/>
  <c r="FE216" i="1"/>
  <c r="FE215" i="1"/>
  <c r="FF215" i="1" s="1"/>
  <c r="FN215" i="1" s="1"/>
  <c r="FO215" i="1" s="1"/>
  <c r="FE214" i="1"/>
  <c r="FG213" i="1"/>
  <c r="FE213" i="1"/>
  <c r="FF213" i="1" s="1"/>
  <c r="FE212" i="1"/>
  <c r="FE211" i="1"/>
  <c r="FF211" i="1" s="1"/>
  <c r="FN211" i="1" s="1"/>
  <c r="FO211" i="1" s="1"/>
  <c r="FE210" i="1"/>
  <c r="FE209" i="1"/>
  <c r="FE208" i="1"/>
  <c r="FF208" i="1" s="1"/>
  <c r="FE207" i="1"/>
  <c r="FE206" i="1"/>
  <c r="FF206" i="1" s="1"/>
  <c r="FE205" i="1"/>
  <c r="FF205" i="1" s="1"/>
  <c r="FN205" i="1" s="1"/>
  <c r="FO205" i="1" s="1"/>
  <c r="FE204" i="1"/>
  <c r="FF204" i="1" s="1"/>
  <c r="FE203" i="1"/>
  <c r="FF203" i="1" s="1"/>
  <c r="FE202" i="1"/>
  <c r="FE201" i="1"/>
  <c r="FE200" i="1"/>
  <c r="FF200" i="1" s="1"/>
  <c r="FE199" i="1"/>
  <c r="FE198" i="1"/>
  <c r="FE197" i="1"/>
  <c r="FE196" i="1"/>
  <c r="FF196" i="1" s="1"/>
  <c r="FE195" i="1"/>
  <c r="FF195" i="1" s="1"/>
  <c r="FE194" i="1"/>
  <c r="FF194" i="1" s="1"/>
  <c r="FE193" i="1"/>
  <c r="FE192" i="1"/>
  <c r="FE191" i="1"/>
  <c r="FF191" i="1" s="1"/>
  <c r="FE190" i="1"/>
  <c r="FF190" i="1" s="1"/>
  <c r="FE189" i="1"/>
  <c r="FF189" i="1" s="1"/>
  <c r="FE188" i="1"/>
  <c r="FE187" i="1"/>
  <c r="FE186" i="1"/>
  <c r="FF186" i="1" s="1"/>
  <c r="FE185" i="1"/>
  <c r="FF185" i="1" s="1"/>
  <c r="FN185" i="1" s="1"/>
  <c r="FO185" i="1" s="1"/>
  <c r="FE184" i="1"/>
  <c r="FE183" i="1"/>
  <c r="FF183" i="1" s="1"/>
  <c r="FE182" i="1"/>
  <c r="FM181" i="1"/>
  <c r="FE181" i="1"/>
  <c r="FF181" i="1" s="1"/>
  <c r="FN181" i="1" s="1"/>
  <c r="FO181" i="1" s="1"/>
  <c r="FF180" i="1"/>
  <c r="FM180" i="1" s="1"/>
  <c r="FE180" i="1"/>
  <c r="FE179" i="1"/>
  <c r="FE178" i="1"/>
  <c r="FE177" i="1"/>
  <c r="FF177" i="1" s="1"/>
  <c r="FN177" i="1" s="1"/>
  <c r="FO177" i="1" s="1"/>
  <c r="FE176" i="1"/>
  <c r="FF176" i="1" s="1"/>
  <c r="FF175" i="1"/>
  <c r="FE175" i="1"/>
  <c r="FE174" i="1"/>
  <c r="FE173" i="1"/>
  <c r="FF173" i="1" s="1"/>
  <c r="FN173" i="1" s="1"/>
  <c r="FO173" i="1" s="1"/>
  <c r="FE172" i="1"/>
  <c r="FF172" i="1" s="1"/>
  <c r="FN172" i="1" s="1"/>
  <c r="FO172" i="1" s="1"/>
  <c r="FE171" i="1"/>
  <c r="FE170" i="1"/>
  <c r="FF169" i="1"/>
  <c r="FN169" i="1" s="1"/>
  <c r="FO169" i="1" s="1"/>
  <c r="FE169" i="1"/>
  <c r="FG168" i="1"/>
  <c r="FE168" i="1"/>
  <c r="FF168" i="1" s="1"/>
  <c r="FN168" i="1" s="1"/>
  <c r="FO168" i="1" s="1"/>
  <c r="FE167" i="1"/>
  <c r="FE166" i="1"/>
  <c r="FF165" i="1"/>
  <c r="FN165" i="1" s="1"/>
  <c r="FO165" i="1" s="1"/>
  <c r="FE165" i="1"/>
  <c r="FE164" i="1"/>
  <c r="FF164" i="1" s="1"/>
  <c r="FN164" i="1" s="1"/>
  <c r="FO164" i="1" s="1"/>
  <c r="FE163" i="1"/>
  <c r="FE162" i="1"/>
  <c r="FE161" i="1"/>
  <c r="FE160" i="1"/>
  <c r="FF160" i="1" s="1"/>
  <c r="FN160" i="1" s="1"/>
  <c r="FO160" i="1" s="1"/>
  <c r="FE159" i="1"/>
  <c r="FE158" i="1"/>
  <c r="FF157" i="1"/>
  <c r="FN157" i="1" s="1"/>
  <c r="FO157" i="1" s="1"/>
  <c r="FE157" i="1"/>
  <c r="FE156" i="1"/>
  <c r="FF156" i="1" s="1"/>
  <c r="FE155" i="1"/>
  <c r="FE154" i="1"/>
  <c r="FE153" i="1"/>
  <c r="FF153" i="1" s="1"/>
  <c r="FM153" i="1" s="1"/>
  <c r="FE152" i="1"/>
  <c r="FE151" i="1"/>
  <c r="FF151" i="1" s="1"/>
  <c r="FE150" i="1"/>
  <c r="FF149" i="1"/>
  <c r="FE149" i="1"/>
  <c r="FE148" i="1"/>
  <c r="FF148" i="1" s="1"/>
  <c r="FE147" i="1"/>
  <c r="FF147" i="1" s="1"/>
  <c r="FN147" i="1" s="1"/>
  <c r="FO147" i="1" s="1"/>
  <c r="FE146" i="1"/>
  <c r="FF146" i="1" s="1"/>
  <c r="FE145" i="1"/>
  <c r="FE144" i="1"/>
  <c r="FF144" i="1" s="1"/>
  <c r="FE143" i="1"/>
  <c r="FF142" i="1"/>
  <c r="FE142" i="1"/>
  <c r="FE141" i="1"/>
  <c r="FE140" i="1"/>
  <c r="FF140" i="1" s="1"/>
  <c r="FE139" i="1"/>
  <c r="FF139" i="1" s="1"/>
  <c r="FM139" i="1" s="1"/>
  <c r="FF138" i="1"/>
  <c r="FE138" i="1"/>
  <c r="FE137" i="1"/>
  <c r="FE136" i="1"/>
  <c r="FF136" i="1" s="1"/>
  <c r="FM136" i="1" s="1"/>
  <c r="FE135" i="1"/>
  <c r="FF134" i="1"/>
  <c r="FE134" i="1"/>
  <c r="FE133" i="1"/>
  <c r="FE132" i="1"/>
  <c r="FF132" i="1" s="1"/>
  <c r="FM132" i="1" s="1"/>
  <c r="FE131" i="1"/>
  <c r="FF131" i="1" s="1"/>
  <c r="FE130" i="1"/>
  <c r="FF130" i="1" s="1"/>
  <c r="FN130" i="1" s="1"/>
  <c r="FO130" i="1" s="1"/>
  <c r="FE129" i="1"/>
  <c r="FE128" i="1"/>
  <c r="FF128" i="1" s="1"/>
  <c r="FM128" i="1" s="1"/>
  <c r="FE127" i="1"/>
  <c r="FG126" i="1"/>
  <c r="FE126" i="1"/>
  <c r="FF126" i="1" s="1"/>
  <c r="FN126" i="1" s="1"/>
  <c r="FO126" i="1" s="1"/>
  <c r="FE125" i="1"/>
  <c r="FE124" i="1"/>
  <c r="FF124" i="1" s="1"/>
  <c r="FE123" i="1"/>
  <c r="FF123" i="1" s="1"/>
  <c r="FM123" i="1" s="1"/>
  <c r="FE122" i="1"/>
  <c r="FF122" i="1" s="1"/>
  <c r="FN122" i="1" s="1"/>
  <c r="FO122" i="1" s="1"/>
  <c r="FE121" i="1"/>
  <c r="FN120" i="1"/>
  <c r="FO120" i="1" s="1"/>
  <c r="FE120" i="1"/>
  <c r="FF120" i="1" s="1"/>
  <c r="FM120" i="1" s="1"/>
  <c r="FE119" i="1"/>
  <c r="FE118" i="1"/>
  <c r="FF118" i="1" s="1"/>
  <c r="FN118" i="1" s="1"/>
  <c r="FO118" i="1" s="1"/>
  <c r="FE117" i="1"/>
  <c r="FF116" i="1"/>
  <c r="FM116" i="1" s="1"/>
  <c r="FE116" i="1"/>
  <c r="FF115" i="1"/>
  <c r="FN115" i="1" s="1"/>
  <c r="FO115" i="1" s="1"/>
  <c r="FE115" i="1"/>
  <c r="FE114" i="1"/>
  <c r="FE113" i="1"/>
  <c r="FG112" i="1"/>
  <c r="FE112" i="1"/>
  <c r="FF112" i="1" s="1"/>
  <c r="FM112" i="1" s="1"/>
  <c r="FE111" i="1"/>
  <c r="FF111" i="1" s="1"/>
  <c r="FE110" i="1"/>
  <c r="FF110" i="1" s="1"/>
  <c r="FG110" i="1" s="1"/>
  <c r="FE109" i="1"/>
  <c r="FF109" i="1" s="1"/>
  <c r="FE108" i="1"/>
  <c r="FE107" i="1"/>
  <c r="FF107" i="1" s="1"/>
  <c r="FE106" i="1"/>
  <c r="FF105" i="1"/>
  <c r="FG105" i="1" s="1"/>
  <c r="FE105" i="1"/>
  <c r="FE104" i="1"/>
  <c r="FF104" i="1" s="1"/>
  <c r="FE103" i="1"/>
  <c r="FF103" i="1" s="1"/>
  <c r="FE102" i="1"/>
  <c r="FE101" i="1"/>
  <c r="FF101" i="1" s="1"/>
  <c r="FG101" i="1" s="1"/>
  <c r="FE100" i="1"/>
  <c r="FF100" i="1" s="1"/>
  <c r="FF99" i="1"/>
  <c r="FE99" i="1"/>
  <c r="FE98" i="1"/>
  <c r="FE97" i="1"/>
  <c r="FF97" i="1" s="1"/>
  <c r="FG97" i="1" s="1"/>
  <c r="FE96" i="1"/>
  <c r="FF96" i="1" s="1"/>
  <c r="FE95" i="1"/>
  <c r="FF95" i="1" s="1"/>
  <c r="FM95" i="1" s="1"/>
  <c r="FE94" i="1"/>
  <c r="FF93" i="1"/>
  <c r="FG93" i="1" s="1"/>
  <c r="FE93" i="1"/>
  <c r="FE92" i="1"/>
  <c r="FF92" i="1" s="1"/>
  <c r="FE91" i="1"/>
  <c r="FF91" i="1" s="1"/>
  <c r="FE90" i="1"/>
  <c r="FE89" i="1"/>
  <c r="FF89" i="1" s="1"/>
  <c r="FN89" i="1" s="1"/>
  <c r="FO89" i="1" s="1"/>
  <c r="FE88" i="1"/>
  <c r="FF88" i="1" s="1"/>
  <c r="FF87" i="1"/>
  <c r="FE87" i="1"/>
  <c r="FE86" i="1"/>
  <c r="FE85" i="1"/>
  <c r="FF85" i="1" s="1"/>
  <c r="FN85" i="1" s="1"/>
  <c r="FO85" i="1" s="1"/>
  <c r="FE84" i="1"/>
  <c r="FF84" i="1" s="1"/>
  <c r="FF83" i="1"/>
  <c r="FE83" i="1"/>
  <c r="FE82" i="1"/>
  <c r="FE81" i="1"/>
  <c r="FF81" i="1" s="1"/>
  <c r="FN81" i="1" s="1"/>
  <c r="FO81" i="1" s="1"/>
  <c r="FE80" i="1"/>
  <c r="FF80" i="1" s="1"/>
  <c r="FF79" i="1"/>
  <c r="FE79" i="1"/>
  <c r="FE78" i="1"/>
  <c r="FF77" i="1"/>
  <c r="FN77" i="1" s="1"/>
  <c r="FO77" i="1" s="1"/>
  <c r="FE77" i="1"/>
  <c r="FE76" i="1"/>
  <c r="FF76" i="1" s="1"/>
  <c r="FE75" i="1"/>
  <c r="FF75" i="1" s="1"/>
  <c r="FE74" i="1"/>
  <c r="FF73" i="1"/>
  <c r="FN73" i="1" s="1"/>
  <c r="FO73" i="1" s="1"/>
  <c r="FE73" i="1"/>
  <c r="FE72" i="1"/>
  <c r="FF72" i="1" s="1"/>
  <c r="FE71" i="1"/>
  <c r="FF71" i="1" s="1"/>
  <c r="FE70" i="1"/>
  <c r="FF69" i="1"/>
  <c r="FN69" i="1" s="1"/>
  <c r="FO69" i="1" s="1"/>
  <c r="FE69" i="1"/>
  <c r="FE68" i="1"/>
  <c r="FF68" i="1" s="1"/>
  <c r="FE67" i="1"/>
  <c r="FF67" i="1" s="1"/>
  <c r="FE66" i="1"/>
  <c r="FE65" i="1"/>
  <c r="FF65" i="1" s="1"/>
  <c r="FN65" i="1" s="1"/>
  <c r="FO65" i="1" s="1"/>
  <c r="FE64" i="1"/>
  <c r="FF64" i="1" s="1"/>
  <c r="FF63" i="1"/>
  <c r="FE63" i="1"/>
  <c r="FE62" i="1"/>
  <c r="FE61" i="1"/>
  <c r="FF61" i="1" s="1"/>
  <c r="FN61" i="1" s="1"/>
  <c r="FO61" i="1" s="1"/>
  <c r="FE60" i="1"/>
  <c r="FF60" i="1" s="1"/>
  <c r="FE59" i="1"/>
  <c r="FF59" i="1" s="1"/>
  <c r="FM59" i="1" s="1"/>
  <c r="FE58" i="1"/>
  <c r="FE57" i="1"/>
  <c r="FF57" i="1" s="1"/>
  <c r="FN57" i="1" s="1"/>
  <c r="FO57" i="1" s="1"/>
  <c r="FE56" i="1"/>
  <c r="FF56" i="1" s="1"/>
  <c r="FE55" i="1"/>
  <c r="FE54" i="1"/>
  <c r="FE53" i="1"/>
  <c r="FF53" i="1" s="1"/>
  <c r="FG52" i="1"/>
  <c r="FE52" i="1"/>
  <c r="FF52" i="1" s="1"/>
  <c r="FE51" i="1"/>
  <c r="FF51" i="1" s="1"/>
  <c r="FN51" i="1" s="1"/>
  <c r="FO51" i="1" s="1"/>
  <c r="FE50" i="1"/>
  <c r="FE49" i="1"/>
  <c r="FF49" i="1" s="1"/>
  <c r="FE48" i="1"/>
  <c r="FF48" i="1" s="1"/>
  <c r="FE47" i="1"/>
  <c r="FE46" i="1"/>
  <c r="FF46" i="1" s="1"/>
  <c r="FM46" i="1" s="1"/>
  <c r="FE45" i="1"/>
  <c r="FF45" i="1" s="1"/>
  <c r="FE44" i="1"/>
  <c r="FF44" i="1" s="1"/>
  <c r="FE43" i="1"/>
  <c r="FE42" i="1"/>
  <c r="FF42" i="1" s="1"/>
  <c r="FE41" i="1"/>
  <c r="FF41" i="1" s="1"/>
  <c r="FE40" i="1"/>
  <c r="FF40" i="1" s="1"/>
  <c r="FE39" i="1"/>
  <c r="FF39" i="1" s="1"/>
  <c r="FE38" i="1"/>
  <c r="FF38" i="1" s="1"/>
  <c r="FM38" i="1" s="1"/>
  <c r="FE37" i="1"/>
  <c r="FE36" i="1"/>
  <c r="FF36" i="1" s="1"/>
  <c r="FE35" i="1"/>
  <c r="FF35" i="1" s="1"/>
  <c r="FE34" i="1"/>
  <c r="FF33" i="1"/>
  <c r="FM33" i="1" s="1"/>
  <c r="FE33" i="1"/>
  <c r="FE32" i="1"/>
  <c r="FF32" i="1" s="1"/>
  <c r="FF31" i="1"/>
  <c r="FG31" i="1" s="1"/>
  <c r="FE31" i="1"/>
  <c r="FE30" i="1"/>
  <c r="FE29" i="1"/>
  <c r="FE28" i="1"/>
  <c r="FE27" i="1"/>
  <c r="FF27" i="1" s="1"/>
  <c r="FG27" i="1" s="1"/>
  <c r="FE26" i="1"/>
  <c r="FF26" i="1" s="1"/>
  <c r="FE25" i="1"/>
  <c r="FE24" i="1"/>
  <c r="FF24" i="1" s="1"/>
  <c r="FE23" i="1"/>
  <c r="FF23" i="1" s="1"/>
  <c r="FM23" i="1" s="1"/>
  <c r="FE22" i="1"/>
  <c r="FF22" i="1" s="1"/>
  <c r="FF21" i="1"/>
  <c r="FE21" i="1"/>
  <c r="FF20" i="1"/>
  <c r="FE20" i="1"/>
  <c r="FF19" i="1"/>
  <c r="FE19" i="1"/>
  <c r="FE18" i="1"/>
  <c r="FF18" i="1" s="1"/>
  <c r="FE17" i="1"/>
  <c r="FF17" i="1" s="1"/>
  <c r="FE16" i="1"/>
  <c r="FP15" i="1"/>
  <c r="FE15" i="1"/>
  <c r="FF15" i="1" s="1"/>
  <c r="FB15" i="1"/>
  <c r="FB16" i="1" s="1"/>
  <c r="FB17" i="1" s="1"/>
  <c r="FB18" i="1" s="1"/>
  <c r="FG9" i="1"/>
  <c r="FP8" i="1"/>
  <c r="FM8" i="1"/>
  <c r="FJ8" i="1"/>
  <c r="EE315" i="1"/>
  <c r="EF315" i="1" s="1"/>
  <c r="EG315" i="1" s="1"/>
  <c r="EE314" i="1"/>
  <c r="EF314" i="1" s="1"/>
  <c r="EE313" i="1"/>
  <c r="EE312" i="1"/>
  <c r="EF311" i="1"/>
  <c r="EG311" i="1" s="1"/>
  <c r="EE311" i="1"/>
  <c r="EE310" i="1"/>
  <c r="EF310" i="1" s="1"/>
  <c r="EE309" i="1"/>
  <c r="EE308" i="1"/>
  <c r="EE307" i="1"/>
  <c r="EF307" i="1" s="1"/>
  <c r="EG307" i="1" s="1"/>
  <c r="EE306" i="1"/>
  <c r="EF306" i="1" s="1"/>
  <c r="EE305" i="1"/>
  <c r="EE304" i="1"/>
  <c r="EE303" i="1"/>
  <c r="EF303" i="1" s="1"/>
  <c r="EG303" i="1" s="1"/>
  <c r="EE302" i="1"/>
  <c r="EE301" i="1"/>
  <c r="EF301" i="1" s="1"/>
  <c r="EN301" i="1" s="1"/>
  <c r="EO301" i="1" s="1"/>
  <c r="EE300" i="1"/>
  <c r="EE299" i="1"/>
  <c r="EF299" i="1" s="1"/>
  <c r="EN299" i="1" s="1"/>
  <c r="EO299" i="1" s="1"/>
  <c r="EG298" i="1"/>
  <c r="EE298" i="1"/>
  <c r="EF298" i="1" s="1"/>
  <c r="EN298" i="1" s="1"/>
  <c r="EO298" i="1" s="1"/>
  <c r="EE297" i="1"/>
  <c r="EE296" i="1"/>
  <c r="EG295" i="1"/>
  <c r="EE295" i="1"/>
  <c r="EF295" i="1" s="1"/>
  <c r="EE294" i="1"/>
  <c r="EE293" i="1"/>
  <c r="EE292" i="1"/>
  <c r="EF292" i="1" s="1"/>
  <c r="EE291" i="1"/>
  <c r="EF291" i="1" s="1"/>
  <c r="EE290" i="1"/>
  <c r="EF290" i="1" s="1"/>
  <c r="EE289" i="1"/>
  <c r="EF289" i="1" s="1"/>
  <c r="EG289" i="1" s="1"/>
  <c r="EE288" i="1"/>
  <c r="EF287" i="1"/>
  <c r="EE287" i="1"/>
  <c r="EE286" i="1"/>
  <c r="EF286" i="1" s="1"/>
  <c r="EE285" i="1"/>
  <c r="EF284" i="1"/>
  <c r="EE284" i="1"/>
  <c r="EE283" i="1"/>
  <c r="EF283" i="1" s="1"/>
  <c r="EG283" i="1" s="1"/>
  <c r="EE282" i="1"/>
  <c r="EE281" i="1"/>
  <c r="EF281" i="1" s="1"/>
  <c r="EE280" i="1"/>
  <c r="EE279" i="1"/>
  <c r="EF279" i="1" s="1"/>
  <c r="EE278" i="1"/>
  <c r="EF278" i="1" s="1"/>
  <c r="EE277" i="1"/>
  <c r="EE276" i="1"/>
  <c r="EE275" i="1"/>
  <c r="EF275" i="1" s="1"/>
  <c r="EG275" i="1" s="1"/>
  <c r="EE274" i="1"/>
  <c r="EE273" i="1"/>
  <c r="EF273" i="1" s="1"/>
  <c r="EE272" i="1"/>
  <c r="EF272" i="1" s="1"/>
  <c r="EE271" i="1"/>
  <c r="EF271" i="1" s="1"/>
  <c r="EM271" i="1" s="1"/>
  <c r="EE270" i="1"/>
  <c r="EF270" i="1" s="1"/>
  <c r="EN270" i="1" s="1"/>
  <c r="EO270" i="1" s="1"/>
  <c r="EE269" i="1"/>
  <c r="EF269" i="1" s="1"/>
  <c r="EN269" i="1" s="1"/>
  <c r="EO269" i="1" s="1"/>
  <c r="EE268" i="1"/>
  <c r="EE267" i="1"/>
  <c r="EF267" i="1" s="1"/>
  <c r="EE266" i="1"/>
  <c r="EF266" i="1" s="1"/>
  <c r="EN266" i="1" s="1"/>
  <c r="EO266" i="1" s="1"/>
  <c r="EE265" i="1"/>
  <c r="EE264" i="1"/>
  <c r="EF264" i="1" s="1"/>
  <c r="EM264" i="1" s="1"/>
  <c r="EE263" i="1"/>
  <c r="EE262" i="1"/>
  <c r="EF262" i="1" s="1"/>
  <c r="EE261" i="1"/>
  <c r="EN260" i="1"/>
  <c r="EO260" i="1" s="1"/>
  <c r="EE260" i="1"/>
  <c r="EF260" i="1" s="1"/>
  <c r="EM260" i="1" s="1"/>
  <c r="EE259" i="1"/>
  <c r="EE258" i="1"/>
  <c r="EE257" i="1"/>
  <c r="EE256" i="1"/>
  <c r="EE255" i="1"/>
  <c r="EF255" i="1" s="1"/>
  <c r="EE254" i="1"/>
  <c r="EE253" i="1"/>
  <c r="EE252" i="1"/>
  <c r="EF252" i="1" s="1"/>
  <c r="EE251" i="1"/>
  <c r="EE250" i="1"/>
  <c r="EF250" i="1" s="1"/>
  <c r="EF249" i="1"/>
  <c r="EM249" i="1" s="1"/>
  <c r="EE249" i="1"/>
  <c r="EE248" i="1"/>
  <c r="EE247" i="1"/>
  <c r="EF247" i="1" s="1"/>
  <c r="EE246" i="1"/>
  <c r="EF246" i="1" s="1"/>
  <c r="EE245" i="1"/>
  <c r="EE244" i="1"/>
  <c r="EE243" i="1"/>
  <c r="EF243" i="1" s="1"/>
  <c r="EE242" i="1"/>
  <c r="EF242" i="1" s="1"/>
  <c r="EE241" i="1"/>
  <c r="EF241" i="1" s="1"/>
  <c r="EE240" i="1"/>
  <c r="EE239" i="1"/>
  <c r="EF239" i="1" s="1"/>
  <c r="EE238" i="1"/>
  <c r="EF238" i="1" s="1"/>
  <c r="EE237" i="1"/>
  <c r="EF237" i="1" s="1"/>
  <c r="EM237" i="1" s="1"/>
  <c r="EE236" i="1"/>
  <c r="EF235" i="1"/>
  <c r="EE235" i="1"/>
  <c r="EE234" i="1"/>
  <c r="EF234" i="1" s="1"/>
  <c r="EE233" i="1"/>
  <c r="EF233" i="1" s="1"/>
  <c r="EE232" i="1"/>
  <c r="EF232" i="1" s="1"/>
  <c r="EE231" i="1"/>
  <c r="EF231" i="1" s="1"/>
  <c r="EE230" i="1"/>
  <c r="EF230" i="1" s="1"/>
  <c r="EN230" i="1" s="1"/>
  <c r="EO230" i="1" s="1"/>
  <c r="EE229" i="1"/>
  <c r="EE228" i="1"/>
  <c r="EF228" i="1" s="1"/>
  <c r="EN228" i="1" s="1"/>
  <c r="EO228" i="1" s="1"/>
  <c r="EE227" i="1"/>
  <c r="EE226" i="1"/>
  <c r="EE225" i="1"/>
  <c r="EE224" i="1"/>
  <c r="EE223" i="1"/>
  <c r="EF223" i="1" s="1"/>
  <c r="EN223" i="1" s="1"/>
  <c r="EO223" i="1" s="1"/>
  <c r="EE222" i="1"/>
  <c r="EE221" i="1"/>
  <c r="EF221" i="1" s="1"/>
  <c r="EE220" i="1"/>
  <c r="EE219" i="1"/>
  <c r="EE218" i="1"/>
  <c r="EF218" i="1" s="1"/>
  <c r="EE217" i="1"/>
  <c r="EE216" i="1"/>
  <c r="EF215" i="1"/>
  <c r="EN215" i="1" s="1"/>
  <c r="EO215" i="1" s="1"/>
  <c r="EE215" i="1"/>
  <c r="EE214" i="1"/>
  <c r="EF214" i="1" s="1"/>
  <c r="EE213" i="1"/>
  <c r="EF213" i="1" s="1"/>
  <c r="EN213" i="1" s="1"/>
  <c r="EO213" i="1" s="1"/>
  <c r="EE212" i="1"/>
  <c r="EE211" i="1"/>
  <c r="EF211" i="1" s="1"/>
  <c r="EM211" i="1" s="1"/>
  <c r="EE210" i="1"/>
  <c r="EF210" i="1" s="1"/>
  <c r="EE209" i="1"/>
  <c r="EF209" i="1" s="1"/>
  <c r="EE208" i="1"/>
  <c r="EF207" i="1"/>
  <c r="EM207" i="1" s="1"/>
  <c r="EE207" i="1"/>
  <c r="EE206" i="1"/>
  <c r="EF206" i="1" s="1"/>
  <c r="EE205" i="1"/>
  <c r="EE204" i="1"/>
  <c r="EE203" i="1"/>
  <c r="EE202" i="1"/>
  <c r="EF202" i="1" s="1"/>
  <c r="EE201" i="1"/>
  <c r="EE200" i="1"/>
  <c r="EE199" i="1"/>
  <c r="EF199" i="1" s="1"/>
  <c r="EE198" i="1"/>
  <c r="EF198" i="1" s="1"/>
  <c r="EE197" i="1"/>
  <c r="EF197" i="1" s="1"/>
  <c r="EE196" i="1"/>
  <c r="EF195" i="1"/>
  <c r="EM195" i="1" s="1"/>
  <c r="EE195" i="1"/>
  <c r="EE194" i="1"/>
  <c r="EF194" i="1" s="1"/>
  <c r="EE193" i="1"/>
  <c r="EF193" i="1" s="1"/>
  <c r="EF192" i="1"/>
  <c r="EN192" i="1" s="1"/>
  <c r="EO192" i="1" s="1"/>
  <c r="EE192" i="1"/>
  <c r="EE191" i="1"/>
  <c r="EE190" i="1"/>
  <c r="EF190" i="1" s="1"/>
  <c r="EE189" i="1"/>
  <c r="EF189" i="1" s="1"/>
  <c r="EE188" i="1"/>
  <c r="EF188" i="1" s="1"/>
  <c r="EN188" i="1" s="1"/>
  <c r="EO188" i="1" s="1"/>
  <c r="EE187" i="1"/>
  <c r="EE186" i="1"/>
  <c r="EF186" i="1" s="1"/>
  <c r="EN186" i="1" s="1"/>
  <c r="EO186" i="1" s="1"/>
  <c r="EE185" i="1"/>
  <c r="EE184" i="1"/>
  <c r="EE183" i="1"/>
  <c r="EE182" i="1"/>
  <c r="EF181" i="1"/>
  <c r="EM181" i="1" s="1"/>
  <c r="EE181" i="1"/>
  <c r="EE180" i="1"/>
  <c r="EF180" i="1" s="1"/>
  <c r="EM180" i="1" s="1"/>
  <c r="EE179" i="1"/>
  <c r="EF179" i="1" s="1"/>
  <c r="EE178" i="1"/>
  <c r="EF178" i="1" s="1"/>
  <c r="EE177" i="1"/>
  <c r="EE176" i="1"/>
  <c r="EF176" i="1" s="1"/>
  <c r="EE175" i="1"/>
  <c r="EE174" i="1"/>
  <c r="EE173" i="1"/>
  <c r="EE172" i="1"/>
  <c r="EF172" i="1" s="1"/>
  <c r="EE171" i="1"/>
  <c r="EF170" i="1"/>
  <c r="EM170" i="1" s="1"/>
  <c r="EE170" i="1"/>
  <c r="EE169" i="1"/>
  <c r="EE168" i="1"/>
  <c r="EE167" i="1"/>
  <c r="EE166" i="1"/>
  <c r="EE165" i="1"/>
  <c r="EE164" i="1"/>
  <c r="EF164" i="1" s="1"/>
  <c r="EE163" i="1"/>
  <c r="EE162" i="1"/>
  <c r="EF162" i="1" s="1"/>
  <c r="EM162" i="1" s="1"/>
  <c r="EE161" i="1"/>
  <c r="EE160" i="1"/>
  <c r="EF160" i="1" s="1"/>
  <c r="EE159" i="1"/>
  <c r="EE158" i="1"/>
  <c r="EE157" i="1"/>
  <c r="EE156" i="1"/>
  <c r="EF156" i="1" s="1"/>
  <c r="EE155" i="1"/>
  <c r="EE154" i="1"/>
  <c r="EF154" i="1" s="1"/>
  <c r="EE153" i="1"/>
  <c r="EF153" i="1" s="1"/>
  <c r="EF152" i="1"/>
  <c r="EM152" i="1" s="1"/>
  <c r="EE152" i="1"/>
  <c r="EE151" i="1"/>
  <c r="EE150" i="1"/>
  <c r="EF150" i="1" s="1"/>
  <c r="EE149" i="1"/>
  <c r="EF149" i="1" s="1"/>
  <c r="EE148" i="1"/>
  <c r="EF148" i="1" s="1"/>
  <c r="EE147" i="1"/>
  <c r="EE146" i="1"/>
  <c r="EF146" i="1" s="1"/>
  <c r="EE145" i="1"/>
  <c r="EF145" i="1" s="1"/>
  <c r="EE144" i="1"/>
  <c r="EE143" i="1"/>
  <c r="EE142" i="1"/>
  <c r="EF142" i="1" s="1"/>
  <c r="EE141" i="1"/>
  <c r="EF141" i="1" s="1"/>
  <c r="EE140" i="1"/>
  <c r="EE139" i="1"/>
  <c r="EE138" i="1"/>
  <c r="EF138" i="1" s="1"/>
  <c r="EE137" i="1"/>
  <c r="EF137" i="1" s="1"/>
  <c r="EE136" i="1"/>
  <c r="EF136" i="1" s="1"/>
  <c r="EE135" i="1"/>
  <c r="EE134" i="1"/>
  <c r="EF134" i="1" s="1"/>
  <c r="EE133" i="1"/>
  <c r="EF133" i="1" s="1"/>
  <c r="EE132" i="1"/>
  <c r="EE131" i="1"/>
  <c r="EE130" i="1"/>
  <c r="EF130" i="1" s="1"/>
  <c r="EE129" i="1"/>
  <c r="EF129" i="1" s="1"/>
  <c r="EF128" i="1"/>
  <c r="EM128" i="1" s="1"/>
  <c r="EE128" i="1"/>
  <c r="EE127" i="1"/>
  <c r="EE126" i="1"/>
  <c r="EF126" i="1" s="1"/>
  <c r="EE125" i="1"/>
  <c r="EF125" i="1" s="1"/>
  <c r="EE124" i="1"/>
  <c r="EF124" i="1" s="1"/>
  <c r="EM124" i="1" s="1"/>
  <c r="EE123" i="1"/>
  <c r="EE122" i="1"/>
  <c r="EF122" i="1" s="1"/>
  <c r="EE121" i="1"/>
  <c r="EE120" i="1"/>
  <c r="EE119" i="1"/>
  <c r="EE118" i="1"/>
  <c r="EF118" i="1" s="1"/>
  <c r="EE117" i="1"/>
  <c r="EF117" i="1" s="1"/>
  <c r="EN117" i="1" s="1"/>
  <c r="EO117" i="1" s="1"/>
  <c r="EE116" i="1"/>
  <c r="EE115" i="1"/>
  <c r="EE114" i="1"/>
  <c r="EE113" i="1"/>
  <c r="EF113" i="1" s="1"/>
  <c r="EN113" i="1" s="1"/>
  <c r="EO113" i="1" s="1"/>
  <c r="EE112" i="1"/>
  <c r="EF112" i="1" s="1"/>
  <c r="EE111" i="1"/>
  <c r="EE110" i="1"/>
  <c r="EE109" i="1"/>
  <c r="EE108" i="1"/>
  <c r="EF108" i="1" s="1"/>
  <c r="EM108" i="1" s="1"/>
  <c r="EE107" i="1"/>
  <c r="EE106" i="1"/>
  <c r="EE105" i="1"/>
  <c r="EE104" i="1"/>
  <c r="EE103" i="1"/>
  <c r="EE102" i="1"/>
  <c r="EE101" i="1"/>
  <c r="EF101" i="1" s="1"/>
  <c r="EN101" i="1" s="1"/>
  <c r="EO101" i="1" s="1"/>
  <c r="EE100" i="1"/>
  <c r="EE99" i="1"/>
  <c r="EE98" i="1"/>
  <c r="EE97" i="1"/>
  <c r="EF97" i="1" s="1"/>
  <c r="EN97" i="1" s="1"/>
  <c r="EO97" i="1" s="1"/>
  <c r="EE96" i="1"/>
  <c r="EE95" i="1"/>
  <c r="EE94" i="1"/>
  <c r="EE93" i="1"/>
  <c r="EE92" i="1"/>
  <c r="EF92" i="1" s="1"/>
  <c r="EE91" i="1"/>
  <c r="EE90" i="1"/>
  <c r="EF89" i="1"/>
  <c r="EN89" i="1" s="1"/>
  <c r="EO89" i="1" s="1"/>
  <c r="EE89" i="1"/>
  <c r="EE88" i="1"/>
  <c r="EE87" i="1"/>
  <c r="EE86" i="1"/>
  <c r="EE85" i="1"/>
  <c r="EF85" i="1" s="1"/>
  <c r="EN85" i="1" s="1"/>
  <c r="EO85" i="1" s="1"/>
  <c r="EE84" i="1"/>
  <c r="EE83" i="1"/>
  <c r="EE82" i="1"/>
  <c r="EE81" i="1"/>
  <c r="EE80" i="1"/>
  <c r="EF80" i="1" s="1"/>
  <c r="EE79" i="1"/>
  <c r="EF79" i="1" s="1"/>
  <c r="EE78" i="1"/>
  <c r="EE77" i="1"/>
  <c r="EF77" i="1" s="1"/>
  <c r="EE76" i="1"/>
  <c r="EF76" i="1" s="1"/>
  <c r="EE75" i="1"/>
  <c r="EE74" i="1"/>
  <c r="EE73" i="1"/>
  <c r="EE72" i="1"/>
  <c r="EF72" i="1" s="1"/>
  <c r="EN72" i="1" s="1"/>
  <c r="EO72" i="1" s="1"/>
  <c r="EE71" i="1"/>
  <c r="EE70" i="1"/>
  <c r="EF70" i="1" s="1"/>
  <c r="EE69" i="1"/>
  <c r="EE68" i="1"/>
  <c r="EF68" i="1" s="1"/>
  <c r="EN68" i="1" s="1"/>
  <c r="EO68" i="1" s="1"/>
  <c r="EE67" i="1"/>
  <c r="EE66" i="1"/>
  <c r="EE65" i="1"/>
  <c r="EF65" i="1" s="1"/>
  <c r="EE64" i="1"/>
  <c r="EE63" i="1"/>
  <c r="EE62" i="1"/>
  <c r="EE61" i="1"/>
  <c r="EF61" i="1" s="1"/>
  <c r="EE60" i="1"/>
  <c r="EE59" i="1"/>
  <c r="EE58" i="1"/>
  <c r="EF58" i="1" s="1"/>
  <c r="EE57" i="1"/>
  <c r="EE56" i="1"/>
  <c r="EF56" i="1" s="1"/>
  <c r="EN56" i="1" s="1"/>
  <c r="EO56" i="1" s="1"/>
  <c r="EE55" i="1"/>
  <c r="EF54" i="1"/>
  <c r="EM54" i="1" s="1"/>
  <c r="EE54" i="1"/>
  <c r="EE53" i="1"/>
  <c r="EF53" i="1" s="1"/>
  <c r="EE52" i="1"/>
  <c r="EF52" i="1" s="1"/>
  <c r="EN52" i="1" s="1"/>
  <c r="EO52" i="1" s="1"/>
  <c r="EE51" i="1"/>
  <c r="EE50" i="1"/>
  <c r="EE49" i="1"/>
  <c r="EF49" i="1" s="1"/>
  <c r="EE48" i="1"/>
  <c r="EF48" i="1" s="1"/>
  <c r="EE47" i="1"/>
  <c r="EE46" i="1"/>
  <c r="EF46" i="1" s="1"/>
  <c r="EM46" i="1" s="1"/>
  <c r="EE45" i="1"/>
  <c r="EF45" i="1" s="1"/>
  <c r="EF44" i="1"/>
  <c r="EE44" i="1"/>
  <c r="EE43" i="1"/>
  <c r="EF42" i="1"/>
  <c r="EG42" i="1" s="1"/>
  <c r="EE42" i="1"/>
  <c r="EE41" i="1"/>
  <c r="EE40" i="1"/>
  <c r="EE39" i="1"/>
  <c r="EE38" i="1"/>
  <c r="EF38" i="1" s="1"/>
  <c r="EM38" i="1" s="1"/>
  <c r="EE37" i="1"/>
  <c r="EF37" i="1" s="1"/>
  <c r="EE36" i="1"/>
  <c r="EF36" i="1" s="1"/>
  <c r="EE35" i="1"/>
  <c r="EE34" i="1"/>
  <c r="EF34" i="1" s="1"/>
  <c r="EM34" i="1" s="1"/>
  <c r="EE33" i="1"/>
  <c r="EF32" i="1"/>
  <c r="EG32" i="1" s="1"/>
  <c r="EE32" i="1"/>
  <c r="EE31" i="1"/>
  <c r="EE30" i="1"/>
  <c r="EE29" i="1"/>
  <c r="EF29" i="1" s="1"/>
  <c r="EE28" i="1"/>
  <c r="EF28" i="1" s="1"/>
  <c r="EG28" i="1" s="1"/>
  <c r="EE27" i="1"/>
  <c r="EE26" i="1"/>
  <c r="EF26" i="1" s="1"/>
  <c r="EM26" i="1" s="1"/>
  <c r="EE25" i="1"/>
  <c r="EF25" i="1" s="1"/>
  <c r="EE24" i="1"/>
  <c r="EF24" i="1" s="1"/>
  <c r="EE23" i="1"/>
  <c r="EF22" i="1"/>
  <c r="EM22" i="1" s="1"/>
  <c r="EE22" i="1"/>
  <c r="EE21" i="1"/>
  <c r="EE20" i="1"/>
  <c r="EF20" i="1" s="1"/>
  <c r="EG20" i="1" s="1"/>
  <c r="EE19" i="1"/>
  <c r="EE18" i="1"/>
  <c r="EE17" i="1"/>
  <c r="EE16" i="1"/>
  <c r="EB16" i="1"/>
  <c r="EB17" i="1" s="1"/>
  <c r="EI15" i="1"/>
  <c r="EE15" i="1"/>
  <c r="ED15" i="1"/>
  <c r="EB15" i="1"/>
  <c r="EK15" i="1" s="1"/>
  <c r="EG9" i="1"/>
  <c r="EP8" i="1"/>
  <c r="EM8" i="1"/>
  <c r="EJ8" i="1"/>
  <c r="DE15" i="1"/>
  <c r="DE16" i="1"/>
  <c r="DE17" i="1"/>
  <c r="DE18" i="1"/>
  <c r="DE19" i="1"/>
  <c r="DE20" i="1"/>
  <c r="DE21" i="1"/>
  <c r="DE22" i="1"/>
  <c r="DE23" i="1"/>
  <c r="DE24" i="1"/>
  <c r="DE25" i="1"/>
  <c r="DE26" i="1"/>
  <c r="DE27" i="1"/>
  <c r="DE28" i="1"/>
  <c r="DE29" i="1"/>
  <c r="DE30" i="1"/>
  <c r="DE31" i="1"/>
  <c r="DE32" i="1"/>
  <c r="DE33" i="1"/>
  <c r="DE34" i="1"/>
  <c r="DE35" i="1"/>
  <c r="DE36" i="1"/>
  <c r="DE37" i="1"/>
  <c r="DE38" i="1"/>
  <c r="DE39" i="1"/>
  <c r="DE40" i="1"/>
  <c r="DE41" i="1"/>
  <c r="DE42" i="1"/>
  <c r="DE43" i="1"/>
  <c r="DE44" i="1"/>
  <c r="DE45" i="1"/>
  <c r="DE46" i="1"/>
  <c r="DE47" i="1"/>
  <c r="DE48" i="1"/>
  <c r="DE49" i="1"/>
  <c r="DE50" i="1"/>
  <c r="DE51" i="1"/>
  <c r="DE52" i="1"/>
  <c r="DE53" i="1"/>
  <c r="DE54" i="1"/>
  <c r="DE55" i="1"/>
  <c r="DE56" i="1"/>
  <c r="DE57" i="1"/>
  <c r="DE58" i="1"/>
  <c r="DE59" i="1"/>
  <c r="DE60" i="1"/>
  <c r="DE61" i="1"/>
  <c r="DE62" i="1"/>
  <c r="DE63" i="1"/>
  <c r="DE64" i="1"/>
  <c r="DE65" i="1"/>
  <c r="DE66" i="1"/>
  <c r="DE67" i="1"/>
  <c r="DE68" i="1"/>
  <c r="DE69" i="1"/>
  <c r="DE70" i="1"/>
  <c r="DE71" i="1"/>
  <c r="DE72" i="1"/>
  <c r="DE73" i="1"/>
  <c r="DE74" i="1"/>
  <c r="DE75" i="1"/>
  <c r="DE76" i="1"/>
  <c r="DE77" i="1"/>
  <c r="DE78" i="1"/>
  <c r="DE79" i="1"/>
  <c r="DE80" i="1"/>
  <c r="DE81" i="1"/>
  <c r="DE82" i="1"/>
  <c r="DE83" i="1"/>
  <c r="DE84" i="1"/>
  <c r="DE85" i="1"/>
  <c r="DE86" i="1"/>
  <c r="DE87" i="1"/>
  <c r="DE88" i="1"/>
  <c r="DE89" i="1"/>
  <c r="DE90" i="1"/>
  <c r="DE91" i="1"/>
  <c r="DE92" i="1"/>
  <c r="DE93" i="1"/>
  <c r="DE94" i="1"/>
  <c r="DE95" i="1"/>
  <c r="DE96" i="1"/>
  <c r="DE97" i="1"/>
  <c r="DE98" i="1"/>
  <c r="DE99" i="1"/>
  <c r="DE100" i="1"/>
  <c r="DE101" i="1"/>
  <c r="DE102" i="1"/>
  <c r="DE103" i="1"/>
  <c r="DE104" i="1"/>
  <c r="DE105" i="1"/>
  <c r="DE106" i="1"/>
  <c r="DE107" i="1"/>
  <c r="DE108" i="1"/>
  <c r="DE109" i="1"/>
  <c r="DE110" i="1"/>
  <c r="DE111" i="1"/>
  <c r="DE112" i="1"/>
  <c r="DE113" i="1"/>
  <c r="DE114" i="1"/>
  <c r="DE115" i="1"/>
  <c r="DE116" i="1"/>
  <c r="DE117" i="1"/>
  <c r="DE118" i="1"/>
  <c r="DE119" i="1"/>
  <c r="DE120" i="1"/>
  <c r="DE121" i="1"/>
  <c r="DE122" i="1"/>
  <c r="DE123" i="1"/>
  <c r="DE124" i="1"/>
  <c r="DE125" i="1"/>
  <c r="DE126" i="1"/>
  <c r="DE127" i="1"/>
  <c r="DE128" i="1"/>
  <c r="DE129" i="1"/>
  <c r="DE130" i="1"/>
  <c r="DE131" i="1"/>
  <c r="DE132" i="1"/>
  <c r="DE133" i="1"/>
  <c r="DE134" i="1"/>
  <c r="DE135" i="1"/>
  <c r="DE136" i="1"/>
  <c r="DE137" i="1"/>
  <c r="DE138" i="1"/>
  <c r="DE139" i="1"/>
  <c r="DE140" i="1"/>
  <c r="DE141" i="1"/>
  <c r="DE142" i="1"/>
  <c r="DE143" i="1"/>
  <c r="DE144" i="1"/>
  <c r="DE145" i="1"/>
  <c r="DE146" i="1"/>
  <c r="DE147" i="1"/>
  <c r="DE148" i="1"/>
  <c r="DE149" i="1"/>
  <c r="DE150" i="1"/>
  <c r="DE151" i="1"/>
  <c r="DE152" i="1"/>
  <c r="DE153" i="1"/>
  <c r="DE154" i="1"/>
  <c r="DE155" i="1"/>
  <c r="DE156" i="1"/>
  <c r="DE157" i="1"/>
  <c r="DE158" i="1"/>
  <c r="DE159" i="1"/>
  <c r="DE160" i="1"/>
  <c r="DE161" i="1"/>
  <c r="DE162" i="1"/>
  <c r="DE163" i="1"/>
  <c r="DE164" i="1"/>
  <c r="DE165" i="1"/>
  <c r="DE166" i="1"/>
  <c r="DE167" i="1"/>
  <c r="DE168" i="1"/>
  <c r="DE169" i="1"/>
  <c r="DE170" i="1"/>
  <c r="DE171" i="1"/>
  <c r="DE172" i="1"/>
  <c r="DE173" i="1"/>
  <c r="DE174" i="1"/>
  <c r="DE175" i="1"/>
  <c r="DE176" i="1"/>
  <c r="DE177" i="1"/>
  <c r="DE178" i="1"/>
  <c r="DE179" i="1"/>
  <c r="DE180" i="1"/>
  <c r="DE181" i="1"/>
  <c r="DE182" i="1"/>
  <c r="DE183" i="1"/>
  <c r="DE184" i="1"/>
  <c r="DE185" i="1"/>
  <c r="DE186" i="1"/>
  <c r="DE187" i="1"/>
  <c r="DE188" i="1"/>
  <c r="DE189" i="1"/>
  <c r="DE190" i="1"/>
  <c r="DE191" i="1"/>
  <c r="DE192" i="1"/>
  <c r="DE193" i="1"/>
  <c r="DE194" i="1"/>
  <c r="DE195" i="1"/>
  <c r="DE196" i="1"/>
  <c r="DE197" i="1"/>
  <c r="DE198" i="1"/>
  <c r="DE199" i="1"/>
  <c r="DE200" i="1"/>
  <c r="DE201" i="1"/>
  <c r="DE202" i="1"/>
  <c r="DE203" i="1"/>
  <c r="DE204" i="1"/>
  <c r="DE205" i="1"/>
  <c r="DE206" i="1"/>
  <c r="DE207" i="1"/>
  <c r="DE208" i="1"/>
  <c r="DE209" i="1"/>
  <c r="DE210" i="1"/>
  <c r="DE211" i="1"/>
  <c r="DE212" i="1"/>
  <c r="DE213" i="1"/>
  <c r="DE214" i="1"/>
  <c r="DE215" i="1"/>
  <c r="DE216" i="1"/>
  <c r="DE217" i="1"/>
  <c r="DE218" i="1"/>
  <c r="DE219" i="1"/>
  <c r="DE220" i="1"/>
  <c r="DE221" i="1"/>
  <c r="DE222" i="1"/>
  <c r="DE223" i="1"/>
  <c r="DE224" i="1"/>
  <c r="DE225" i="1"/>
  <c r="DE226" i="1"/>
  <c r="DE227" i="1"/>
  <c r="DE228" i="1"/>
  <c r="DE229" i="1"/>
  <c r="DE230" i="1"/>
  <c r="DE231" i="1"/>
  <c r="DE232" i="1"/>
  <c r="DE233" i="1"/>
  <c r="DE234" i="1"/>
  <c r="DE235" i="1"/>
  <c r="DE236" i="1"/>
  <c r="DE237" i="1"/>
  <c r="DE238" i="1"/>
  <c r="DE239" i="1"/>
  <c r="DE240" i="1"/>
  <c r="DE241" i="1"/>
  <c r="DE242" i="1"/>
  <c r="DE243" i="1"/>
  <c r="DE244" i="1"/>
  <c r="DE245" i="1"/>
  <c r="DE246" i="1"/>
  <c r="DE247" i="1"/>
  <c r="DE248" i="1"/>
  <c r="DE249" i="1"/>
  <c r="DE250" i="1"/>
  <c r="DE251" i="1"/>
  <c r="DE252" i="1"/>
  <c r="DE253" i="1"/>
  <c r="DE254" i="1"/>
  <c r="DE255" i="1"/>
  <c r="DE256" i="1"/>
  <c r="DE257" i="1"/>
  <c r="DE258" i="1"/>
  <c r="DE259" i="1"/>
  <c r="DE260" i="1"/>
  <c r="DE261" i="1"/>
  <c r="DE262" i="1"/>
  <c r="DE263" i="1"/>
  <c r="DE264" i="1"/>
  <c r="DE265" i="1"/>
  <c r="DE266" i="1"/>
  <c r="DE267" i="1"/>
  <c r="DE268" i="1"/>
  <c r="DE269" i="1"/>
  <c r="DE270" i="1"/>
  <c r="DE271" i="1"/>
  <c r="DE272" i="1"/>
  <c r="DE273" i="1"/>
  <c r="DE274" i="1"/>
  <c r="DE275" i="1"/>
  <c r="DE276" i="1"/>
  <c r="DE277" i="1"/>
  <c r="DE278" i="1"/>
  <c r="DE279" i="1"/>
  <c r="DE280" i="1"/>
  <c r="DE281" i="1"/>
  <c r="DE282" i="1"/>
  <c r="DE283" i="1"/>
  <c r="DE284" i="1"/>
  <c r="DE285" i="1"/>
  <c r="DE286" i="1"/>
  <c r="DE287" i="1"/>
  <c r="DE288" i="1"/>
  <c r="DE289" i="1"/>
  <c r="DE290" i="1"/>
  <c r="DE291" i="1"/>
  <c r="DE292" i="1"/>
  <c r="DE293" i="1"/>
  <c r="DE294" i="1"/>
  <c r="DE295" i="1"/>
  <c r="DE296" i="1"/>
  <c r="DE297" i="1"/>
  <c r="DE298" i="1"/>
  <c r="DE299" i="1"/>
  <c r="DE300" i="1"/>
  <c r="DE301" i="1"/>
  <c r="DE302" i="1"/>
  <c r="DE303" i="1"/>
  <c r="DE304" i="1"/>
  <c r="DE305" i="1"/>
  <c r="DE306" i="1"/>
  <c r="DE307" i="1"/>
  <c r="DE308" i="1"/>
  <c r="DE309" i="1"/>
  <c r="DE310" i="1"/>
  <c r="DE311" i="1"/>
  <c r="DE312" i="1"/>
  <c r="DE313" i="1"/>
  <c r="DE314" i="1"/>
  <c r="DE315" i="1"/>
  <c r="CE15" i="1"/>
  <c r="CE16" i="1"/>
  <c r="CE17" i="1"/>
  <c r="CE18" i="1"/>
  <c r="CE19" i="1"/>
  <c r="CE20" i="1"/>
  <c r="CE21" i="1"/>
  <c r="CE22" i="1"/>
  <c r="CE23" i="1"/>
  <c r="CE24" i="1"/>
  <c r="CE25" i="1"/>
  <c r="CE26" i="1"/>
  <c r="CE27" i="1"/>
  <c r="CE28" i="1"/>
  <c r="CE29" i="1"/>
  <c r="CE30" i="1"/>
  <c r="CE31" i="1"/>
  <c r="CE32" i="1"/>
  <c r="CE33" i="1"/>
  <c r="CE34" i="1"/>
  <c r="CE35" i="1"/>
  <c r="CE36" i="1"/>
  <c r="CE37" i="1"/>
  <c r="CE38" i="1"/>
  <c r="CE39" i="1"/>
  <c r="CE40" i="1"/>
  <c r="CE41" i="1"/>
  <c r="CE42" i="1"/>
  <c r="CE43" i="1"/>
  <c r="CE44" i="1"/>
  <c r="CE45" i="1"/>
  <c r="CE46" i="1"/>
  <c r="CE47" i="1"/>
  <c r="CE48" i="1"/>
  <c r="CE49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66" i="1"/>
  <c r="CE67" i="1"/>
  <c r="CE68" i="1"/>
  <c r="CE69" i="1"/>
  <c r="CE70" i="1"/>
  <c r="CE71" i="1"/>
  <c r="CE72" i="1"/>
  <c r="CE73" i="1"/>
  <c r="CE74" i="1"/>
  <c r="CE75" i="1"/>
  <c r="CE76" i="1"/>
  <c r="CE77" i="1"/>
  <c r="CE78" i="1"/>
  <c r="CE79" i="1"/>
  <c r="CE80" i="1"/>
  <c r="CE81" i="1"/>
  <c r="CE82" i="1"/>
  <c r="CE83" i="1"/>
  <c r="CE84" i="1"/>
  <c r="CE85" i="1"/>
  <c r="CE86" i="1"/>
  <c r="CE87" i="1"/>
  <c r="CE88" i="1"/>
  <c r="CE89" i="1"/>
  <c r="CE90" i="1"/>
  <c r="CE91" i="1"/>
  <c r="CE92" i="1"/>
  <c r="CE93" i="1"/>
  <c r="CE94" i="1"/>
  <c r="CE95" i="1"/>
  <c r="CE96" i="1"/>
  <c r="CE97" i="1"/>
  <c r="CE98" i="1"/>
  <c r="CE99" i="1"/>
  <c r="CE100" i="1"/>
  <c r="CE101" i="1"/>
  <c r="CE102" i="1"/>
  <c r="CE103" i="1"/>
  <c r="CE104" i="1"/>
  <c r="CE105" i="1"/>
  <c r="CE106" i="1"/>
  <c r="CE107" i="1"/>
  <c r="CE108" i="1"/>
  <c r="CE109" i="1"/>
  <c r="CE110" i="1"/>
  <c r="CE111" i="1"/>
  <c r="CE112" i="1"/>
  <c r="CE113" i="1"/>
  <c r="CE114" i="1"/>
  <c r="CE115" i="1"/>
  <c r="CE116" i="1"/>
  <c r="CE117" i="1"/>
  <c r="CE118" i="1"/>
  <c r="CE119" i="1"/>
  <c r="CE120" i="1"/>
  <c r="CE121" i="1"/>
  <c r="CE122" i="1"/>
  <c r="CE123" i="1"/>
  <c r="CE124" i="1"/>
  <c r="CE125" i="1"/>
  <c r="CE126" i="1"/>
  <c r="CE127" i="1"/>
  <c r="CE128" i="1"/>
  <c r="CE129" i="1"/>
  <c r="CE130" i="1"/>
  <c r="CE131" i="1"/>
  <c r="CE132" i="1"/>
  <c r="CE133" i="1"/>
  <c r="CE134" i="1"/>
  <c r="CE135" i="1"/>
  <c r="CE136" i="1"/>
  <c r="CE137" i="1"/>
  <c r="CE138" i="1"/>
  <c r="CE139" i="1"/>
  <c r="CE140" i="1"/>
  <c r="CE141" i="1"/>
  <c r="CE142" i="1"/>
  <c r="CE143" i="1"/>
  <c r="CE144" i="1"/>
  <c r="CE145" i="1"/>
  <c r="CE146" i="1"/>
  <c r="CE147" i="1"/>
  <c r="CE148" i="1"/>
  <c r="CE149" i="1"/>
  <c r="CE150" i="1"/>
  <c r="CE151" i="1"/>
  <c r="CE152" i="1"/>
  <c r="CE153" i="1"/>
  <c r="CE154" i="1"/>
  <c r="CE155" i="1"/>
  <c r="CE156" i="1"/>
  <c r="CE157" i="1"/>
  <c r="CE158" i="1"/>
  <c r="CE159" i="1"/>
  <c r="CE160" i="1"/>
  <c r="CE161" i="1"/>
  <c r="CE162" i="1"/>
  <c r="CE163" i="1"/>
  <c r="CE164" i="1"/>
  <c r="CE165" i="1"/>
  <c r="CE166" i="1"/>
  <c r="CE167" i="1"/>
  <c r="CE168" i="1"/>
  <c r="CE169" i="1"/>
  <c r="CE170" i="1"/>
  <c r="CE171" i="1"/>
  <c r="CE172" i="1"/>
  <c r="CE173" i="1"/>
  <c r="CE174" i="1"/>
  <c r="CE175" i="1"/>
  <c r="CE176" i="1"/>
  <c r="CE177" i="1"/>
  <c r="CE178" i="1"/>
  <c r="CE179" i="1"/>
  <c r="CE180" i="1"/>
  <c r="CE181" i="1"/>
  <c r="CE182" i="1"/>
  <c r="CE183" i="1"/>
  <c r="CE184" i="1"/>
  <c r="CE185" i="1"/>
  <c r="CE186" i="1"/>
  <c r="CE187" i="1"/>
  <c r="CE188" i="1"/>
  <c r="CE189" i="1"/>
  <c r="CE190" i="1"/>
  <c r="CE191" i="1"/>
  <c r="CE192" i="1"/>
  <c r="CE193" i="1"/>
  <c r="CE194" i="1"/>
  <c r="CE195" i="1"/>
  <c r="CE196" i="1"/>
  <c r="CE197" i="1"/>
  <c r="CE198" i="1"/>
  <c r="CE199" i="1"/>
  <c r="CE200" i="1"/>
  <c r="CE201" i="1"/>
  <c r="CE202" i="1"/>
  <c r="CE203" i="1"/>
  <c r="CE204" i="1"/>
  <c r="CE205" i="1"/>
  <c r="CE206" i="1"/>
  <c r="CE207" i="1"/>
  <c r="CE208" i="1"/>
  <c r="CE209" i="1"/>
  <c r="CE210" i="1"/>
  <c r="CE211" i="1"/>
  <c r="CE212" i="1"/>
  <c r="CE213" i="1"/>
  <c r="CE214" i="1"/>
  <c r="CE215" i="1"/>
  <c r="CE216" i="1"/>
  <c r="CE217" i="1"/>
  <c r="CE218" i="1"/>
  <c r="CE219" i="1"/>
  <c r="CE220" i="1"/>
  <c r="CE221" i="1"/>
  <c r="CE222" i="1"/>
  <c r="CE223" i="1"/>
  <c r="CE224" i="1"/>
  <c r="CE225" i="1"/>
  <c r="CE226" i="1"/>
  <c r="CE227" i="1"/>
  <c r="CE228" i="1"/>
  <c r="CE229" i="1"/>
  <c r="CE230" i="1"/>
  <c r="CE231" i="1"/>
  <c r="CE232" i="1"/>
  <c r="CE233" i="1"/>
  <c r="CE234" i="1"/>
  <c r="CE235" i="1"/>
  <c r="CE236" i="1"/>
  <c r="CE237" i="1"/>
  <c r="CE238" i="1"/>
  <c r="CE239" i="1"/>
  <c r="CE240" i="1"/>
  <c r="CE241" i="1"/>
  <c r="CE242" i="1"/>
  <c r="CE243" i="1"/>
  <c r="CE244" i="1"/>
  <c r="CE245" i="1"/>
  <c r="CE246" i="1"/>
  <c r="CE247" i="1"/>
  <c r="CE248" i="1"/>
  <c r="CE249" i="1"/>
  <c r="CE250" i="1"/>
  <c r="CE251" i="1"/>
  <c r="CE252" i="1"/>
  <c r="CE253" i="1"/>
  <c r="CE254" i="1"/>
  <c r="CE255" i="1"/>
  <c r="CE256" i="1"/>
  <c r="CE257" i="1"/>
  <c r="CE258" i="1"/>
  <c r="CE259" i="1"/>
  <c r="CE260" i="1"/>
  <c r="CE261" i="1"/>
  <c r="CE262" i="1"/>
  <c r="CE263" i="1"/>
  <c r="CE264" i="1"/>
  <c r="CE265" i="1"/>
  <c r="CE266" i="1"/>
  <c r="CE267" i="1"/>
  <c r="CE268" i="1"/>
  <c r="CE269" i="1"/>
  <c r="CE270" i="1"/>
  <c r="CE271" i="1"/>
  <c r="CE272" i="1"/>
  <c r="CE273" i="1"/>
  <c r="CE274" i="1"/>
  <c r="CE275" i="1"/>
  <c r="CE276" i="1"/>
  <c r="CE277" i="1"/>
  <c r="CE278" i="1"/>
  <c r="CE279" i="1"/>
  <c r="CE280" i="1"/>
  <c r="CE281" i="1"/>
  <c r="CE282" i="1"/>
  <c r="CE283" i="1"/>
  <c r="CE284" i="1"/>
  <c r="CE285" i="1"/>
  <c r="CE286" i="1"/>
  <c r="CE287" i="1"/>
  <c r="CE288" i="1"/>
  <c r="CE289" i="1"/>
  <c r="CE290" i="1"/>
  <c r="CE291" i="1"/>
  <c r="CE292" i="1"/>
  <c r="CE293" i="1"/>
  <c r="CE294" i="1"/>
  <c r="CE295" i="1"/>
  <c r="CE296" i="1"/>
  <c r="CE297" i="1"/>
  <c r="CE298" i="1"/>
  <c r="CE299" i="1"/>
  <c r="CE300" i="1"/>
  <c r="CE301" i="1"/>
  <c r="CE302" i="1"/>
  <c r="CE303" i="1"/>
  <c r="CE304" i="1"/>
  <c r="CE305" i="1"/>
  <c r="CE306" i="1"/>
  <c r="CE307" i="1"/>
  <c r="CE308" i="1"/>
  <c r="CE309" i="1"/>
  <c r="CE310" i="1"/>
  <c r="CE311" i="1"/>
  <c r="CE312" i="1"/>
  <c r="CE313" i="1"/>
  <c r="CE314" i="1"/>
  <c r="CE315" i="1"/>
  <c r="BE15" i="1"/>
  <c r="BE16" i="1"/>
  <c r="BE17" i="1"/>
  <c r="BE18" i="1"/>
  <c r="BE19" i="1"/>
  <c r="BE20" i="1"/>
  <c r="BE21" i="1"/>
  <c r="BE22" i="1"/>
  <c r="BE23" i="1"/>
  <c r="BE24" i="1"/>
  <c r="BE25" i="1"/>
  <c r="BE26" i="1"/>
  <c r="BE27" i="1"/>
  <c r="BE28" i="1"/>
  <c r="BE29" i="1"/>
  <c r="BE30" i="1"/>
  <c r="BE31" i="1"/>
  <c r="BE32" i="1"/>
  <c r="BE33" i="1"/>
  <c r="BE34" i="1"/>
  <c r="BE35" i="1"/>
  <c r="BE36" i="1"/>
  <c r="BE37" i="1"/>
  <c r="BE38" i="1"/>
  <c r="BE39" i="1"/>
  <c r="BE40" i="1"/>
  <c r="BE41" i="1"/>
  <c r="BE42" i="1"/>
  <c r="BE43" i="1"/>
  <c r="BE44" i="1"/>
  <c r="BE45" i="1"/>
  <c r="BE46" i="1"/>
  <c r="BE47" i="1"/>
  <c r="BE48" i="1"/>
  <c r="BE49" i="1"/>
  <c r="BE50" i="1"/>
  <c r="BE51" i="1"/>
  <c r="BE52" i="1"/>
  <c r="BE53" i="1"/>
  <c r="BE54" i="1"/>
  <c r="BE55" i="1"/>
  <c r="BE56" i="1"/>
  <c r="BE57" i="1"/>
  <c r="BE58" i="1"/>
  <c r="BE59" i="1"/>
  <c r="BE60" i="1"/>
  <c r="BE61" i="1"/>
  <c r="BE62" i="1"/>
  <c r="BE63" i="1"/>
  <c r="BE64" i="1"/>
  <c r="BE65" i="1"/>
  <c r="BE66" i="1"/>
  <c r="BE67" i="1"/>
  <c r="BE68" i="1"/>
  <c r="BE69" i="1"/>
  <c r="BE70" i="1"/>
  <c r="BE71" i="1"/>
  <c r="BE72" i="1"/>
  <c r="BE73" i="1"/>
  <c r="BE74" i="1"/>
  <c r="BE75" i="1"/>
  <c r="BE76" i="1"/>
  <c r="BE77" i="1"/>
  <c r="BE78" i="1"/>
  <c r="BE79" i="1"/>
  <c r="BE80" i="1"/>
  <c r="BE81" i="1"/>
  <c r="BE82" i="1"/>
  <c r="BE83" i="1"/>
  <c r="BE84" i="1"/>
  <c r="BE85" i="1"/>
  <c r="BE86" i="1"/>
  <c r="BE87" i="1"/>
  <c r="BE88" i="1"/>
  <c r="BE89" i="1"/>
  <c r="BE90" i="1"/>
  <c r="BE91" i="1"/>
  <c r="BE92" i="1"/>
  <c r="BE93" i="1"/>
  <c r="BE94" i="1"/>
  <c r="BE95" i="1"/>
  <c r="BE96" i="1"/>
  <c r="BE97" i="1"/>
  <c r="BE98" i="1"/>
  <c r="BE99" i="1"/>
  <c r="BE100" i="1"/>
  <c r="BE101" i="1"/>
  <c r="BE102" i="1"/>
  <c r="BE103" i="1"/>
  <c r="BE104" i="1"/>
  <c r="BE105" i="1"/>
  <c r="BE106" i="1"/>
  <c r="BE107" i="1"/>
  <c r="BE108" i="1"/>
  <c r="BE109" i="1"/>
  <c r="BE110" i="1"/>
  <c r="BE111" i="1"/>
  <c r="BE112" i="1"/>
  <c r="BE113" i="1"/>
  <c r="BE114" i="1"/>
  <c r="BE115" i="1"/>
  <c r="BE116" i="1"/>
  <c r="BE117" i="1"/>
  <c r="BE118" i="1"/>
  <c r="BE119" i="1"/>
  <c r="BE120" i="1"/>
  <c r="BE121" i="1"/>
  <c r="BE122" i="1"/>
  <c r="BE123" i="1"/>
  <c r="BE124" i="1"/>
  <c r="BE125" i="1"/>
  <c r="BE126" i="1"/>
  <c r="BE127" i="1"/>
  <c r="BE128" i="1"/>
  <c r="BE129" i="1"/>
  <c r="BE130" i="1"/>
  <c r="BE131" i="1"/>
  <c r="BE132" i="1"/>
  <c r="BE133" i="1"/>
  <c r="BE134" i="1"/>
  <c r="BE135" i="1"/>
  <c r="BE136" i="1"/>
  <c r="BE137" i="1"/>
  <c r="BE138" i="1"/>
  <c r="BE139" i="1"/>
  <c r="BE140" i="1"/>
  <c r="BE141" i="1"/>
  <c r="BE142" i="1"/>
  <c r="BE143" i="1"/>
  <c r="BE144" i="1"/>
  <c r="BE145" i="1"/>
  <c r="BE146" i="1"/>
  <c r="BE147" i="1"/>
  <c r="BE148" i="1"/>
  <c r="BE149" i="1"/>
  <c r="BE150" i="1"/>
  <c r="BE151" i="1"/>
  <c r="BE152" i="1"/>
  <c r="BE153" i="1"/>
  <c r="BE154" i="1"/>
  <c r="BE155" i="1"/>
  <c r="BE156" i="1"/>
  <c r="BE157" i="1"/>
  <c r="BE158" i="1"/>
  <c r="BE159" i="1"/>
  <c r="BE160" i="1"/>
  <c r="BE161" i="1"/>
  <c r="BE162" i="1"/>
  <c r="BE163" i="1"/>
  <c r="BE164" i="1"/>
  <c r="BE165" i="1"/>
  <c r="BE166" i="1"/>
  <c r="BE167" i="1"/>
  <c r="BE168" i="1"/>
  <c r="BE169" i="1"/>
  <c r="BE170" i="1"/>
  <c r="BE171" i="1"/>
  <c r="BE172" i="1"/>
  <c r="BE173" i="1"/>
  <c r="BE174" i="1"/>
  <c r="BE175" i="1"/>
  <c r="BE176" i="1"/>
  <c r="BE177" i="1"/>
  <c r="BE178" i="1"/>
  <c r="BE179" i="1"/>
  <c r="BE180" i="1"/>
  <c r="BE181" i="1"/>
  <c r="BE182" i="1"/>
  <c r="BE183" i="1"/>
  <c r="BE184" i="1"/>
  <c r="BE185" i="1"/>
  <c r="BE186" i="1"/>
  <c r="BE187" i="1"/>
  <c r="BE188" i="1"/>
  <c r="BE189" i="1"/>
  <c r="BE190" i="1"/>
  <c r="BE191" i="1"/>
  <c r="BE192" i="1"/>
  <c r="BE193" i="1"/>
  <c r="BE194" i="1"/>
  <c r="BE195" i="1"/>
  <c r="BE196" i="1"/>
  <c r="BE197" i="1"/>
  <c r="BE198" i="1"/>
  <c r="BE199" i="1"/>
  <c r="BE200" i="1"/>
  <c r="BE201" i="1"/>
  <c r="BE202" i="1"/>
  <c r="BE203" i="1"/>
  <c r="BE204" i="1"/>
  <c r="BE205" i="1"/>
  <c r="BE206" i="1"/>
  <c r="BE207" i="1"/>
  <c r="BE208" i="1"/>
  <c r="BE209" i="1"/>
  <c r="BE210" i="1"/>
  <c r="BE211" i="1"/>
  <c r="BE212" i="1"/>
  <c r="BE213" i="1"/>
  <c r="BE214" i="1"/>
  <c r="BE215" i="1"/>
  <c r="BE216" i="1"/>
  <c r="BE217" i="1"/>
  <c r="BE218" i="1"/>
  <c r="BE219" i="1"/>
  <c r="BE220" i="1"/>
  <c r="BE221" i="1"/>
  <c r="BE222" i="1"/>
  <c r="BE223" i="1"/>
  <c r="BE224" i="1"/>
  <c r="BE225" i="1"/>
  <c r="BE226" i="1"/>
  <c r="BE227" i="1"/>
  <c r="BE228" i="1"/>
  <c r="BE229" i="1"/>
  <c r="BE230" i="1"/>
  <c r="BE231" i="1"/>
  <c r="BE232" i="1"/>
  <c r="BE233" i="1"/>
  <c r="BE234" i="1"/>
  <c r="BE235" i="1"/>
  <c r="BE236" i="1"/>
  <c r="BE237" i="1"/>
  <c r="BE238" i="1"/>
  <c r="BE239" i="1"/>
  <c r="BE240" i="1"/>
  <c r="BE241" i="1"/>
  <c r="BE242" i="1"/>
  <c r="BE243" i="1"/>
  <c r="BE244" i="1"/>
  <c r="BE245" i="1"/>
  <c r="BE246" i="1"/>
  <c r="BE247" i="1"/>
  <c r="BE248" i="1"/>
  <c r="BE249" i="1"/>
  <c r="BE250" i="1"/>
  <c r="BE251" i="1"/>
  <c r="BE252" i="1"/>
  <c r="BE253" i="1"/>
  <c r="BE254" i="1"/>
  <c r="BE255" i="1"/>
  <c r="BE256" i="1"/>
  <c r="BE257" i="1"/>
  <c r="BE258" i="1"/>
  <c r="BE259" i="1"/>
  <c r="BE260" i="1"/>
  <c r="BE261" i="1"/>
  <c r="BE262" i="1"/>
  <c r="BE263" i="1"/>
  <c r="BE264" i="1"/>
  <c r="BE265" i="1"/>
  <c r="BE266" i="1"/>
  <c r="BE267" i="1"/>
  <c r="BE268" i="1"/>
  <c r="BE269" i="1"/>
  <c r="BE270" i="1"/>
  <c r="BE271" i="1"/>
  <c r="BE272" i="1"/>
  <c r="BE273" i="1"/>
  <c r="BE274" i="1"/>
  <c r="BE275" i="1"/>
  <c r="BE276" i="1"/>
  <c r="BE277" i="1"/>
  <c r="BE278" i="1"/>
  <c r="BE279" i="1"/>
  <c r="BE280" i="1"/>
  <c r="BE281" i="1"/>
  <c r="BE282" i="1"/>
  <c r="BE283" i="1"/>
  <c r="BE284" i="1"/>
  <c r="BE285" i="1"/>
  <c r="BE286" i="1"/>
  <c r="BE287" i="1"/>
  <c r="BE288" i="1"/>
  <c r="BE289" i="1"/>
  <c r="BE290" i="1"/>
  <c r="BE291" i="1"/>
  <c r="BE292" i="1"/>
  <c r="BE293" i="1"/>
  <c r="BE294" i="1"/>
  <c r="BE295" i="1"/>
  <c r="BE296" i="1"/>
  <c r="BE297" i="1"/>
  <c r="BE298" i="1"/>
  <c r="BE299" i="1"/>
  <c r="BE300" i="1"/>
  <c r="BE301" i="1"/>
  <c r="BE302" i="1"/>
  <c r="BE303" i="1"/>
  <c r="BE304" i="1"/>
  <c r="BE305" i="1"/>
  <c r="BE306" i="1"/>
  <c r="BE307" i="1"/>
  <c r="BE308" i="1"/>
  <c r="BE309" i="1"/>
  <c r="BE310" i="1"/>
  <c r="BE311" i="1"/>
  <c r="BE312" i="1"/>
  <c r="BE313" i="1"/>
  <c r="BE314" i="1"/>
  <c r="BE315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235" i="1"/>
  <c r="AE236" i="1"/>
  <c r="AE237" i="1"/>
  <c r="AE238" i="1"/>
  <c r="AE239" i="1"/>
  <c r="AE240" i="1"/>
  <c r="AE241" i="1"/>
  <c r="AE242" i="1"/>
  <c r="AE243" i="1"/>
  <c r="AE244" i="1"/>
  <c r="AE245" i="1"/>
  <c r="AE246" i="1"/>
  <c r="AE247" i="1"/>
  <c r="AE248" i="1"/>
  <c r="AE249" i="1"/>
  <c r="AE250" i="1"/>
  <c r="AE251" i="1"/>
  <c r="AE252" i="1"/>
  <c r="AE253" i="1"/>
  <c r="AE254" i="1"/>
  <c r="AE255" i="1"/>
  <c r="AE256" i="1"/>
  <c r="AE257" i="1"/>
  <c r="AE258" i="1"/>
  <c r="AE259" i="1"/>
  <c r="AE260" i="1"/>
  <c r="AE261" i="1"/>
  <c r="AE262" i="1"/>
  <c r="AE263" i="1"/>
  <c r="AE264" i="1"/>
  <c r="AE265" i="1"/>
  <c r="AE266" i="1"/>
  <c r="AE267" i="1"/>
  <c r="AE268" i="1"/>
  <c r="AE269" i="1"/>
  <c r="AE270" i="1"/>
  <c r="AE271" i="1"/>
  <c r="AE272" i="1"/>
  <c r="AE273" i="1"/>
  <c r="AE274" i="1"/>
  <c r="AE275" i="1"/>
  <c r="AE276" i="1"/>
  <c r="AE277" i="1"/>
  <c r="AE278" i="1"/>
  <c r="AE279" i="1"/>
  <c r="AE280" i="1"/>
  <c r="AE281" i="1"/>
  <c r="AE282" i="1"/>
  <c r="AE283" i="1"/>
  <c r="AE284" i="1"/>
  <c r="AE285" i="1"/>
  <c r="AE286" i="1"/>
  <c r="AE287" i="1"/>
  <c r="AE288" i="1"/>
  <c r="AE289" i="1"/>
  <c r="AE290" i="1"/>
  <c r="AE291" i="1"/>
  <c r="AE292" i="1"/>
  <c r="AE293" i="1"/>
  <c r="AE294" i="1"/>
  <c r="AE295" i="1"/>
  <c r="AE296" i="1"/>
  <c r="AE297" i="1"/>
  <c r="AE298" i="1"/>
  <c r="AE299" i="1"/>
  <c r="AE300" i="1"/>
  <c r="AE301" i="1"/>
  <c r="AE302" i="1"/>
  <c r="AE303" i="1"/>
  <c r="AE304" i="1"/>
  <c r="AE305" i="1"/>
  <c r="AE306" i="1"/>
  <c r="AE307" i="1"/>
  <c r="AE308" i="1"/>
  <c r="AE309" i="1"/>
  <c r="AE310" i="1"/>
  <c r="AE311" i="1"/>
  <c r="AE312" i="1"/>
  <c r="AE313" i="1"/>
  <c r="AE314" i="1"/>
  <c r="AE315" i="1"/>
  <c r="HM275" i="1" l="1"/>
  <c r="HN275" i="1"/>
  <c r="HO275" i="1" s="1"/>
  <c r="IM225" i="1"/>
  <c r="IN225" i="1"/>
  <c r="IO225" i="1" s="1"/>
  <c r="IM308" i="1"/>
  <c r="IN308" i="1"/>
  <c r="IO308" i="1" s="1"/>
  <c r="HM262" i="1"/>
  <c r="HN262" i="1"/>
  <c r="HO262" i="1" s="1"/>
  <c r="GN111" i="1"/>
  <c r="GO111" i="1" s="1"/>
  <c r="GM111" i="1"/>
  <c r="HG306" i="1"/>
  <c r="GM276" i="1"/>
  <c r="GN276" i="1"/>
  <c r="GO276" i="1" s="1"/>
  <c r="IM229" i="1"/>
  <c r="IN229" i="1"/>
  <c r="IO229" i="1" s="1"/>
  <c r="IM217" i="1"/>
  <c r="IN217" i="1"/>
  <c r="IO217" i="1" s="1"/>
  <c r="EG66" i="1"/>
  <c r="EG270" i="1"/>
  <c r="FG130" i="1"/>
  <c r="FG165" i="1"/>
  <c r="GG144" i="1"/>
  <c r="GM156" i="1"/>
  <c r="GF208" i="1"/>
  <c r="GM208" i="1" s="1"/>
  <c r="HG50" i="1"/>
  <c r="HF123" i="1"/>
  <c r="HM123" i="1" s="1"/>
  <c r="HM147" i="1"/>
  <c r="HF220" i="1"/>
  <c r="HG223" i="1"/>
  <c r="HG289" i="1"/>
  <c r="HF306" i="1"/>
  <c r="HN306" i="1" s="1"/>
  <c r="HO306" i="1" s="1"/>
  <c r="IN205" i="1"/>
  <c r="IO205" i="1" s="1"/>
  <c r="EG210" i="1"/>
  <c r="EM270" i="1"/>
  <c r="HG148" i="1"/>
  <c r="HN223" i="1"/>
  <c r="HO223" i="1" s="1"/>
  <c r="IG135" i="1"/>
  <c r="IG279" i="1"/>
  <c r="EF66" i="1"/>
  <c r="EM66" i="1" s="1"/>
  <c r="EF88" i="1"/>
  <c r="EM88" i="1" s="1"/>
  <c r="EP15" i="1"/>
  <c r="EG170" i="1"/>
  <c r="EM298" i="1"/>
  <c r="FG116" i="1"/>
  <c r="FN153" i="1"/>
  <c r="FO153" i="1" s="1"/>
  <c r="FG204" i="1"/>
  <c r="FM211" i="1"/>
  <c r="FF262" i="1"/>
  <c r="FG262" i="1" s="1"/>
  <c r="GM115" i="1"/>
  <c r="GG140" i="1"/>
  <c r="GG196" i="1"/>
  <c r="GG306" i="1"/>
  <c r="HG131" i="1"/>
  <c r="HF148" i="1"/>
  <c r="HN148" i="1" s="1"/>
  <c r="HO148" i="1" s="1"/>
  <c r="HM217" i="1"/>
  <c r="HG261" i="1"/>
  <c r="IF83" i="1"/>
  <c r="IN83" i="1" s="1"/>
  <c r="IO83" i="1" s="1"/>
  <c r="IG95" i="1"/>
  <c r="IF269" i="1"/>
  <c r="IN269" i="1" s="1"/>
  <c r="IO269" i="1" s="1"/>
  <c r="GG102" i="1"/>
  <c r="IG127" i="1"/>
  <c r="EG278" i="1"/>
  <c r="EM289" i="1"/>
  <c r="FN116" i="1"/>
  <c r="FO116" i="1" s="1"/>
  <c r="FG122" i="1"/>
  <c r="FF161" i="1"/>
  <c r="FN161" i="1" s="1"/>
  <c r="FO161" i="1" s="1"/>
  <c r="FG173" i="1"/>
  <c r="FG200" i="1"/>
  <c r="FN250" i="1"/>
  <c r="FO250" i="1" s="1"/>
  <c r="GG187" i="1"/>
  <c r="GG301" i="1"/>
  <c r="HH15" i="1"/>
  <c r="HM189" i="1"/>
  <c r="HM218" i="1"/>
  <c r="HG240" i="1"/>
  <c r="HM261" i="1"/>
  <c r="HG282" i="1"/>
  <c r="HF285" i="1"/>
  <c r="HN285" i="1" s="1"/>
  <c r="HO285" i="1" s="1"/>
  <c r="IG91" i="1"/>
  <c r="IG184" i="1"/>
  <c r="IG213" i="1"/>
  <c r="IN221" i="1"/>
  <c r="IO221" i="1" s="1"/>
  <c r="HP15" i="1"/>
  <c r="IG111" i="1"/>
  <c r="IN184" i="1"/>
  <c r="IO184" i="1" s="1"/>
  <c r="EN289" i="1"/>
  <c r="EO289" i="1" s="1"/>
  <c r="EF166" i="1"/>
  <c r="EG166" i="1" s="1"/>
  <c r="EG221" i="1"/>
  <c r="EG249" i="1"/>
  <c r="FG60" i="1"/>
  <c r="FG169" i="1"/>
  <c r="FG219" i="1"/>
  <c r="FG225" i="1"/>
  <c r="GM187" i="1"/>
  <c r="GG274" i="1"/>
  <c r="GG278" i="1"/>
  <c r="GM296" i="1"/>
  <c r="HF139" i="1"/>
  <c r="HM139" i="1" s="1"/>
  <c r="HN282" i="1"/>
  <c r="HO282" i="1" s="1"/>
  <c r="IG87" i="1"/>
  <c r="IF111" i="1"/>
  <c r="IM111" i="1" s="1"/>
  <c r="IG205" i="1"/>
  <c r="IF209" i="1"/>
  <c r="IN213" i="1"/>
  <c r="IO213" i="1" s="1"/>
  <c r="IG278" i="1"/>
  <c r="EM58" i="1"/>
  <c r="EG58" i="1"/>
  <c r="EM80" i="1"/>
  <c r="EG80" i="1"/>
  <c r="FM103" i="1"/>
  <c r="FN103" i="1"/>
  <c r="FO103" i="1" s="1"/>
  <c r="EM176" i="1"/>
  <c r="EN176" i="1"/>
  <c r="EO176" i="1" s="1"/>
  <c r="EN197" i="1"/>
  <c r="EO197" i="1" s="1"/>
  <c r="EM197" i="1"/>
  <c r="EM156" i="1"/>
  <c r="EN156" i="1"/>
  <c r="EO156" i="1" s="1"/>
  <c r="EM267" i="1"/>
  <c r="EN267" i="1"/>
  <c r="EO267" i="1" s="1"/>
  <c r="EM92" i="1"/>
  <c r="EG92" i="1"/>
  <c r="EM76" i="1"/>
  <c r="EN76" i="1"/>
  <c r="EO76" i="1" s="1"/>
  <c r="EM112" i="1"/>
  <c r="EG112" i="1"/>
  <c r="EN193" i="1"/>
  <c r="EO193" i="1" s="1"/>
  <c r="EM193" i="1"/>
  <c r="FM313" i="1"/>
  <c r="FN313" i="1"/>
  <c r="FO313" i="1" s="1"/>
  <c r="EM241" i="1"/>
  <c r="EG241" i="1"/>
  <c r="EM160" i="1"/>
  <c r="EN160" i="1"/>
  <c r="EO160" i="1" s="1"/>
  <c r="EN189" i="1"/>
  <c r="EO189" i="1" s="1"/>
  <c r="EM189" i="1"/>
  <c r="EG189" i="1"/>
  <c r="EM70" i="1"/>
  <c r="EG70" i="1"/>
  <c r="EM77" i="1"/>
  <c r="EN77" i="1"/>
  <c r="EO77" i="1" s="1"/>
  <c r="EM136" i="1"/>
  <c r="EN136" i="1"/>
  <c r="EO136" i="1" s="1"/>
  <c r="EM172" i="1"/>
  <c r="EN172" i="1"/>
  <c r="EO172" i="1" s="1"/>
  <c r="FF192" i="1"/>
  <c r="FG192" i="1"/>
  <c r="FN221" i="1"/>
  <c r="FO221" i="1" s="1"/>
  <c r="FM221" i="1"/>
  <c r="FF239" i="1"/>
  <c r="FG239" i="1" s="1"/>
  <c r="FM297" i="1"/>
  <c r="FN297" i="1"/>
  <c r="FO297" i="1" s="1"/>
  <c r="HM65" i="1"/>
  <c r="HN65" i="1"/>
  <c r="HO65" i="1" s="1"/>
  <c r="HM119" i="1"/>
  <c r="HG119" i="1"/>
  <c r="EH15" i="1"/>
  <c r="EF18" i="1"/>
  <c r="EG18" i="1" s="1"/>
  <c r="EF62" i="1"/>
  <c r="EM62" i="1" s="1"/>
  <c r="EF84" i="1"/>
  <c r="EM84" i="1" s="1"/>
  <c r="EF115" i="1"/>
  <c r="EF132" i="1"/>
  <c r="EM132" i="1" s="1"/>
  <c r="EF158" i="1"/>
  <c r="EG158" i="1" s="1"/>
  <c r="EF174" i="1"/>
  <c r="EN181" i="1"/>
  <c r="EO181" i="1" s="1"/>
  <c r="EF187" i="1"/>
  <c r="EM192" i="1"/>
  <c r="EN195" i="1"/>
  <c r="EO195" i="1" s="1"/>
  <c r="EF245" i="1"/>
  <c r="EM245" i="1" s="1"/>
  <c r="EG266" i="1"/>
  <c r="EM266" i="1"/>
  <c r="EM269" i="1"/>
  <c r="FF25" i="1"/>
  <c r="FG25" i="1" s="1"/>
  <c r="FF43" i="1"/>
  <c r="FG43" i="1" s="1"/>
  <c r="FM87" i="1"/>
  <c r="FG87" i="1"/>
  <c r="FG136" i="1"/>
  <c r="FN186" i="1"/>
  <c r="FO186" i="1" s="1"/>
  <c r="FM186" i="1"/>
  <c r="FF193" i="1"/>
  <c r="FG193" i="1"/>
  <c r="FG221" i="1"/>
  <c r="FN227" i="1"/>
  <c r="FO227" i="1" s="1"/>
  <c r="FM227" i="1"/>
  <c r="FF246" i="1"/>
  <c r="FG246" i="1" s="1"/>
  <c r="FM258" i="1"/>
  <c r="FN258" i="1"/>
  <c r="FO258" i="1" s="1"/>
  <c r="FG285" i="1"/>
  <c r="GN92" i="1"/>
  <c r="GO92" i="1" s="1"/>
  <c r="GM135" i="1"/>
  <c r="GN135" i="1"/>
  <c r="GO135" i="1" s="1"/>
  <c r="GF174" i="1"/>
  <c r="GN174" i="1" s="1"/>
  <c r="GO174" i="1" s="1"/>
  <c r="HN269" i="1"/>
  <c r="HO269" i="1" s="1"/>
  <c r="HM269" i="1"/>
  <c r="EG97" i="1"/>
  <c r="FM91" i="1"/>
  <c r="FG91" i="1"/>
  <c r="FG103" i="1"/>
  <c r="GM110" i="1"/>
  <c r="GN110" i="1"/>
  <c r="GO110" i="1" s="1"/>
  <c r="HF112" i="1"/>
  <c r="HN112" i="1" s="1"/>
  <c r="HO112" i="1" s="1"/>
  <c r="EG44" i="1"/>
  <c r="EG72" i="1"/>
  <c r="EG89" i="1"/>
  <c r="EF93" i="1"/>
  <c r="EN93" i="1" s="1"/>
  <c r="EO93" i="1" s="1"/>
  <c r="EN170" i="1"/>
  <c r="EO170" i="1" s="1"/>
  <c r="EG207" i="1"/>
  <c r="EG223" i="1"/>
  <c r="EF227" i="1"/>
  <c r="EN227" i="1" s="1"/>
  <c r="EO227" i="1" s="1"/>
  <c r="EG256" i="1"/>
  <c r="EF256" i="1"/>
  <c r="EM256" i="1" s="1"/>
  <c r="EM284" i="1"/>
  <c r="EN284" i="1"/>
  <c r="EO284" i="1" s="1"/>
  <c r="FM83" i="1"/>
  <c r="FG83" i="1"/>
  <c r="FG99" i="1"/>
  <c r="FF114" i="1"/>
  <c r="FN114" i="1" s="1"/>
  <c r="FO114" i="1" s="1"/>
  <c r="FG118" i="1"/>
  <c r="FG128" i="1"/>
  <c r="FN132" i="1"/>
  <c r="FO132" i="1" s="1"/>
  <c r="FN142" i="1"/>
  <c r="FO142" i="1" s="1"/>
  <c r="FG142" i="1"/>
  <c r="FG153" i="1"/>
  <c r="FG164" i="1"/>
  <c r="FF174" i="1"/>
  <c r="FG174" i="1" s="1"/>
  <c r="FG186" i="1"/>
  <c r="FN217" i="1"/>
  <c r="FO217" i="1" s="1"/>
  <c r="FM217" i="1"/>
  <c r="FF240" i="1"/>
  <c r="FM252" i="1"/>
  <c r="FN252" i="1"/>
  <c r="FO252" i="1" s="1"/>
  <c r="FN285" i="1"/>
  <c r="FO285" i="1" s="1"/>
  <c r="GN123" i="1"/>
  <c r="GO123" i="1" s="1"/>
  <c r="GM123" i="1"/>
  <c r="GG130" i="1"/>
  <c r="GG142" i="1"/>
  <c r="GF188" i="1"/>
  <c r="GG188" i="1" s="1"/>
  <c r="GM200" i="1"/>
  <c r="HG269" i="1"/>
  <c r="EG40" i="1"/>
  <c r="EF30" i="1"/>
  <c r="EG30" i="1" s="1"/>
  <c r="EF40" i="1"/>
  <c r="EF50" i="1"/>
  <c r="EM50" i="1" s="1"/>
  <c r="EG54" i="1"/>
  <c r="EF104" i="1"/>
  <c r="EM104" i="1" s="1"/>
  <c r="EG108" i="1"/>
  <c r="EF116" i="1"/>
  <c r="EN116" i="1" s="1"/>
  <c r="EO116" i="1" s="1"/>
  <c r="EN128" i="1"/>
  <c r="EO128" i="1" s="1"/>
  <c r="EF144" i="1"/>
  <c r="EG144" i="1" s="1"/>
  <c r="EF168" i="1"/>
  <c r="EM168" i="1" s="1"/>
  <c r="EG202" i="1"/>
  <c r="EG237" i="1"/>
  <c r="FK15" i="1"/>
  <c r="FI15" i="1"/>
  <c r="FD15" i="1"/>
  <c r="FG51" i="1"/>
  <c r="FM75" i="1"/>
  <c r="FG75" i="1"/>
  <c r="FN138" i="1"/>
  <c r="FO138" i="1" s="1"/>
  <c r="FG138" i="1"/>
  <c r="FG160" i="1"/>
  <c r="FG175" i="1"/>
  <c r="FM175" i="1"/>
  <c r="FF188" i="1"/>
  <c r="FG188" i="1" s="1"/>
  <c r="GF165" i="1"/>
  <c r="GM165" i="1" s="1"/>
  <c r="GM181" i="1"/>
  <c r="GN181" i="1"/>
  <c r="GO181" i="1" s="1"/>
  <c r="GN196" i="1"/>
  <c r="GO196" i="1" s="1"/>
  <c r="GM196" i="1"/>
  <c r="GN202" i="1"/>
  <c r="GO202" i="1" s="1"/>
  <c r="GG202" i="1"/>
  <c r="IN171" i="1"/>
  <c r="IO171" i="1" s="1"/>
  <c r="IM171" i="1"/>
  <c r="IN280" i="1"/>
  <c r="IO280" i="1" s="1"/>
  <c r="IM280" i="1"/>
  <c r="FM79" i="1"/>
  <c r="FG79" i="1"/>
  <c r="FM293" i="1"/>
  <c r="FN293" i="1"/>
  <c r="FO293" i="1" s="1"/>
  <c r="GM88" i="1"/>
  <c r="GN88" i="1"/>
  <c r="GO88" i="1" s="1"/>
  <c r="GG212" i="1"/>
  <c r="GF212" i="1"/>
  <c r="EF64" i="1"/>
  <c r="EN64" i="1" s="1"/>
  <c r="EO64" i="1" s="1"/>
  <c r="EF81" i="1"/>
  <c r="EN81" i="1" s="1"/>
  <c r="EO81" i="1" s="1"/>
  <c r="EF100" i="1"/>
  <c r="EM100" i="1" s="1"/>
  <c r="EG113" i="1"/>
  <c r="EF140" i="1"/>
  <c r="EG140" i="1" s="1"/>
  <c r="EM188" i="1"/>
  <c r="EF191" i="1"/>
  <c r="EG191" i="1" s="1"/>
  <c r="EG203" i="1"/>
  <c r="EG213" i="1"/>
  <c r="EF219" i="1"/>
  <c r="EN219" i="1" s="1"/>
  <c r="EO219" i="1" s="1"/>
  <c r="EN286" i="1"/>
  <c r="EO286" i="1" s="1"/>
  <c r="EM286" i="1"/>
  <c r="EG301" i="1"/>
  <c r="FM71" i="1"/>
  <c r="FG71" i="1"/>
  <c r="FM111" i="1"/>
  <c r="FN111" i="1"/>
  <c r="FO111" i="1" s="1"/>
  <c r="FN134" i="1"/>
  <c r="FO134" i="1" s="1"/>
  <c r="FG134" i="1"/>
  <c r="FM149" i="1"/>
  <c r="FN149" i="1"/>
  <c r="FO149" i="1" s="1"/>
  <c r="FN189" i="1"/>
  <c r="FO189" i="1" s="1"/>
  <c r="FM189" i="1"/>
  <c r="FF236" i="1"/>
  <c r="FG236" i="1" s="1"/>
  <c r="GF126" i="1"/>
  <c r="GN126" i="1" s="1"/>
  <c r="GO126" i="1" s="1"/>
  <c r="GF218" i="1"/>
  <c r="GG218" i="1" s="1"/>
  <c r="GM293" i="1"/>
  <c r="GN293" i="1"/>
  <c r="GO293" i="1" s="1"/>
  <c r="HM191" i="1"/>
  <c r="HN191" i="1"/>
  <c r="HO191" i="1" s="1"/>
  <c r="HG248" i="1"/>
  <c r="HM256" i="1"/>
  <c r="HG256" i="1"/>
  <c r="EG85" i="1"/>
  <c r="EF285" i="1"/>
  <c r="FF212" i="1"/>
  <c r="FG212" i="1" s="1"/>
  <c r="FG313" i="1"/>
  <c r="EF16" i="1"/>
  <c r="EG16" i="1" s="1"/>
  <c r="EG56" i="1"/>
  <c r="EF60" i="1"/>
  <c r="EN60" i="1" s="1"/>
  <c r="EO60" i="1" s="1"/>
  <c r="EF74" i="1"/>
  <c r="EN74" i="1" s="1"/>
  <c r="EO74" i="1" s="1"/>
  <c r="EF96" i="1"/>
  <c r="EM96" i="1" s="1"/>
  <c r="EF109" i="1"/>
  <c r="EN109" i="1" s="1"/>
  <c r="EO109" i="1" s="1"/>
  <c r="EM113" i="1"/>
  <c r="EF203" i="1"/>
  <c r="EM203" i="1" s="1"/>
  <c r="EF225" i="1"/>
  <c r="EM225" i="1" s="1"/>
  <c r="EG234" i="1"/>
  <c r="EF259" i="1"/>
  <c r="EN271" i="1"/>
  <c r="EO271" i="1" s="1"/>
  <c r="EM291" i="1"/>
  <c r="EN291" i="1"/>
  <c r="EO291" i="1" s="1"/>
  <c r="EF302" i="1"/>
  <c r="EG302" i="1"/>
  <c r="FM15" i="1"/>
  <c r="FG15" i="1"/>
  <c r="FM67" i="1"/>
  <c r="FG67" i="1"/>
  <c r="FF145" i="1"/>
  <c r="FM145" i="1" s="1"/>
  <c r="FG172" i="1"/>
  <c r="FN190" i="1"/>
  <c r="FO190" i="1" s="1"/>
  <c r="FM190" i="1"/>
  <c r="FM243" i="1"/>
  <c r="FG250" i="1"/>
  <c r="FM256" i="1"/>
  <c r="FN256" i="1"/>
  <c r="FO256" i="1" s="1"/>
  <c r="GN76" i="1"/>
  <c r="GO76" i="1" s="1"/>
  <c r="GG108" i="1"/>
  <c r="GN139" i="1"/>
  <c r="GO139" i="1" s="1"/>
  <c r="GM139" i="1"/>
  <c r="GG177" i="1"/>
  <c r="GN209" i="1"/>
  <c r="GO209" i="1" s="1"/>
  <c r="GM209" i="1"/>
  <c r="GG289" i="1"/>
  <c r="GG293" i="1"/>
  <c r="HG140" i="1"/>
  <c r="HF140" i="1"/>
  <c r="HN140" i="1" s="1"/>
  <c r="HO140" i="1" s="1"/>
  <c r="EG68" i="1"/>
  <c r="FM99" i="1"/>
  <c r="FN99" i="1"/>
  <c r="FO99" i="1" s="1"/>
  <c r="GN222" i="1"/>
  <c r="GO222" i="1" s="1"/>
  <c r="GM222" i="1"/>
  <c r="GG222" i="1"/>
  <c r="GF310" i="1"/>
  <c r="GG310" i="1" s="1"/>
  <c r="EG52" i="1"/>
  <c r="EG101" i="1"/>
  <c r="EF105" i="1"/>
  <c r="EN105" i="1" s="1"/>
  <c r="EO105" i="1" s="1"/>
  <c r="EM186" i="1"/>
  <c r="EG199" i="1"/>
  <c r="EG215" i="1"/>
  <c r="EG269" i="1"/>
  <c r="EM283" i="1"/>
  <c r="EN283" i="1"/>
  <c r="EO283" i="1" s="1"/>
  <c r="EM287" i="1"/>
  <c r="EN287" i="1"/>
  <c r="EO287" i="1" s="1"/>
  <c r="FH15" i="1"/>
  <c r="FG19" i="1"/>
  <c r="FF29" i="1"/>
  <c r="FG29" i="1" s="1"/>
  <c r="FN59" i="1"/>
  <c r="FO59" i="1" s="1"/>
  <c r="FM63" i="1"/>
  <c r="FG63" i="1"/>
  <c r="FG108" i="1"/>
  <c r="FF108" i="1"/>
  <c r="FG157" i="1"/>
  <c r="FF209" i="1"/>
  <c r="FN209" i="1" s="1"/>
  <c r="FO209" i="1" s="1"/>
  <c r="FM244" i="1"/>
  <c r="FN244" i="1"/>
  <c r="FO244" i="1" s="1"/>
  <c r="FG297" i="1"/>
  <c r="FM309" i="1"/>
  <c r="FN309" i="1"/>
  <c r="FO309" i="1" s="1"/>
  <c r="GN177" i="1"/>
  <c r="GO177" i="1" s="1"/>
  <c r="GF192" i="1"/>
  <c r="GN198" i="1"/>
  <c r="GO198" i="1" s="1"/>
  <c r="GG198" i="1"/>
  <c r="GF205" i="1"/>
  <c r="GG205" i="1" s="1"/>
  <c r="GF226" i="1"/>
  <c r="GG226" i="1" s="1"/>
  <c r="HG135" i="1"/>
  <c r="HM174" i="1"/>
  <c r="HN174" i="1"/>
  <c r="HO174" i="1" s="1"/>
  <c r="HG174" i="1"/>
  <c r="IM74" i="1"/>
  <c r="IN74" i="1"/>
  <c r="IO74" i="1" s="1"/>
  <c r="IN98" i="1"/>
  <c r="IO98" i="1" s="1"/>
  <c r="IM98" i="1"/>
  <c r="IG98" i="1"/>
  <c r="GF227" i="1"/>
  <c r="GG227" i="1"/>
  <c r="GF246" i="1"/>
  <c r="GG246" i="1" s="1"/>
  <c r="HG54" i="1"/>
  <c r="HF54" i="1"/>
  <c r="HM54" i="1" s="1"/>
  <c r="HF124" i="1"/>
  <c r="HN124" i="1" s="1"/>
  <c r="HO124" i="1" s="1"/>
  <c r="HM192" i="1"/>
  <c r="HN192" i="1"/>
  <c r="HO192" i="1" s="1"/>
  <c r="HF199" i="1"/>
  <c r="HM199" i="1" s="1"/>
  <c r="HG236" i="1"/>
  <c r="HF236" i="1"/>
  <c r="HM236" i="1" s="1"/>
  <c r="HM266" i="1"/>
  <c r="HN266" i="1"/>
  <c r="HO266" i="1" s="1"/>
  <c r="HN289" i="1"/>
  <c r="HO289" i="1" s="1"/>
  <c r="HM289" i="1"/>
  <c r="IF63" i="1"/>
  <c r="IN63" i="1" s="1"/>
  <c r="IO63" i="1" s="1"/>
  <c r="IM119" i="1"/>
  <c r="IG119" i="1"/>
  <c r="FF16" i="1"/>
  <c r="FG16" i="1" s="1"/>
  <c r="FG20" i="1"/>
  <c r="FF28" i="1"/>
  <c r="FG28" i="1" s="1"/>
  <c r="FM185" i="1"/>
  <c r="FG196" i="1"/>
  <c r="GM73" i="1"/>
  <c r="GG77" i="1"/>
  <c r="GG105" i="1"/>
  <c r="GG109" i="1"/>
  <c r="GG118" i="1"/>
  <c r="GF122" i="1"/>
  <c r="GN122" i="1" s="1"/>
  <c r="GO122" i="1" s="1"/>
  <c r="GG148" i="1"/>
  <c r="GG158" i="1"/>
  <c r="GF162" i="1"/>
  <c r="GN162" i="1" s="1"/>
  <c r="GO162" i="1" s="1"/>
  <c r="GG166" i="1"/>
  <c r="GF170" i="1"/>
  <c r="GN170" i="1" s="1"/>
  <c r="GO170" i="1" s="1"/>
  <c r="GG175" i="1"/>
  <c r="GF178" i="1"/>
  <c r="GN178" i="1" s="1"/>
  <c r="GO178" i="1" s="1"/>
  <c r="GG182" i="1"/>
  <c r="GG186" i="1"/>
  <c r="GM201" i="1"/>
  <c r="GG215" i="1"/>
  <c r="GF259" i="1"/>
  <c r="GG259" i="1" s="1"/>
  <c r="GG312" i="1"/>
  <c r="HG42" i="1"/>
  <c r="HF143" i="1"/>
  <c r="HM143" i="1" s="1"/>
  <c r="HM162" i="1"/>
  <c r="HN162" i="1"/>
  <c r="HO162" i="1" s="1"/>
  <c r="HF244" i="1"/>
  <c r="HM244" i="1" s="1"/>
  <c r="HG266" i="1"/>
  <c r="HN270" i="1"/>
  <c r="HO270" i="1" s="1"/>
  <c r="HF290" i="1"/>
  <c r="HN290" i="1" s="1"/>
  <c r="HO290" i="1" s="1"/>
  <c r="HN302" i="1"/>
  <c r="HO302" i="1" s="1"/>
  <c r="HG302" i="1"/>
  <c r="IF20" i="1"/>
  <c r="IG20" i="1" s="1"/>
  <c r="IM58" i="1"/>
  <c r="IN58" i="1"/>
  <c r="IO58" i="1" s="1"/>
  <c r="IG133" i="1"/>
  <c r="IN185" i="1"/>
  <c r="IO185" i="1" s="1"/>
  <c r="IG185" i="1"/>
  <c r="IN254" i="1"/>
  <c r="IO254" i="1" s="1"/>
  <c r="IM254" i="1"/>
  <c r="IF296" i="1"/>
  <c r="IM296" i="1" s="1"/>
  <c r="GG114" i="1"/>
  <c r="HM170" i="1"/>
  <c r="HN170" i="1"/>
  <c r="HO170" i="1" s="1"/>
  <c r="IM70" i="1"/>
  <c r="IN70" i="1"/>
  <c r="IO70" i="1" s="1"/>
  <c r="IF167" i="1"/>
  <c r="IG167" i="1" s="1"/>
  <c r="FD16" i="1"/>
  <c r="FL16" i="1" s="1"/>
  <c r="FG17" i="1"/>
  <c r="FG147" i="1"/>
  <c r="FN266" i="1"/>
  <c r="FO266" i="1" s="1"/>
  <c r="GF114" i="1"/>
  <c r="GN114" i="1" s="1"/>
  <c r="GO114" i="1" s="1"/>
  <c r="GM127" i="1"/>
  <c r="GG132" i="1"/>
  <c r="GG136" i="1"/>
  <c r="GG150" i="1"/>
  <c r="GN154" i="1"/>
  <c r="GO154" i="1" s="1"/>
  <c r="GF163" i="1"/>
  <c r="GG183" i="1"/>
  <c r="GF223" i="1"/>
  <c r="GG223" i="1" s="1"/>
  <c r="GF248" i="1"/>
  <c r="GG275" i="1"/>
  <c r="GF279" i="1"/>
  <c r="GN279" i="1" s="1"/>
  <c r="GO279" i="1" s="1"/>
  <c r="HG30" i="1"/>
  <c r="HG127" i="1"/>
  <c r="HF127" i="1"/>
  <c r="HM127" i="1" s="1"/>
  <c r="HM195" i="1"/>
  <c r="HN195" i="1"/>
  <c r="HO195" i="1" s="1"/>
  <c r="HM232" i="1"/>
  <c r="HN232" i="1"/>
  <c r="HO232" i="1" s="1"/>
  <c r="HF252" i="1"/>
  <c r="HM252" i="1" s="1"/>
  <c r="HM263" i="1"/>
  <c r="HN263" i="1"/>
  <c r="HO263" i="1" s="1"/>
  <c r="IF28" i="1"/>
  <c r="IG28" i="1" s="1"/>
  <c r="IN59" i="1"/>
  <c r="IO59" i="1" s="1"/>
  <c r="IG59" i="1"/>
  <c r="IM90" i="1"/>
  <c r="IN90" i="1"/>
  <c r="IO90" i="1" s="1"/>
  <c r="IM107" i="1"/>
  <c r="IG107" i="1"/>
  <c r="IG248" i="1"/>
  <c r="HM103" i="1"/>
  <c r="HN103" i="1"/>
  <c r="HO103" i="1" s="1"/>
  <c r="HG128" i="1"/>
  <c r="HG207" i="1"/>
  <c r="HF212" i="1"/>
  <c r="HN212" i="1" s="1"/>
  <c r="HO212" i="1" s="1"/>
  <c r="HF286" i="1"/>
  <c r="HG286" i="1" s="1"/>
  <c r="HF298" i="1"/>
  <c r="HN298" i="1" s="1"/>
  <c r="HO298" i="1" s="1"/>
  <c r="HM309" i="1"/>
  <c r="HN309" i="1"/>
  <c r="HO309" i="1" s="1"/>
  <c r="IF16" i="1"/>
  <c r="IG16" i="1" s="1"/>
  <c r="IN263" i="1"/>
  <c r="IO263" i="1" s="1"/>
  <c r="IM263" i="1"/>
  <c r="IF285" i="1"/>
  <c r="IG285" i="1"/>
  <c r="FM173" i="1"/>
  <c r="GG76" i="1"/>
  <c r="GM119" i="1"/>
  <c r="GG134" i="1"/>
  <c r="GG138" i="1"/>
  <c r="GF146" i="1"/>
  <c r="GN146" i="1" s="1"/>
  <c r="GO146" i="1" s="1"/>
  <c r="GN190" i="1"/>
  <c r="GO190" i="1" s="1"/>
  <c r="GG211" i="1"/>
  <c r="GM213" i="1"/>
  <c r="GN216" i="1"/>
  <c r="GO216" i="1" s="1"/>
  <c r="GG224" i="1"/>
  <c r="GG236" i="1"/>
  <c r="GF243" i="1"/>
  <c r="GN243" i="1" s="1"/>
  <c r="GO243" i="1" s="1"/>
  <c r="GG270" i="1"/>
  <c r="GF302" i="1"/>
  <c r="GG302" i="1"/>
  <c r="GN308" i="1"/>
  <c r="GO308" i="1" s="1"/>
  <c r="HM196" i="1"/>
  <c r="HN196" i="1"/>
  <c r="HO196" i="1" s="1"/>
  <c r="HG203" i="1"/>
  <c r="HF226" i="1"/>
  <c r="HF273" i="1"/>
  <c r="HG273" i="1" s="1"/>
  <c r="IM50" i="1"/>
  <c r="IN50" i="1"/>
  <c r="IO50" i="1" s="1"/>
  <c r="IN67" i="1"/>
  <c r="IO67" i="1" s="1"/>
  <c r="IG67" i="1"/>
  <c r="IM123" i="1"/>
  <c r="IG123" i="1"/>
  <c r="GG283" i="1"/>
  <c r="HG136" i="1"/>
  <c r="HG275" i="1"/>
  <c r="HG15" i="1"/>
  <c r="HG108" i="1"/>
  <c r="HG132" i="1"/>
  <c r="IG17" i="1"/>
  <c r="IG25" i="1"/>
  <c r="IG49" i="1"/>
  <c r="IF78" i="1"/>
  <c r="IG78" i="1" s="1"/>
  <c r="IG82" i="1"/>
  <c r="IG146" i="1"/>
  <c r="IG86" i="1"/>
  <c r="HG307" i="1"/>
  <c r="IG71" i="1"/>
  <c r="IF75" i="1"/>
  <c r="IN75" i="1" s="1"/>
  <c r="IO75" i="1" s="1"/>
  <c r="IN82" i="1"/>
  <c r="IO82" i="1" s="1"/>
  <c r="IF86" i="1"/>
  <c r="IM86" i="1" s="1"/>
  <c r="IM97" i="1"/>
  <c r="IF99" i="1"/>
  <c r="IF115" i="1"/>
  <c r="IM115" i="1" s="1"/>
  <c r="IG131" i="1"/>
  <c r="IF173" i="1"/>
  <c r="IN173" i="1" s="1"/>
  <c r="IO173" i="1" s="1"/>
  <c r="IG183" i="1"/>
  <c r="IF199" i="1"/>
  <c r="IF236" i="1"/>
  <c r="IF240" i="1"/>
  <c r="IM240" i="1" s="1"/>
  <c r="IF244" i="1"/>
  <c r="IM244" i="1" s="1"/>
  <c r="IF248" i="1"/>
  <c r="IM248" i="1" s="1"/>
  <c r="IF252" i="1"/>
  <c r="IM252" i="1" s="1"/>
  <c r="HI15" i="1"/>
  <c r="HG120" i="1"/>
  <c r="HG208" i="1"/>
  <c r="HF294" i="1"/>
  <c r="HN294" i="1" s="1"/>
  <c r="HO294" i="1" s="1"/>
  <c r="HG303" i="1"/>
  <c r="HF307" i="1"/>
  <c r="HN307" i="1" s="1"/>
  <c r="HO307" i="1" s="1"/>
  <c r="IF18" i="1"/>
  <c r="IG18" i="1" s="1"/>
  <c r="IG54" i="1"/>
  <c r="IG62" i="1"/>
  <c r="IF79" i="1"/>
  <c r="IN79" i="1" s="1"/>
  <c r="IO79" i="1" s="1"/>
  <c r="IF94" i="1"/>
  <c r="IN94" i="1" s="1"/>
  <c r="IO94" i="1" s="1"/>
  <c r="IF143" i="1"/>
  <c r="IN143" i="1" s="1"/>
  <c r="IO143" i="1" s="1"/>
  <c r="IF165" i="1"/>
  <c r="IN165" i="1" s="1"/>
  <c r="IO165" i="1" s="1"/>
  <c r="IF169" i="1"/>
  <c r="IN169" i="1" s="1"/>
  <c r="IO169" i="1" s="1"/>
  <c r="IG186" i="1"/>
  <c r="IM194" i="1"/>
  <c r="IF232" i="1"/>
  <c r="IM232" i="1" s="1"/>
  <c r="IF256" i="1"/>
  <c r="IM256" i="1" s="1"/>
  <c r="IF260" i="1"/>
  <c r="IM260" i="1" s="1"/>
  <c r="IG300" i="1"/>
  <c r="IN304" i="1"/>
  <c r="IO304" i="1" s="1"/>
  <c r="IG314" i="1"/>
  <c r="IM186" i="1"/>
  <c r="HB16" i="1"/>
  <c r="HB17" i="1" s="1"/>
  <c r="HB18" i="1" s="1"/>
  <c r="HF116" i="1"/>
  <c r="HN116" i="1" s="1"/>
  <c r="HO116" i="1" s="1"/>
  <c r="HG144" i="1"/>
  <c r="HG153" i="1"/>
  <c r="HG192" i="1"/>
  <c r="HG196" i="1"/>
  <c r="HF204" i="1"/>
  <c r="HN204" i="1" s="1"/>
  <c r="HO204" i="1" s="1"/>
  <c r="HG219" i="1"/>
  <c r="HG222" i="1"/>
  <c r="HM225" i="1"/>
  <c r="HM235" i="1"/>
  <c r="HF267" i="1"/>
  <c r="HG267" i="1" s="1"/>
  <c r="HF299" i="1"/>
  <c r="HN299" i="1" s="1"/>
  <c r="HO299" i="1" s="1"/>
  <c r="HG309" i="1"/>
  <c r="HG314" i="1"/>
  <c r="IP15" i="1"/>
  <c r="IF27" i="1"/>
  <c r="IG27" i="1" s="1"/>
  <c r="IN62" i="1"/>
  <c r="IO62" i="1" s="1"/>
  <c r="IF66" i="1"/>
  <c r="IG66" i="1" s="1"/>
  <c r="IG70" i="1"/>
  <c r="IG145" i="1"/>
  <c r="IG161" i="1"/>
  <c r="IG217" i="1"/>
  <c r="IG221" i="1"/>
  <c r="IG225" i="1"/>
  <c r="IG229" i="1"/>
  <c r="IG233" i="1"/>
  <c r="IG237" i="1"/>
  <c r="IF241" i="1"/>
  <c r="IN241" i="1" s="1"/>
  <c r="IO241" i="1" s="1"/>
  <c r="IF245" i="1"/>
  <c r="IN245" i="1" s="1"/>
  <c r="IO245" i="1" s="1"/>
  <c r="IF249" i="1"/>
  <c r="IN249" i="1" s="1"/>
  <c r="IO249" i="1" s="1"/>
  <c r="IF253" i="1"/>
  <c r="IN253" i="1" s="1"/>
  <c r="IO253" i="1" s="1"/>
  <c r="IG257" i="1"/>
  <c r="IG264" i="1"/>
  <c r="IF288" i="1"/>
  <c r="IM288" i="1" s="1"/>
  <c r="IN300" i="1"/>
  <c r="IO300" i="1" s="1"/>
  <c r="IG310" i="1"/>
  <c r="IG29" i="1"/>
  <c r="IG30" i="1"/>
  <c r="IM15" i="1"/>
  <c r="IM23" i="1"/>
  <c r="IM47" i="1"/>
  <c r="IF106" i="1"/>
  <c r="IG106" i="1" s="1"/>
  <c r="IG301" i="1"/>
  <c r="IF301" i="1"/>
  <c r="IG15" i="1"/>
  <c r="IM22" i="1"/>
  <c r="IM26" i="1"/>
  <c r="IM34" i="1"/>
  <c r="IM51" i="1"/>
  <c r="IG51" i="1"/>
  <c r="IN86" i="1"/>
  <c r="IO86" i="1" s="1"/>
  <c r="II15" i="1"/>
  <c r="IB16" i="1"/>
  <c r="IM21" i="1"/>
  <c r="IF32" i="1"/>
  <c r="IG32" i="1" s="1"/>
  <c r="IG42" i="1"/>
  <c r="IG43" i="1"/>
  <c r="IN54" i="1"/>
  <c r="IO54" i="1" s="1"/>
  <c r="IG132" i="1"/>
  <c r="IM103" i="1"/>
  <c r="IN103" i="1"/>
  <c r="IO103" i="1" s="1"/>
  <c r="IG103" i="1"/>
  <c r="IM24" i="1"/>
  <c r="IF38" i="1"/>
  <c r="IG39" i="1"/>
  <c r="IG41" i="1"/>
  <c r="IG50" i="1"/>
  <c r="IM94" i="1"/>
  <c r="IG37" i="1"/>
  <c r="IG58" i="1"/>
  <c r="IG74" i="1"/>
  <c r="IG90" i="1"/>
  <c r="IG55" i="1"/>
  <c r="IN95" i="1"/>
  <c r="IO95" i="1" s="1"/>
  <c r="IF126" i="1"/>
  <c r="IG126" i="1" s="1"/>
  <c r="IM45" i="1"/>
  <c r="IM53" i="1"/>
  <c r="IM57" i="1"/>
  <c r="IM61" i="1"/>
  <c r="IM65" i="1"/>
  <c r="IM69" i="1"/>
  <c r="IM73" i="1"/>
  <c r="IM77" i="1"/>
  <c r="IM81" i="1"/>
  <c r="IM85" i="1"/>
  <c r="IM89" i="1"/>
  <c r="IM93" i="1"/>
  <c r="IF118" i="1"/>
  <c r="IN53" i="1"/>
  <c r="IO53" i="1" s="1"/>
  <c r="IN57" i="1"/>
  <c r="IO57" i="1" s="1"/>
  <c r="IN61" i="1"/>
  <c r="IO61" i="1" s="1"/>
  <c r="IN65" i="1"/>
  <c r="IO65" i="1" s="1"/>
  <c r="IN69" i="1"/>
  <c r="IO69" i="1" s="1"/>
  <c r="IN73" i="1"/>
  <c r="IO73" i="1" s="1"/>
  <c r="IN77" i="1"/>
  <c r="IO77" i="1" s="1"/>
  <c r="IN81" i="1"/>
  <c r="IO81" i="1" s="1"/>
  <c r="IN85" i="1"/>
  <c r="IO85" i="1" s="1"/>
  <c r="IN89" i="1"/>
  <c r="IO89" i="1" s="1"/>
  <c r="IN93" i="1"/>
  <c r="IO93" i="1" s="1"/>
  <c r="IF130" i="1"/>
  <c r="IF177" i="1"/>
  <c r="IG177" i="1" s="1"/>
  <c r="IM191" i="1"/>
  <c r="IN191" i="1"/>
  <c r="IO191" i="1" s="1"/>
  <c r="IG191" i="1"/>
  <c r="IF110" i="1"/>
  <c r="IG110" i="1" s="1"/>
  <c r="IF36" i="1"/>
  <c r="IF40" i="1"/>
  <c r="IG40" i="1" s="1"/>
  <c r="IF44" i="1"/>
  <c r="IG44" i="1" s="1"/>
  <c r="IF48" i="1"/>
  <c r="IF52" i="1"/>
  <c r="IG52" i="1" s="1"/>
  <c r="IF56" i="1"/>
  <c r="IG56" i="1" s="1"/>
  <c r="IF60" i="1"/>
  <c r="IF64" i="1"/>
  <c r="IG64" i="1" s="1"/>
  <c r="IF68" i="1"/>
  <c r="IG68" i="1" s="1"/>
  <c r="IF72" i="1"/>
  <c r="IG72" i="1" s="1"/>
  <c r="IF76" i="1"/>
  <c r="IG76" i="1" s="1"/>
  <c r="IF80" i="1"/>
  <c r="IG80" i="1" s="1"/>
  <c r="IF84" i="1"/>
  <c r="IG84" i="1" s="1"/>
  <c r="IF88" i="1"/>
  <c r="IG88" i="1" s="1"/>
  <c r="IF92" i="1"/>
  <c r="IG92" i="1" s="1"/>
  <c r="IF102" i="1"/>
  <c r="IF122" i="1"/>
  <c r="IF144" i="1"/>
  <c r="IG144" i="1"/>
  <c r="IM55" i="1"/>
  <c r="IM59" i="1"/>
  <c r="IM63" i="1"/>
  <c r="IM67" i="1"/>
  <c r="IM71" i="1"/>
  <c r="IM87" i="1"/>
  <c r="IM91" i="1"/>
  <c r="IG97" i="1"/>
  <c r="IF148" i="1"/>
  <c r="IG148" i="1" s="1"/>
  <c r="IF152" i="1"/>
  <c r="IG152" i="1" s="1"/>
  <c r="IM156" i="1"/>
  <c r="IN156" i="1"/>
  <c r="IO156" i="1" s="1"/>
  <c r="IF114" i="1"/>
  <c r="IG114" i="1" s="1"/>
  <c r="IM137" i="1"/>
  <c r="IN137" i="1"/>
  <c r="IO137" i="1" s="1"/>
  <c r="IG137" i="1"/>
  <c r="IN141" i="1"/>
  <c r="IO141" i="1" s="1"/>
  <c r="IM141" i="1"/>
  <c r="IG141" i="1"/>
  <c r="IF216" i="1"/>
  <c r="IG216" i="1" s="1"/>
  <c r="IN107" i="1"/>
  <c r="IO107" i="1" s="1"/>
  <c r="IN111" i="1"/>
  <c r="IO111" i="1" s="1"/>
  <c r="IN119" i="1"/>
  <c r="IO119" i="1" s="1"/>
  <c r="IN123" i="1"/>
  <c r="IO123" i="1" s="1"/>
  <c r="IN127" i="1"/>
  <c r="IO127" i="1" s="1"/>
  <c r="IF142" i="1"/>
  <c r="IG142" i="1" s="1"/>
  <c r="IG156" i="1"/>
  <c r="IF163" i="1"/>
  <c r="IG163" i="1" s="1"/>
  <c r="IG176" i="1"/>
  <c r="IF176" i="1"/>
  <c r="IM203" i="1"/>
  <c r="IG203" i="1"/>
  <c r="IN203" i="1"/>
  <c r="IO203" i="1" s="1"/>
  <c r="IN147" i="1"/>
  <c r="IO147" i="1" s="1"/>
  <c r="IM147" i="1"/>
  <c r="IM153" i="1"/>
  <c r="IN155" i="1"/>
  <c r="IO155" i="1" s="1"/>
  <c r="IM155" i="1"/>
  <c r="IN164" i="1"/>
  <c r="IO164" i="1" s="1"/>
  <c r="IM164" i="1"/>
  <c r="IF200" i="1"/>
  <c r="IG200" i="1" s="1"/>
  <c r="IN138" i="1"/>
  <c r="IO138" i="1" s="1"/>
  <c r="IM138" i="1"/>
  <c r="IG147" i="1"/>
  <c r="IM149" i="1"/>
  <c r="IG155" i="1"/>
  <c r="IG164" i="1"/>
  <c r="IM172" i="1"/>
  <c r="IG172" i="1"/>
  <c r="IF220" i="1"/>
  <c r="IG220" i="1" s="1"/>
  <c r="IF101" i="1"/>
  <c r="IF105" i="1"/>
  <c r="IG105" i="1" s="1"/>
  <c r="IF109" i="1"/>
  <c r="IF113" i="1"/>
  <c r="IF117" i="1"/>
  <c r="IF121" i="1"/>
  <c r="IF125" i="1"/>
  <c r="IF129" i="1"/>
  <c r="IF132" i="1"/>
  <c r="IF134" i="1"/>
  <c r="IG134" i="1" s="1"/>
  <c r="IG138" i="1"/>
  <c r="IF159" i="1"/>
  <c r="IG159" i="1" s="1"/>
  <c r="IN172" i="1"/>
  <c r="IO172" i="1" s="1"/>
  <c r="IG195" i="1"/>
  <c r="IF195" i="1"/>
  <c r="IF224" i="1"/>
  <c r="IG224" i="1" s="1"/>
  <c r="IF136" i="1"/>
  <c r="IG136" i="1" s="1"/>
  <c r="IF139" i="1"/>
  <c r="IG139" i="1" s="1"/>
  <c r="IF154" i="1"/>
  <c r="IG154" i="1" s="1"/>
  <c r="IF157" i="1"/>
  <c r="IG157" i="1" s="1"/>
  <c r="IF208" i="1"/>
  <c r="IF228" i="1"/>
  <c r="IG228" i="1" s="1"/>
  <c r="IF96" i="1"/>
  <c r="IG96" i="1" s="1"/>
  <c r="IF100" i="1"/>
  <c r="IG100" i="1" s="1"/>
  <c r="IF104" i="1"/>
  <c r="IF108" i="1"/>
  <c r="IF112" i="1"/>
  <c r="IF116" i="1"/>
  <c r="IF120" i="1"/>
  <c r="IF124" i="1"/>
  <c r="IG124" i="1" s="1"/>
  <c r="IF128" i="1"/>
  <c r="IG128" i="1" s="1"/>
  <c r="IM131" i="1"/>
  <c r="IM133" i="1"/>
  <c r="IF140" i="1"/>
  <c r="IG140" i="1" s="1"/>
  <c r="IM145" i="1"/>
  <c r="IF150" i="1"/>
  <c r="IG150" i="1" s="1"/>
  <c r="IN160" i="1"/>
  <c r="IO160" i="1" s="1"/>
  <c r="IM160" i="1"/>
  <c r="IM250" i="1"/>
  <c r="IN250" i="1"/>
  <c r="IO250" i="1" s="1"/>
  <c r="IM135" i="1"/>
  <c r="IG149" i="1"/>
  <c r="IG153" i="1"/>
  <c r="IG160" i="1"/>
  <c r="IF166" i="1"/>
  <c r="IF182" i="1"/>
  <c r="IG182" i="1"/>
  <c r="IG212" i="1"/>
  <c r="IF212" i="1"/>
  <c r="IF234" i="1"/>
  <c r="IG234" i="1" s="1"/>
  <c r="IF162" i="1"/>
  <c r="IG181" i="1"/>
  <c r="IN181" i="1"/>
  <c r="IO181" i="1" s="1"/>
  <c r="IF190" i="1"/>
  <c r="IG190" i="1" s="1"/>
  <c r="IN189" i="1"/>
  <c r="IO189" i="1" s="1"/>
  <c r="IM189" i="1"/>
  <c r="IF202" i="1"/>
  <c r="IG202" i="1" s="1"/>
  <c r="IN242" i="1"/>
  <c r="IO242" i="1" s="1"/>
  <c r="IM151" i="1"/>
  <c r="IF158" i="1"/>
  <c r="IG158" i="1" s="1"/>
  <c r="IF174" i="1"/>
  <c r="IG174" i="1" s="1"/>
  <c r="IG175" i="1"/>
  <c r="IF180" i="1"/>
  <c r="IG180" i="1" s="1"/>
  <c r="IG189" i="1"/>
  <c r="IF193" i="1"/>
  <c r="IF198" i="1"/>
  <c r="IG198" i="1" s="1"/>
  <c r="IG179" i="1"/>
  <c r="IN179" i="1"/>
  <c r="IO179" i="1" s="1"/>
  <c r="IN187" i="1"/>
  <c r="IO187" i="1" s="1"/>
  <c r="IM187" i="1"/>
  <c r="IG188" i="1"/>
  <c r="IN188" i="1"/>
  <c r="IO188" i="1" s="1"/>
  <c r="IF168" i="1"/>
  <c r="IF170" i="1"/>
  <c r="IG170" i="1" s="1"/>
  <c r="IG171" i="1"/>
  <c r="IG192" i="1"/>
  <c r="IF192" i="1"/>
  <c r="IN197" i="1"/>
  <c r="IO197" i="1" s="1"/>
  <c r="IM197" i="1"/>
  <c r="IF255" i="1"/>
  <c r="IG255" i="1" s="1"/>
  <c r="IN267" i="1"/>
  <c r="IO267" i="1" s="1"/>
  <c r="IM267" i="1"/>
  <c r="IG151" i="1"/>
  <c r="IM175" i="1"/>
  <c r="IG178" i="1"/>
  <c r="IG197" i="1"/>
  <c r="IF201" i="1"/>
  <c r="IG201" i="1" s="1"/>
  <c r="IG207" i="1"/>
  <c r="IM207" i="1"/>
  <c r="IN207" i="1"/>
  <c r="IO207" i="1" s="1"/>
  <c r="IG211" i="1"/>
  <c r="IM211" i="1"/>
  <c r="IN211" i="1"/>
  <c r="IO211" i="1" s="1"/>
  <c r="IG215" i="1"/>
  <c r="IM215" i="1"/>
  <c r="IN215" i="1"/>
  <c r="IO215" i="1" s="1"/>
  <c r="IG219" i="1"/>
  <c r="IM219" i="1"/>
  <c r="IN219" i="1"/>
  <c r="IO219" i="1" s="1"/>
  <c r="IG223" i="1"/>
  <c r="IM223" i="1"/>
  <c r="IN223" i="1"/>
  <c r="IO223" i="1" s="1"/>
  <c r="IM227" i="1"/>
  <c r="IN227" i="1"/>
  <c r="IO227" i="1" s="1"/>
  <c r="IN231" i="1"/>
  <c r="IO231" i="1" s="1"/>
  <c r="IM231" i="1"/>
  <c r="IN246" i="1"/>
  <c r="IO246" i="1" s="1"/>
  <c r="IF239" i="1"/>
  <c r="IG239" i="1" s="1"/>
  <c r="IF243" i="1"/>
  <c r="IG243" i="1" s="1"/>
  <c r="IF247" i="1"/>
  <c r="IG247" i="1" s="1"/>
  <c r="IF251" i="1"/>
  <c r="IG251" i="1" s="1"/>
  <c r="IG227" i="1"/>
  <c r="IG231" i="1"/>
  <c r="IM183" i="1"/>
  <c r="IM185" i="1"/>
  <c r="IF204" i="1"/>
  <c r="IG204" i="1" s="1"/>
  <c r="IG214" i="1"/>
  <c r="IN214" i="1"/>
  <c r="IO214" i="1" s="1"/>
  <c r="IM214" i="1"/>
  <c r="IG218" i="1"/>
  <c r="IN218" i="1"/>
  <c r="IO218" i="1" s="1"/>
  <c r="IM218" i="1"/>
  <c r="IG222" i="1"/>
  <c r="IN222" i="1"/>
  <c r="IO222" i="1" s="1"/>
  <c r="IM222" i="1"/>
  <c r="IG226" i="1"/>
  <c r="IN226" i="1"/>
  <c r="IO226" i="1" s="1"/>
  <c r="IM226" i="1"/>
  <c r="IG230" i="1"/>
  <c r="IN230" i="1"/>
  <c r="IO230" i="1" s="1"/>
  <c r="IM230" i="1"/>
  <c r="IM161" i="1"/>
  <c r="IM165" i="1"/>
  <c r="IM169" i="1"/>
  <c r="IG194" i="1"/>
  <c r="IF196" i="1"/>
  <c r="IG196" i="1" s="1"/>
  <c r="IF305" i="1"/>
  <c r="IG305" i="1" s="1"/>
  <c r="IF235" i="1"/>
  <c r="IG235" i="1" s="1"/>
  <c r="IG267" i="1"/>
  <c r="IN290" i="1"/>
  <c r="IO290" i="1" s="1"/>
  <c r="IM290" i="1"/>
  <c r="IG290" i="1"/>
  <c r="IN275" i="1"/>
  <c r="IO275" i="1" s="1"/>
  <c r="IM275" i="1"/>
  <c r="IG275" i="1"/>
  <c r="IM312" i="1"/>
  <c r="IN312" i="1"/>
  <c r="IO312" i="1" s="1"/>
  <c r="IN233" i="1"/>
  <c r="IO233" i="1" s="1"/>
  <c r="IM233" i="1"/>
  <c r="IF238" i="1"/>
  <c r="IG238" i="1" s="1"/>
  <c r="IG242" i="1"/>
  <c r="IG246" i="1"/>
  <c r="IG250" i="1"/>
  <c r="IG254" i="1"/>
  <c r="IF276" i="1"/>
  <c r="IG276" i="1" s="1"/>
  <c r="IG299" i="1"/>
  <c r="IN299" i="1"/>
  <c r="IO299" i="1" s="1"/>
  <c r="IM299" i="1"/>
  <c r="IG259" i="1"/>
  <c r="IG268" i="1"/>
  <c r="IN268" i="1"/>
  <c r="IO268" i="1" s="1"/>
  <c r="IM268" i="1"/>
  <c r="IF270" i="1"/>
  <c r="IG270" i="1" s="1"/>
  <c r="IG303" i="1"/>
  <c r="IN303" i="1"/>
  <c r="IO303" i="1" s="1"/>
  <c r="IM303" i="1"/>
  <c r="IN232" i="1"/>
  <c r="IO232" i="1" s="1"/>
  <c r="IF206" i="1"/>
  <c r="IG206" i="1" s="1"/>
  <c r="IF210" i="1"/>
  <c r="IG210" i="1" s="1"/>
  <c r="IM259" i="1"/>
  <c r="IG263" i="1"/>
  <c r="IF274" i="1"/>
  <c r="IG274" i="1" s="1"/>
  <c r="IN244" i="1"/>
  <c r="IO244" i="1" s="1"/>
  <c r="IN248" i="1"/>
  <c r="IO248" i="1" s="1"/>
  <c r="IN252" i="1"/>
  <c r="IO252" i="1" s="1"/>
  <c r="IN264" i="1"/>
  <c r="IO264" i="1" s="1"/>
  <c r="IM282" i="1"/>
  <c r="IG295" i="1"/>
  <c r="IN295" i="1"/>
  <c r="IO295" i="1" s="1"/>
  <c r="IM295" i="1"/>
  <c r="IF297" i="1"/>
  <c r="IG312" i="1"/>
  <c r="IN314" i="1"/>
  <c r="IO314" i="1" s="1"/>
  <c r="IM314" i="1"/>
  <c r="IG292" i="1"/>
  <c r="IN294" i="1"/>
  <c r="IO294" i="1" s="1"/>
  <c r="IM294" i="1"/>
  <c r="IG307" i="1"/>
  <c r="IN307" i="1"/>
  <c r="IO307" i="1" s="1"/>
  <c r="IM307" i="1"/>
  <c r="IF309" i="1"/>
  <c r="IG309" i="1" s="1"/>
  <c r="IF258" i="1"/>
  <c r="IG258" i="1" s="1"/>
  <c r="IF262" i="1"/>
  <c r="IG262" i="1" s="1"/>
  <c r="IF266" i="1"/>
  <c r="IG273" i="1"/>
  <c r="IN283" i="1"/>
  <c r="IO283" i="1" s="1"/>
  <c r="IM283" i="1"/>
  <c r="IF284" i="1"/>
  <c r="IG294" i="1"/>
  <c r="IN298" i="1"/>
  <c r="IO298" i="1" s="1"/>
  <c r="IM298" i="1"/>
  <c r="IG311" i="1"/>
  <c r="IN311" i="1"/>
  <c r="IO311" i="1" s="1"/>
  <c r="IM311" i="1"/>
  <c r="IF313" i="1"/>
  <c r="IM237" i="1"/>
  <c r="IM241" i="1"/>
  <c r="IM245" i="1"/>
  <c r="IM253" i="1"/>
  <c r="IM257" i="1"/>
  <c r="IM269" i="1"/>
  <c r="IN271" i="1"/>
  <c r="IO271" i="1" s="1"/>
  <c r="IM271" i="1"/>
  <c r="IF272" i="1"/>
  <c r="IG272" i="1" s="1"/>
  <c r="IG282" i="1"/>
  <c r="IG283" i="1"/>
  <c r="IG287" i="1"/>
  <c r="IN287" i="1"/>
  <c r="IO287" i="1" s="1"/>
  <c r="IM287" i="1"/>
  <c r="IG298" i="1"/>
  <c r="IN302" i="1"/>
  <c r="IO302" i="1" s="1"/>
  <c r="IM302" i="1"/>
  <c r="IF261" i="1"/>
  <c r="IG261" i="1" s="1"/>
  <c r="IF265" i="1"/>
  <c r="IG271" i="1"/>
  <c r="IG280" i="1"/>
  <c r="IG281" i="1"/>
  <c r="IN286" i="1"/>
  <c r="IO286" i="1" s="1"/>
  <c r="IM286" i="1"/>
  <c r="IF289" i="1"/>
  <c r="IG289" i="1" s="1"/>
  <c r="IN292" i="1"/>
  <c r="IO292" i="1" s="1"/>
  <c r="IG302" i="1"/>
  <c r="IG304" i="1"/>
  <c r="IN306" i="1"/>
  <c r="IO306" i="1" s="1"/>
  <c r="IM306" i="1"/>
  <c r="IM273" i="1"/>
  <c r="IN279" i="1"/>
  <c r="IO279" i="1" s="1"/>
  <c r="IM279" i="1"/>
  <c r="IG291" i="1"/>
  <c r="IN291" i="1"/>
  <c r="IO291" i="1" s="1"/>
  <c r="IM291" i="1"/>
  <c r="IG293" i="1"/>
  <c r="IF293" i="1"/>
  <c r="IN296" i="1"/>
  <c r="IO296" i="1" s="1"/>
  <c r="IG308" i="1"/>
  <c r="IN310" i="1"/>
  <c r="IO310" i="1" s="1"/>
  <c r="IM310" i="1"/>
  <c r="IF315" i="1"/>
  <c r="IG315" i="1" s="1"/>
  <c r="HM47" i="1"/>
  <c r="HM53" i="1"/>
  <c r="HN53" i="1"/>
  <c r="HO53" i="1" s="1"/>
  <c r="HG31" i="1"/>
  <c r="HG43" i="1"/>
  <c r="HM23" i="1"/>
  <c r="HG55" i="1"/>
  <c r="HN55" i="1"/>
  <c r="HO55" i="1" s="1"/>
  <c r="HM55" i="1"/>
  <c r="HM33" i="1"/>
  <c r="HG39" i="1"/>
  <c r="HM45" i="1"/>
  <c r="HM35" i="1"/>
  <c r="HL15" i="1"/>
  <c r="HG51" i="1"/>
  <c r="HN51" i="1"/>
  <c r="HO51" i="1" s="1"/>
  <c r="HM51" i="1"/>
  <c r="HM57" i="1"/>
  <c r="HN57" i="1"/>
  <c r="HO57" i="1" s="1"/>
  <c r="HN66" i="1"/>
  <c r="HO66" i="1" s="1"/>
  <c r="HM66" i="1"/>
  <c r="HG66" i="1"/>
  <c r="HF158" i="1"/>
  <c r="HG158" i="1" s="1"/>
  <c r="HF21" i="1"/>
  <c r="HF25" i="1"/>
  <c r="HG25" i="1" s="1"/>
  <c r="HN50" i="1"/>
  <c r="HO50" i="1" s="1"/>
  <c r="HN54" i="1"/>
  <c r="HO54" i="1" s="1"/>
  <c r="HG77" i="1"/>
  <c r="HM77" i="1"/>
  <c r="HN86" i="1"/>
  <c r="HO86" i="1" s="1"/>
  <c r="HM86" i="1"/>
  <c r="HG86" i="1"/>
  <c r="HG89" i="1"/>
  <c r="HM89" i="1"/>
  <c r="HF37" i="1"/>
  <c r="HG37" i="1" s="1"/>
  <c r="HK15" i="1"/>
  <c r="HG17" i="1"/>
  <c r="HG29" i="1"/>
  <c r="HG41" i="1"/>
  <c r="HG49" i="1"/>
  <c r="HG53" i="1"/>
  <c r="HG57" i="1"/>
  <c r="HG61" i="1"/>
  <c r="HG81" i="1"/>
  <c r="HM81" i="1"/>
  <c r="HN90" i="1"/>
  <c r="HO90" i="1" s="1"/>
  <c r="HM90" i="1"/>
  <c r="HG90" i="1"/>
  <c r="HF102" i="1"/>
  <c r="HF16" i="1"/>
  <c r="HF20" i="1"/>
  <c r="HF24" i="1"/>
  <c r="HF28" i="1"/>
  <c r="HG28" i="1" s="1"/>
  <c r="HF32" i="1"/>
  <c r="HG32" i="1" s="1"/>
  <c r="HF36" i="1"/>
  <c r="HF40" i="1"/>
  <c r="HG40" i="1" s="1"/>
  <c r="HF44" i="1"/>
  <c r="HF48" i="1"/>
  <c r="HF52" i="1"/>
  <c r="HF56" i="1"/>
  <c r="HG56" i="1" s="1"/>
  <c r="HN70" i="1"/>
  <c r="HO70" i="1" s="1"/>
  <c r="HM70" i="1"/>
  <c r="HG70" i="1"/>
  <c r="HN81" i="1"/>
  <c r="HO81" i="1" s="1"/>
  <c r="HG93" i="1"/>
  <c r="HM93" i="1"/>
  <c r="HG69" i="1"/>
  <c r="HM69" i="1"/>
  <c r="HM15" i="1"/>
  <c r="HN61" i="1"/>
  <c r="HO61" i="1" s="1"/>
  <c r="HG73" i="1"/>
  <c r="HM73" i="1"/>
  <c r="HN82" i="1"/>
  <c r="HO82" i="1" s="1"/>
  <c r="HM82" i="1"/>
  <c r="HG82" i="1"/>
  <c r="HN93" i="1"/>
  <c r="HO93" i="1" s="1"/>
  <c r="HN98" i="1"/>
  <c r="HO98" i="1" s="1"/>
  <c r="HM98" i="1"/>
  <c r="HG98" i="1"/>
  <c r="HD16" i="1"/>
  <c r="HL16" i="1" s="1"/>
  <c r="HN78" i="1"/>
  <c r="HO78" i="1" s="1"/>
  <c r="HM78" i="1"/>
  <c r="HG78" i="1"/>
  <c r="HN89" i="1"/>
  <c r="HO89" i="1" s="1"/>
  <c r="HF27" i="1"/>
  <c r="HG27" i="1" s="1"/>
  <c r="HN58" i="1"/>
  <c r="HO58" i="1" s="1"/>
  <c r="HN62" i="1"/>
  <c r="HO62" i="1" s="1"/>
  <c r="HM62" i="1"/>
  <c r="HG62" i="1"/>
  <c r="HG65" i="1"/>
  <c r="HN73" i="1"/>
  <c r="HO73" i="1" s="1"/>
  <c r="HG85" i="1"/>
  <c r="HM85" i="1"/>
  <c r="HN94" i="1"/>
  <c r="HO94" i="1" s="1"/>
  <c r="HM94" i="1"/>
  <c r="HG94" i="1"/>
  <c r="HN167" i="1"/>
  <c r="HO167" i="1" s="1"/>
  <c r="HM167" i="1"/>
  <c r="HG167" i="1"/>
  <c r="HF59" i="1"/>
  <c r="HN74" i="1"/>
  <c r="HO74" i="1" s="1"/>
  <c r="HM74" i="1"/>
  <c r="HG74" i="1"/>
  <c r="HG97" i="1"/>
  <c r="HM97" i="1"/>
  <c r="HF100" i="1"/>
  <c r="HG100" i="1" s="1"/>
  <c r="HN106" i="1"/>
  <c r="HO106" i="1" s="1"/>
  <c r="HM106" i="1"/>
  <c r="HG106" i="1"/>
  <c r="HF105" i="1"/>
  <c r="HM115" i="1"/>
  <c r="HN115" i="1"/>
  <c r="HO115" i="1" s="1"/>
  <c r="HN154" i="1"/>
  <c r="HO154" i="1" s="1"/>
  <c r="HM154" i="1"/>
  <c r="HG154" i="1"/>
  <c r="HF60" i="1"/>
  <c r="HG60" i="1" s="1"/>
  <c r="HF64" i="1"/>
  <c r="HG64" i="1" s="1"/>
  <c r="HF68" i="1"/>
  <c r="HF72" i="1"/>
  <c r="HG72" i="1" s="1"/>
  <c r="HF76" i="1"/>
  <c r="HG76" i="1" s="1"/>
  <c r="HF80" i="1"/>
  <c r="HG80" i="1" s="1"/>
  <c r="HF84" i="1"/>
  <c r="HG84" i="1" s="1"/>
  <c r="HF88" i="1"/>
  <c r="HF92" i="1"/>
  <c r="HF96" i="1"/>
  <c r="HG96" i="1" s="1"/>
  <c r="HG107" i="1"/>
  <c r="HF110" i="1"/>
  <c r="HG110" i="1" s="1"/>
  <c r="HG111" i="1"/>
  <c r="HG115" i="1"/>
  <c r="HF118" i="1"/>
  <c r="HG118" i="1" s="1"/>
  <c r="HF126" i="1"/>
  <c r="HG126" i="1" s="1"/>
  <c r="HF134" i="1"/>
  <c r="HF142" i="1"/>
  <c r="HN99" i="1"/>
  <c r="HO99" i="1" s="1"/>
  <c r="HN104" i="1"/>
  <c r="HO104" i="1" s="1"/>
  <c r="HF63" i="1"/>
  <c r="HF67" i="1"/>
  <c r="HG67" i="1" s="1"/>
  <c r="HF71" i="1"/>
  <c r="HF75" i="1"/>
  <c r="HG75" i="1" s="1"/>
  <c r="HF79" i="1"/>
  <c r="HG79" i="1" s="1"/>
  <c r="HF83" i="1"/>
  <c r="HG83" i="1" s="1"/>
  <c r="HF87" i="1"/>
  <c r="HF91" i="1"/>
  <c r="HF95" i="1"/>
  <c r="HN111" i="1"/>
  <c r="HO111" i="1" s="1"/>
  <c r="HF165" i="1"/>
  <c r="HG165" i="1" s="1"/>
  <c r="HM182" i="1"/>
  <c r="HN182" i="1"/>
  <c r="HO182" i="1" s="1"/>
  <c r="HG182" i="1"/>
  <c r="HF188" i="1"/>
  <c r="HG99" i="1"/>
  <c r="HF101" i="1"/>
  <c r="HG103" i="1"/>
  <c r="HG104" i="1"/>
  <c r="HF114" i="1"/>
  <c r="HN151" i="1"/>
  <c r="HO151" i="1" s="1"/>
  <c r="HM151" i="1"/>
  <c r="HG151" i="1"/>
  <c r="HN107" i="1"/>
  <c r="HO107" i="1" s="1"/>
  <c r="HN108" i="1"/>
  <c r="HO108" i="1" s="1"/>
  <c r="HF122" i="1"/>
  <c r="HG122" i="1" s="1"/>
  <c r="HF130" i="1"/>
  <c r="HF138" i="1"/>
  <c r="HN146" i="1"/>
  <c r="HO146" i="1" s="1"/>
  <c r="HM146" i="1"/>
  <c r="HG146" i="1"/>
  <c r="HF152" i="1"/>
  <c r="HN119" i="1"/>
  <c r="HO119" i="1" s="1"/>
  <c r="HN123" i="1"/>
  <c r="HO123" i="1" s="1"/>
  <c r="HN127" i="1"/>
  <c r="HO127" i="1" s="1"/>
  <c r="HN131" i="1"/>
  <c r="HO131" i="1" s="1"/>
  <c r="HN135" i="1"/>
  <c r="HO135" i="1" s="1"/>
  <c r="HN139" i="1"/>
  <c r="HO139" i="1" s="1"/>
  <c r="HN143" i="1"/>
  <c r="HO143" i="1" s="1"/>
  <c r="HF161" i="1"/>
  <c r="HN163" i="1"/>
  <c r="HO163" i="1" s="1"/>
  <c r="HM163" i="1"/>
  <c r="HG163" i="1"/>
  <c r="HN250" i="1"/>
  <c r="HO250" i="1" s="1"/>
  <c r="HM250" i="1"/>
  <c r="HG250" i="1"/>
  <c r="HF169" i="1"/>
  <c r="HN171" i="1"/>
  <c r="HO171" i="1" s="1"/>
  <c r="HM171" i="1"/>
  <c r="HG171" i="1"/>
  <c r="HF227" i="1"/>
  <c r="HG227" i="1" s="1"/>
  <c r="HN246" i="1"/>
  <c r="HO246" i="1" s="1"/>
  <c r="HM246" i="1"/>
  <c r="HG246" i="1"/>
  <c r="HM264" i="1"/>
  <c r="HN264" i="1"/>
  <c r="HO264" i="1" s="1"/>
  <c r="HF145" i="1"/>
  <c r="HG145" i="1" s="1"/>
  <c r="HF173" i="1"/>
  <c r="HG173" i="1" s="1"/>
  <c r="HN175" i="1"/>
  <c r="HO175" i="1" s="1"/>
  <c r="HM175" i="1"/>
  <c r="HG175" i="1"/>
  <c r="HG186" i="1"/>
  <c r="HF198" i="1"/>
  <c r="HG198" i="1" s="1"/>
  <c r="HF109" i="1"/>
  <c r="HF113" i="1"/>
  <c r="HG113" i="1" s="1"/>
  <c r="HF117" i="1"/>
  <c r="HG117" i="1" s="1"/>
  <c r="HF121" i="1"/>
  <c r="HF125" i="1"/>
  <c r="HG125" i="1" s="1"/>
  <c r="HF129" i="1"/>
  <c r="HF133" i="1"/>
  <c r="HG133" i="1" s="1"/>
  <c r="HF137" i="1"/>
  <c r="HG137" i="1" s="1"/>
  <c r="HF141" i="1"/>
  <c r="HG141" i="1" s="1"/>
  <c r="HG147" i="1"/>
  <c r="HF149" i="1"/>
  <c r="HM153" i="1"/>
  <c r="HF177" i="1"/>
  <c r="HG177" i="1" s="1"/>
  <c r="HN179" i="1"/>
  <c r="HO179" i="1" s="1"/>
  <c r="HM179" i="1"/>
  <c r="HG179" i="1"/>
  <c r="HN186" i="1"/>
  <c r="HO186" i="1" s="1"/>
  <c r="HF202" i="1"/>
  <c r="HG202" i="1" s="1"/>
  <c r="HN242" i="1"/>
  <c r="HO242" i="1" s="1"/>
  <c r="HM242" i="1"/>
  <c r="HG242" i="1"/>
  <c r="HM112" i="1"/>
  <c r="HM116" i="1"/>
  <c r="HM120" i="1"/>
  <c r="HM124" i="1"/>
  <c r="HM128" i="1"/>
  <c r="HM132" i="1"/>
  <c r="HM136" i="1"/>
  <c r="HM140" i="1"/>
  <c r="HM144" i="1"/>
  <c r="HM150" i="1"/>
  <c r="HF157" i="1"/>
  <c r="HG162" i="1"/>
  <c r="HF181" i="1"/>
  <c r="HN183" i="1"/>
  <c r="HO183" i="1" s="1"/>
  <c r="HM183" i="1"/>
  <c r="HG183" i="1"/>
  <c r="HN155" i="1"/>
  <c r="HO155" i="1" s="1"/>
  <c r="HM155" i="1"/>
  <c r="HF156" i="1"/>
  <c r="HF185" i="1"/>
  <c r="HM187" i="1"/>
  <c r="HN187" i="1"/>
  <c r="HO187" i="1" s="1"/>
  <c r="HG187" i="1"/>
  <c r="HF210" i="1"/>
  <c r="HN238" i="1"/>
  <c r="HO238" i="1" s="1"/>
  <c r="HM238" i="1"/>
  <c r="HG238" i="1"/>
  <c r="HG155" i="1"/>
  <c r="HN159" i="1"/>
  <c r="HO159" i="1" s="1"/>
  <c r="HM159" i="1"/>
  <c r="HG159" i="1"/>
  <c r="HN166" i="1"/>
  <c r="HO166" i="1" s="1"/>
  <c r="HG170" i="1"/>
  <c r="HN254" i="1"/>
  <c r="HO254" i="1" s="1"/>
  <c r="HM254" i="1"/>
  <c r="HG254" i="1"/>
  <c r="HG200" i="1"/>
  <c r="HN200" i="1"/>
  <c r="HO200" i="1" s="1"/>
  <c r="HM200" i="1"/>
  <c r="HF160" i="1"/>
  <c r="HG160" i="1" s="1"/>
  <c r="HF164" i="1"/>
  <c r="HG164" i="1" s="1"/>
  <c r="HF168" i="1"/>
  <c r="HG168" i="1" s="1"/>
  <c r="HF172" i="1"/>
  <c r="HG172" i="1" s="1"/>
  <c r="HF176" i="1"/>
  <c r="HG176" i="1" s="1"/>
  <c r="HF180" i="1"/>
  <c r="HG180" i="1" s="1"/>
  <c r="HF184" i="1"/>
  <c r="HG189" i="1"/>
  <c r="HF206" i="1"/>
  <c r="HF214" i="1"/>
  <c r="HG214" i="1" s="1"/>
  <c r="HF190" i="1"/>
  <c r="HG190" i="1" s="1"/>
  <c r="HF194" i="1"/>
  <c r="HG194" i="1" s="1"/>
  <c r="HG195" i="1"/>
  <c r="HF224" i="1"/>
  <c r="HG191" i="1"/>
  <c r="HN215" i="1"/>
  <c r="HO215" i="1" s="1"/>
  <c r="HM215" i="1"/>
  <c r="HF230" i="1"/>
  <c r="HG230" i="1" s="1"/>
  <c r="HN199" i="1"/>
  <c r="HO199" i="1" s="1"/>
  <c r="HN203" i="1"/>
  <c r="HO203" i="1" s="1"/>
  <c r="HN207" i="1"/>
  <c r="HO207" i="1" s="1"/>
  <c r="HN211" i="1"/>
  <c r="HO211" i="1" s="1"/>
  <c r="HG215" i="1"/>
  <c r="HM221" i="1"/>
  <c r="HG264" i="1"/>
  <c r="HF280" i="1"/>
  <c r="HF301" i="1"/>
  <c r="HG301" i="1" s="1"/>
  <c r="HM274" i="1"/>
  <c r="HN274" i="1"/>
  <c r="HO274" i="1" s="1"/>
  <c r="HG274" i="1"/>
  <c r="HF281" i="1"/>
  <c r="HG281" i="1" s="1"/>
  <c r="HF216" i="1"/>
  <c r="HM219" i="1"/>
  <c r="HG221" i="1"/>
  <c r="HF231" i="1"/>
  <c r="HG231" i="1" s="1"/>
  <c r="HF237" i="1"/>
  <c r="HF241" i="1"/>
  <c r="HG241" i="1" s="1"/>
  <c r="HF245" i="1"/>
  <c r="HG245" i="1" s="1"/>
  <c r="HF249" i="1"/>
  <c r="HG249" i="1" s="1"/>
  <c r="HF253" i="1"/>
  <c r="HF259" i="1"/>
  <c r="HG259" i="1" s="1"/>
  <c r="HF193" i="1"/>
  <c r="HG193" i="1" s="1"/>
  <c r="HF197" i="1"/>
  <c r="HG197" i="1" s="1"/>
  <c r="HF201" i="1"/>
  <c r="HF205" i="1"/>
  <c r="HG205" i="1" s="1"/>
  <c r="HF209" i="1"/>
  <c r="HG209" i="1" s="1"/>
  <c r="HF213" i="1"/>
  <c r="HG213" i="1" s="1"/>
  <c r="HG218" i="1"/>
  <c r="HF228" i="1"/>
  <c r="HM229" i="1"/>
  <c r="HM204" i="1"/>
  <c r="HM208" i="1"/>
  <c r="HM212" i="1"/>
  <c r="HG225" i="1"/>
  <c r="HG232" i="1"/>
  <c r="HF233" i="1"/>
  <c r="HG233" i="1" s="1"/>
  <c r="HG235" i="1"/>
  <c r="HM265" i="1"/>
  <c r="HM279" i="1"/>
  <c r="HN279" i="1"/>
  <c r="HO279" i="1" s="1"/>
  <c r="HF297" i="1"/>
  <c r="HG297" i="1" s="1"/>
  <c r="HN234" i="1"/>
  <c r="HO234" i="1" s="1"/>
  <c r="HM234" i="1"/>
  <c r="HN265" i="1"/>
  <c r="HO265" i="1" s="1"/>
  <c r="HG229" i="1"/>
  <c r="HG234" i="1"/>
  <c r="HF239" i="1"/>
  <c r="HG239" i="1" s="1"/>
  <c r="HF243" i="1"/>
  <c r="HF247" i="1"/>
  <c r="HF251" i="1"/>
  <c r="HF255" i="1"/>
  <c r="HG258" i="1"/>
  <c r="HN258" i="1"/>
  <c r="HO258" i="1" s="1"/>
  <c r="HM258" i="1"/>
  <c r="HN273" i="1"/>
  <c r="HO273" i="1" s="1"/>
  <c r="HM273" i="1"/>
  <c r="HN293" i="1"/>
  <c r="HO293" i="1" s="1"/>
  <c r="HM293" i="1"/>
  <c r="HN310" i="1"/>
  <c r="HO310" i="1" s="1"/>
  <c r="HM310" i="1"/>
  <c r="HG310" i="1"/>
  <c r="HN236" i="1"/>
  <c r="HO236" i="1" s="1"/>
  <c r="HN240" i="1"/>
  <c r="HO240" i="1" s="1"/>
  <c r="HN244" i="1"/>
  <c r="HO244" i="1" s="1"/>
  <c r="HN248" i="1"/>
  <c r="HO248" i="1" s="1"/>
  <c r="HN256" i="1"/>
  <c r="HO256" i="1" s="1"/>
  <c r="HF272" i="1"/>
  <c r="HG279" i="1"/>
  <c r="HF308" i="1"/>
  <c r="HN314" i="1"/>
  <c r="HO314" i="1" s="1"/>
  <c r="HM314" i="1"/>
  <c r="HG287" i="1"/>
  <c r="HM287" i="1"/>
  <c r="HF288" i="1"/>
  <c r="HG288" i="1" s="1"/>
  <c r="HG262" i="1"/>
  <c r="HG270" i="1"/>
  <c r="HN271" i="1"/>
  <c r="HO271" i="1" s="1"/>
  <c r="HN278" i="1"/>
  <c r="HO278" i="1" s="1"/>
  <c r="HM285" i="1"/>
  <c r="HF292" i="1"/>
  <c r="HF305" i="1"/>
  <c r="HF313" i="1"/>
  <c r="HG313" i="1" s="1"/>
  <c r="HG268" i="1"/>
  <c r="HF276" i="1"/>
  <c r="HG276" i="1" s="1"/>
  <c r="HF296" i="1"/>
  <c r="HG296" i="1" s="1"/>
  <c r="HF257" i="1"/>
  <c r="HG257" i="1" s="1"/>
  <c r="HF260" i="1"/>
  <c r="HG263" i="1"/>
  <c r="HF268" i="1"/>
  <c r="HG271" i="1"/>
  <c r="HF277" i="1"/>
  <c r="HG277" i="1" s="1"/>
  <c r="HG283" i="1"/>
  <c r="HM283" i="1"/>
  <c r="HF300" i="1"/>
  <c r="HF284" i="1"/>
  <c r="HG284" i="1" s="1"/>
  <c r="HF304" i="1"/>
  <c r="HG312" i="1"/>
  <c r="HF312" i="1"/>
  <c r="HM291" i="1"/>
  <c r="HM295" i="1"/>
  <c r="HM299" i="1"/>
  <c r="HM303" i="1"/>
  <c r="HM307" i="1"/>
  <c r="HN291" i="1"/>
  <c r="HO291" i="1" s="1"/>
  <c r="HN295" i="1"/>
  <c r="HO295" i="1" s="1"/>
  <c r="HF311" i="1"/>
  <c r="HF315" i="1"/>
  <c r="HG315" i="1" s="1"/>
  <c r="HM290" i="1"/>
  <c r="HM294" i="1"/>
  <c r="HM298" i="1"/>
  <c r="HM302" i="1"/>
  <c r="HM306" i="1"/>
  <c r="GG17" i="1"/>
  <c r="GG25" i="1"/>
  <c r="GM33" i="1"/>
  <c r="GG41" i="1"/>
  <c r="GG49" i="1"/>
  <c r="GN57" i="1"/>
  <c r="GO57" i="1" s="1"/>
  <c r="GM57" i="1"/>
  <c r="GG57" i="1"/>
  <c r="GN65" i="1"/>
  <c r="GO65" i="1" s="1"/>
  <c r="GM65" i="1"/>
  <c r="GG65" i="1"/>
  <c r="GG66" i="1"/>
  <c r="GM21" i="1"/>
  <c r="GG29" i="1"/>
  <c r="GG37" i="1"/>
  <c r="GM45" i="1"/>
  <c r="GN53" i="1"/>
  <c r="GO53" i="1" s="1"/>
  <c r="GM53" i="1"/>
  <c r="GG53" i="1"/>
  <c r="GN61" i="1"/>
  <c r="GO61" i="1" s="1"/>
  <c r="GM61" i="1"/>
  <c r="GG61" i="1"/>
  <c r="GN69" i="1"/>
  <c r="GO69" i="1" s="1"/>
  <c r="GM69" i="1"/>
  <c r="GG69" i="1"/>
  <c r="GD16" i="1"/>
  <c r="GL16" i="1" s="1"/>
  <c r="GB17" i="1"/>
  <c r="GD15" i="1"/>
  <c r="GF16" i="1"/>
  <c r="GF20" i="1"/>
  <c r="GF24" i="1"/>
  <c r="GF28" i="1"/>
  <c r="GG28" i="1" s="1"/>
  <c r="GF32" i="1"/>
  <c r="GG32" i="1" s="1"/>
  <c r="GF36" i="1"/>
  <c r="GF40" i="1"/>
  <c r="GF44" i="1"/>
  <c r="GF48" i="1"/>
  <c r="GF52" i="1"/>
  <c r="GG52" i="1" s="1"/>
  <c r="GF56" i="1"/>
  <c r="GG56" i="1" s="1"/>
  <c r="GF60" i="1"/>
  <c r="GG60" i="1" s="1"/>
  <c r="GF64" i="1"/>
  <c r="GG64" i="1" s="1"/>
  <c r="GF68" i="1"/>
  <c r="GF80" i="1"/>
  <c r="GG84" i="1"/>
  <c r="GG91" i="1"/>
  <c r="GG98" i="1"/>
  <c r="GN98" i="1"/>
  <c r="GO98" i="1" s="1"/>
  <c r="GM98" i="1"/>
  <c r="GG106" i="1"/>
  <c r="GG87" i="1"/>
  <c r="GM106" i="1"/>
  <c r="GN106" i="1"/>
  <c r="GO106" i="1" s="1"/>
  <c r="GN113" i="1"/>
  <c r="GO113" i="1" s="1"/>
  <c r="GM113" i="1"/>
  <c r="GG113" i="1"/>
  <c r="GF15" i="1"/>
  <c r="GF19" i="1"/>
  <c r="GF23" i="1"/>
  <c r="GF27" i="1"/>
  <c r="GF31" i="1"/>
  <c r="GG31" i="1" s="1"/>
  <c r="GF35" i="1"/>
  <c r="GF39" i="1"/>
  <c r="GF43" i="1"/>
  <c r="GG43" i="1" s="1"/>
  <c r="GF47" i="1"/>
  <c r="GF51" i="1"/>
  <c r="GG51" i="1" s="1"/>
  <c r="GF55" i="1"/>
  <c r="GF59" i="1"/>
  <c r="GG59" i="1" s="1"/>
  <c r="GF63" i="1"/>
  <c r="GG63" i="1" s="1"/>
  <c r="GF67" i="1"/>
  <c r="GF71" i="1"/>
  <c r="GN77" i="1"/>
  <c r="GO77" i="1" s="1"/>
  <c r="GM77" i="1"/>
  <c r="GG78" i="1"/>
  <c r="GF78" i="1"/>
  <c r="GG79" i="1"/>
  <c r="GG83" i="1"/>
  <c r="GN84" i="1"/>
  <c r="GO84" i="1" s="1"/>
  <c r="GF90" i="1"/>
  <c r="GM91" i="1"/>
  <c r="GN117" i="1"/>
  <c r="GO117" i="1" s="1"/>
  <c r="GM117" i="1"/>
  <c r="GG117" i="1"/>
  <c r="GF86" i="1"/>
  <c r="GG86" i="1" s="1"/>
  <c r="GM87" i="1"/>
  <c r="GG93" i="1"/>
  <c r="GN93" i="1"/>
  <c r="GO93" i="1" s="1"/>
  <c r="GM93" i="1"/>
  <c r="GF101" i="1"/>
  <c r="GG101" i="1" s="1"/>
  <c r="GN107" i="1"/>
  <c r="GO107" i="1" s="1"/>
  <c r="GM107" i="1"/>
  <c r="GN121" i="1"/>
  <c r="GO121" i="1" s="1"/>
  <c r="GM121" i="1"/>
  <c r="GG121" i="1"/>
  <c r="GK15" i="1"/>
  <c r="GH15" i="1"/>
  <c r="GP15" i="1"/>
  <c r="GF18" i="1"/>
  <c r="GG18" i="1" s="1"/>
  <c r="GF22" i="1"/>
  <c r="GF26" i="1"/>
  <c r="GF30" i="1"/>
  <c r="GG30" i="1" s="1"/>
  <c r="GF34" i="1"/>
  <c r="GF38" i="1"/>
  <c r="GF42" i="1"/>
  <c r="GF46" i="1"/>
  <c r="GF50" i="1"/>
  <c r="GG50" i="1" s="1"/>
  <c r="GF54" i="1"/>
  <c r="GG54" i="1" s="1"/>
  <c r="GF58" i="1"/>
  <c r="GG58" i="1" s="1"/>
  <c r="GF62" i="1"/>
  <c r="GF66" i="1"/>
  <c r="GF70" i="1"/>
  <c r="GF72" i="1"/>
  <c r="GG82" i="1"/>
  <c r="GF82" i="1"/>
  <c r="GM83" i="1"/>
  <c r="GG89" i="1"/>
  <c r="GN89" i="1"/>
  <c r="GO89" i="1" s="1"/>
  <c r="GM89" i="1"/>
  <c r="GN97" i="1"/>
  <c r="GO97" i="1" s="1"/>
  <c r="GM97" i="1"/>
  <c r="GF99" i="1"/>
  <c r="GG99" i="1" s="1"/>
  <c r="GF103" i="1"/>
  <c r="GG103" i="1" s="1"/>
  <c r="GN125" i="1"/>
  <c r="GO125" i="1" s="1"/>
  <c r="GM125" i="1"/>
  <c r="GG125" i="1"/>
  <c r="GI15" i="1"/>
  <c r="GG73" i="1"/>
  <c r="GF74" i="1"/>
  <c r="GG74" i="1" s="1"/>
  <c r="GG75" i="1"/>
  <c r="GM79" i="1"/>
  <c r="GG85" i="1"/>
  <c r="GN85" i="1"/>
  <c r="GO85" i="1" s="1"/>
  <c r="GM85" i="1"/>
  <c r="GN95" i="1"/>
  <c r="GO95" i="1" s="1"/>
  <c r="GM95" i="1"/>
  <c r="GG97" i="1"/>
  <c r="GG129" i="1"/>
  <c r="GN129" i="1"/>
  <c r="GO129" i="1" s="1"/>
  <c r="GM129" i="1"/>
  <c r="GG100" i="1"/>
  <c r="GN100" i="1"/>
  <c r="GO100" i="1" s="1"/>
  <c r="GM100" i="1"/>
  <c r="GG81" i="1"/>
  <c r="GN81" i="1"/>
  <c r="GO81" i="1" s="1"/>
  <c r="GM81" i="1"/>
  <c r="GG92" i="1"/>
  <c r="GG95" i="1"/>
  <c r="GN136" i="1"/>
  <c r="GO136" i="1" s="1"/>
  <c r="GM136" i="1"/>
  <c r="GG143" i="1"/>
  <c r="GF143" i="1"/>
  <c r="GG145" i="1"/>
  <c r="GN145" i="1"/>
  <c r="GO145" i="1" s="1"/>
  <c r="GM145" i="1"/>
  <c r="GM108" i="1"/>
  <c r="GG131" i="1"/>
  <c r="GN140" i="1"/>
  <c r="GO140" i="1" s="1"/>
  <c r="GM140" i="1"/>
  <c r="GG147" i="1"/>
  <c r="GG153" i="1"/>
  <c r="GN153" i="1"/>
  <c r="GO153" i="1" s="1"/>
  <c r="GM153" i="1"/>
  <c r="GG133" i="1"/>
  <c r="GN133" i="1"/>
  <c r="GO133" i="1" s="1"/>
  <c r="GM133" i="1"/>
  <c r="GG149" i="1"/>
  <c r="GN149" i="1"/>
  <c r="GO149" i="1" s="1"/>
  <c r="GM149" i="1"/>
  <c r="GM171" i="1"/>
  <c r="GN171" i="1"/>
  <c r="GO171" i="1" s="1"/>
  <c r="GF94" i="1"/>
  <c r="GF96" i="1"/>
  <c r="GM102" i="1"/>
  <c r="GG112" i="1"/>
  <c r="GG116" i="1"/>
  <c r="GG120" i="1"/>
  <c r="GG124" i="1"/>
  <c r="GG128" i="1"/>
  <c r="GM131" i="1"/>
  <c r="GG135" i="1"/>
  <c r="GN144" i="1"/>
  <c r="GO144" i="1" s="1"/>
  <c r="GM144" i="1"/>
  <c r="GM147" i="1"/>
  <c r="GG151" i="1"/>
  <c r="GG184" i="1"/>
  <c r="GF184" i="1"/>
  <c r="GG111" i="1"/>
  <c r="GG137" i="1"/>
  <c r="GN137" i="1"/>
  <c r="GO137" i="1" s="1"/>
  <c r="GM137" i="1"/>
  <c r="GF195" i="1"/>
  <c r="GG195" i="1" s="1"/>
  <c r="GN109" i="1"/>
  <c r="GO109" i="1" s="1"/>
  <c r="GM109" i="1"/>
  <c r="GG110" i="1"/>
  <c r="GM112" i="1"/>
  <c r="GG115" i="1"/>
  <c r="GM116" i="1"/>
  <c r="GG119" i="1"/>
  <c r="GM120" i="1"/>
  <c r="GG123" i="1"/>
  <c r="GM124" i="1"/>
  <c r="GG127" i="1"/>
  <c r="GM128" i="1"/>
  <c r="GN132" i="1"/>
  <c r="GO132" i="1" s="1"/>
  <c r="GM132" i="1"/>
  <c r="GG139" i="1"/>
  <c r="GN148" i="1"/>
  <c r="GO148" i="1" s="1"/>
  <c r="GM148" i="1"/>
  <c r="GN151" i="1"/>
  <c r="GO151" i="1" s="1"/>
  <c r="GN105" i="1"/>
  <c r="GO105" i="1" s="1"/>
  <c r="GM105" i="1"/>
  <c r="GG107" i="1"/>
  <c r="GG141" i="1"/>
  <c r="GN141" i="1"/>
  <c r="GO141" i="1" s="1"/>
  <c r="GM141" i="1"/>
  <c r="GN152" i="1"/>
  <c r="GO152" i="1" s="1"/>
  <c r="GM152" i="1"/>
  <c r="GG152" i="1"/>
  <c r="GG171" i="1"/>
  <c r="GF180" i="1"/>
  <c r="GG180" i="1" s="1"/>
  <c r="GM114" i="1"/>
  <c r="GM118" i="1"/>
  <c r="GM122" i="1"/>
  <c r="GM126" i="1"/>
  <c r="GM130" i="1"/>
  <c r="GM134" i="1"/>
  <c r="GM138" i="1"/>
  <c r="GM142" i="1"/>
  <c r="GM146" i="1"/>
  <c r="GM150" i="1"/>
  <c r="GG154" i="1"/>
  <c r="GM160" i="1"/>
  <c r="GN161" i="1"/>
  <c r="GO161" i="1" s="1"/>
  <c r="GG179" i="1"/>
  <c r="GF189" i="1"/>
  <c r="GG189" i="1" s="1"/>
  <c r="GF204" i="1"/>
  <c r="GG204" i="1" s="1"/>
  <c r="GN157" i="1"/>
  <c r="GO157" i="1" s="1"/>
  <c r="GM159" i="1"/>
  <c r="GN167" i="1"/>
  <c r="GO167" i="1" s="1"/>
  <c r="GF231" i="1"/>
  <c r="GG231" i="1" s="1"/>
  <c r="GF155" i="1"/>
  <c r="GG155" i="1" s="1"/>
  <c r="GF164" i="1"/>
  <c r="GG169" i="1"/>
  <c r="GG156" i="1"/>
  <c r="GF168" i="1"/>
  <c r="GG168" i="1" s="1"/>
  <c r="GG173" i="1"/>
  <c r="GN175" i="1"/>
  <c r="GO175" i="1" s="1"/>
  <c r="GG233" i="1"/>
  <c r="GF233" i="1"/>
  <c r="GN169" i="1"/>
  <c r="GO169" i="1" s="1"/>
  <c r="GF172" i="1"/>
  <c r="GN179" i="1"/>
  <c r="GO179" i="1" s="1"/>
  <c r="GG157" i="1"/>
  <c r="GG159" i="1"/>
  <c r="GG160" i="1"/>
  <c r="GG161" i="1"/>
  <c r="GG167" i="1"/>
  <c r="GN173" i="1"/>
  <c r="GO173" i="1" s="1"/>
  <c r="GF176" i="1"/>
  <c r="GG176" i="1" s="1"/>
  <c r="GN183" i="1"/>
  <c r="GO183" i="1" s="1"/>
  <c r="GM185" i="1"/>
  <c r="GG185" i="1"/>
  <c r="GG207" i="1"/>
  <c r="GN207" i="1"/>
  <c r="GO207" i="1" s="1"/>
  <c r="GN240" i="1"/>
  <c r="GO240" i="1" s="1"/>
  <c r="GM240" i="1"/>
  <c r="GG240" i="1"/>
  <c r="GG193" i="1"/>
  <c r="GG194" i="1"/>
  <c r="GM197" i="1"/>
  <c r="GG200" i="1"/>
  <c r="GG210" i="1"/>
  <c r="GF229" i="1"/>
  <c r="GF234" i="1"/>
  <c r="GG234" i="1" s="1"/>
  <c r="GF191" i="1"/>
  <c r="GF203" i="1"/>
  <c r="GG206" i="1"/>
  <c r="GN206" i="1"/>
  <c r="GO206" i="1" s="1"/>
  <c r="GM207" i="1"/>
  <c r="GN210" i="1"/>
  <c r="GO210" i="1" s="1"/>
  <c r="GM210" i="1"/>
  <c r="GM211" i="1"/>
  <c r="GG214" i="1"/>
  <c r="GN214" i="1"/>
  <c r="GO214" i="1" s="1"/>
  <c r="GM220" i="1"/>
  <c r="GG220" i="1"/>
  <c r="GN220" i="1"/>
  <c r="GO220" i="1" s="1"/>
  <c r="GN226" i="1"/>
  <c r="GO226" i="1" s="1"/>
  <c r="GM226" i="1"/>
  <c r="GF237" i="1"/>
  <c r="GG237" i="1" s="1"/>
  <c r="GF199" i="1"/>
  <c r="GG199" i="1" s="1"/>
  <c r="GN232" i="1"/>
  <c r="GO232" i="1" s="1"/>
  <c r="GM232" i="1"/>
  <c r="GG232" i="1"/>
  <c r="GF235" i="1"/>
  <c r="GF244" i="1"/>
  <c r="GM158" i="1"/>
  <c r="GM162" i="1"/>
  <c r="GM166" i="1"/>
  <c r="GM170" i="1"/>
  <c r="GM174" i="1"/>
  <c r="GM178" i="1"/>
  <c r="GM182" i="1"/>
  <c r="GM186" i="1"/>
  <c r="GG190" i="1"/>
  <c r="GM193" i="1"/>
  <c r="GN194" i="1"/>
  <c r="GO194" i="1" s="1"/>
  <c r="GM214" i="1"/>
  <c r="GN223" i="1"/>
  <c r="GO223" i="1" s="1"/>
  <c r="GM223" i="1"/>
  <c r="GN230" i="1"/>
  <c r="GO230" i="1" s="1"/>
  <c r="GM230" i="1"/>
  <c r="GF238" i="1"/>
  <c r="GG238" i="1" s="1"/>
  <c r="GN260" i="1"/>
  <c r="GO260" i="1" s="1"/>
  <c r="GM260" i="1"/>
  <c r="GG260" i="1"/>
  <c r="GM271" i="1"/>
  <c r="GN271" i="1"/>
  <c r="GO271" i="1" s="1"/>
  <c r="GM206" i="1"/>
  <c r="GN217" i="1"/>
  <c r="GO217" i="1" s="1"/>
  <c r="GM217" i="1"/>
  <c r="GF219" i="1"/>
  <c r="GG219" i="1" s="1"/>
  <c r="GG230" i="1"/>
  <c r="GG197" i="1"/>
  <c r="GG201" i="1"/>
  <c r="GF239" i="1"/>
  <c r="GF252" i="1"/>
  <c r="GG252" i="1" s="1"/>
  <c r="GG213" i="1"/>
  <c r="GF258" i="1"/>
  <c r="GF281" i="1"/>
  <c r="GM198" i="1"/>
  <c r="GM202" i="1"/>
  <c r="GN208" i="1"/>
  <c r="GO208" i="1" s="1"/>
  <c r="GF225" i="1"/>
  <c r="GN228" i="1"/>
  <c r="GO228" i="1" s="1"/>
  <c r="GM228" i="1"/>
  <c r="GN236" i="1"/>
  <c r="GO236" i="1" s="1"/>
  <c r="GM236" i="1"/>
  <c r="GF250" i="1"/>
  <c r="GG217" i="1"/>
  <c r="GF241" i="1"/>
  <c r="GG241" i="1" s="1"/>
  <c r="GN261" i="1"/>
  <c r="GO261" i="1" s="1"/>
  <c r="GM261" i="1"/>
  <c r="GG261" i="1"/>
  <c r="GN286" i="1"/>
  <c r="GO286" i="1" s="1"/>
  <c r="GM286" i="1"/>
  <c r="GG286" i="1"/>
  <c r="GN224" i="1"/>
  <c r="GO224" i="1" s="1"/>
  <c r="GM245" i="1"/>
  <c r="GF247" i="1"/>
  <c r="GG247" i="1" s="1"/>
  <c r="GN253" i="1"/>
  <c r="GO253" i="1" s="1"/>
  <c r="GM253" i="1"/>
  <c r="GG253" i="1"/>
  <c r="GN259" i="1"/>
  <c r="GO259" i="1" s="1"/>
  <c r="GM259" i="1"/>
  <c r="GN251" i="1"/>
  <c r="GO251" i="1" s="1"/>
  <c r="GM251" i="1"/>
  <c r="GM267" i="1"/>
  <c r="GN267" i="1"/>
  <c r="GO267" i="1" s="1"/>
  <c r="GN288" i="1"/>
  <c r="GO288" i="1" s="1"/>
  <c r="GM288" i="1"/>
  <c r="GG209" i="1"/>
  <c r="GF221" i="1"/>
  <c r="GG221" i="1" s="1"/>
  <c r="GG251" i="1"/>
  <c r="GG271" i="1"/>
  <c r="GM312" i="1"/>
  <c r="GN312" i="1"/>
  <c r="GO312" i="1" s="1"/>
  <c r="GM242" i="1"/>
  <c r="GN274" i="1"/>
  <c r="GO274" i="1" s="1"/>
  <c r="GM274" i="1"/>
  <c r="GN278" i="1"/>
  <c r="GO278" i="1" s="1"/>
  <c r="GM278" i="1"/>
  <c r="GN289" i="1"/>
  <c r="GO289" i="1" s="1"/>
  <c r="GM289" i="1"/>
  <c r="GN301" i="1"/>
  <c r="GO301" i="1" s="1"/>
  <c r="GM301" i="1"/>
  <c r="GF254" i="1"/>
  <c r="GG254" i="1" s="1"/>
  <c r="GF262" i="1"/>
  <c r="GG262" i="1" s="1"/>
  <c r="GF269" i="1"/>
  <c r="GG269" i="1" s="1"/>
  <c r="GN282" i="1"/>
  <c r="GO282" i="1" s="1"/>
  <c r="GM282" i="1"/>
  <c r="GG282" i="1"/>
  <c r="GG245" i="1"/>
  <c r="GF255" i="1"/>
  <c r="GG255" i="1" s="1"/>
  <c r="GF256" i="1"/>
  <c r="GF263" i="1"/>
  <c r="GG263" i="1" s="1"/>
  <c r="GF264" i="1"/>
  <c r="GG264" i="1" s="1"/>
  <c r="GF273" i="1"/>
  <c r="GG297" i="1"/>
  <c r="GN314" i="1"/>
  <c r="GO314" i="1" s="1"/>
  <c r="GM314" i="1"/>
  <c r="GG242" i="1"/>
  <c r="GN249" i="1"/>
  <c r="GO249" i="1" s="1"/>
  <c r="GM249" i="1"/>
  <c r="GN257" i="1"/>
  <c r="GO257" i="1" s="1"/>
  <c r="GM257" i="1"/>
  <c r="GN265" i="1"/>
  <c r="GO265" i="1" s="1"/>
  <c r="GM265" i="1"/>
  <c r="GN292" i="1"/>
  <c r="GO292" i="1" s="1"/>
  <c r="GM292" i="1"/>
  <c r="GN305" i="1"/>
  <c r="GO305" i="1" s="1"/>
  <c r="GM305" i="1"/>
  <c r="GG314" i="1"/>
  <c r="GG249" i="1"/>
  <c r="GG257" i="1"/>
  <c r="GG265" i="1"/>
  <c r="GF268" i="1"/>
  <c r="GG268" i="1" s="1"/>
  <c r="GG272" i="1"/>
  <c r="GF277" i="1"/>
  <c r="GG277" i="1" s="1"/>
  <c r="GG285" i="1"/>
  <c r="GG305" i="1"/>
  <c r="GG266" i="1"/>
  <c r="GF266" i="1"/>
  <c r="GG267" i="1"/>
  <c r="GN272" i="1"/>
  <c r="GO272" i="1" s="1"/>
  <c r="GM272" i="1"/>
  <c r="GN285" i="1"/>
  <c r="GO285" i="1" s="1"/>
  <c r="GM285" i="1"/>
  <c r="GG288" i="1"/>
  <c r="GN298" i="1"/>
  <c r="GO298" i="1" s="1"/>
  <c r="GM298" i="1"/>
  <c r="GF309" i="1"/>
  <c r="GG309" i="1" s="1"/>
  <c r="GF284" i="1"/>
  <c r="GF297" i="1"/>
  <c r="GG298" i="1"/>
  <c r="GF300" i="1"/>
  <c r="GF304" i="1"/>
  <c r="GG304" i="1" s="1"/>
  <c r="GF313" i="1"/>
  <c r="GG276" i="1"/>
  <c r="GF280" i="1"/>
  <c r="GN294" i="1"/>
  <c r="GO294" i="1" s="1"/>
  <c r="GM294" i="1"/>
  <c r="GG296" i="1"/>
  <c r="GG315" i="1"/>
  <c r="GN270" i="1"/>
  <c r="GO270" i="1" s="1"/>
  <c r="GM270" i="1"/>
  <c r="GN306" i="1"/>
  <c r="GO306" i="1" s="1"/>
  <c r="GM306" i="1"/>
  <c r="GN290" i="1"/>
  <c r="GO290" i="1" s="1"/>
  <c r="GM290" i="1"/>
  <c r="GG292" i="1"/>
  <c r="GN302" i="1"/>
  <c r="GO302" i="1" s="1"/>
  <c r="GM302" i="1"/>
  <c r="GG308" i="1"/>
  <c r="GM275" i="1"/>
  <c r="GM279" i="1"/>
  <c r="GM283" i="1"/>
  <c r="GF287" i="1"/>
  <c r="GG287" i="1" s="1"/>
  <c r="GF291" i="1"/>
  <c r="GG291" i="1" s="1"/>
  <c r="GF295" i="1"/>
  <c r="GF299" i="1"/>
  <c r="GF303" i="1"/>
  <c r="GF307" i="1"/>
  <c r="GF311" i="1"/>
  <c r="GF315" i="1"/>
  <c r="FJ15" i="1"/>
  <c r="FB19" i="1"/>
  <c r="FM26" i="1"/>
  <c r="FG41" i="1"/>
  <c r="FM22" i="1"/>
  <c r="FF50" i="1"/>
  <c r="FG50" i="1" s="1"/>
  <c r="FF74" i="1"/>
  <c r="FG74" i="1" s="1"/>
  <c r="FF86" i="1"/>
  <c r="FG86" i="1" s="1"/>
  <c r="FN100" i="1"/>
  <c r="FO100" i="1" s="1"/>
  <c r="FM100" i="1"/>
  <c r="FG100" i="1"/>
  <c r="FN15" i="1"/>
  <c r="FO15" i="1" s="1"/>
  <c r="FH16" i="1"/>
  <c r="FM36" i="1"/>
  <c r="FG53" i="1"/>
  <c r="FM53" i="1"/>
  <c r="FF94" i="1"/>
  <c r="FG94" i="1" s="1"/>
  <c r="FN96" i="1"/>
  <c r="FO96" i="1" s="1"/>
  <c r="FM96" i="1"/>
  <c r="FG96" i="1"/>
  <c r="FF187" i="1"/>
  <c r="FF30" i="1"/>
  <c r="FG30" i="1" s="1"/>
  <c r="FG49" i="1"/>
  <c r="FF78" i="1"/>
  <c r="FG78" i="1" s="1"/>
  <c r="FG18" i="1"/>
  <c r="FM21" i="1"/>
  <c r="FG39" i="1"/>
  <c r="FM51" i="1"/>
  <c r="FN60" i="1"/>
  <c r="FO60" i="1" s="1"/>
  <c r="FM60" i="1"/>
  <c r="FN63" i="1"/>
  <c r="FO63" i="1" s="1"/>
  <c r="FN67" i="1"/>
  <c r="FO67" i="1" s="1"/>
  <c r="FN71" i="1"/>
  <c r="FO71" i="1" s="1"/>
  <c r="FN75" i="1"/>
  <c r="FO75" i="1" s="1"/>
  <c r="FN79" i="1"/>
  <c r="FO79" i="1" s="1"/>
  <c r="FN83" i="1"/>
  <c r="FO83" i="1" s="1"/>
  <c r="FN87" i="1"/>
  <c r="FO87" i="1" s="1"/>
  <c r="FN91" i="1"/>
  <c r="FO91" i="1" s="1"/>
  <c r="FM124" i="1"/>
  <c r="FN124" i="1"/>
  <c r="FO124" i="1" s="1"/>
  <c r="FG124" i="1"/>
  <c r="FM148" i="1"/>
  <c r="FN148" i="1"/>
  <c r="FO148" i="1" s="1"/>
  <c r="FG148" i="1"/>
  <c r="FF62" i="1"/>
  <c r="FF90" i="1"/>
  <c r="FN53" i="1"/>
  <c r="FO53" i="1" s="1"/>
  <c r="FG61" i="1"/>
  <c r="FM61" i="1"/>
  <c r="FF102" i="1"/>
  <c r="FN104" i="1"/>
  <c r="FO104" i="1" s="1"/>
  <c r="FM104" i="1"/>
  <c r="FG104" i="1"/>
  <c r="FF135" i="1"/>
  <c r="FM140" i="1"/>
  <c r="FN140" i="1"/>
  <c r="FO140" i="1" s="1"/>
  <c r="FG140" i="1"/>
  <c r="FF155" i="1"/>
  <c r="FN107" i="1"/>
  <c r="FO107" i="1" s="1"/>
  <c r="FM107" i="1"/>
  <c r="FG107" i="1"/>
  <c r="FF66" i="1"/>
  <c r="FG66" i="1" s="1"/>
  <c r="FF82" i="1"/>
  <c r="FM24" i="1"/>
  <c r="FG32" i="1"/>
  <c r="FF34" i="1"/>
  <c r="FM35" i="1"/>
  <c r="FF37" i="1"/>
  <c r="FG40" i="1"/>
  <c r="FM48" i="1"/>
  <c r="FN56" i="1"/>
  <c r="FO56" i="1" s="1"/>
  <c r="FM56" i="1"/>
  <c r="FF58" i="1"/>
  <c r="FG59" i="1"/>
  <c r="FG65" i="1"/>
  <c r="FM65" i="1"/>
  <c r="FG69" i="1"/>
  <c r="FM69" i="1"/>
  <c r="FG73" i="1"/>
  <c r="FM73" i="1"/>
  <c r="FG77" i="1"/>
  <c r="FM77" i="1"/>
  <c r="FG81" i="1"/>
  <c r="FM81" i="1"/>
  <c r="FG85" i="1"/>
  <c r="FM85" i="1"/>
  <c r="FG89" i="1"/>
  <c r="FM89" i="1"/>
  <c r="FG95" i="1"/>
  <c r="FM109" i="1"/>
  <c r="FN109" i="1"/>
  <c r="FO109" i="1" s="1"/>
  <c r="FM146" i="1"/>
  <c r="FN146" i="1"/>
  <c r="FO146" i="1" s="1"/>
  <c r="FN156" i="1"/>
  <c r="FO156" i="1" s="1"/>
  <c r="FM156" i="1"/>
  <c r="FG156" i="1"/>
  <c r="FN233" i="1"/>
  <c r="FO233" i="1" s="1"/>
  <c r="FM233" i="1"/>
  <c r="FG42" i="1"/>
  <c r="FF70" i="1"/>
  <c r="FL15" i="1"/>
  <c r="FM45" i="1"/>
  <c r="FF47" i="1"/>
  <c r="FF55" i="1"/>
  <c r="FG55" i="1" s="1"/>
  <c r="FG56" i="1"/>
  <c r="FG57" i="1"/>
  <c r="FM57" i="1"/>
  <c r="FN64" i="1"/>
  <c r="FO64" i="1" s="1"/>
  <c r="FM64" i="1"/>
  <c r="FG64" i="1"/>
  <c r="FN68" i="1"/>
  <c r="FO68" i="1" s="1"/>
  <c r="FM68" i="1"/>
  <c r="FG68" i="1"/>
  <c r="FN72" i="1"/>
  <c r="FO72" i="1" s="1"/>
  <c r="FM72" i="1"/>
  <c r="FG72" i="1"/>
  <c r="FN76" i="1"/>
  <c r="FO76" i="1" s="1"/>
  <c r="FM76" i="1"/>
  <c r="FG76" i="1"/>
  <c r="FN80" i="1"/>
  <c r="FO80" i="1" s="1"/>
  <c r="FM80" i="1"/>
  <c r="FG80" i="1"/>
  <c r="FN84" i="1"/>
  <c r="FO84" i="1" s="1"/>
  <c r="FM84" i="1"/>
  <c r="FG84" i="1"/>
  <c r="FN88" i="1"/>
  <c r="FO88" i="1" s="1"/>
  <c r="FM88" i="1"/>
  <c r="FG88" i="1"/>
  <c r="FN92" i="1"/>
  <c r="FO92" i="1" s="1"/>
  <c r="FM92" i="1"/>
  <c r="FG92" i="1"/>
  <c r="FN95" i="1"/>
  <c r="FO95" i="1" s="1"/>
  <c r="FF106" i="1"/>
  <c r="FG106" i="1" s="1"/>
  <c r="FF98" i="1"/>
  <c r="FG98" i="1" s="1"/>
  <c r="FG44" i="1"/>
  <c r="FN52" i="1"/>
  <c r="FO52" i="1" s="1"/>
  <c r="FM52" i="1"/>
  <c r="FF54" i="1"/>
  <c r="FG54" i="1" s="1"/>
  <c r="FN131" i="1"/>
  <c r="FO131" i="1" s="1"/>
  <c r="FM131" i="1"/>
  <c r="FF150" i="1"/>
  <c r="FG150" i="1" s="1"/>
  <c r="FG109" i="1"/>
  <c r="FN123" i="1"/>
  <c r="FO123" i="1" s="1"/>
  <c r="FG131" i="1"/>
  <c r="FN139" i="1"/>
  <c r="FO139" i="1" s="1"/>
  <c r="FG146" i="1"/>
  <c r="FF199" i="1"/>
  <c r="FM110" i="1"/>
  <c r="FM115" i="1"/>
  <c r="FN136" i="1"/>
  <c r="FO136" i="1" s="1"/>
  <c r="FN144" i="1"/>
  <c r="FO144" i="1" s="1"/>
  <c r="FM144" i="1"/>
  <c r="FF152" i="1"/>
  <c r="FN195" i="1"/>
  <c r="FO195" i="1" s="1"/>
  <c r="FM195" i="1"/>
  <c r="FM93" i="1"/>
  <c r="FM97" i="1"/>
  <c r="FM101" i="1"/>
  <c r="FM105" i="1"/>
  <c r="FN110" i="1"/>
  <c r="FO110" i="1" s="1"/>
  <c r="FN112" i="1"/>
  <c r="FO112" i="1" s="1"/>
  <c r="FG123" i="1"/>
  <c r="FG139" i="1"/>
  <c r="FG144" i="1"/>
  <c r="FN196" i="1"/>
  <c r="FO196" i="1" s="1"/>
  <c r="FM196" i="1"/>
  <c r="FN93" i="1"/>
  <c r="FO93" i="1" s="1"/>
  <c r="FN97" i="1"/>
  <c r="FO97" i="1" s="1"/>
  <c r="FN101" i="1"/>
  <c r="FO101" i="1" s="1"/>
  <c r="FN105" i="1"/>
  <c r="FO105" i="1" s="1"/>
  <c r="FF121" i="1"/>
  <c r="FG121" i="1" s="1"/>
  <c r="FN151" i="1"/>
  <c r="FO151" i="1" s="1"/>
  <c r="FM151" i="1"/>
  <c r="FN216" i="1"/>
  <c r="FO216" i="1" s="1"/>
  <c r="FM216" i="1"/>
  <c r="FF117" i="1"/>
  <c r="FG151" i="1"/>
  <c r="FF154" i="1"/>
  <c r="FG154" i="1" s="1"/>
  <c r="FG183" i="1"/>
  <c r="FN183" i="1"/>
  <c r="FO183" i="1" s="1"/>
  <c r="FM183" i="1"/>
  <c r="FN203" i="1"/>
  <c r="FO203" i="1" s="1"/>
  <c r="FM203" i="1"/>
  <c r="FG111" i="1"/>
  <c r="FF113" i="1"/>
  <c r="FG115" i="1"/>
  <c r="FF119" i="1"/>
  <c r="FG120" i="1"/>
  <c r="FF127" i="1"/>
  <c r="FN128" i="1"/>
  <c r="FO128" i="1" s="1"/>
  <c r="FG132" i="1"/>
  <c r="FF143" i="1"/>
  <c r="FG143" i="1" s="1"/>
  <c r="FG191" i="1"/>
  <c r="FN191" i="1"/>
  <c r="FO191" i="1" s="1"/>
  <c r="FM191" i="1"/>
  <c r="FF255" i="1"/>
  <c r="FG255" i="1" s="1"/>
  <c r="FM114" i="1"/>
  <c r="FM118" i="1"/>
  <c r="FM122" i="1"/>
  <c r="FM126" i="1"/>
  <c r="FM130" i="1"/>
  <c r="FM134" i="1"/>
  <c r="FM138" i="1"/>
  <c r="FM142" i="1"/>
  <c r="FM147" i="1"/>
  <c r="FN174" i="1"/>
  <c r="FO174" i="1" s="1"/>
  <c r="FM174" i="1"/>
  <c r="FG180" i="1"/>
  <c r="FF184" i="1"/>
  <c r="FG184" i="1" s="1"/>
  <c r="FN231" i="1"/>
  <c r="FO231" i="1" s="1"/>
  <c r="FM231" i="1"/>
  <c r="FG284" i="1"/>
  <c r="FM284" i="1"/>
  <c r="FN284" i="1"/>
  <c r="FO284" i="1" s="1"/>
  <c r="FF182" i="1"/>
  <c r="FN194" i="1"/>
  <c r="FO194" i="1" s="1"/>
  <c r="FM194" i="1"/>
  <c r="FG231" i="1"/>
  <c r="FF125" i="1"/>
  <c r="FG125" i="1" s="1"/>
  <c r="FF129" i="1"/>
  <c r="FF133" i="1"/>
  <c r="FF137" i="1"/>
  <c r="FF141" i="1"/>
  <c r="FM160" i="1"/>
  <c r="FM164" i="1"/>
  <c r="FM168" i="1"/>
  <c r="FN176" i="1"/>
  <c r="FO176" i="1" s="1"/>
  <c r="FM176" i="1"/>
  <c r="FF178" i="1"/>
  <c r="FG178" i="1" s="1"/>
  <c r="FN180" i="1"/>
  <c r="FO180" i="1" s="1"/>
  <c r="FG194" i="1"/>
  <c r="FG149" i="1"/>
  <c r="FF159" i="1"/>
  <c r="FF163" i="1"/>
  <c r="FG163" i="1" s="1"/>
  <c r="FF167" i="1"/>
  <c r="FG176" i="1"/>
  <c r="FG195" i="1"/>
  <c r="FG203" i="1"/>
  <c r="FG216" i="1"/>
  <c r="FN222" i="1"/>
  <c r="FO222" i="1" s="1"/>
  <c r="FM222" i="1"/>
  <c r="FN206" i="1"/>
  <c r="FO206" i="1" s="1"/>
  <c r="FM206" i="1"/>
  <c r="FN242" i="1"/>
  <c r="FO242" i="1" s="1"/>
  <c r="FM242" i="1"/>
  <c r="FN269" i="1"/>
  <c r="FO269" i="1" s="1"/>
  <c r="FM269" i="1"/>
  <c r="FF171" i="1"/>
  <c r="FN175" i="1"/>
  <c r="FO175" i="1" s="1"/>
  <c r="FM177" i="1"/>
  <c r="FG206" i="1"/>
  <c r="FG208" i="1"/>
  <c r="FN208" i="1"/>
  <c r="FO208" i="1" s="1"/>
  <c r="FN213" i="1"/>
  <c r="FO213" i="1" s="1"/>
  <c r="FM213" i="1"/>
  <c r="FG226" i="1"/>
  <c r="FG242" i="1"/>
  <c r="FF202" i="1"/>
  <c r="FG202" i="1" s="1"/>
  <c r="FF220" i="1"/>
  <c r="FN232" i="1"/>
  <c r="FO232" i="1" s="1"/>
  <c r="FM232" i="1"/>
  <c r="FF238" i="1"/>
  <c r="FG238" i="1" s="1"/>
  <c r="FF245" i="1"/>
  <c r="FF280" i="1"/>
  <c r="FG280" i="1" s="1"/>
  <c r="FF158" i="1"/>
  <c r="FG158" i="1" s="1"/>
  <c r="FF162" i="1"/>
  <c r="FG162" i="1" s="1"/>
  <c r="FF166" i="1"/>
  <c r="FF170" i="1"/>
  <c r="FG170" i="1" s="1"/>
  <c r="FM172" i="1"/>
  <c r="FG177" i="1"/>
  <c r="FF179" i="1"/>
  <c r="FG179" i="1" s="1"/>
  <c r="FG185" i="1"/>
  <c r="FG189" i="1"/>
  <c r="FF198" i="1"/>
  <c r="FF223" i="1"/>
  <c r="FG223" i="1" s="1"/>
  <c r="FN226" i="1"/>
  <c r="FO226" i="1" s="1"/>
  <c r="FN230" i="1"/>
  <c r="FO230" i="1" s="1"/>
  <c r="FM230" i="1"/>
  <c r="FG232" i="1"/>
  <c r="FM157" i="1"/>
  <c r="FM161" i="1"/>
  <c r="FM165" i="1"/>
  <c r="FM169" i="1"/>
  <c r="FG181" i="1"/>
  <c r="FG190" i="1"/>
  <c r="FN204" i="1"/>
  <c r="FO204" i="1" s="1"/>
  <c r="FM204" i="1"/>
  <c r="FM208" i="1"/>
  <c r="FF210" i="1"/>
  <c r="FG210" i="1" s="1"/>
  <c r="FM212" i="1"/>
  <c r="FM228" i="1"/>
  <c r="FM254" i="1"/>
  <c r="FN254" i="1"/>
  <c r="FO254" i="1" s="1"/>
  <c r="FG254" i="1"/>
  <c r="FN294" i="1"/>
  <c r="FO294" i="1" s="1"/>
  <c r="FM294" i="1"/>
  <c r="FG294" i="1"/>
  <c r="FG197" i="1"/>
  <c r="FN200" i="1"/>
  <c r="FO200" i="1" s="1"/>
  <c r="FM200" i="1"/>
  <c r="FF207" i="1"/>
  <c r="FG207" i="1" s="1"/>
  <c r="FN219" i="1"/>
  <c r="FO219" i="1" s="1"/>
  <c r="FM219" i="1"/>
  <c r="FN228" i="1"/>
  <c r="FO228" i="1" s="1"/>
  <c r="FM264" i="1"/>
  <c r="FN264" i="1"/>
  <c r="FO264" i="1" s="1"/>
  <c r="FM205" i="1"/>
  <c r="FM218" i="1"/>
  <c r="FF271" i="1"/>
  <c r="FF281" i="1"/>
  <c r="FG281" i="1" s="1"/>
  <c r="FF288" i="1"/>
  <c r="FF214" i="1"/>
  <c r="FM215" i="1"/>
  <c r="FG217" i="1"/>
  <c r="FN218" i="1"/>
  <c r="FO218" i="1" s="1"/>
  <c r="FF235" i="1"/>
  <c r="FF197" i="1"/>
  <c r="FF201" i="1"/>
  <c r="FG205" i="1"/>
  <c r="FG211" i="1"/>
  <c r="FF224" i="1"/>
  <c r="FG224" i="1" s="1"/>
  <c r="FM225" i="1"/>
  <c r="FG227" i="1"/>
  <c r="FF253" i="1"/>
  <c r="FN229" i="1"/>
  <c r="FO229" i="1" s="1"/>
  <c r="FM229" i="1"/>
  <c r="FF268" i="1"/>
  <c r="FG215" i="1"/>
  <c r="FG229" i="1"/>
  <c r="FG230" i="1"/>
  <c r="FF234" i="1"/>
  <c r="FM248" i="1"/>
  <c r="FG248" i="1"/>
  <c r="FN248" i="1"/>
  <c r="FO248" i="1" s="1"/>
  <c r="FG256" i="1"/>
  <c r="FG233" i="1"/>
  <c r="FG244" i="1"/>
  <c r="FF257" i="1"/>
  <c r="FF261" i="1"/>
  <c r="FG261" i="1" s="1"/>
  <c r="FG269" i="1"/>
  <c r="FF275" i="1"/>
  <c r="FG275" i="1" s="1"/>
  <c r="FM301" i="1"/>
  <c r="FN301" i="1"/>
  <c r="FO301" i="1" s="1"/>
  <c r="FF251" i="1"/>
  <c r="FG251" i="1" s="1"/>
  <c r="FG260" i="1"/>
  <c r="FM260" i="1"/>
  <c r="FF263" i="1"/>
  <c r="FF237" i="1"/>
  <c r="FG243" i="1"/>
  <c r="FM247" i="1"/>
  <c r="FF249" i="1"/>
  <c r="FG249" i="1" s="1"/>
  <c r="FG252" i="1"/>
  <c r="FN259" i="1"/>
  <c r="FO259" i="1" s="1"/>
  <c r="FM259" i="1"/>
  <c r="FF265" i="1"/>
  <c r="FG265" i="1" s="1"/>
  <c r="FF272" i="1"/>
  <c r="FF276" i="1"/>
  <c r="FM289" i="1"/>
  <c r="FN289" i="1"/>
  <c r="FO289" i="1" s="1"/>
  <c r="FG289" i="1"/>
  <c r="FM262" i="1"/>
  <c r="FN262" i="1"/>
  <c r="FO262" i="1" s="1"/>
  <c r="FG277" i="1"/>
  <c r="FF241" i="1"/>
  <c r="FG241" i="1" s="1"/>
  <c r="FG247" i="1"/>
  <c r="FG258" i="1"/>
  <c r="FG264" i="1"/>
  <c r="FF273" i="1"/>
  <c r="FG273" i="1" s="1"/>
  <c r="FN277" i="1"/>
  <c r="FO277" i="1" s="1"/>
  <c r="FM277" i="1"/>
  <c r="FF279" i="1"/>
  <c r="FN290" i="1"/>
  <c r="FO290" i="1" s="1"/>
  <c r="FM290" i="1"/>
  <c r="FG290" i="1"/>
  <c r="FM305" i="1"/>
  <c r="FN305" i="1"/>
  <c r="FO305" i="1" s="1"/>
  <c r="FG305" i="1"/>
  <c r="FG259" i="1"/>
  <c r="FF291" i="1"/>
  <c r="FM292" i="1"/>
  <c r="FF312" i="1"/>
  <c r="FN314" i="1"/>
  <c r="FO314" i="1" s="1"/>
  <c r="FM314" i="1"/>
  <c r="FG314" i="1"/>
  <c r="FN270" i="1"/>
  <c r="FO270" i="1" s="1"/>
  <c r="FM270" i="1"/>
  <c r="FN278" i="1"/>
  <c r="FO278" i="1" s="1"/>
  <c r="FM278" i="1"/>
  <c r="FG266" i="1"/>
  <c r="FG270" i="1"/>
  <c r="FG278" i="1"/>
  <c r="FN286" i="1"/>
  <c r="FO286" i="1" s="1"/>
  <c r="FM286" i="1"/>
  <c r="FG286" i="1"/>
  <c r="FF287" i="1"/>
  <c r="FG293" i="1"/>
  <c r="FF296" i="1"/>
  <c r="FN298" i="1"/>
  <c r="FO298" i="1" s="1"/>
  <c r="FM298" i="1"/>
  <c r="FG298" i="1"/>
  <c r="FG309" i="1"/>
  <c r="FG300" i="1"/>
  <c r="FF300" i="1"/>
  <c r="FN302" i="1"/>
  <c r="FO302" i="1" s="1"/>
  <c r="FM302" i="1"/>
  <c r="FG302" i="1"/>
  <c r="FN282" i="1"/>
  <c r="FO282" i="1" s="1"/>
  <c r="FM282" i="1"/>
  <c r="FG282" i="1"/>
  <c r="FF283" i="1"/>
  <c r="FG292" i="1"/>
  <c r="FF304" i="1"/>
  <c r="FG304" i="1" s="1"/>
  <c r="FN306" i="1"/>
  <c r="FO306" i="1" s="1"/>
  <c r="FM306" i="1"/>
  <c r="FG306" i="1"/>
  <c r="FG267" i="1"/>
  <c r="FN274" i="1"/>
  <c r="FO274" i="1" s="1"/>
  <c r="FM274" i="1"/>
  <c r="FF295" i="1"/>
  <c r="FG295" i="1" s="1"/>
  <c r="FF308" i="1"/>
  <c r="FN310" i="1"/>
  <c r="FO310" i="1" s="1"/>
  <c r="FM310" i="1"/>
  <c r="FG310" i="1"/>
  <c r="FF299" i="1"/>
  <c r="FG299" i="1" s="1"/>
  <c r="FF303" i="1"/>
  <c r="FG303" i="1" s="1"/>
  <c r="FF307" i="1"/>
  <c r="FG307" i="1" s="1"/>
  <c r="FF311" i="1"/>
  <c r="FG311" i="1" s="1"/>
  <c r="FF315" i="1"/>
  <c r="FG315" i="1" s="1"/>
  <c r="EJ15" i="1"/>
  <c r="EN79" i="1"/>
  <c r="EO79" i="1" s="1"/>
  <c r="EM79" i="1"/>
  <c r="EB18" i="1"/>
  <c r="EM45" i="1"/>
  <c r="EG59" i="1"/>
  <c r="EM53" i="1"/>
  <c r="EN53" i="1"/>
  <c r="EO53" i="1" s="1"/>
  <c r="EM65" i="1"/>
  <c r="EN65" i="1"/>
  <c r="EO65" i="1" s="1"/>
  <c r="EN61" i="1"/>
  <c r="EO61" i="1" s="1"/>
  <c r="EM61" i="1"/>
  <c r="EF41" i="1"/>
  <c r="EF57" i="1"/>
  <c r="EF69" i="1"/>
  <c r="EF73" i="1"/>
  <c r="EG73" i="1" s="1"/>
  <c r="EN50" i="1"/>
  <c r="EO50" i="1" s="1"/>
  <c r="EN54" i="1"/>
  <c r="EO54" i="1" s="1"/>
  <c r="EN58" i="1"/>
  <c r="EO58" i="1" s="1"/>
  <c r="EN62" i="1"/>
  <c r="EO62" i="1" s="1"/>
  <c r="EN66" i="1"/>
  <c r="EO66" i="1" s="1"/>
  <c r="EN70" i="1"/>
  <c r="EO70" i="1" s="1"/>
  <c r="EG91" i="1"/>
  <c r="EF91" i="1"/>
  <c r="EF99" i="1"/>
  <c r="EF107" i="1"/>
  <c r="EG107" i="1" s="1"/>
  <c r="EF131" i="1"/>
  <c r="EG131" i="1" s="1"/>
  <c r="EM148" i="1"/>
  <c r="EN148" i="1"/>
  <c r="EO148" i="1" s="1"/>
  <c r="EG148" i="1"/>
  <c r="EF183" i="1"/>
  <c r="EG183" i="1" s="1"/>
  <c r="EF17" i="1"/>
  <c r="EF21" i="1"/>
  <c r="EF33" i="1"/>
  <c r="EM24" i="1"/>
  <c r="EG25" i="1"/>
  <c r="EG29" i="1"/>
  <c r="EM36" i="1"/>
  <c r="EG37" i="1"/>
  <c r="EM48" i="1"/>
  <c r="EG49" i="1"/>
  <c r="EM52" i="1"/>
  <c r="EG53" i="1"/>
  <c r="EM56" i="1"/>
  <c r="EM60" i="1"/>
  <c r="EG61" i="1"/>
  <c r="EG65" i="1"/>
  <c r="EM68" i="1"/>
  <c r="EM72" i="1"/>
  <c r="EF75" i="1"/>
  <c r="EG75" i="1" s="1"/>
  <c r="EG77" i="1"/>
  <c r="EL15" i="1"/>
  <c r="EF87" i="1"/>
  <c r="EF95" i="1"/>
  <c r="EF103" i="1"/>
  <c r="EG103" i="1" s="1"/>
  <c r="EF111" i="1"/>
  <c r="EG111" i="1" s="1"/>
  <c r="EN133" i="1"/>
  <c r="EO133" i="1" s="1"/>
  <c r="EM133" i="1"/>
  <c r="EG79" i="1"/>
  <c r="EG76" i="1"/>
  <c r="EF120" i="1"/>
  <c r="EG120" i="1" s="1"/>
  <c r="EG146" i="1"/>
  <c r="EN146" i="1"/>
  <c r="EO146" i="1" s="1"/>
  <c r="EM146" i="1"/>
  <c r="EF15" i="1"/>
  <c r="EG15" i="1" s="1"/>
  <c r="EF19" i="1"/>
  <c r="EF23" i="1"/>
  <c r="EF27" i="1"/>
  <c r="EG27" i="1" s="1"/>
  <c r="EF31" i="1"/>
  <c r="EG31" i="1" s="1"/>
  <c r="EF35" i="1"/>
  <c r="EF39" i="1"/>
  <c r="EG39" i="1" s="1"/>
  <c r="EF43" i="1"/>
  <c r="EF47" i="1"/>
  <c r="EF51" i="1"/>
  <c r="EF55" i="1"/>
  <c r="EG55" i="1" s="1"/>
  <c r="EF59" i="1"/>
  <c r="EF63" i="1"/>
  <c r="EF67" i="1"/>
  <c r="EF71" i="1"/>
  <c r="EG71" i="1" s="1"/>
  <c r="EF114" i="1"/>
  <c r="ED16" i="1"/>
  <c r="EL16" i="1" s="1"/>
  <c r="EM74" i="1"/>
  <c r="EF83" i="1"/>
  <c r="EG83" i="1" s="1"/>
  <c r="EN80" i="1"/>
  <c r="EO80" i="1" s="1"/>
  <c r="EN88" i="1"/>
  <c r="EO88" i="1" s="1"/>
  <c r="EN92" i="1"/>
  <c r="EO92" i="1" s="1"/>
  <c r="EN96" i="1"/>
  <c r="EO96" i="1" s="1"/>
  <c r="EN100" i="1"/>
  <c r="EO100" i="1" s="1"/>
  <c r="EN108" i="1"/>
  <c r="EO108" i="1" s="1"/>
  <c r="EN112" i="1"/>
  <c r="EO112" i="1" s="1"/>
  <c r="EF121" i="1"/>
  <c r="EG121" i="1" s="1"/>
  <c r="EF127" i="1"/>
  <c r="EG127" i="1" s="1"/>
  <c r="EN129" i="1"/>
  <c r="EO129" i="1" s="1"/>
  <c r="EM129" i="1"/>
  <c r="EG142" i="1"/>
  <c r="EN142" i="1"/>
  <c r="EO142" i="1" s="1"/>
  <c r="EM142" i="1"/>
  <c r="EM166" i="1"/>
  <c r="EN166" i="1"/>
  <c r="EO166" i="1" s="1"/>
  <c r="EF135" i="1"/>
  <c r="EG135" i="1" s="1"/>
  <c r="EN137" i="1"/>
  <c r="EO137" i="1" s="1"/>
  <c r="EM137" i="1"/>
  <c r="EG150" i="1"/>
  <c r="EN150" i="1"/>
  <c r="EO150" i="1" s="1"/>
  <c r="EM150" i="1"/>
  <c r="EF163" i="1"/>
  <c r="EG163" i="1" s="1"/>
  <c r="EN190" i="1"/>
  <c r="EO190" i="1" s="1"/>
  <c r="EM190" i="1"/>
  <c r="EG190" i="1"/>
  <c r="EM209" i="1"/>
  <c r="EN209" i="1"/>
  <c r="EO209" i="1" s="1"/>
  <c r="EG117" i="1"/>
  <c r="EN118" i="1"/>
  <c r="EO118" i="1" s="1"/>
  <c r="EM118" i="1"/>
  <c r="EF119" i="1"/>
  <c r="EG119" i="1" s="1"/>
  <c r="EG124" i="1"/>
  <c r="EF139" i="1"/>
  <c r="EG139" i="1" s="1"/>
  <c r="EN141" i="1"/>
  <c r="EO141" i="1" s="1"/>
  <c r="EM141" i="1"/>
  <c r="EG152" i="1"/>
  <c r="EM154" i="1"/>
  <c r="EG154" i="1"/>
  <c r="EN154" i="1"/>
  <c r="EO154" i="1" s="1"/>
  <c r="EG209" i="1"/>
  <c r="EN218" i="1"/>
  <c r="EO218" i="1" s="1"/>
  <c r="EM218" i="1"/>
  <c r="EG218" i="1"/>
  <c r="EF78" i="1"/>
  <c r="EF82" i="1"/>
  <c r="EF86" i="1"/>
  <c r="EF90" i="1"/>
  <c r="EF94" i="1"/>
  <c r="EG94" i="1" s="1"/>
  <c r="EF98" i="1"/>
  <c r="EG98" i="1" s="1"/>
  <c r="EF102" i="1"/>
  <c r="EF106" i="1"/>
  <c r="EF110" i="1"/>
  <c r="EG110" i="1" s="1"/>
  <c r="EG118" i="1"/>
  <c r="EG123" i="1"/>
  <c r="EF123" i="1"/>
  <c r="EG126" i="1"/>
  <c r="EN126" i="1"/>
  <c r="EO126" i="1" s="1"/>
  <c r="EM126" i="1"/>
  <c r="EF143" i="1"/>
  <c r="EG143" i="1" s="1"/>
  <c r="EN145" i="1"/>
  <c r="EO145" i="1" s="1"/>
  <c r="EM145" i="1"/>
  <c r="EN152" i="1"/>
  <c r="EO152" i="1" s="1"/>
  <c r="EM164" i="1"/>
  <c r="EN164" i="1"/>
  <c r="EO164" i="1" s="1"/>
  <c r="EG164" i="1"/>
  <c r="EM81" i="1"/>
  <c r="EM85" i="1"/>
  <c r="EM89" i="1"/>
  <c r="EM93" i="1"/>
  <c r="EM97" i="1"/>
  <c r="EM101" i="1"/>
  <c r="EM109" i="1"/>
  <c r="EM116" i="1"/>
  <c r="EN124" i="1"/>
  <c r="EO124" i="1" s="1"/>
  <c r="EG128" i="1"/>
  <c r="EG130" i="1"/>
  <c r="EN130" i="1"/>
  <c r="EO130" i="1" s="1"/>
  <c r="EM130" i="1"/>
  <c r="EF147" i="1"/>
  <c r="EN149" i="1"/>
  <c r="EO149" i="1" s="1"/>
  <c r="EM149" i="1"/>
  <c r="EF165" i="1"/>
  <c r="EG165" i="1" s="1"/>
  <c r="EG179" i="1"/>
  <c r="EN122" i="1"/>
  <c r="EO122" i="1" s="1"/>
  <c r="EM122" i="1"/>
  <c r="EG134" i="1"/>
  <c r="EN134" i="1"/>
  <c r="EO134" i="1" s="1"/>
  <c r="EM134" i="1"/>
  <c r="EF151" i="1"/>
  <c r="EG151" i="1" s="1"/>
  <c r="EN153" i="1"/>
  <c r="EO153" i="1" s="1"/>
  <c r="EM153" i="1"/>
  <c r="EM179" i="1"/>
  <c r="EN179" i="1"/>
  <c r="EO179" i="1" s="1"/>
  <c r="EN194" i="1"/>
  <c r="EO194" i="1" s="1"/>
  <c r="EM194" i="1"/>
  <c r="EG194" i="1"/>
  <c r="EM117" i="1"/>
  <c r="EG122" i="1"/>
  <c r="EN125" i="1"/>
  <c r="EO125" i="1" s="1"/>
  <c r="EM125" i="1"/>
  <c r="EN132" i="1"/>
  <c r="EO132" i="1" s="1"/>
  <c r="EG136" i="1"/>
  <c r="EG138" i="1"/>
  <c r="EN138" i="1"/>
  <c r="EO138" i="1" s="1"/>
  <c r="EM138" i="1"/>
  <c r="EG125" i="1"/>
  <c r="EG129" i="1"/>
  <c r="EG133" i="1"/>
  <c r="EG137" i="1"/>
  <c r="EG141" i="1"/>
  <c r="EG145" i="1"/>
  <c r="EG149" i="1"/>
  <c r="EG153" i="1"/>
  <c r="EF167" i="1"/>
  <c r="EG167" i="1" s="1"/>
  <c r="EF184" i="1"/>
  <c r="EF205" i="1"/>
  <c r="EG205" i="1" s="1"/>
  <c r="EG161" i="1"/>
  <c r="EF161" i="1"/>
  <c r="EF177" i="1"/>
  <c r="EN178" i="1"/>
  <c r="EO178" i="1" s="1"/>
  <c r="EM178" i="1"/>
  <c r="EN180" i="1"/>
  <c r="EO180" i="1" s="1"/>
  <c r="EM199" i="1"/>
  <c r="EN199" i="1"/>
  <c r="EO199" i="1" s="1"/>
  <c r="EF201" i="1"/>
  <c r="EG201" i="1" s="1"/>
  <c r="EF159" i="1"/>
  <c r="EG159" i="1" s="1"/>
  <c r="EG162" i="1"/>
  <c r="EN168" i="1"/>
  <c r="EO168" i="1" s="1"/>
  <c r="EF175" i="1"/>
  <c r="EG175" i="1" s="1"/>
  <c r="EG178" i="1"/>
  <c r="EF182" i="1"/>
  <c r="EG182" i="1" s="1"/>
  <c r="EF196" i="1"/>
  <c r="EG196" i="1" s="1"/>
  <c r="EN206" i="1"/>
  <c r="EO206" i="1" s="1"/>
  <c r="EM206" i="1"/>
  <c r="EG206" i="1"/>
  <c r="EF157" i="1"/>
  <c r="EG157" i="1" s="1"/>
  <c r="EG160" i="1"/>
  <c r="EF173" i="1"/>
  <c r="EG176" i="1"/>
  <c r="EG181" i="1"/>
  <c r="EG188" i="1"/>
  <c r="EG193" i="1"/>
  <c r="EF208" i="1"/>
  <c r="EN211" i="1"/>
  <c r="EO211" i="1" s="1"/>
  <c r="EN233" i="1"/>
  <c r="EO233" i="1" s="1"/>
  <c r="EM233" i="1"/>
  <c r="EF155" i="1"/>
  <c r="EG155" i="1" s="1"/>
  <c r="EF171" i="1"/>
  <c r="EF185" i="1"/>
  <c r="EG185" i="1" s="1"/>
  <c r="EN214" i="1"/>
  <c r="EO214" i="1" s="1"/>
  <c r="EM214" i="1"/>
  <c r="EG156" i="1"/>
  <c r="EN162" i="1"/>
  <c r="EO162" i="1" s="1"/>
  <c r="EF169" i="1"/>
  <c r="EG172" i="1"/>
  <c r="EG180" i="1"/>
  <c r="EG197" i="1"/>
  <c r="EF200" i="1"/>
  <c r="EG200" i="1" s="1"/>
  <c r="EG214" i="1"/>
  <c r="EF217" i="1"/>
  <c r="EG217" i="1" s="1"/>
  <c r="EG195" i="1"/>
  <c r="EN202" i="1"/>
  <c r="EO202" i="1" s="1"/>
  <c r="EM202" i="1"/>
  <c r="EN203" i="1"/>
  <c r="EO203" i="1" s="1"/>
  <c r="EN210" i="1"/>
  <c r="EO210" i="1" s="1"/>
  <c r="EM210" i="1"/>
  <c r="EG211" i="1"/>
  <c r="EF224" i="1"/>
  <c r="EG233" i="1"/>
  <c r="EG255" i="1"/>
  <c r="EN255" i="1"/>
  <c r="EO255" i="1" s="1"/>
  <c r="EM255" i="1"/>
  <c r="EN198" i="1"/>
  <c r="EO198" i="1" s="1"/>
  <c r="EM198" i="1"/>
  <c r="EF216" i="1"/>
  <c r="EG186" i="1"/>
  <c r="EG192" i="1"/>
  <c r="EG198" i="1"/>
  <c r="EF204" i="1"/>
  <c r="EG204" i="1" s="1"/>
  <c r="EF220" i="1"/>
  <c r="EG220" i="1" s="1"/>
  <c r="EN238" i="1"/>
  <c r="EO238" i="1" s="1"/>
  <c r="EM238" i="1"/>
  <c r="EG238" i="1"/>
  <c r="EF263" i="1"/>
  <c r="EG263" i="1" s="1"/>
  <c r="EN242" i="1"/>
  <c r="EO242" i="1" s="1"/>
  <c r="EM242" i="1"/>
  <c r="EG242" i="1"/>
  <c r="EN281" i="1"/>
  <c r="EO281" i="1" s="1"/>
  <c r="EM281" i="1"/>
  <c r="EN246" i="1"/>
  <c r="EO246" i="1" s="1"/>
  <c r="EM246" i="1"/>
  <c r="EG246" i="1"/>
  <c r="EN207" i="1"/>
  <c r="EO207" i="1" s="1"/>
  <c r="EF212" i="1"/>
  <c r="EG212" i="1" s="1"/>
  <c r="EM213" i="1"/>
  <c r="EM221" i="1"/>
  <c r="EN221" i="1"/>
  <c r="EO221" i="1" s="1"/>
  <c r="EF229" i="1"/>
  <c r="EG229" i="1" s="1"/>
  <c r="EN232" i="1"/>
  <c r="EO232" i="1" s="1"/>
  <c r="EM232" i="1"/>
  <c r="EN250" i="1"/>
  <c r="EO250" i="1" s="1"/>
  <c r="EG250" i="1"/>
  <c r="EM250" i="1"/>
  <c r="EG231" i="1"/>
  <c r="EM231" i="1"/>
  <c r="EG232" i="1"/>
  <c r="EN234" i="1"/>
  <c r="EO234" i="1" s="1"/>
  <c r="EM234" i="1"/>
  <c r="EG235" i="1"/>
  <c r="EM235" i="1"/>
  <c r="EG239" i="1"/>
  <c r="EM239" i="1"/>
  <c r="EG243" i="1"/>
  <c r="EM243" i="1"/>
  <c r="EG247" i="1"/>
  <c r="EM247" i="1"/>
  <c r="EF258" i="1"/>
  <c r="EF274" i="1"/>
  <c r="EG274" i="1" s="1"/>
  <c r="EG281" i="1"/>
  <c r="EM227" i="1"/>
  <c r="EM230" i="1"/>
  <c r="EF265" i="1"/>
  <c r="EM215" i="1"/>
  <c r="EM219" i="1"/>
  <c r="EM223" i="1"/>
  <c r="EN235" i="1"/>
  <c r="EO235" i="1" s="1"/>
  <c r="EN239" i="1"/>
  <c r="EO239" i="1" s="1"/>
  <c r="EN243" i="1"/>
  <c r="EO243" i="1" s="1"/>
  <c r="EN247" i="1"/>
  <c r="EO247" i="1" s="1"/>
  <c r="EM252" i="1"/>
  <c r="EG252" i="1"/>
  <c r="EN252" i="1"/>
  <c r="EO252" i="1" s="1"/>
  <c r="EN272" i="1"/>
  <c r="EO272" i="1" s="1"/>
  <c r="EM272" i="1"/>
  <c r="EM275" i="1"/>
  <c r="EN275" i="1"/>
  <c r="EO275" i="1" s="1"/>
  <c r="EF282" i="1"/>
  <c r="EG282" i="1" s="1"/>
  <c r="EF254" i="1"/>
  <c r="EG254" i="1" s="1"/>
  <c r="EM228" i="1"/>
  <c r="EG230" i="1"/>
  <c r="EN231" i="1"/>
  <c r="EO231" i="1" s="1"/>
  <c r="EF236" i="1"/>
  <c r="EF240" i="1"/>
  <c r="EG240" i="1" s="1"/>
  <c r="EF244" i="1"/>
  <c r="EG244" i="1" s="1"/>
  <c r="EF248" i="1"/>
  <c r="EN262" i="1"/>
  <c r="EO262" i="1" s="1"/>
  <c r="EM262" i="1"/>
  <c r="EM279" i="1"/>
  <c r="EN279" i="1"/>
  <c r="EO279" i="1" s="1"/>
  <c r="EG279" i="1"/>
  <c r="EF222" i="1"/>
  <c r="EG222" i="1" s="1"/>
  <c r="EF226" i="1"/>
  <c r="EN237" i="1"/>
  <c r="EO237" i="1" s="1"/>
  <c r="EN241" i="1"/>
  <c r="EO241" i="1" s="1"/>
  <c r="EN249" i="1"/>
  <c r="EO249" i="1" s="1"/>
  <c r="EF251" i="1"/>
  <c r="EG262" i="1"/>
  <c r="EN273" i="1"/>
  <c r="EO273" i="1" s="1"/>
  <c r="EM273" i="1"/>
  <c r="EF276" i="1"/>
  <c r="EG276" i="1" s="1"/>
  <c r="EG228" i="1"/>
  <c r="EG273" i="1"/>
  <c r="EF277" i="1"/>
  <c r="EG277" i="1" s="1"/>
  <c r="EF253" i="1"/>
  <c r="EG272" i="1"/>
  <c r="EN278" i="1"/>
  <c r="EO278" i="1" s="1"/>
  <c r="EM278" i="1"/>
  <c r="EM299" i="1"/>
  <c r="EG299" i="1"/>
  <c r="EF309" i="1"/>
  <c r="EG309" i="1" s="1"/>
  <c r="EN310" i="1"/>
  <c r="EO310" i="1" s="1"/>
  <c r="EM310" i="1"/>
  <c r="EG310" i="1"/>
  <c r="EG257" i="1"/>
  <c r="EF257" i="1"/>
  <c r="EF313" i="1"/>
  <c r="EG313" i="1" s="1"/>
  <c r="EG260" i="1"/>
  <c r="EN264" i="1"/>
  <c r="EO264" i="1" s="1"/>
  <c r="EG284" i="1"/>
  <c r="EM295" i="1"/>
  <c r="EN295" i="1"/>
  <c r="EO295" i="1" s="1"/>
  <c r="EF296" i="1"/>
  <c r="EN314" i="1"/>
  <c r="EO314" i="1" s="1"/>
  <c r="EM314" i="1"/>
  <c r="EG314" i="1"/>
  <c r="EF294" i="1"/>
  <c r="EG294" i="1" s="1"/>
  <c r="EN256" i="1"/>
  <c r="EO256" i="1" s="1"/>
  <c r="EF261" i="1"/>
  <c r="EG261" i="1" s="1"/>
  <c r="EN290" i="1"/>
  <c r="EO290" i="1" s="1"/>
  <c r="EM290" i="1"/>
  <c r="EF293" i="1"/>
  <c r="EG264" i="1"/>
  <c r="EG267" i="1"/>
  <c r="EF268" i="1"/>
  <c r="EG268" i="1" s="1"/>
  <c r="EG287" i="1"/>
  <c r="EF288" i="1"/>
  <c r="EG288" i="1" s="1"/>
  <c r="EG290" i="1"/>
  <c r="EN292" i="1"/>
  <c r="EO292" i="1" s="1"/>
  <c r="EM292" i="1"/>
  <c r="EN302" i="1"/>
  <c r="EO302" i="1" s="1"/>
  <c r="EM302" i="1"/>
  <c r="EN306" i="1"/>
  <c r="EO306" i="1" s="1"/>
  <c r="EM306" i="1"/>
  <c r="EF305" i="1"/>
  <c r="EG306" i="1"/>
  <c r="EF312" i="1"/>
  <c r="EF297" i="1"/>
  <c r="EG297" i="1" s="1"/>
  <c r="EM301" i="1"/>
  <c r="EF308" i="1"/>
  <c r="EG308" i="1" s="1"/>
  <c r="EG291" i="1"/>
  <c r="EF300" i="1"/>
  <c r="EF304" i="1"/>
  <c r="EG271" i="1"/>
  <c r="EF280" i="1"/>
  <c r="EG280" i="1" s="1"/>
  <c r="EG286" i="1"/>
  <c r="EG292" i="1"/>
  <c r="EM303" i="1"/>
  <c r="EM307" i="1"/>
  <c r="EM311" i="1"/>
  <c r="EM315" i="1"/>
  <c r="EN303" i="1"/>
  <c r="EO303" i="1" s="1"/>
  <c r="EN307" i="1"/>
  <c r="EO307" i="1" s="1"/>
  <c r="EN311" i="1"/>
  <c r="EO311" i="1" s="1"/>
  <c r="EN315" i="1"/>
  <c r="EO315" i="1" s="1"/>
  <c r="DF20" i="1"/>
  <c r="DG20" i="1" s="1"/>
  <c r="DF21" i="1"/>
  <c r="DM21" i="1" s="1"/>
  <c r="DF28" i="1"/>
  <c r="DG28" i="1" s="1"/>
  <c r="DF29" i="1"/>
  <c r="DG29" i="1" s="1"/>
  <c r="DF36" i="1"/>
  <c r="DF37" i="1"/>
  <c r="DG37" i="1" s="1"/>
  <c r="DF44" i="1"/>
  <c r="DG44" i="1" s="1"/>
  <c r="DF45" i="1"/>
  <c r="DM45" i="1" s="1"/>
  <c r="DF52" i="1"/>
  <c r="DN52" i="1" s="1"/>
  <c r="DO52" i="1" s="1"/>
  <c r="DF53" i="1"/>
  <c r="DG53" i="1" s="1"/>
  <c r="DF60" i="1"/>
  <c r="DN60" i="1" s="1"/>
  <c r="DO60" i="1" s="1"/>
  <c r="DF61" i="1"/>
  <c r="DF68" i="1"/>
  <c r="DN68" i="1" s="1"/>
  <c r="DO68" i="1" s="1"/>
  <c r="DF69" i="1"/>
  <c r="DF76" i="1"/>
  <c r="DN76" i="1" s="1"/>
  <c r="DO76" i="1" s="1"/>
  <c r="DF77" i="1"/>
  <c r="DN77" i="1" s="1"/>
  <c r="DO77" i="1" s="1"/>
  <c r="DF84" i="1"/>
  <c r="DN84" i="1" s="1"/>
  <c r="DO84" i="1" s="1"/>
  <c r="DF85" i="1"/>
  <c r="DF92" i="1"/>
  <c r="DN92" i="1" s="1"/>
  <c r="DO92" i="1" s="1"/>
  <c r="DF93" i="1"/>
  <c r="DN93" i="1" s="1"/>
  <c r="DO93" i="1" s="1"/>
  <c r="DF100" i="1"/>
  <c r="DN100" i="1" s="1"/>
  <c r="DO100" i="1" s="1"/>
  <c r="DF101" i="1"/>
  <c r="DN101" i="1" s="1"/>
  <c r="DO101" i="1" s="1"/>
  <c r="DF108" i="1"/>
  <c r="DN108" i="1" s="1"/>
  <c r="DO108" i="1" s="1"/>
  <c r="DF109" i="1"/>
  <c r="DN109" i="1" s="1"/>
  <c r="DO109" i="1" s="1"/>
  <c r="DF116" i="1"/>
  <c r="DN116" i="1" s="1"/>
  <c r="DO116" i="1" s="1"/>
  <c r="DF117" i="1"/>
  <c r="DN117" i="1" s="1"/>
  <c r="DO117" i="1" s="1"/>
  <c r="DF124" i="1"/>
  <c r="DF125" i="1"/>
  <c r="DF132" i="1"/>
  <c r="DG132" i="1" s="1"/>
  <c r="DF133" i="1"/>
  <c r="DG133" i="1" s="1"/>
  <c r="DF140" i="1"/>
  <c r="DG140" i="1" s="1"/>
  <c r="DF148" i="1"/>
  <c r="DG148" i="1" s="1"/>
  <c r="DF156" i="1"/>
  <c r="DG156" i="1" s="1"/>
  <c r="DF165" i="1"/>
  <c r="DF173" i="1"/>
  <c r="DF181" i="1"/>
  <c r="DG181" i="1" s="1"/>
  <c r="DF189" i="1"/>
  <c r="DG189" i="1" s="1"/>
  <c r="DF197" i="1"/>
  <c r="DG197" i="1" s="1"/>
  <c r="DF205" i="1"/>
  <c r="DG205" i="1" s="1"/>
  <c r="DF213" i="1"/>
  <c r="DG213" i="1" s="1"/>
  <c r="DF221" i="1"/>
  <c r="DN221" i="1" s="1"/>
  <c r="DO221" i="1" s="1"/>
  <c r="DF229" i="1"/>
  <c r="DN229" i="1" s="1"/>
  <c r="DO229" i="1" s="1"/>
  <c r="DF237" i="1"/>
  <c r="DM237" i="1" s="1"/>
  <c r="DF245" i="1"/>
  <c r="DM245" i="1" s="1"/>
  <c r="DF253" i="1"/>
  <c r="DN253" i="1" s="1"/>
  <c r="DO253" i="1" s="1"/>
  <c r="DF261" i="1"/>
  <c r="DN261" i="1" s="1"/>
  <c r="DO261" i="1" s="1"/>
  <c r="DF268" i="1"/>
  <c r="DF269" i="1"/>
  <c r="DN269" i="1" s="1"/>
  <c r="DO269" i="1" s="1"/>
  <c r="DF270" i="1"/>
  <c r="DN270" i="1" s="1"/>
  <c r="DO270" i="1" s="1"/>
  <c r="DF276" i="1"/>
  <c r="DG276" i="1" s="1"/>
  <c r="DF277" i="1"/>
  <c r="DN277" i="1" s="1"/>
  <c r="DO277" i="1" s="1"/>
  <c r="DF284" i="1"/>
  <c r="DG284" i="1" s="1"/>
  <c r="DF285" i="1"/>
  <c r="DN285" i="1" s="1"/>
  <c r="DO285" i="1" s="1"/>
  <c r="DF292" i="1"/>
  <c r="DG292" i="1" s="1"/>
  <c r="DF293" i="1"/>
  <c r="DN293" i="1" s="1"/>
  <c r="DO293" i="1" s="1"/>
  <c r="DF300" i="1"/>
  <c r="DG300" i="1" s="1"/>
  <c r="DF301" i="1"/>
  <c r="DN301" i="1" s="1"/>
  <c r="DO301" i="1" s="1"/>
  <c r="DF308" i="1"/>
  <c r="DF309" i="1"/>
  <c r="DN309" i="1" s="1"/>
  <c r="DO309" i="1" s="1"/>
  <c r="CF16" i="1"/>
  <c r="CG16" i="1" s="1"/>
  <c r="CF21" i="1"/>
  <c r="CF29" i="1"/>
  <c r="CF37" i="1"/>
  <c r="CF45" i="1"/>
  <c r="CM45" i="1" s="1"/>
  <c r="CF53" i="1"/>
  <c r="CF61" i="1"/>
  <c r="CN61" i="1" s="1"/>
  <c r="CO61" i="1" s="1"/>
  <c r="CF69" i="1"/>
  <c r="CN69" i="1" s="1"/>
  <c r="CO69" i="1" s="1"/>
  <c r="CF77" i="1"/>
  <c r="CN77" i="1" s="1"/>
  <c r="CO77" i="1" s="1"/>
  <c r="CF85" i="1"/>
  <c r="CN85" i="1" s="1"/>
  <c r="CO85" i="1" s="1"/>
  <c r="CF101" i="1"/>
  <c r="CN101" i="1" s="1"/>
  <c r="CO101" i="1" s="1"/>
  <c r="CF117" i="1"/>
  <c r="CN117" i="1" s="1"/>
  <c r="CO117" i="1" s="1"/>
  <c r="CF125" i="1"/>
  <c r="CN125" i="1" s="1"/>
  <c r="CO125" i="1" s="1"/>
  <c r="CF141" i="1"/>
  <c r="CN141" i="1" s="1"/>
  <c r="CO141" i="1" s="1"/>
  <c r="CF149" i="1"/>
  <c r="CN149" i="1" s="1"/>
  <c r="CO149" i="1" s="1"/>
  <c r="CF157" i="1"/>
  <c r="CN157" i="1" s="1"/>
  <c r="CO157" i="1" s="1"/>
  <c r="CF165" i="1"/>
  <c r="CF189" i="1"/>
  <c r="CG189" i="1" s="1"/>
  <c r="CF197" i="1"/>
  <c r="CG197" i="1" s="1"/>
  <c r="CF205" i="1"/>
  <c r="CF213" i="1"/>
  <c r="CN213" i="1" s="1"/>
  <c r="CO213" i="1" s="1"/>
  <c r="CF221" i="1"/>
  <c r="CG221" i="1" s="1"/>
  <c r="CF229" i="1"/>
  <c r="CF237" i="1"/>
  <c r="CF245" i="1"/>
  <c r="CF253" i="1"/>
  <c r="CF261" i="1"/>
  <c r="CF269" i="1"/>
  <c r="CN269" i="1" s="1"/>
  <c r="CO269" i="1" s="1"/>
  <c r="CF277" i="1"/>
  <c r="CN277" i="1" s="1"/>
  <c r="CO277" i="1" s="1"/>
  <c r="CF285" i="1"/>
  <c r="CN285" i="1" s="1"/>
  <c r="CO285" i="1" s="1"/>
  <c r="CF293" i="1"/>
  <c r="CN293" i="1" s="1"/>
  <c r="CO293" i="1" s="1"/>
  <c r="CF301" i="1"/>
  <c r="CF309" i="1"/>
  <c r="CG309" i="1" s="1"/>
  <c r="BF21" i="1"/>
  <c r="BF29" i="1"/>
  <c r="BG29" i="1" s="1"/>
  <c r="BF37" i="1"/>
  <c r="BG37" i="1" s="1"/>
  <c r="BF45" i="1"/>
  <c r="BM45" i="1" s="1"/>
  <c r="BF53" i="1"/>
  <c r="BG53" i="1" s="1"/>
  <c r="BF61" i="1"/>
  <c r="BG61" i="1" s="1"/>
  <c r="BF69" i="1"/>
  <c r="BG69" i="1" s="1"/>
  <c r="BF77" i="1"/>
  <c r="BG77" i="1" s="1"/>
  <c r="BF85" i="1"/>
  <c r="BG85" i="1" s="1"/>
  <c r="BF93" i="1"/>
  <c r="BN93" i="1" s="1"/>
  <c r="BO93" i="1" s="1"/>
  <c r="BF101" i="1"/>
  <c r="BN101" i="1" s="1"/>
  <c r="BO101" i="1" s="1"/>
  <c r="BF109" i="1"/>
  <c r="BN109" i="1" s="1"/>
  <c r="BO109" i="1" s="1"/>
  <c r="BF117" i="1"/>
  <c r="BN117" i="1" s="1"/>
  <c r="BO117" i="1" s="1"/>
  <c r="BF125" i="1"/>
  <c r="BN125" i="1" s="1"/>
  <c r="BO125" i="1" s="1"/>
  <c r="BF133" i="1"/>
  <c r="BM133" i="1" s="1"/>
  <c r="BF141" i="1"/>
  <c r="BN141" i="1" s="1"/>
  <c r="BO141" i="1" s="1"/>
  <c r="BF149" i="1"/>
  <c r="BN149" i="1" s="1"/>
  <c r="BO149" i="1" s="1"/>
  <c r="BF157" i="1"/>
  <c r="BN157" i="1" s="1"/>
  <c r="BO157" i="1" s="1"/>
  <c r="BF165" i="1"/>
  <c r="BN165" i="1" s="1"/>
  <c r="BO165" i="1" s="1"/>
  <c r="BF173" i="1"/>
  <c r="BN173" i="1" s="1"/>
  <c r="BO173" i="1" s="1"/>
  <c r="BF181" i="1"/>
  <c r="BN181" i="1" s="1"/>
  <c r="BO181" i="1" s="1"/>
  <c r="BF189" i="1"/>
  <c r="BG189" i="1" s="1"/>
  <c r="BF197" i="1"/>
  <c r="BG197" i="1" s="1"/>
  <c r="BF205" i="1"/>
  <c r="BG205" i="1" s="1"/>
  <c r="BF213" i="1"/>
  <c r="BG213" i="1" s="1"/>
  <c r="BF221" i="1"/>
  <c r="BG221" i="1" s="1"/>
  <c r="BF229" i="1"/>
  <c r="BG229" i="1" s="1"/>
  <c r="BF237" i="1"/>
  <c r="BG237" i="1" s="1"/>
  <c r="BF245" i="1"/>
  <c r="BG245" i="1" s="1"/>
  <c r="BF253" i="1"/>
  <c r="BG253" i="1" s="1"/>
  <c r="BF261" i="1"/>
  <c r="BN261" i="1" s="1"/>
  <c r="BO261" i="1" s="1"/>
  <c r="BF269" i="1"/>
  <c r="BN269" i="1" s="1"/>
  <c r="BO269" i="1" s="1"/>
  <c r="BF277" i="1"/>
  <c r="BF285" i="1"/>
  <c r="BN285" i="1" s="1"/>
  <c r="BO285" i="1" s="1"/>
  <c r="BF293" i="1"/>
  <c r="BN293" i="1" s="1"/>
  <c r="BO293" i="1" s="1"/>
  <c r="BF308" i="1"/>
  <c r="BG308" i="1" s="1"/>
  <c r="BF315" i="1"/>
  <c r="BG315" i="1" s="1"/>
  <c r="AF21" i="1"/>
  <c r="AM21" i="1" s="1"/>
  <c r="AF22" i="1"/>
  <c r="AF29" i="1"/>
  <c r="AG29" i="1" s="1"/>
  <c r="AF30" i="1"/>
  <c r="AG30" i="1" s="1"/>
  <c r="AF37" i="1"/>
  <c r="AG37" i="1" s="1"/>
  <c r="AF38" i="1"/>
  <c r="AF45" i="1"/>
  <c r="AM45" i="1" s="1"/>
  <c r="AF46" i="1"/>
  <c r="AM46" i="1" s="1"/>
  <c r="AF53" i="1"/>
  <c r="AN53" i="1" s="1"/>
  <c r="AO53" i="1" s="1"/>
  <c r="AF54" i="1"/>
  <c r="AN54" i="1" s="1"/>
  <c r="AO54" i="1" s="1"/>
  <c r="AF61" i="1"/>
  <c r="AN61" i="1" s="1"/>
  <c r="AO61" i="1" s="1"/>
  <c r="AF62" i="1"/>
  <c r="AN62" i="1" s="1"/>
  <c r="AO62" i="1" s="1"/>
  <c r="AF69" i="1"/>
  <c r="AN69" i="1" s="1"/>
  <c r="AO69" i="1" s="1"/>
  <c r="AF70" i="1"/>
  <c r="AN70" i="1" s="1"/>
  <c r="AO70" i="1" s="1"/>
  <c r="AF77" i="1"/>
  <c r="AN77" i="1" s="1"/>
  <c r="AO77" i="1" s="1"/>
  <c r="AF78" i="1"/>
  <c r="AN78" i="1" s="1"/>
  <c r="AO78" i="1" s="1"/>
  <c r="AF85" i="1"/>
  <c r="AN85" i="1" s="1"/>
  <c r="AO85" i="1" s="1"/>
  <c r="AF86" i="1"/>
  <c r="AF93" i="1"/>
  <c r="AN93" i="1" s="1"/>
  <c r="AO93" i="1" s="1"/>
  <c r="AF94" i="1"/>
  <c r="AN94" i="1" s="1"/>
  <c r="AO94" i="1" s="1"/>
  <c r="AF101" i="1"/>
  <c r="AN101" i="1" s="1"/>
  <c r="AO101" i="1" s="1"/>
  <c r="AF102" i="1"/>
  <c r="AG102" i="1" s="1"/>
  <c r="AF109" i="1"/>
  <c r="AN109" i="1" s="1"/>
  <c r="AO109" i="1" s="1"/>
  <c r="AF110" i="1"/>
  <c r="AG110" i="1" s="1"/>
  <c r="AF117" i="1"/>
  <c r="AF118" i="1"/>
  <c r="AG118" i="1" s="1"/>
  <c r="AF125" i="1"/>
  <c r="AN125" i="1" s="1"/>
  <c r="AO125" i="1" s="1"/>
  <c r="AF126" i="1"/>
  <c r="AG126" i="1" s="1"/>
  <c r="AF133" i="1"/>
  <c r="AN133" i="1" s="1"/>
  <c r="AO133" i="1" s="1"/>
  <c r="AF134" i="1"/>
  <c r="AN134" i="1" s="1"/>
  <c r="AO134" i="1" s="1"/>
  <c r="AF141" i="1"/>
  <c r="AF142" i="1"/>
  <c r="AN142" i="1" s="1"/>
  <c r="AO142" i="1" s="1"/>
  <c r="AF149" i="1"/>
  <c r="AN149" i="1" s="1"/>
  <c r="AO149" i="1" s="1"/>
  <c r="AF150" i="1"/>
  <c r="AN150" i="1" s="1"/>
  <c r="AO150" i="1" s="1"/>
  <c r="AF157" i="1"/>
  <c r="AF158" i="1"/>
  <c r="AN158" i="1" s="1"/>
  <c r="AO158" i="1" s="1"/>
  <c r="AF165" i="1"/>
  <c r="AM165" i="1" s="1"/>
  <c r="AF166" i="1"/>
  <c r="AN166" i="1" s="1"/>
  <c r="AO166" i="1" s="1"/>
  <c r="AF173" i="1"/>
  <c r="AF174" i="1"/>
  <c r="AN174" i="1" s="1"/>
  <c r="AO174" i="1" s="1"/>
  <c r="AF181" i="1"/>
  <c r="AG181" i="1" s="1"/>
  <c r="AF182" i="1"/>
  <c r="AN182" i="1" s="1"/>
  <c r="AO182" i="1" s="1"/>
  <c r="AF189" i="1"/>
  <c r="AG189" i="1" s="1"/>
  <c r="AF190" i="1"/>
  <c r="AN190" i="1" s="1"/>
  <c r="AO190" i="1" s="1"/>
  <c r="AF197" i="1"/>
  <c r="AG197" i="1" s="1"/>
  <c r="AF198" i="1"/>
  <c r="AF205" i="1"/>
  <c r="AF206" i="1"/>
  <c r="AM206" i="1" s="1"/>
  <c r="AF213" i="1"/>
  <c r="AG213" i="1" s="1"/>
  <c r="AF214" i="1"/>
  <c r="AF221" i="1"/>
  <c r="AG221" i="1" s="1"/>
  <c r="AF222" i="1"/>
  <c r="AM222" i="1" s="1"/>
  <c r="AF229" i="1"/>
  <c r="AF230" i="1"/>
  <c r="AG230" i="1" s="1"/>
  <c r="AF237" i="1"/>
  <c r="AN237" i="1" s="1"/>
  <c r="AO237" i="1" s="1"/>
  <c r="AF238" i="1"/>
  <c r="AF245" i="1"/>
  <c r="AN245" i="1" s="1"/>
  <c r="AO245" i="1" s="1"/>
  <c r="AF246" i="1"/>
  <c r="AN246" i="1" s="1"/>
  <c r="AO246" i="1" s="1"/>
  <c r="AF253" i="1"/>
  <c r="AN253" i="1" s="1"/>
  <c r="AO253" i="1" s="1"/>
  <c r="AF254" i="1"/>
  <c r="AG254" i="1" s="1"/>
  <c r="AF261" i="1"/>
  <c r="AN261" i="1" s="1"/>
  <c r="AO261" i="1" s="1"/>
  <c r="AF262" i="1"/>
  <c r="AN262" i="1" s="1"/>
  <c r="AO262" i="1" s="1"/>
  <c r="AF269" i="1"/>
  <c r="AF270" i="1"/>
  <c r="AN270" i="1" s="1"/>
  <c r="AO270" i="1" s="1"/>
  <c r="AF277" i="1"/>
  <c r="AN277" i="1" s="1"/>
  <c r="AO277" i="1" s="1"/>
  <c r="AF278" i="1"/>
  <c r="AN278" i="1" s="1"/>
  <c r="AO278" i="1" s="1"/>
  <c r="AF285" i="1"/>
  <c r="AN285" i="1" s="1"/>
  <c r="AO285" i="1" s="1"/>
  <c r="AF286" i="1"/>
  <c r="AN286" i="1" s="1"/>
  <c r="AO286" i="1" s="1"/>
  <c r="AF293" i="1"/>
  <c r="AN293" i="1" s="1"/>
  <c r="AO293" i="1" s="1"/>
  <c r="AF294" i="1"/>
  <c r="AN294" i="1" s="1"/>
  <c r="AO294" i="1" s="1"/>
  <c r="AF301" i="1"/>
  <c r="AN301" i="1" s="1"/>
  <c r="AO301" i="1" s="1"/>
  <c r="AF302" i="1"/>
  <c r="AF309" i="1"/>
  <c r="AN309" i="1" s="1"/>
  <c r="AO309" i="1" s="1"/>
  <c r="AF310" i="1"/>
  <c r="DF315" i="1"/>
  <c r="DG315" i="1" s="1"/>
  <c r="DF314" i="1"/>
  <c r="DM314" i="1" s="1"/>
  <c r="DF313" i="1"/>
  <c r="DG313" i="1" s="1"/>
  <c r="DF312" i="1"/>
  <c r="DG312" i="1" s="1"/>
  <c r="DF311" i="1"/>
  <c r="DG311" i="1" s="1"/>
  <c r="DF310" i="1"/>
  <c r="DN310" i="1" s="1"/>
  <c r="DO310" i="1" s="1"/>
  <c r="DF307" i="1"/>
  <c r="DF306" i="1"/>
  <c r="DM306" i="1" s="1"/>
  <c r="DF305" i="1"/>
  <c r="DG305" i="1" s="1"/>
  <c r="DF304" i="1"/>
  <c r="DG304" i="1" s="1"/>
  <c r="DF303" i="1"/>
  <c r="DG303" i="1" s="1"/>
  <c r="DF302" i="1"/>
  <c r="DN302" i="1" s="1"/>
  <c r="DO302" i="1" s="1"/>
  <c r="DF299" i="1"/>
  <c r="DF298" i="1"/>
  <c r="DF297" i="1"/>
  <c r="DG297" i="1" s="1"/>
  <c r="DF296" i="1"/>
  <c r="DG296" i="1" s="1"/>
  <c r="DF295" i="1"/>
  <c r="DG295" i="1" s="1"/>
  <c r="DF294" i="1"/>
  <c r="DN294" i="1" s="1"/>
  <c r="DO294" i="1" s="1"/>
  <c r="DF291" i="1"/>
  <c r="DM291" i="1" s="1"/>
  <c r="DF290" i="1"/>
  <c r="DM290" i="1" s="1"/>
  <c r="DF289" i="1"/>
  <c r="DG289" i="1" s="1"/>
  <c r="DF288" i="1"/>
  <c r="DG288" i="1" s="1"/>
  <c r="DF287" i="1"/>
  <c r="DN287" i="1" s="1"/>
  <c r="DO287" i="1" s="1"/>
  <c r="DF286" i="1"/>
  <c r="DN286" i="1" s="1"/>
  <c r="DO286" i="1" s="1"/>
  <c r="DF283" i="1"/>
  <c r="DM283" i="1" s="1"/>
  <c r="DF282" i="1"/>
  <c r="DM282" i="1" s="1"/>
  <c r="DF281" i="1"/>
  <c r="DG281" i="1" s="1"/>
  <c r="DF280" i="1"/>
  <c r="DF279" i="1"/>
  <c r="DF278" i="1"/>
  <c r="DN278" i="1" s="1"/>
  <c r="DO278" i="1" s="1"/>
  <c r="DF275" i="1"/>
  <c r="DM275" i="1" s="1"/>
  <c r="DF274" i="1"/>
  <c r="DM274" i="1" s="1"/>
  <c r="DF273" i="1"/>
  <c r="DN273" i="1" s="1"/>
  <c r="DO273" i="1" s="1"/>
  <c r="DF272" i="1"/>
  <c r="DG272" i="1" s="1"/>
  <c r="DF271" i="1"/>
  <c r="DM271" i="1" s="1"/>
  <c r="DF267" i="1"/>
  <c r="DG267" i="1" s="1"/>
  <c r="DF266" i="1"/>
  <c r="DF265" i="1"/>
  <c r="DN265" i="1" s="1"/>
  <c r="DO265" i="1" s="1"/>
  <c r="DF264" i="1"/>
  <c r="DF263" i="1"/>
  <c r="DM263" i="1" s="1"/>
  <c r="DF262" i="1"/>
  <c r="DN262" i="1" s="1"/>
  <c r="DO262" i="1" s="1"/>
  <c r="DF260" i="1"/>
  <c r="DF259" i="1"/>
  <c r="DN259" i="1" s="1"/>
  <c r="DO259" i="1" s="1"/>
  <c r="DF258" i="1"/>
  <c r="DM258" i="1" s="1"/>
  <c r="DF257" i="1"/>
  <c r="DF256" i="1"/>
  <c r="DN256" i="1" s="1"/>
  <c r="DO256" i="1" s="1"/>
  <c r="DF255" i="1"/>
  <c r="DN255" i="1" s="1"/>
  <c r="DO255" i="1" s="1"/>
  <c r="DF254" i="1"/>
  <c r="DM254" i="1" s="1"/>
  <c r="DF252" i="1"/>
  <c r="DN252" i="1" s="1"/>
  <c r="DO252" i="1" s="1"/>
  <c r="DF251" i="1"/>
  <c r="DF250" i="1"/>
  <c r="DN250" i="1" s="1"/>
  <c r="DO250" i="1" s="1"/>
  <c r="DF249" i="1"/>
  <c r="DM249" i="1" s="1"/>
  <c r="DF248" i="1"/>
  <c r="DN248" i="1" s="1"/>
  <c r="DO248" i="1" s="1"/>
  <c r="DF247" i="1"/>
  <c r="DG247" i="1" s="1"/>
  <c r="DF246" i="1"/>
  <c r="DG246" i="1" s="1"/>
  <c r="DF244" i="1"/>
  <c r="DN244" i="1" s="1"/>
  <c r="DO244" i="1" s="1"/>
  <c r="DF243" i="1"/>
  <c r="DG243" i="1" s="1"/>
  <c r="DF242" i="1"/>
  <c r="DF241" i="1"/>
  <c r="DM241" i="1" s="1"/>
  <c r="DF240" i="1"/>
  <c r="DN240" i="1" s="1"/>
  <c r="DO240" i="1" s="1"/>
  <c r="DF239" i="1"/>
  <c r="DG239" i="1" s="1"/>
  <c r="DF238" i="1"/>
  <c r="DG238" i="1" s="1"/>
  <c r="DF236" i="1"/>
  <c r="DN236" i="1" s="1"/>
  <c r="DO236" i="1" s="1"/>
  <c r="DF235" i="1"/>
  <c r="DF234" i="1"/>
  <c r="DN234" i="1" s="1"/>
  <c r="DO234" i="1" s="1"/>
  <c r="DF233" i="1"/>
  <c r="DN233" i="1" s="1"/>
  <c r="DO233" i="1" s="1"/>
  <c r="DF232" i="1"/>
  <c r="DF231" i="1"/>
  <c r="DM231" i="1" s="1"/>
  <c r="DF230" i="1"/>
  <c r="DG230" i="1" s="1"/>
  <c r="DF228" i="1"/>
  <c r="DF227" i="1"/>
  <c r="DG227" i="1" s="1"/>
  <c r="DF226" i="1"/>
  <c r="DN226" i="1" s="1"/>
  <c r="DO226" i="1" s="1"/>
  <c r="DF225" i="1"/>
  <c r="DN225" i="1" s="1"/>
  <c r="DO225" i="1" s="1"/>
  <c r="DF224" i="1"/>
  <c r="DF223" i="1"/>
  <c r="DM223" i="1" s="1"/>
  <c r="DF222" i="1"/>
  <c r="DG222" i="1" s="1"/>
  <c r="DF220" i="1"/>
  <c r="DM220" i="1" s="1"/>
  <c r="DF219" i="1"/>
  <c r="DG219" i="1" s="1"/>
  <c r="DF218" i="1"/>
  <c r="DN218" i="1" s="1"/>
  <c r="DO218" i="1" s="1"/>
  <c r="DF217" i="1"/>
  <c r="DF216" i="1"/>
  <c r="DN216" i="1" s="1"/>
  <c r="DO216" i="1" s="1"/>
  <c r="DF215" i="1"/>
  <c r="DM215" i="1" s="1"/>
  <c r="DF214" i="1"/>
  <c r="DG214" i="1" s="1"/>
  <c r="DF212" i="1"/>
  <c r="DM212" i="1" s="1"/>
  <c r="DF211" i="1"/>
  <c r="DG211" i="1" s="1"/>
  <c r="DF210" i="1"/>
  <c r="DN210" i="1" s="1"/>
  <c r="DO210" i="1" s="1"/>
  <c r="DF209" i="1"/>
  <c r="DN209" i="1" s="1"/>
  <c r="DO209" i="1" s="1"/>
  <c r="DF208" i="1"/>
  <c r="DN208" i="1" s="1"/>
  <c r="DO208" i="1" s="1"/>
  <c r="DF207" i="1"/>
  <c r="DM207" i="1" s="1"/>
  <c r="DF206" i="1"/>
  <c r="DG206" i="1" s="1"/>
  <c r="DF204" i="1"/>
  <c r="DM204" i="1" s="1"/>
  <c r="DF203" i="1"/>
  <c r="DG203" i="1" s="1"/>
  <c r="DF202" i="1"/>
  <c r="DF201" i="1"/>
  <c r="DF200" i="1"/>
  <c r="DN200" i="1" s="1"/>
  <c r="DO200" i="1" s="1"/>
  <c r="DF199" i="1"/>
  <c r="DN199" i="1" s="1"/>
  <c r="DO199" i="1" s="1"/>
  <c r="DF198" i="1"/>
  <c r="DN198" i="1" s="1"/>
  <c r="DO198" i="1" s="1"/>
  <c r="DF196" i="1"/>
  <c r="DM196" i="1" s="1"/>
  <c r="DF195" i="1"/>
  <c r="DF194" i="1"/>
  <c r="DN194" i="1" s="1"/>
  <c r="DO194" i="1" s="1"/>
  <c r="DF193" i="1"/>
  <c r="DG193" i="1" s="1"/>
  <c r="DF192" i="1"/>
  <c r="DN192" i="1" s="1"/>
  <c r="DO192" i="1" s="1"/>
  <c r="DF191" i="1"/>
  <c r="DN191" i="1" s="1"/>
  <c r="DO191" i="1" s="1"/>
  <c r="DF190" i="1"/>
  <c r="DN190" i="1" s="1"/>
  <c r="DO190" i="1" s="1"/>
  <c r="DF188" i="1"/>
  <c r="DM188" i="1" s="1"/>
  <c r="DF187" i="1"/>
  <c r="DF186" i="1"/>
  <c r="DN186" i="1" s="1"/>
  <c r="DO186" i="1" s="1"/>
  <c r="DF185" i="1"/>
  <c r="DG185" i="1" s="1"/>
  <c r="DF184" i="1"/>
  <c r="DN184" i="1" s="1"/>
  <c r="DO184" i="1" s="1"/>
  <c r="DF183" i="1"/>
  <c r="DN183" i="1" s="1"/>
  <c r="DO183" i="1" s="1"/>
  <c r="DF182" i="1"/>
  <c r="DN182" i="1" s="1"/>
  <c r="DO182" i="1" s="1"/>
  <c r="DF180" i="1"/>
  <c r="DM180" i="1" s="1"/>
  <c r="DF179" i="1"/>
  <c r="DF178" i="1"/>
  <c r="DN178" i="1" s="1"/>
  <c r="DO178" i="1" s="1"/>
  <c r="DF177" i="1"/>
  <c r="DG177" i="1" s="1"/>
  <c r="DF176" i="1"/>
  <c r="DN176" i="1" s="1"/>
  <c r="DO176" i="1" s="1"/>
  <c r="DF175" i="1"/>
  <c r="DM175" i="1" s="1"/>
  <c r="DF174" i="1"/>
  <c r="DF172" i="1"/>
  <c r="DF171" i="1"/>
  <c r="DN171" i="1" s="1"/>
  <c r="DO171" i="1" s="1"/>
  <c r="DF170" i="1"/>
  <c r="DN170" i="1" s="1"/>
  <c r="DO170" i="1" s="1"/>
  <c r="DF169" i="1"/>
  <c r="DN169" i="1" s="1"/>
  <c r="DO169" i="1" s="1"/>
  <c r="DF168" i="1"/>
  <c r="DF167" i="1"/>
  <c r="DM167" i="1" s="1"/>
  <c r="DF166" i="1"/>
  <c r="DF164" i="1"/>
  <c r="DG164" i="1" s="1"/>
  <c r="DF163" i="1"/>
  <c r="DF162" i="1"/>
  <c r="DN162" i="1" s="1"/>
  <c r="DO162" i="1" s="1"/>
  <c r="DF161" i="1"/>
  <c r="DN161" i="1" s="1"/>
  <c r="DO161" i="1" s="1"/>
  <c r="DF160" i="1"/>
  <c r="DG160" i="1" s="1"/>
  <c r="DF159" i="1"/>
  <c r="DF158" i="1"/>
  <c r="DM158" i="1" s="1"/>
  <c r="DF157" i="1"/>
  <c r="DG157" i="1" s="1"/>
  <c r="DF155" i="1"/>
  <c r="DM155" i="1" s="1"/>
  <c r="DF154" i="1"/>
  <c r="DN154" i="1" s="1"/>
  <c r="DO154" i="1" s="1"/>
  <c r="DF153" i="1"/>
  <c r="DN153" i="1" s="1"/>
  <c r="DO153" i="1" s="1"/>
  <c r="DF152" i="1"/>
  <c r="DF151" i="1"/>
  <c r="DN151" i="1" s="1"/>
  <c r="DO151" i="1" s="1"/>
  <c r="DF150" i="1"/>
  <c r="DM150" i="1" s="1"/>
  <c r="DF149" i="1"/>
  <c r="DG149" i="1" s="1"/>
  <c r="DF147" i="1"/>
  <c r="DM147" i="1" s="1"/>
  <c r="DF146" i="1"/>
  <c r="DN146" i="1" s="1"/>
  <c r="DO146" i="1" s="1"/>
  <c r="DF145" i="1"/>
  <c r="DN145" i="1" s="1"/>
  <c r="DO145" i="1" s="1"/>
  <c r="DF144" i="1"/>
  <c r="DG144" i="1" s="1"/>
  <c r="DF143" i="1"/>
  <c r="DN143" i="1" s="1"/>
  <c r="DO143" i="1" s="1"/>
  <c r="DF142" i="1"/>
  <c r="DM142" i="1" s="1"/>
  <c r="DF141" i="1"/>
  <c r="DG141" i="1" s="1"/>
  <c r="DF139" i="1"/>
  <c r="DM139" i="1" s="1"/>
  <c r="DF138" i="1"/>
  <c r="DN138" i="1" s="1"/>
  <c r="DO138" i="1" s="1"/>
  <c r="DF137" i="1"/>
  <c r="DF136" i="1"/>
  <c r="DG136" i="1" s="1"/>
  <c r="DF135" i="1"/>
  <c r="DF134" i="1"/>
  <c r="DF131" i="1"/>
  <c r="DF130" i="1"/>
  <c r="DN130" i="1" s="1"/>
  <c r="DO130" i="1" s="1"/>
  <c r="DF129" i="1"/>
  <c r="DN129" i="1" s="1"/>
  <c r="DO129" i="1" s="1"/>
  <c r="DF128" i="1"/>
  <c r="DN128" i="1" s="1"/>
  <c r="DO128" i="1" s="1"/>
  <c r="DF127" i="1"/>
  <c r="DG127" i="1" s="1"/>
  <c r="DF126" i="1"/>
  <c r="DF123" i="1"/>
  <c r="DN123" i="1" s="1"/>
  <c r="DO123" i="1" s="1"/>
  <c r="DF122" i="1"/>
  <c r="DF121" i="1"/>
  <c r="DF120" i="1"/>
  <c r="DG120" i="1" s="1"/>
  <c r="DF119" i="1"/>
  <c r="DG119" i="1" s="1"/>
  <c r="DF118" i="1"/>
  <c r="DM118" i="1" s="1"/>
  <c r="DF115" i="1"/>
  <c r="DM115" i="1" s="1"/>
  <c r="DF114" i="1"/>
  <c r="DG114" i="1" s="1"/>
  <c r="DF113" i="1"/>
  <c r="DN113" i="1" s="1"/>
  <c r="DO113" i="1" s="1"/>
  <c r="DF112" i="1"/>
  <c r="DG112" i="1" s="1"/>
  <c r="DF111" i="1"/>
  <c r="DG111" i="1" s="1"/>
  <c r="DF110" i="1"/>
  <c r="DM110" i="1" s="1"/>
  <c r="DF107" i="1"/>
  <c r="DF106" i="1"/>
  <c r="DG106" i="1" s="1"/>
  <c r="DF105" i="1"/>
  <c r="DN105" i="1" s="1"/>
  <c r="DO105" i="1" s="1"/>
  <c r="DF104" i="1"/>
  <c r="DF103" i="1"/>
  <c r="DG103" i="1" s="1"/>
  <c r="DF102" i="1"/>
  <c r="DM102" i="1" s="1"/>
  <c r="DF99" i="1"/>
  <c r="DM99" i="1" s="1"/>
  <c r="DF98" i="1"/>
  <c r="DG98" i="1" s="1"/>
  <c r="DF97" i="1"/>
  <c r="DN97" i="1" s="1"/>
  <c r="DO97" i="1" s="1"/>
  <c r="DF96" i="1"/>
  <c r="DF95" i="1"/>
  <c r="DG95" i="1" s="1"/>
  <c r="DF94" i="1"/>
  <c r="DM94" i="1" s="1"/>
  <c r="DF91" i="1"/>
  <c r="DM91" i="1" s="1"/>
  <c r="DF90" i="1"/>
  <c r="DG90" i="1" s="1"/>
  <c r="DF89" i="1"/>
  <c r="DF88" i="1"/>
  <c r="DG88" i="1" s="1"/>
  <c r="DF87" i="1"/>
  <c r="DG87" i="1" s="1"/>
  <c r="DF86" i="1"/>
  <c r="DM86" i="1" s="1"/>
  <c r="DF83" i="1"/>
  <c r="DM83" i="1" s="1"/>
  <c r="DF82" i="1"/>
  <c r="DG82" i="1" s="1"/>
  <c r="DF81" i="1"/>
  <c r="DN81" i="1" s="1"/>
  <c r="DO81" i="1" s="1"/>
  <c r="DF80" i="1"/>
  <c r="DG80" i="1" s="1"/>
  <c r="DF79" i="1"/>
  <c r="DG79" i="1" s="1"/>
  <c r="DF78" i="1"/>
  <c r="DM78" i="1" s="1"/>
  <c r="DF75" i="1"/>
  <c r="DN75" i="1" s="1"/>
  <c r="DO75" i="1" s="1"/>
  <c r="DF74" i="1"/>
  <c r="DF73" i="1"/>
  <c r="DF72" i="1"/>
  <c r="DG72" i="1" s="1"/>
  <c r="DF71" i="1"/>
  <c r="DG71" i="1" s="1"/>
  <c r="DF70" i="1"/>
  <c r="DM70" i="1" s="1"/>
  <c r="DF67" i="1"/>
  <c r="DF66" i="1"/>
  <c r="DM66" i="1" s="1"/>
  <c r="DF65" i="1"/>
  <c r="DF64" i="1"/>
  <c r="DN64" i="1" s="1"/>
  <c r="DO64" i="1" s="1"/>
  <c r="DF63" i="1"/>
  <c r="DM63" i="1" s="1"/>
  <c r="DF62" i="1"/>
  <c r="DN62" i="1" s="1"/>
  <c r="DO62" i="1" s="1"/>
  <c r="DF59" i="1"/>
  <c r="DF58" i="1"/>
  <c r="DG58" i="1" s="1"/>
  <c r="DF57" i="1"/>
  <c r="DN57" i="1" s="1"/>
  <c r="DO57" i="1" s="1"/>
  <c r="DF56" i="1"/>
  <c r="DG56" i="1" s="1"/>
  <c r="DF55" i="1"/>
  <c r="DG55" i="1" s="1"/>
  <c r="DF54" i="1"/>
  <c r="DF51" i="1"/>
  <c r="DF50" i="1"/>
  <c r="DF49" i="1"/>
  <c r="DF48" i="1"/>
  <c r="DM48" i="1" s="1"/>
  <c r="DF47" i="1"/>
  <c r="DM47" i="1" s="1"/>
  <c r="DF46" i="1"/>
  <c r="DM46" i="1" s="1"/>
  <c r="DF43" i="1"/>
  <c r="DF42" i="1"/>
  <c r="DG42" i="1" s="1"/>
  <c r="DF41" i="1"/>
  <c r="DF40" i="1"/>
  <c r="DG40" i="1" s="1"/>
  <c r="DF39" i="1"/>
  <c r="DG39" i="1" s="1"/>
  <c r="DF38" i="1"/>
  <c r="DM38" i="1" s="1"/>
  <c r="DF35" i="1"/>
  <c r="DF34" i="1"/>
  <c r="DM34" i="1" s="1"/>
  <c r="DF33" i="1"/>
  <c r="DF32" i="1"/>
  <c r="DG32" i="1" s="1"/>
  <c r="DF31" i="1"/>
  <c r="DG31" i="1" s="1"/>
  <c r="DF30" i="1"/>
  <c r="DG30" i="1" s="1"/>
  <c r="DF27" i="1"/>
  <c r="DF26" i="1"/>
  <c r="DM26" i="1" s="1"/>
  <c r="DF25" i="1"/>
  <c r="DF24" i="1"/>
  <c r="DM24" i="1" s="1"/>
  <c r="DF23" i="1"/>
  <c r="DM23" i="1" s="1"/>
  <c r="DF22" i="1"/>
  <c r="DM22" i="1" s="1"/>
  <c r="DF19" i="1"/>
  <c r="DF18" i="1"/>
  <c r="DG18" i="1" s="1"/>
  <c r="DF17" i="1"/>
  <c r="DG17" i="1" s="1"/>
  <c r="DF16" i="1"/>
  <c r="DG16" i="1" s="1"/>
  <c r="DF15" i="1"/>
  <c r="DG15" i="1" s="1"/>
  <c r="DB15" i="1"/>
  <c r="DI15" i="1" s="1"/>
  <c r="DG9" i="1"/>
  <c r="DP8" i="1"/>
  <c r="DM8" i="1"/>
  <c r="DJ8" i="1"/>
  <c r="CF315" i="1"/>
  <c r="CG315" i="1" s="1"/>
  <c r="CF314" i="1"/>
  <c r="CF313" i="1"/>
  <c r="CF312" i="1"/>
  <c r="CG312" i="1" s="1"/>
  <c r="CF311" i="1"/>
  <c r="CN311" i="1" s="1"/>
  <c r="CO311" i="1" s="1"/>
  <c r="CF310" i="1"/>
  <c r="CN310" i="1" s="1"/>
  <c r="CO310" i="1" s="1"/>
  <c r="CF308" i="1"/>
  <c r="CM308" i="1" s="1"/>
  <c r="CF307" i="1"/>
  <c r="CG307" i="1" s="1"/>
  <c r="CF306" i="1"/>
  <c r="CM306" i="1" s="1"/>
  <c r="CF305" i="1"/>
  <c r="CF304" i="1"/>
  <c r="CG304" i="1" s="1"/>
  <c r="CF303" i="1"/>
  <c r="CF302" i="1"/>
  <c r="CN302" i="1" s="1"/>
  <c r="CO302" i="1" s="1"/>
  <c r="CF300" i="1"/>
  <c r="CN300" i="1" s="1"/>
  <c r="CO300" i="1" s="1"/>
  <c r="CF299" i="1"/>
  <c r="CF298" i="1"/>
  <c r="CM298" i="1" s="1"/>
  <c r="CF297" i="1"/>
  <c r="CG297" i="1" s="1"/>
  <c r="CF296" i="1"/>
  <c r="CG296" i="1" s="1"/>
  <c r="CF295" i="1"/>
  <c r="CF294" i="1"/>
  <c r="CN294" i="1" s="1"/>
  <c r="CO294" i="1" s="1"/>
  <c r="CF292" i="1"/>
  <c r="CN292" i="1" s="1"/>
  <c r="CO292" i="1" s="1"/>
  <c r="CF291" i="1"/>
  <c r="CM291" i="1" s="1"/>
  <c r="CF290" i="1"/>
  <c r="CM290" i="1" s="1"/>
  <c r="CF289" i="1"/>
  <c r="CG289" i="1" s="1"/>
  <c r="CF288" i="1"/>
  <c r="CG288" i="1" s="1"/>
  <c r="CF287" i="1"/>
  <c r="CG287" i="1" s="1"/>
  <c r="CF286" i="1"/>
  <c r="CN286" i="1" s="1"/>
  <c r="CO286" i="1" s="1"/>
  <c r="CF284" i="1"/>
  <c r="CG284" i="1" s="1"/>
  <c r="CF283" i="1"/>
  <c r="CM283" i="1" s="1"/>
  <c r="CF282" i="1"/>
  <c r="CM282" i="1" s="1"/>
  <c r="CF281" i="1"/>
  <c r="CG281" i="1" s="1"/>
  <c r="CF280" i="1"/>
  <c r="CG280" i="1" s="1"/>
  <c r="CF279" i="1"/>
  <c r="CG279" i="1" s="1"/>
  <c r="CF278" i="1"/>
  <c r="CG278" i="1" s="1"/>
  <c r="CF276" i="1"/>
  <c r="CF275" i="1"/>
  <c r="CM275" i="1" s="1"/>
  <c r="CF274" i="1"/>
  <c r="CF273" i="1"/>
  <c r="CG273" i="1" s="1"/>
  <c r="CF272" i="1"/>
  <c r="CG272" i="1" s="1"/>
  <c r="CF271" i="1"/>
  <c r="CF270" i="1"/>
  <c r="CN270" i="1" s="1"/>
  <c r="CO270" i="1" s="1"/>
  <c r="CF268" i="1"/>
  <c r="CF267" i="1"/>
  <c r="CM267" i="1" s="1"/>
  <c r="CF266" i="1"/>
  <c r="CM266" i="1" s="1"/>
  <c r="CF265" i="1"/>
  <c r="CG265" i="1" s="1"/>
  <c r="CF264" i="1"/>
  <c r="CF263" i="1"/>
  <c r="CF262" i="1"/>
  <c r="CN262" i="1" s="1"/>
  <c r="CO262" i="1" s="1"/>
  <c r="CF260" i="1"/>
  <c r="CM260" i="1" s="1"/>
  <c r="CF259" i="1"/>
  <c r="CF258" i="1"/>
  <c r="CF257" i="1"/>
  <c r="CN257" i="1" s="1"/>
  <c r="CO257" i="1" s="1"/>
  <c r="CF256" i="1"/>
  <c r="CM256" i="1" s="1"/>
  <c r="CF255" i="1"/>
  <c r="CM255" i="1" s="1"/>
  <c r="CF254" i="1"/>
  <c r="CM254" i="1" s="1"/>
  <c r="CF252" i="1"/>
  <c r="CN252" i="1" s="1"/>
  <c r="CO252" i="1" s="1"/>
  <c r="CF251" i="1"/>
  <c r="CN251" i="1" s="1"/>
  <c r="CO251" i="1" s="1"/>
  <c r="CF250" i="1"/>
  <c r="CF249" i="1"/>
  <c r="CN249" i="1" s="1"/>
  <c r="CO249" i="1" s="1"/>
  <c r="CF248" i="1"/>
  <c r="CF247" i="1"/>
  <c r="CM247" i="1" s="1"/>
  <c r="CF246" i="1"/>
  <c r="CF244" i="1"/>
  <c r="CF243" i="1"/>
  <c r="CF242" i="1"/>
  <c r="CN242" i="1" s="1"/>
  <c r="CO242" i="1" s="1"/>
  <c r="CF241" i="1"/>
  <c r="CF240" i="1"/>
  <c r="CN240" i="1" s="1"/>
  <c r="CO240" i="1" s="1"/>
  <c r="CF239" i="1"/>
  <c r="CM239" i="1" s="1"/>
  <c r="CF238" i="1"/>
  <c r="CF236" i="1"/>
  <c r="CF235" i="1"/>
  <c r="CM235" i="1" s="1"/>
  <c r="CF234" i="1"/>
  <c r="CF233" i="1"/>
  <c r="CF232" i="1"/>
  <c r="CF231" i="1"/>
  <c r="CM231" i="1" s="1"/>
  <c r="CF230" i="1"/>
  <c r="CF228" i="1"/>
  <c r="CN228" i="1" s="1"/>
  <c r="CO228" i="1" s="1"/>
  <c r="CF227" i="1"/>
  <c r="CF226" i="1"/>
  <c r="CF225" i="1"/>
  <c r="CF224" i="1"/>
  <c r="CG224" i="1" s="1"/>
  <c r="CF223" i="1"/>
  <c r="CF222" i="1"/>
  <c r="CF220" i="1"/>
  <c r="CF219" i="1"/>
  <c r="CF218" i="1"/>
  <c r="CN218" i="1" s="1"/>
  <c r="CO218" i="1" s="1"/>
  <c r="CF217" i="1"/>
  <c r="CF216" i="1"/>
  <c r="CG216" i="1" s="1"/>
  <c r="CF215" i="1"/>
  <c r="CM215" i="1" s="1"/>
  <c r="CF214" i="1"/>
  <c r="CN214" i="1" s="1"/>
  <c r="CO214" i="1" s="1"/>
  <c r="CF212" i="1"/>
  <c r="CN212" i="1" s="1"/>
  <c r="CO212" i="1" s="1"/>
  <c r="CF211" i="1"/>
  <c r="CG211" i="1" s="1"/>
  <c r="CF210" i="1"/>
  <c r="CN210" i="1" s="1"/>
  <c r="CO210" i="1" s="1"/>
  <c r="CF209" i="1"/>
  <c r="CM209" i="1" s="1"/>
  <c r="CF208" i="1"/>
  <c r="CM208" i="1" s="1"/>
  <c r="CF207" i="1"/>
  <c r="CN207" i="1" s="1"/>
  <c r="CO207" i="1" s="1"/>
  <c r="CF206" i="1"/>
  <c r="CG206" i="1" s="1"/>
  <c r="CF204" i="1"/>
  <c r="CN204" i="1" s="1"/>
  <c r="CO204" i="1" s="1"/>
  <c r="CF203" i="1"/>
  <c r="CG203" i="1" s="1"/>
  <c r="CF202" i="1"/>
  <c r="CM202" i="1" s="1"/>
  <c r="CF201" i="1"/>
  <c r="CF200" i="1"/>
  <c r="CF199" i="1"/>
  <c r="CG199" i="1" s="1"/>
  <c r="CF198" i="1"/>
  <c r="CM198" i="1" s="1"/>
  <c r="CF196" i="1"/>
  <c r="CN196" i="1" s="1"/>
  <c r="CO196" i="1" s="1"/>
  <c r="CF195" i="1"/>
  <c r="CG195" i="1" s="1"/>
  <c r="CF194" i="1"/>
  <c r="CN194" i="1" s="1"/>
  <c r="CO194" i="1" s="1"/>
  <c r="CF193" i="1"/>
  <c r="CM193" i="1" s="1"/>
  <c r="CF192" i="1"/>
  <c r="CF191" i="1"/>
  <c r="CG191" i="1" s="1"/>
  <c r="CF190" i="1"/>
  <c r="CM190" i="1" s="1"/>
  <c r="CF188" i="1"/>
  <c r="CF187" i="1"/>
  <c r="CF186" i="1"/>
  <c r="CN186" i="1" s="1"/>
  <c r="CO186" i="1" s="1"/>
  <c r="CF185" i="1"/>
  <c r="CM185" i="1" s="1"/>
  <c r="CF184" i="1"/>
  <c r="CF183" i="1"/>
  <c r="CG183" i="1" s="1"/>
  <c r="CF182" i="1"/>
  <c r="CG182" i="1" s="1"/>
  <c r="CF181" i="1"/>
  <c r="CG181" i="1" s="1"/>
  <c r="CF180" i="1"/>
  <c r="CF179" i="1"/>
  <c r="CF178" i="1"/>
  <c r="CN178" i="1" s="1"/>
  <c r="CO178" i="1" s="1"/>
  <c r="CF177" i="1"/>
  <c r="CM177" i="1" s="1"/>
  <c r="CF176" i="1"/>
  <c r="CF175" i="1"/>
  <c r="CF174" i="1"/>
  <c r="CF173" i="1"/>
  <c r="CF172" i="1"/>
  <c r="CN172" i="1" s="1"/>
  <c r="CO172" i="1" s="1"/>
  <c r="CF171" i="1"/>
  <c r="CN171" i="1" s="1"/>
  <c r="CO171" i="1" s="1"/>
  <c r="CF170" i="1"/>
  <c r="CG170" i="1" s="1"/>
  <c r="CF169" i="1"/>
  <c r="CM169" i="1" s="1"/>
  <c r="CF168" i="1"/>
  <c r="CN168" i="1" s="1"/>
  <c r="CO168" i="1" s="1"/>
  <c r="CF167" i="1"/>
  <c r="CG167" i="1" s="1"/>
  <c r="CF166" i="1"/>
  <c r="CG166" i="1" s="1"/>
  <c r="CF164" i="1"/>
  <c r="CN164" i="1" s="1"/>
  <c r="CO164" i="1" s="1"/>
  <c r="CF163" i="1"/>
  <c r="CN163" i="1" s="1"/>
  <c r="CO163" i="1" s="1"/>
  <c r="CF162" i="1"/>
  <c r="CG162" i="1" s="1"/>
  <c r="CF161" i="1"/>
  <c r="CG161" i="1" s="1"/>
  <c r="CF160" i="1"/>
  <c r="CG160" i="1" s="1"/>
  <c r="CF159" i="1"/>
  <c r="CM159" i="1" s="1"/>
  <c r="CF158" i="1"/>
  <c r="CF156" i="1"/>
  <c r="CF155" i="1"/>
  <c r="CG155" i="1" s="1"/>
  <c r="CF154" i="1"/>
  <c r="CM154" i="1" s="1"/>
  <c r="CF153" i="1"/>
  <c r="CG153" i="1" s="1"/>
  <c r="CF152" i="1"/>
  <c r="CG152" i="1" s="1"/>
  <c r="CF151" i="1"/>
  <c r="CM151" i="1" s="1"/>
  <c r="CF150" i="1"/>
  <c r="CN150" i="1" s="1"/>
  <c r="CO150" i="1" s="1"/>
  <c r="CF148" i="1"/>
  <c r="CG148" i="1" s="1"/>
  <c r="CF147" i="1"/>
  <c r="CG147" i="1" s="1"/>
  <c r="CF146" i="1"/>
  <c r="CM146" i="1" s="1"/>
  <c r="CF145" i="1"/>
  <c r="CG145" i="1" s="1"/>
  <c r="CF144" i="1"/>
  <c r="CG144" i="1" s="1"/>
  <c r="CF143" i="1"/>
  <c r="CM143" i="1" s="1"/>
  <c r="CF142" i="1"/>
  <c r="CF140" i="1"/>
  <c r="CG140" i="1" s="1"/>
  <c r="CF139" i="1"/>
  <c r="CF138" i="1"/>
  <c r="CM138" i="1" s="1"/>
  <c r="CF137" i="1"/>
  <c r="CG137" i="1" s="1"/>
  <c r="CF136" i="1"/>
  <c r="CG136" i="1" s="1"/>
  <c r="CF135" i="1"/>
  <c r="CM135" i="1" s="1"/>
  <c r="CF134" i="1"/>
  <c r="CG134" i="1" s="1"/>
  <c r="CF132" i="1"/>
  <c r="CG132" i="1" s="1"/>
  <c r="CF131" i="1"/>
  <c r="CF130" i="1"/>
  <c r="CF129" i="1"/>
  <c r="CG129" i="1" s="1"/>
  <c r="CF128" i="1"/>
  <c r="CG128" i="1" s="1"/>
  <c r="CF127" i="1"/>
  <c r="CM127" i="1" s="1"/>
  <c r="CF126" i="1"/>
  <c r="CN126" i="1" s="1"/>
  <c r="CO126" i="1" s="1"/>
  <c r="CF124" i="1"/>
  <c r="CG124" i="1" s="1"/>
  <c r="CF123" i="1"/>
  <c r="CF122" i="1"/>
  <c r="CM122" i="1" s="1"/>
  <c r="CF121" i="1"/>
  <c r="CG121" i="1" s="1"/>
  <c r="CF120" i="1"/>
  <c r="CG120" i="1" s="1"/>
  <c r="CF119" i="1"/>
  <c r="CN119" i="1" s="1"/>
  <c r="CO119" i="1" s="1"/>
  <c r="CF118" i="1"/>
  <c r="CG118" i="1" s="1"/>
  <c r="CF116" i="1"/>
  <c r="CG116" i="1" s="1"/>
  <c r="CF115" i="1"/>
  <c r="CM115" i="1" s="1"/>
  <c r="CF114" i="1"/>
  <c r="CF113" i="1"/>
  <c r="CG113" i="1" s="1"/>
  <c r="CF112" i="1"/>
  <c r="CG112" i="1" s="1"/>
  <c r="CF111" i="1"/>
  <c r="CG111" i="1" s="1"/>
  <c r="CF110" i="1"/>
  <c r="CF108" i="1"/>
  <c r="CF107" i="1"/>
  <c r="CG107" i="1" s="1"/>
  <c r="CF106" i="1"/>
  <c r="CM106" i="1" s="1"/>
  <c r="CF105" i="1"/>
  <c r="CG105" i="1" s="1"/>
  <c r="CF104" i="1"/>
  <c r="CG104" i="1" s="1"/>
  <c r="CF103" i="1"/>
  <c r="CN103" i="1" s="1"/>
  <c r="CO103" i="1" s="1"/>
  <c r="CF102" i="1"/>
  <c r="CM102" i="1" s="1"/>
  <c r="CF100" i="1"/>
  <c r="CG100" i="1" s="1"/>
  <c r="CF99" i="1"/>
  <c r="CN99" i="1" s="1"/>
  <c r="CO99" i="1" s="1"/>
  <c r="CF98" i="1"/>
  <c r="CG98" i="1" s="1"/>
  <c r="CF97" i="1"/>
  <c r="CG97" i="1" s="1"/>
  <c r="CF96" i="1"/>
  <c r="CF95" i="1"/>
  <c r="CG95" i="1" s="1"/>
  <c r="CF94" i="1"/>
  <c r="CN94" i="1" s="1"/>
  <c r="CO94" i="1" s="1"/>
  <c r="CF93" i="1"/>
  <c r="CN93" i="1" s="1"/>
  <c r="CO93" i="1" s="1"/>
  <c r="CF92" i="1"/>
  <c r="CF91" i="1"/>
  <c r="CN91" i="1" s="1"/>
  <c r="CO91" i="1" s="1"/>
  <c r="CF90" i="1"/>
  <c r="CG90" i="1" s="1"/>
  <c r="CF89" i="1"/>
  <c r="CG89" i="1" s="1"/>
  <c r="CF88" i="1"/>
  <c r="CM88" i="1" s="1"/>
  <c r="CF87" i="1"/>
  <c r="CG87" i="1" s="1"/>
  <c r="CF86" i="1"/>
  <c r="CN86" i="1" s="1"/>
  <c r="CO86" i="1" s="1"/>
  <c r="CF84" i="1"/>
  <c r="CG84" i="1" s="1"/>
  <c r="CF83" i="1"/>
  <c r="CN83" i="1" s="1"/>
  <c r="CO83" i="1" s="1"/>
  <c r="CF82" i="1"/>
  <c r="CG82" i="1" s="1"/>
  <c r="CF81" i="1"/>
  <c r="CF80" i="1"/>
  <c r="CM80" i="1" s="1"/>
  <c r="CF79" i="1"/>
  <c r="CG79" i="1" s="1"/>
  <c r="CF78" i="1"/>
  <c r="CN78" i="1" s="1"/>
  <c r="CO78" i="1" s="1"/>
  <c r="CF76" i="1"/>
  <c r="CG76" i="1" s="1"/>
  <c r="CF75" i="1"/>
  <c r="CN75" i="1" s="1"/>
  <c r="CO75" i="1" s="1"/>
  <c r="CF74" i="1"/>
  <c r="CF73" i="1"/>
  <c r="CG73" i="1" s="1"/>
  <c r="CF72" i="1"/>
  <c r="CM72" i="1" s="1"/>
  <c r="CF71" i="1"/>
  <c r="CG71" i="1" s="1"/>
  <c r="CF70" i="1"/>
  <c r="CF68" i="1"/>
  <c r="CN68" i="1" s="1"/>
  <c r="CO68" i="1" s="1"/>
  <c r="CF67" i="1"/>
  <c r="CN67" i="1" s="1"/>
  <c r="CO67" i="1" s="1"/>
  <c r="CF66" i="1"/>
  <c r="CF65" i="1"/>
  <c r="CG65" i="1" s="1"/>
  <c r="CF64" i="1"/>
  <c r="CM64" i="1" s="1"/>
  <c r="CF63" i="1"/>
  <c r="CG63" i="1" s="1"/>
  <c r="CF62" i="1"/>
  <c r="CM62" i="1" s="1"/>
  <c r="CF60" i="1"/>
  <c r="CN60" i="1" s="1"/>
  <c r="CO60" i="1" s="1"/>
  <c r="CF59" i="1"/>
  <c r="CN59" i="1" s="1"/>
  <c r="CO59" i="1" s="1"/>
  <c r="CF58" i="1"/>
  <c r="CF57" i="1"/>
  <c r="CG57" i="1" s="1"/>
  <c r="CF56" i="1"/>
  <c r="CM56" i="1" s="1"/>
  <c r="CF55" i="1"/>
  <c r="CG55" i="1" s="1"/>
  <c r="CF54" i="1"/>
  <c r="CM54" i="1" s="1"/>
  <c r="CF52" i="1"/>
  <c r="CN52" i="1" s="1"/>
  <c r="CO52" i="1" s="1"/>
  <c r="CF51" i="1"/>
  <c r="CN51" i="1" s="1"/>
  <c r="CO51" i="1" s="1"/>
  <c r="CF50" i="1"/>
  <c r="CG50" i="1" s="1"/>
  <c r="CF49" i="1"/>
  <c r="CG49" i="1" s="1"/>
  <c r="CF48" i="1"/>
  <c r="CM48" i="1" s="1"/>
  <c r="CF47" i="1"/>
  <c r="CM47" i="1" s="1"/>
  <c r="CF46" i="1"/>
  <c r="CM46" i="1" s="1"/>
  <c r="CF44" i="1"/>
  <c r="CG44" i="1" s="1"/>
  <c r="CF43" i="1"/>
  <c r="CG43" i="1" s="1"/>
  <c r="CF42" i="1"/>
  <c r="CG42" i="1" s="1"/>
  <c r="CF41" i="1"/>
  <c r="CG41" i="1" s="1"/>
  <c r="CF40" i="1"/>
  <c r="CF39" i="1"/>
  <c r="CG39" i="1" s="1"/>
  <c r="CF38" i="1"/>
  <c r="CM38" i="1" s="1"/>
  <c r="CF36" i="1"/>
  <c r="CM36" i="1" s="1"/>
  <c r="CF35" i="1"/>
  <c r="CF34" i="1"/>
  <c r="CM34" i="1" s="1"/>
  <c r="CF33" i="1"/>
  <c r="CF32" i="1"/>
  <c r="CG32" i="1" s="1"/>
  <c r="CF31" i="1"/>
  <c r="CF30" i="1"/>
  <c r="CG30" i="1" s="1"/>
  <c r="CF28" i="1"/>
  <c r="CG28" i="1" s="1"/>
  <c r="CF27" i="1"/>
  <c r="CG27" i="1" s="1"/>
  <c r="CF26" i="1"/>
  <c r="CF25" i="1"/>
  <c r="CG25" i="1" s="1"/>
  <c r="CF24" i="1"/>
  <c r="CF23" i="1"/>
  <c r="CM23" i="1" s="1"/>
  <c r="CF22" i="1"/>
  <c r="CF20" i="1"/>
  <c r="CG20" i="1" s="1"/>
  <c r="CF19" i="1"/>
  <c r="CG19" i="1" s="1"/>
  <c r="CF18" i="1"/>
  <c r="CF17" i="1"/>
  <c r="CG17" i="1" s="1"/>
  <c r="CF15" i="1"/>
  <c r="CG15" i="1" s="1"/>
  <c r="CB15" i="1"/>
  <c r="CK15" i="1" s="1"/>
  <c r="CG9" i="1"/>
  <c r="CP8" i="1"/>
  <c r="CM8" i="1"/>
  <c r="CJ8" i="1"/>
  <c r="BF314" i="1"/>
  <c r="BM314" i="1" s="1"/>
  <c r="BF313" i="1"/>
  <c r="BG313" i="1" s="1"/>
  <c r="BF312" i="1"/>
  <c r="BG312" i="1" s="1"/>
  <c r="BF311" i="1"/>
  <c r="BM311" i="1" s="1"/>
  <c r="BF310" i="1"/>
  <c r="BN310" i="1" s="1"/>
  <c r="BO310" i="1" s="1"/>
  <c r="BF309" i="1"/>
  <c r="BN309" i="1" s="1"/>
  <c r="BO309" i="1" s="1"/>
  <c r="BF307" i="1"/>
  <c r="BG307" i="1" s="1"/>
  <c r="BF306" i="1"/>
  <c r="BM306" i="1" s="1"/>
  <c r="BF305" i="1"/>
  <c r="BG305" i="1" s="1"/>
  <c r="BF304" i="1"/>
  <c r="BG304" i="1" s="1"/>
  <c r="BF303" i="1"/>
  <c r="BM303" i="1" s="1"/>
  <c r="BF302" i="1"/>
  <c r="BN302" i="1" s="1"/>
  <c r="BO302" i="1" s="1"/>
  <c r="BF301" i="1"/>
  <c r="BN301" i="1" s="1"/>
  <c r="BO301" i="1" s="1"/>
  <c r="BF300" i="1"/>
  <c r="BG300" i="1" s="1"/>
  <c r="BF299" i="1"/>
  <c r="BG299" i="1" s="1"/>
  <c r="BF298" i="1"/>
  <c r="BM298" i="1" s="1"/>
  <c r="BF297" i="1"/>
  <c r="BG297" i="1" s="1"/>
  <c r="BF296" i="1"/>
  <c r="BG296" i="1" s="1"/>
  <c r="BF295" i="1"/>
  <c r="BF294" i="1"/>
  <c r="BG294" i="1" s="1"/>
  <c r="BF292" i="1"/>
  <c r="BG292" i="1" s="1"/>
  <c r="BF291" i="1"/>
  <c r="BG291" i="1" s="1"/>
  <c r="BF290" i="1"/>
  <c r="BM290" i="1" s="1"/>
  <c r="BF289" i="1"/>
  <c r="BG289" i="1" s="1"/>
  <c r="BF288" i="1"/>
  <c r="BG288" i="1" s="1"/>
  <c r="BF287" i="1"/>
  <c r="BM287" i="1" s="1"/>
  <c r="BF286" i="1"/>
  <c r="BG286" i="1" s="1"/>
  <c r="BF284" i="1"/>
  <c r="BG284" i="1" s="1"/>
  <c r="BF283" i="1"/>
  <c r="BG283" i="1" s="1"/>
  <c r="BF282" i="1"/>
  <c r="BM282" i="1" s="1"/>
  <c r="BF281" i="1"/>
  <c r="BG281" i="1" s="1"/>
  <c r="BF280" i="1"/>
  <c r="BG280" i="1" s="1"/>
  <c r="BF279" i="1"/>
  <c r="BM279" i="1" s="1"/>
  <c r="BF278" i="1"/>
  <c r="BG278" i="1" s="1"/>
  <c r="BF276" i="1"/>
  <c r="BG276" i="1" s="1"/>
  <c r="BF275" i="1"/>
  <c r="BG275" i="1" s="1"/>
  <c r="BF274" i="1"/>
  <c r="BM274" i="1" s="1"/>
  <c r="BF273" i="1"/>
  <c r="BG273" i="1" s="1"/>
  <c r="BF272" i="1"/>
  <c r="BG272" i="1" s="1"/>
  <c r="BF271" i="1"/>
  <c r="BM271" i="1" s="1"/>
  <c r="BF270" i="1"/>
  <c r="BG270" i="1" s="1"/>
  <c r="BF268" i="1"/>
  <c r="BN268" i="1" s="1"/>
  <c r="BO268" i="1" s="1"/>
  <c r="BF267" i="1"/>
  <c r="BG267" i="1" s="1"/>
  <c r="BF266" i="1"/>
  <c r="BM266" i="1" s="1"/>
  <c r="BF265" i="1"/>
  <c r="BN265" i="1" s="1"/>
  <c r="BO265" i="1" s="1"/>
  <c r="BF264" i="1"/>
  <c r="BG264" i="1" s="1"/>
  <c r="BF263" i="1"/>
  <c r="BM263" i="1" s="1"/>
  <c r="BF262" i="1"/>
  <c r="BG262" i="1" s="1"/>
  <c r="BF260" i="1"/>
  <c r="BG260" i="1" s="1"/>
  <c r="BF259" i="1"/>
  <c r="BN259" i="1" s="1"/>
  <c r="BO259" i="1" s="1"/>
  <c r="BF258" i="1"/>
  <c r="BG258" i="1" s="1"/>
  <c r="BF257" i="1"/>
  <c r="BN257" i="1" s="1"/>
  <c r="BO257" i="1" s="1"/>
  <c r="BF256" i="1"/>
  <c r="BN256" i="1" s="1"/>
  <c r="BO256" i="1" s="1"/>
  <c r="BF255" i="1"/>
  <c r="BN255" i="1" s="1"/>
  <c r="BO255" i="1" s="1"/>
  <c r="BF254" i="1"/>
  <c r="BN254" i="1" s="1"/>
  <c r="BO254" i="1" s="1"/>
  <c r="BF252" i="1"/>
  <c r="BG252" i="1" s="1"/>
  <c r="BF251" i="1"/>
  <c r="BN251" i="1" s="1"/>
  <c r="BO251" i="1" s="1"/>
  <c r="BF250" i="1"/>
  <c r="BG250" i="1" s="1"/>
  <c r="BF249" i="1"/>
  <c r="BN249" i="1" s="1"/>
  <c r="BO249" i="1" s="1"/>
  <c r="BF248" i="1"/>
  <c r="BF247" i="1"/>
  <c r="BN247" i="1" s="1"/>
  <c r="BO247" i="1" s="1"/>
  <c r="BF246" i="1"/>
  <c r="BN246" i="1" s="1"/>
  <c r="BO246" i="1" s="1"/>
  <c r="BF244" i="1"/>
  <c r="BG244" i="1" s="1"/>
  <c r="BF243" i="1"/>
  <c r="BN243" i="1" s="1"/>
  <c r="BO243" i="1" s="1"/>
  <c r="BF242" i="1"/>
  <c r="BG242" i="1" s="1"/>
  <c r="BF241" i="1"/>
  <c r="BN241" i="1" s="1"/>
  <c r="BO241" i="1" s="1"/>
  <c r="BF240" i="1"/>
  <c r="BF239" i="1"/>
  <c r="BN239" i="1" s="1"/>
  <c r="BO239" i="1" s="1"/>
  <c r="BF238" i="1"/>
  <c r="BN238" i="1" s="1"/>
  <c r="BO238" i="1" s="1"/>
  <c r="BF236" i="1"/>
  <c r="BG236" i="1" s="1"/>
  <c r="BF235" i="1"/>
  <c r="BN235" i="1" s="1"/>
  <c r="BO235" i="1" s="1"/>
  <c r="BF234" i="1"/>
  <c r="BG234" i="1" s="1"/>
  <c r="BF233" i="1"/>
  <c r="BN233" i="1" s="1"/>
  <c r="BO233" i="1" s="1"/>
  <c r="BF232" i="1"/>
  <c r="BM232" i="1" s="1"/>
  <c r="BF231" i="1"/>
  <c r="BN231" i="1" s="1"/>
  <c r="BO231" i="1" s="1"/>
  <c r="BF230" i="1"/>
  <c r="BN230" i="1" s="1"/>
  <c r="BO230" i="1" s="1"/>
  <c r="BF228" i="1"/>
  <c r="BG228" i="1" s="1"/>
  <c r="BF227" i="1"/>
  <c r="BN227" i="1" s="1"/>
  <c r="BO227" i="1" s="1"/>
  <c r="BF226" i="1"/>
  <c r="BG226" i="1" s="1"/>
  <c r="BF225" i="1"/>
  <c r="BN225" i="1" s="1"/>
  <c r="BO225" i="1" s="1"/>
  <c r="BF224" i="1"/>
  <c r="BM224" i="1" s="1"/>
  <c r="BF223" i="1"/>
  <c r="BN223" i="1" s="1"/>
  <c r="BO223" i="1" s="1"/>
  <c r="BF222" i="1"/>
  <c r="BG222" i="1" s="1"/>
  <c r="BF220" i="1"/>
  <c r="BG220" i="1" s="1"/>
  <c r="BF219" i="1"/>
  <c r="BM219" i="1" s="1"/>
  <c r="BF218" i="1"/>
  <c r="BG218" i="1" s="1"/>
  <c r="BF217" i="1"/>
  <c r="BN217" i="1" s="1"/>
  <c r="BO217" i="1" s="1"/>
  <c r="BF216" i="1"/>
  <c r="BN216" i="1" s="1"/>
  <c r="BO216" i="1" s="1"/>
  <c r="BF215" i="1"/>
  <c r="BN215" i="1" s="1"/>
  <c r="BO215" i="1" s="1"/>
  <c r="BF214" i="1"/>
  <c r="BN214" i="1" s="1"/>
  <c r="BO214" i="1" s="1"/>
  <c r="BF212" i="1"/>
  <c r="BG212" i="1" s="1"/>
  <c r="BF211" i="1"/>
  <c r="BM211" i="1" s="1"/>
  <c r="BF210" i="1"/>
  <c r="BG210" i="1" s="1"/>
  <c r="BF209" i="1"/>
  <c r="BN209" i="1" s="1"/>
  <c r="BO209" i="1" s="1"/>
  <c r="BF208" i="1"/>
  <c r="BF207" i="1"/>
  <c r="BN207" i="1" s="1"/>
  <c r="BO207" i="1" s="1"/>
  <c r="BF206" i="1"/>
  <c r="BN206" i="1" s="1"/>
  <c r="BO206" i="1" s="1"/>
  <c r="BF204" i="1"/>
  <c r="BG204" i="1" s="1"/>
  <c r="BF203" i="1"/>
  <c r="BM203" i="1" s="1"/>
  <c r="BF202" i="1"/>
  <c r="BG202" i="1" s="1"/>
  <c r="BF201" i="1"/>
  <c r="BN201" i="1" s="1"/>
  <c r="BO201" i="1" s="1"/>
  <c r="BF200" i="1"/>
  <c r="BM200" i="1" s="1"/>
  <c r="BF199" i="1"/>
  <c r="BN199" i="1" s="1"/>
  <c r="BO199" i="1" s="1"/>
  <c r="BF198" i="1"/>
  <c r="BN198" i="1" s="1"/>
  <c r="BO198" i="1" s="1"/>
  <c r="BF196" i="1"/>
  <c r="BG196" i="1" s="1"/>
  <c r="BF195" i="1"/>
  <c r="BM195" i="1" s="1"/>
  <c r="BF194" i="1"/>
  <c r="BG194" i="1" s="1"/>
  <c r="BF193" i="1"/>
  <c r="BN193" i="1" s="1"/>
  <c r="BO193" i="1" s="1"/>
  <c r="BF192" i="1"/>
  <c r="BM192" i="1" s="1"/>
  <c r="BF191" i="1"/>
  <c r="BN191" i="1" s="1"/>
  <c r="BO191" i="1" s="1"/>
  <c r="BF190" i="1"/>
  <c r="BN190" i="1" s="1"/>
  <c r="BO190" i="1" s="1"/>
  <c r="BF188" i="1"/>
  <c r="BG188" i="1" s="1"/>
  <c r="BF187" i="1"/>
  <c r="BM187" i="1" s="1"/>
  <c r="BF186" i="1"/>
  <c r="BG186" i="1" s="1"/>
  <c r="BF185" i="1"/>
  <c r="BN185" i="1" s="1"/>
  <c r="BO185" i="1" s="1"/>
  <c r="BF184" i="1"/>
  <c r="BF183" i="1"/>
  <c r="BN183" i="1" s="1"/>
  <c r="BO183" i="1" s="1"/>
  <c r="BF182" i="1"/>
  <c r="BN182" i="1" s="1"/>
  <c r="BO182" i="1" s="1"/>
  <c r="BF180" i="1"/>
  <c r="BN180" i="1" s="1"/>
  <c r="BO180" i="1" s="1"/>
  <c r="BF179" i="1"/>
  <c r="BM179" i="1" s="1"/>
  <c r="BF178" i="1"/>
  <c r="BG178" i="1" s="1"/>
  <c r="BF177" i="1"/>
  <c r="BG177" i="1" s="1"/>
  <c r="BF176" i="1"/>
  <c r="BG176" i="1" s="1"/>
  <c r="BF175" i="1"/>
  <c r="BN175" i="1" s="1"/>
  <c r="BO175" i="1" s="1"/>
  <c r="BF174" i="1"/>
  <c r="BN174" i="1" s="1"/>
  <c r="BO174" i="1" s="1"/>
  <c r="BF172" i="1"/>
  <c r="BG172" i="1" s="1"/>
  <c r="BF171" i="1"/>
  <c r="BG171" i="1" s="1"/>
  <c r="BF170" i="1"/>
  <c r="BN170" i="1" s="1"/>
  <c r="BO170" i="1" s="1"/>
  <c r="BF169" i="1"/>
  <c r="BG169" i="1" s="1"/>
  <c r="BF168" i="1"/>
  <c r="BN168" i="1" s="1"/>
  <c r="BO168" i="1" s="1"/>
  <c r="BF167" i="1"/>
  <c r="BN167" i="1" s="1"/>
  <c r="BO167" i="1" s="1"/>
  <c r="BF166" i="1"/>
  <c r="BG166" i="1" s="1"/>
  <c r="BF164" i="1"/>
  <c r="BG164" i="1" s="1"/>
  <c r="BF163" i="1"/>
  <c r="BG163" i="1" s="1"/>
  <c r="BF162" i="1"/>
  <c r="BN162" i="1" s="1"/>
  <c r="BO162" i="1" s="1"/>
  <c r="BF161" i="1"/>
  <c r="BG161" i="1" s="1"/>
  <c r="BF160" i="1"/>
  <c r="BN160" i="1" s="1"/>
  <c r="BO160" i="1" s="1"/>
  <c r="BF159" i="1"/>
  <c r="BF158" i="1"/>
  <c r="BG158" i="1" s="1"/>
  <c r="BF156" i="1"/>
  <c r="BG156" i="1" s="1"/>
  <c r="BF155" i="1"/>
  <c r="BG155" i="1" s="1"/>
  <c r="BF154" i="1"/>
  <c r="BN154" i="1" s="1"/>
  <c r="BO154" i="1" s="1"/>
  <c r="BF153" i="1"/>
  <c r="BG153" i="1" s="1"/>
  <c r="BF152" i="1"/>
  <c r="BN152" i="1" s="1"/>
  <c r="BO152" i="1" s="1"/>
  <c r="BF151" i="1"/>
  <c r="BM151" i="1" s="1"/>
  <c r="BF150" i="1"/>
  <c r="BG150" i="1" s="1"/>
  <c r="BF148" i="1"/>
  <c r="BF147" i="1"/>
  <c r="BG147" i="1" s="1"/>
  <c r="BF146" i="1"/>
  <c r="BN146" i="1" s="1"/>
  <c r="BO146" i="1" s="1"/>
  <c r="BF145" i="1"/>
  <c r="BG145" i="1" s="1"/>
  <c r="BF144" i="1"/>
  <c r="BN144" i="1" s="1"/>
  <c r="BO144" i="1" s="1"/>
  <c r="BF143" i="1"/>
  <c r="BF142" i="1"/>
  <c r="BG142" i="1" s="1"/>
  <c r="BF140" i="1"/>
  <c r="BF139" i="1"/>
  <c r="BG139" i="1" s="1"/>
  <c r="BF138" i="1"/>
  <c r="BG138" i="1" s="1"/>
  <c r="BF137" i="1"/>
  <c r="BG137" i="1" s="1"/>
  <c r="BF136" i="1"/>
  <c r="BN136" i="1" s="1"/>
  <c r="BO136" i="1" s="1"/>
  <c r="BF135" i="1"/>
  <c r="BG135" i="1" s="1"/>
  <c r="BF134" i="1"/>
  <c r="BN134" i="1" s="1"/>
  <c r="BO134" i="1" s="1"/>
  <c r="BF132" i="1"/>
  <c r="BG132" i="1" s="1"/>
  <c r="BF131" i="1"/>
  <c r="BN131" i="1" s="1"/>
  <c r="BO131" i="1" s="1"/>
  <c r="BF130" i="1"/>
  <c r="BG130" i="1" s="1"/>
  <c r="BF129" i="1"/>
  <c r="BG129" i="1" s="1"/>
  <c r="BF128" i="1"/>
  <c r="BF127" i="1"/>
  <c r="BN127" i="1" s="1"/>
  <c r="BO127" i="1" s="1"/>
  <c r="BF126" i="1"/>
  <c r="BN126" i="1" s="1"/>
  <c r="BO126" i="1" s="1"/>
  <c r="BF124" i="1"/>
  <c r="BG124" i="1" s="1"/>
  <c r="BF123" i="1"/>
  <c r="BN123" i="1" s="1"/>
  <c r="BO123" i="1" s="1"/>
  <c r="BF122" i="1"/>
  <c r="BG122" i="1" s="1"/>
  <c r="BF121" i="1"/>
  <c r="BG121" i="1" s="1"/>
  <c r="BF120" i="1"/>
  <c r="BN120" i="1" s="1"/>
  <c r="BO120" i="1" s="1"/>
  <c r="BF119" i="1"/>
  <c r="BN119" i="1" s="1"/>
  <c r="BO119" i="1" s="1"/>
  <c r="BF118" i="1"/>
  <c r="BN118" i="1" s="1"/>
  <c r="BO118" i="1" s="1"/>
  <c r="BF116" i="1"/>
  <c r="BG116" i="1" s="1"/>
  <c r="BF115" i="1"/>
  <c r="BN115" i="1" s="1"/>
  <c r="BO115" i="1" s="1"/>
  <c r="BF114" i="1"/>
  <c r="BG114" i="1" s="1"/>
  <c r="BF113" i="1"/>
  <c r="BG113" i="1" s="1"/>
  <c r="BF112" i="1"/>
  <c r="BF111" i="1"/>
  <c r="BN111" i="1" s="1"/>
  <c r="BO111" i="1" s="1"/>
  <c r="BF110" i="1"/>
  <c r="BN110" i="1" s="1"/>
  <c r="BO110" i="1" s="1"/>
  <c r="BF108" i="1"/>
  <c r="BG108" i="1" s="1"/>
  <c r="BF107" i="1"/>
  <c r="BN107" i="1" s="1"/>
  <c r="BO107" i="1" s="1"/>
  <c r="BF106" i="1"/>
  <c r="BG106" i="1" s="1"/>
  <c r="BF105" i="1"/>
  <c r="BG105" i="1" s="1"/>
  <c r="BF104" i="1"/>
  <c r="BN104" i="1" s="1"/>
  <c r="BO104" i="1" s="1"/>
  <c r="BF103" i="1"/>
  <c r="BN103" i="1" s="1"/>
  <c r="BO103" i="1" s="1"/>
  <c r="BF102" i="1"/>
  <c r="BN102" i="1" s="1"/>
  <c r="BO102" i="1" s="1"/>
  <c r="BF100" i="1"/>
  <c r="BG100" i="1" s="1"/>
  <c r="BF99" i="1"/>
  <c r="BN99" i="1" s="1"/>
  <c r="BO99" i="1" s="1"/>
  <c r="BF98" i="1"/>
  <c r="BF97" i="1"/>
  <c r="BG97" i="1" s="1"/>
  <c r="BF96" i="1"/>
  <c r="BF95" i="1"/>
  <c r="BN95" i="1" s="1"/>
  <c r="BO95" i="1" s="1"/>
  <c r="BF94" i="1"/>
  <c r="BN94" i="1" s="1"/>
  <c r="BO94" i="1" s="1"/>
  <c r="BF92" i="1"/>
  <c r="BN92" i="1" s="1"/>
  <c r="BO92" i="1" s="1"/>
  <c r="BF91" i="1"/>
  <c r="BN91" i="1" s="1"/>
  <c r="BO91" i="1" s="1"/>
  <c r="BF90" i="1"/>
  <c r="BF89" i="1"/>
  <c r="BG89" i="1" s="1"/>
  <c r="BF88" i="1"/>
  <c r="BN88" i="1" s="1"/>
  <c r="BO88" i="1" s="1"/>
  <c r="BF87" i="1"/>
  <c r="BN87" i="1" s="1"/>
  <c r="BO87" i="1" s="1"/>
  <c r="BF86" i="1"/>
  <c r="BG86" i="1" s="1"/>
  <c r="BF84" i="1"/>
  <c r="BN84" i="1" s="1"/>
  <c r="BO84" i="1" s="1"/>
  <c r="BF83" i="1"/>
  <c r="BN83" i="1" s="1"/>
  <c r="BO83" i="1" s="1"/>
  <c r="BF82" i="1"/>
  <c r="BG82" i="1" s="1"/>
  <c r="BF81" i="1"/>
  <c r="BN81" i="1" s="1"/>
  <c r="BO81" i="1" s="1"/>
  <c r="BF80" i="1"/>
  <c r="BG80" i="1" s="1"/>
  <c r="BF79" i="1"/>
  <c r="BG79" i="1" s="1"/>
  <c r="BF78" i="1"/>
  <c r="BG78" i="1" s="1"/>
  <c r="BF76" i="1"/>
  <c r="BN76" i="1" s="1"/>
  <c r="BO76" i="1" s="1"/>
  <c r="BF75" i="1"/>
  <c r="BN75" i="1" s="1"/>
  <c r="BO75" i="1" s="1"/>
  <c r="BF74" i="1"/>
  <c r="BN74" i="1" s="1"/>
  <c r="BO74" i="1" s="1"/>
  <c r="BF73" i="1"/>
  <c r="BF72" i="1"/>
  <c r="BG72" i="1" s="1"/>
  <c r="BF71" i="1"/>
  <c r="BG71" i="1" s="1"/>
  <c r="BF70" i="1"/>
  <c r="BG70" i="1" s="1"/>
  <c r="BF68" i="1"/>
  <c r="BN68" i="1" s="1"/>
  <c r="BO68" i="1" s="1"/>
  <c r="BF67" i="1"/>
  <c r="BN67" i="1" s="1"/>
  <c r="BO67" i="1" s="1"/>
  <c r="BF66" i="1"/>
  <c r="BN66" i="1" s="1"/>
  <c r="BO66" i="1" s="1"/>
  <c r="BF65" i="1"/>
  <c r="BF64" i="1"/>
  <c r="BG64" i="1" s="1"/>
  <c r="BF63" i="1"/>
  <c r="BG63" i="1" s="1"/>
  <c r="BF62" i="1"/>
  <c r="BG62" i="1" s="1"/>
  <c r="BF60" i="1"/>
  <c r="BN60" i="1" s="1"/>
  <c r="BO60" i="1" s="1"/>
  <c r="BF59" i="1"/>
  <c r="BN59" i="1" s="1"/>
  <c r="BO59" i="1" s="1"/>
  <c r="BF58" i="1"/>
  <c r="BN58" i="1" s="1"/>
  <c r="BO58" i="1" s="1"/>
  <c r="BF57" i="1"/>
  <c r="BF56" i="1"/>
  <c r="BG56" i="1" s="1"/>
  <c r="BF55" i="1"/>
  <c r="BG55" i="1" s="1"/>
  <c r="BF54" i="1"/>
  <c r="BG54" i="1" s="1"/>
  <c r="BF52" i="1"/>
  <c r="BN52" i="1" s="1"/>
  <c r="BO52" i="1" s="1"/>
  <c r="BF51" i="1"/>
  <c r="BN51" i="1" s="1"/>
  <c r="BO51" i="1" s="1"/>
  <c r="BF50" i="1"/>
  <c r="BF49" i="1"/>
  <c r="BF48" i="1"/>
  <c r="BF47" i="1"/>
  <c r="BM47" i="1" s="1"/>
  <c r="BF46" i="1"/>
  <c r="BF44" i="1"/>
  <c r="BG44" i="1" s="1"/>
  <c r="BF43" i="1"/>
  <c r="BG43" i="1" s="1"/>
  <c r="BF42" i="1"/>
  <c r="BG42" i="1" s="1"/>
  <c r="BF41" i="1"/>
  <c r="BG41" i="1" s="1"/>
  <c r="BF40" i="1"/>
  <c r="BF39" i="1"/>
  <c r="BF38" i="1"/>
  <c r="BM38" i="1" s="1"/>
  <c r="BF36" i="1"/>
  <c r="BM36" i="1" s="1"/>
  <c r="BF35" i="1"/>
  <c r="BF34" i="1"/>
  <c r="BM34" i="1" s="1"/>
  <c r="BF33" i="1"/>
  <c r="BF32" i="1"/>
  <c r="BG32" i="1" s="1"/>
  <c r="BF31" i="1"/>
  <c r="BG31" i="1" s="1"/>
  <c r="BF30" i="1"/>
  <c r="BG30" i="1" s="1"/>
  <c r="BF28" i="1"/>
  <c r="BG28" i="1" s="1"/>
  <c r="BF27" i="1"/>
  <c r="BG27" i="1" s="1"/>
  <c r="BF26" i="1"/>
  <c r="BM26" i="1" s="1"/>
  <c r="BF25" i="1"/>
  <c r="BG25" i="1" s="1"/>
  <c r="BF24" i="1"/>
  <c r="BM24" i="1" s="1"/>
  <c r="BF23" i="1"/>
  <c r="BM23" i="1" s="1"/>
  <c r="BF22" i="1"/>
  <c r="BF20" i="1"/>
  <c r="BG20" i="1" s="1"/>
  <c r="BF19" i="1"/>
  <c r="BG19" i="1" s="1"/>
  <c r="BF18" i="1"/>
  <c r="BF17" i="1"/>
  <c r="BG17" i="1" s="1"/>
  <c r="BF16" i="1"/>
  <c r="BG16" i="1" s="1"/>
  <c r="BF15" i="1"/>
  <c r="BN15" i="1" s="1"/>
  <c r="BO15" i="1" s="1"/>
  <c r="BB15" i="1"/>
  <c r="BK15" i="1" s="1"/>
  <c r="BG9" i="1"/>
  <c r="BP8" i="1"/>
  <c r="BM8" i="1"/>
  <c r="BJ8" i="1"/>
  <c r="AA1" i="1"/>
  <c r="BA1" i="1" s="1"/>
  <c r="AF315" i="1"/>
  <c r="AG315" i="1" s="1"/>
  <c r="AF314" i="1"/>
  <c r="AM314" i="1" s="1"/>
  <c r="AF313" i="1"/>
  <c r="AF312" i="1"/>
  <c r="AG312" i="1" s="1"/>
  <c r="AF311" i="1"/>
  <c r="AG311" i="1" s="1"/>
  <c r="AF308" i="1"/>
  <c r="AN308" i="1" s="1"/>
  <c r="AO308" i="1" s="1"/>
  <c r="AF307" i="1"/>
  <c r="AG307" i="1" s="1"/>
  <c r="AF306" i="1"/>
  <c r="AM306" i="1" s="1"/>
  <c r="AF305" i="1"/>
  <c r="AF304" i="1"/>
  <c r="AG304" i="1" s="1"/>
  <c r="AF303" i="1"/>
  <c r="AG303" i="1" s="1"/>
  <c r="AF300" i="1"/>
  <c r="AN300" i="1" s="1"/>
  <c r="AO300" i="1" s="1"/>
  <c r="AF299" i="1"/>
  <c r="AN299" i="1" s="1"/>
  <c r="AO299" i="1" s="1"/>
  <c r="AF298" i="1"/>
  <c r="AM298" i="1" s="1"/>
  <c r="AF297" i="1"/>
  <c r="AN297" i="1" s="1"/>
  <c r="AO297" i="1" s="1"/>
  <c r="AF296" i="1"/>
  <c r="AG296" i="1" s="1"/>
  <c r="AF295" i="1"/>
  <c r="AG295" i="1" s="1"/>
  <c r="AF292" i="1"/>
  <c r="AG292" i="1" s="1"/>
  <c r="AF291" i="1"/>
  <c r="AF290" i="1"/>
  <c r="AM290" i="1" s="1"/>
  <c r="AF289" i="1"/>
  <c r="AN289" i="1" s="1"/>
  <c r="AO289" i="1" s="1"/>
  <c r="AF288" i="1"/>
  <c r="AG288" i="1" s="1"/>
  <c r="AF287" i="1"/>
  <c r="AF284" i="1"/>
  <c r="AN284" i="1" s="1"/>
  <c r="AO284" i="1" s="1"/>
  <c r="AF283" i="1"/>
  <c r="AN283" i="1" s="1"/>
  <c r="AO283" i="1" s="1"/>
  <c r="AF282" i="1"/>
  <c r="AM282" i="1" s="1"/>
  <c r="AF281" i="1"/>
  <c r="AN281" i="1" s="1"/>
  <c r="AO281" i="1" s="1"/>
  <c r="AF280" i="1"/>
  <c r="AG280" i="1" s="1"/>
  <c r="AF279" i="1"/>
  <c r="AG279" i="1" s="1"/>
  <c r="AF276" i="1"/>
  <c r="AN276" i="1" s="1"/>
  <c r="AO276" i="1" s="1"/>
  <c r="AF275" i="1"/>
  <c r="AN275" i="1" s="1"/>
  <c r="AO275" i="1" s="1"/>
  <c r="AF274" i="1"/>
  <c r="AM274" i="1" s="1"/>
  <c r="AF273" i="1"/>
  <c r="AN273" i="1" s="1"/>
  <c r="AO273" i="1" s="1"/>
  <c r="AF272" i="1"/>
  <c r="AF271" i="1"/>
  <c r="AG271" i="1" s="1"/>
  <c r="AF268" i="1"/>
  <c r="AN268" i="1" s="1"/>
  <c r="AO268" i="1" s="1"/>
  <c r="AF267" i="1"/>
  <c r="AN267" i="1" s="1"/>
  <c r="AO267" i="1" s="1"/>
  <c r="AF266" i="1"/>
  <c r="AM266" i="1" s="1"/>
  <c r="AF265" i="1"/>
  <c r="AN265" i="1" s="1"/>
  <c r="AO265" i="1" s="1"/>
  <c r="AF264" i="1"/>
  <c r="AG264" i="1" s="1"/>
  <c r="AF263" i="1"/>
  <c r="AM263" i="1" s="1"/>
  <c r="AF260" i="1"/>
  <c r="AF259" i="1"/>
  <c r="AF258" i="1"/>
  <c r="AG258" i="1" s="1"/>
  <c r="AF257" i="1"/>
  <c r="AN257" i="1" s="1"/>
  <c r="AO257" i="1" s="1"/>
  <c r="AF256" i="1"/>
  <c r="AG256" i="1" s="1"/>
  <c r="AF255" i="1"/>
  <c r="AN255" i="1" s="1"/>
  <c r="AO255" i="1" s="1"/>
  <c r="AF252" i="1"/>
  <c r="AM252" i="1" s="1"/>
  <c r="AF251" i="1"/>
  <c r="AG251" i="1" s="1"/>
  <c r="AF250" i="1"/>
  <c r="AG250" i="1" s="1"/>
  <c r="AF249" i="1"/>
  <c r="AG249" i="1" s="1"/>
  <c r="AF248" i="1"/>
  <c r="AG248" i="1" s="1"/>
  <c r="AF247" i="1"/>
  <c r="AF244" i="1"/>
  <c r="AM244" i="1" s="1"/>
  <c r="AF243" i="1"/>
  <c r="AG243" i="1" s="1"/>
  <c r="AF242" i="1"/>
  <c r="AG242" i="1" s="1"/>
  <c r="AF241" i="1"/>
  <c r="AG241" i="1" s="1"/>
  <c r="AF240" i="1"/>
  <c r="AG240" i="1" s="1"/>
  <c r="AF239" i="1"/>
  <c r="AN239" i="1" s="1"/>
  <c r="AO239" i="1" s="1"/>
  <c r="AF236" i="1"/>
  <c r="AM236" i="1" s="1"/>
  <c r="AF235" i="1"/>
  <c r="AG235" i="1" s="1"/>
  <c r="AF234" i="1"/>
  <c r="AN234" i="1" s="1"/>
  <c r="AO234" i="1" s="1"/>
  <c r="AF233" i="1"/>
  <c r="AF232" i="1"/>
  <c r="AG232" i="1" s="1"/>
  <c r="AF231" i="1"/>
  <c r="AN231" i="1" s="1"/>
  <c r="AO231" i="1" s="1"/>
  <c r="AF228" i="1"/>
  <c r="AM228" i="1" s="1"/>
  <c r="AF227" i="1"/>
  <c r="AG227" i="1" s="1"/>
  <c r="AF226" i="1"/>
  <c r="AF225" i="1"/>
  <c r="AF224" i="1"/>
  <c r="AG224" i="1" s="1"/>
  <c r="AF223" i="1"/>
  <c r="AG223" i="1" s="1"/>
  <c r="AF220" i="1"/>
  <c r="AN220" i="1" s="1"/>
  <c r="AO220" i="1" s="1"/>
  <c r="AF219" i="1"/>
  <c r="AG219" i="1" s="1"/>
  <c r="AF218" i="1"/>
  <c r="AN218" i="1" s="1"/>
  <c r="AO218" i="1" s="1"/>
  <c r="AF217" i="1"/>
  <c r="AM217" i="1" s="1"/>
  <c r="AF216" i="1"/>
  <c r="AG216" i="1" s="1"/>
  <c r="AF215" i="1"/>
  <c r="AG215" i="1" s="1"/>
  <c r="AF212" i="1"/>
  <c r="AN212" i="1" s="1"/>
  <c r="AO212" i="1" s="1"/>
  <c r="AF211" i="1"/>
  <c r="AG211" i="1" s="1"/>
  <c r="AF210" i="1"/>
  <c r="AN210" i="1" s="1"/>
  <c r="AO210" i="1" s="1"/>
  <c r="AF209" i="1"/>
  <c r="AF208" i="1"/>
  <c r="AG208" i="1" s="1"/>
  <c r="AF207" i="1"/>
  <c r="AG207" i="1" s="1"/>
  <c r="AF204" i="1"/>
  <c r="AN204" i="1" s="1"/>
  <c r="AO204" i="1" s="1"/>
  <c r="AF203" i="1"/>
  <c r="AG203" i="1" s="1"/>
  <c r="AF202" i="1"/>
  <c r="AN202" i="1" s="1"/>
  <c r="AO202" i="1" s="1"/>
  <c r="AF201" i="1"/>
  <c r="AM201" i="1" s="1"/>
  <c r="AF200" i="1"/>
  <c r="AG200" i="1" s="1"/>
  <c r="AF199" i="1"/>
  <c r="AG199" i="1" s="1"/>
  <c r="AF196" i="1"/>
  <c r="AN196" i="1" s="1"/>
  <c r="AO196" i="1" s="1"/>
  <c r="AF195" i="1"/>
  <c r="AF194" i="1"/>
  <c r="AN194" i="1" s="1"/>
  <c r="AO194" i="1" s="1"/>
  <c r="AF193" i="1"/>
  <c r="AM193" i="1" s="1"/>
  <c r="AF192" i="1"/>
  <c r="AG192" i="1" s="1"/>
  <c r="AF191" i="1"/>
  <c r="AN191" i="1" s="1"/>
  <c r="AO191" i="1" s="1"/>
  <c r="AF188" i="1"/>
  <c r="AG188" i="1" s="1"/>
  <c r="AF187" i="1"/>
  <c r="AG187" i="1" s="1"/>
  <c r="AF186" i="1"/>
  <c r="AN186" i="1" s="1"/>
  <c r="AO186" i="1" s="1"/>
  <c r="AF185" i="1"/>
  <c r="AF184" i="1"/>
  <c r="AG184" i="1" s="1"/>
  <c r="AF183" i="1"/>
  <c r="AF180" i="1"/>
  <c r="AG180" i="1" s="1"/>
  <c r="AF179" i="1"/>
  <c r="AM179" i="1" s="1"/>
  <c r="AF178" i="1"/>
  <c r="AG178" i="1" s="1"/>
  <c r="AF177" i="1"/>
  <c r="AF176" i="1"/>
  <c r="AM176" i="1" s="1"/>
  <c r="AF175" i="1"/>
  <c r="AN175" i="1" s="1"/>
  <c r="AO175" i="1" s="1"/>
  <c r="AF172" i="1"/>
  <c r="AG172" i="1" s="1"/>
  <c r="AF171" i="1"/>
  <c r="AM171" i="1" s="1"/>
  <c r="AF170" i="1"/>
  <c r="AF169" i="1"/>
  <c r="AG169" i="1" s="1"/>
  <c r="AF168" i="1"/>
  <c r="AM168" i="1" s="1"/>
  <c r="AF167" i="1"/>
  <c r="AF164" i="1"/>
  <c r="AG164" i="1" s="1"/>
  <c r="AF163" i="1"/>
  <c r="AF162" i="1"/>
  <c r="AG162" i="1" s="1"/>
  <c r="AF161" i="1"/>
  <c r="AN161" i="1" s="1"/>
  <c r="AO161" i="1" s="1"/>
  <c r="AF160" i="1"/>
  <c r="AF159" i="1"/>
  <c r="AN159" i="1" s="1"/>
  <c r="AO159" i="1" s="1"/>
  <c r="AF156" i="1"/>
  <c r="AG156" i="1" s="1"/>
  <c r="AF155" i="1"/>
  <c r="AM155" i="1" s="1"/>
  <c r="AF154" i="1"/>
  <c r="AG154" i="1" s="1"/>
  <c r="AF153" i="1"/>
  <c r="AG153" i="1" s="1"/>
  <c r="AF152" i="1"/>
  <c r="AF151" i="1"/>
  <c r="AN151" i="1" s="1"/>
  <c r="AO151" i="1" s="1"/>
  <c r="AF148" i="1"/>
  <c r="AN148" i="1" s="1"/>
  <c r="AO148" i="1" s="1"/>
  <c r="AF147" i="1"/>
  <c r="AM147" i="1" s="1"/>
  <c r="AF146" i="1"/>
  <c r="AG146" i="1" s="1"/>
  <c r="AF145" i="1"/>
  <c r="AF144" i="1"/>
  <c r="AM144" i="1" s="1"/>
  <c r="AF143" i="1"/>
  <c r="AN143" i="1" s="1"/>
  <c r="AO143" i="1" s="1"/>
  <c r="AF140" i="1"/>
  <c r="AF139" i="1"/>
  <c r="AM139" i="1" s="1"/>
  <c r="AF138" i="1"/>
  <c r="AG138" i="1" s="1"/>
  <c r="AF137" i="1"/>
  <c r="AG137" i="1" s="1"/>
  <c r="AF136" i="1"/>
  <c r="AN136" i="1" s="1"/>
  <c r="AO136" i="1" s="1"/>
  <c r="AF135" i="1"/>
  <c r="AF132" i="1"/>
  <c r="AF131" i="1"/>
  <c r="AF130" i="1"/>
  <c r="AG130" i="1" s="1"/>
  <c r="AF129" i="1"/>
  <c r="AN129" i="1" s="1"/>
  <c r="AO129" i="1" s="1"/>
  <c r="AF128" i="1"/>
  <c r="AF127" i="1"/>
  <c r="AG127" i="1" s="1"/>
  <c r="AF124" i="1"/>
  <c r="AN124" i="1" s="1"/>
  <c r="AO124" i="1" s="1"/>
  <c r="AF123" i="1"/>
  <c r="AF122" i="1"/>
  <c r="AG122" i="1" s="1"/>
  <c r="AF121" i="1"/>
  <c r="AN121" i="1" s="1"/>
  <c r="AO121" i="1" s="1"/>
  <c r="AF120" i="1"/>
  <c r="AF119" i="1"/>
  <c r="AG119" i="1" s="1"/>
  <c r="AF116" i="1"/>
  <c r="AN116" i="1" s="1"/>
  <c r="AO116" i="1" s="1"/>
  <c r="AF115" i="1"/>
  <c r="AF114" i="1"/>
  <c r="AG114" i="1" s="1"/>
  <c r="AF113" i="1"/>
  <c r="AN113" i="1" s="1"/>
  <c r="AO113" i="1" s="1"/>
  <c r="AF112" i="1"/>
  <c r="AN112" i="1" s="1"/>
  <c r="AO112" i="1" s="1"/>
  <c r="AF111" i="1"/>
  <c r="AF108" i="1"/>
  <c r="AN108" i="1" s="1"/>
  <c r="AO108" i="1" s="1"/>
  <c r="AF107" i="1"/>
  <c r="AF106" i="1"/>
  <c r="AG106" i="1" s="1"/>
  <c r="AF105" i="1"/>
  <c r="AN105" i="1" s="1"/>
  <c r="AO105" i="1" s="1"/>
  <c r="AF104" i="1"/>
  <c r="AF103" i="1"/>
  <c r="AG103" i="1" s="1"/>
  <c r="AF100" i="1"/>
  <c r="AN100" i="1" s="1"/>
  <c r="AO100" i="1" s="1"/>
  <c r="AF99" i="1"/>
  <c r="AN99" i="1" s="1"/>
  <c r="AO99" i="1" s="1"/>
  <c r="AF98" i="1"/>
  <c r="AN98" i="1" s="1"/>
  <c r="AO98" i="1" s="1"/>
  <c r="AF97" i="1"/>
  <c r="AM97" i="1" s="1"/>
  <c r="AF96" i="1"/>
  <c r="AF95" i="1"/>
  <c r="AM95" i="1" s="1"/>
  <c r="AF92" i="1"/>
  <c r="AG92" i="1" s="1"/>
  <c r="AF91" i="1"/>
  <c r="AG91" i="1" s="1"/>
  <c r="AF90" i="1"/>
  <c r="AM90" i="1" s="1"/>
  <c r="AF89" i="1"/>
  <c r="AG89" i="1" s="1"/>
  <c r="AF88" i="1"/>
  <c r="AG88" i="1" s="1"/>
  <c r="AF87" i="1"/>
  <c r="AF84" i="1"/>
  <c r="AG84" i="1" s="1"/>
  <c r="AF83" i="1"/>
  <c r="AG83" i="1" s="1"/>
  <c r="AF82" i="1"/>
  <c r="AM82" i="1" s="1"/>
  <c r="AF81" i="1"/>
  <c r="AG81" i="1" s="1"/>
  <c r="AF80" i="1"/>
  <c r="AG80" i="1" s="1"/>
  <c r="AF79" i="1"/>
  <c r="AF76" i="1"/>
  <c r="AG76" i="1" s="1"/>
  <c r="AF75" i="1"/>
  <c r="AG75" i="1" s="1"/>
  <c r="AF74" i="1"/>
  <c r="AM74" i="1" s="1"/>
  <c r="AF73" i="1"/>
  <c r="AG73" i="1" s="1"/>
  <c r="AF72" i="1"/>
  <c r="AG72" i="1" s="1"/>
  <c r="AF71" i="1"/>
  <c r="AN71" i="1" s="1"/>
  <c r="AO71" i="1" s="1"/>
  <c r="AF68" i="1"/>
  <c r="AG68" i="1" s="1"/>
  <c r="AF67" i="1"/>
  <c r="AG67" i="1" s="1"/>
  <c r="AF66" i="1"/>
  <c r="AM66" i="1" s="1"/>
  <c r="AF65" i="1"/>
  <c r="AG65" i="1" s="1"/>
  <c r="AF64" i="1"/>
  <c r="AG64" i="1" s="1"/>
  <c r="AF63" i="1"/>
  <c r="AF60" i="1"/>
  <c r="AG60" i="1" s="1"/>
  <c r="AF59" i="1"/>
  <c r="AG59" i="1" s="1"/>
  <c r="AF58" i="1"/>
  <c r="AM58" i="1" s="1"/>
  <c r="AF57" i="1"/>
  <c r="AG57" i="1" s="1"/>
  <c r="AF56" i="1"/>
  <c r="AF55" i="1"/>
  <c r="AF52" i="1"/>
  <c r="AG52" i="1" s="1"/>
  <c r="AF51" i="1"/>
  <c r="AG51" i="1" s="1"/>
  <c r="AF50" i="1"/>
  <c r="AF49" i="1"/>
  <c r="AG49" i="1" s="1"/>
  <c r="AF48" i="1"/>
  <c r="AM48" i="1" s="1"/>
  <c r="AF47" i="1"/>
  <c r="AF44" i="1"/>
  <c r="AG44" i="1" s="1"/>
  <c r="AF43" i="1"/>
  <c r="AG43" i="1" s="1"/>
  <c r="AF42" i="1"/>
  <c r="AF41" i="1"/>
  <c r="AG41" i="1" s="1"/>
  <c r="AF40" i="1"/>
  <c r="AG40" i="1" s="1"/>
  <c r="AF39" i="1"/>
  <c r="AG39" i="1" s="1"/>
  <c r="AF36" i="1"/>
  <c r="AM36" i="1" s="1"/>
  <c r="AF35" i="1"/>
  <c r="AM35" i="1" s="1"/>
  <c r="AF34" i="1"/>
  <c r="AM34" i="1" s="1"/>
  <c r="AF33" i="1"/>
  <c r="AM33" i="1" s="1"/>
  <c r="AF32" i="1"/>
  <c r="AG32" i="1" s="1"/>
  <c r="AF31" i="1"/>
  <c r="AG31" i="1" s="1"/>
  <c r="AF28" i="1"/>
  <c r="AG28" i="1" s="1"/>
  <c r="AF27" i="1"/>
  <c r="AG27" i="1" s="1"/>
  <c r="AF26" i="1"/>
  <c r="AF25" i="1"/>
  <c r="AG25" i="1" s="1"/>
  <c r="AF24" i="1"/>
  <c r="AF23" i="1"/>
  <c r="AM23" i="1" s="1"/>
  <c r="AF20" i="1"/>
  <c r="AF19" i="1"/>
  <c r="AG19" i="1" s="1"/>
  <c r="AF18" i="1"/>
  <c r="AG18" i="1" s="1"/>
  <c r="AF17" i="1"/>
  <c r="AG17" i="1" s="1"/>
  <c r="AF16" i="1"/>
  <c r="AG16" i="1" s="1"/>
  <c r="AF15" i="1"/>
  <c r="AM15" i="1" s="1"/>
  <c r="AB15" i="1"/>
  <c r="AK15" i="1" s="1"/>
  <c r="AG9" i="1"/>
  <c r="AP8" i="1"/>
  <c r="AM8" i="1"/>
  <c r="AJ8" i="1"/>
  <c r="AF8" i="1"/>
  <c r="F15" i="1"/>
  <c r="P8" i="1"/>
  <c r="M8" i="1"/>
  <c r="J8" i="1"/>
  <c r="I3" i="1"/>
  <c r="F8" i="1"/>
  <c r="F116" i="1"/>
  <c r="M116" i="1" s="1"/>
  <c r="F117" i="1"/>
  <c r="M117" i="1" s="1"/>
  <c r="F118" i="1"/>
  <c r="M118" i="1" s="1"/>
  <c r="F119" i="1"/>
  <c r="N119" i="1" s="1"/>
  <c r="O119" i="1" s="1"/>
  <c r="F120" i="1"/>
  <c r="M120" i="1" s="1"/>
  <c r="F121" i="1"/>
  <c r="M121" i="1" s="1"/>
  <c r="F122" i="1"/>
  <c r="F123" i="1"/>
  <c r="M123" i="1" s="1"/>
  <c r="F124" i="1"/>
  <c r="M124" i="1" s="1"/>
  <c r="F125" i="1"/>
  <c r="M125" i="1" s="1"/>
  <c r="F126" i="1"/>
  <c r="M126" i="1" s="1"/>
  <c r="F127" i="1"/>
  <c r="M127" i="1" s="1"/>
  <c r="F128" i="1"/>
  <c r="M128" i="1" s="1"/>
  <c r="F129" i="1"/>
  <c r="M129" i="1" s="1"/>
  <c r="F130" i="1"/>
  <c r="F131" i="1"/>
  <c r="M131" i="1" s="1"/>
  <c r="F132" i="1"/>
  <c r="M132" i="1" s="1"/>
  <c r="F133" i="1"/>
  <c r="M133" i="1" s="1"/>
  <c r="F134" i="1"/>
  <c r="M134" i="1" s="1"/>
  <c r="F135" i="1"/>
  <c r="N135" i="1" s="1"/>
  <c r="O135" i="1" s="1"/>
  <c r="F136" i="1"/>
  <c r="M136" i="1" s="1"/>
  <c r="F137" i="1"/>
  <c r="M137" i="1" s="1"/>
  <c r="F138" i="1"/>
  <c r="F139" i="1"/>
  <c r="M139" i="1" s="1"/>
  <c r="F140" i="1"/>
  <c r="M140" i="1" s="1"/>
  <c r="F141" i="1"/>
  <c r="M141" i="1" s="1"/>
  <c r="F142" i="1"/>
  <c r="M142" i="1" s="1"/>
  <c r="F143" i="1"/>
  <c r="N143" i="1" s="1"/>
  <c r="O143" i="1" s="1"/>
  <c r="F144" i="1"/>
  <c r="M144" i="1" s="1"/>
  <c r="F145" i="1"/>
  <c r="M145" i="1" s="1"/>
  <c r="F146" i="1"/>
  <c r="M146" i="1" s="1"/>
  <c r="F147" i="1"/>
  <c r="M147" i="1" s="1"/>
  <c r="F148" i="1"/>
  <c r="M148" i="1" s="1"/>
  <c r="F149" i="1"/>
  <c r="M149" i="1" s="1"/>
  <c r="F150" i="1"/>
  <c r="M150" i="1" s="1"/>
  <c r="F151" i="1"/>
  <c r="N151" i="1" s="1"/>
  <c r="O151" i="1" s="1"/>
  <c r="F152" i="1"/>
  <c r="M152" i="1" s="1"/>
  <c r="F153" i="1"/>
  <c r="M153" i="1" s="1"/>
  <c r="F154" i="1"/>
  <c r="M154" i="1" s="1"/>
  <c r="F155" i="1"/>
  <c r="M155" i="1" s="1"/>
  <c r="F156" i="1"/>
  <c r="M156" i="1" s="1"/>
  <c r="F157" i="1"/>
  <c r="M157" i="1" s="1"/>
  <c r="F158" i="1"/>
  <c r="M158" i="1" s="1"/>
  <c r="F159" i="1"/>
  <c r="N159" i="1" s="1"/>
  <c r="O159" i="1" s="1"/>
  <c r="F160" i="1"/>
  <c r="M160" i="1" s="1"/>
  <c r="F161" i="1"/>
  <c r="M161" i="1" s="1"/>
  <c r="F162" i="1"/>
  <c r="M162" i="1" s="1"/>
  <c r="F163" i="1"/>
  <c r="M163" i="1" s="1"/>
  <c r="F164" i="1"/>
  <c r="M164" i="1" s="1"/>
  <c r="F165" i="1"/>
  <c r="M165" i="1" s="1"/>
  <c r="F166" i="1"/>
  <c r="M166" i="1" s="1"/>
  <c r="F167" i="1"/>
  <c r="N167" i="1" s="1"/>
  <c r="O167" i="1" s="1"/>
  <c r="F168" i="1"/>
  <c r="M168" i="1" s="1"/>
  <c r="F169" i="1"/>
  <c r="M169" i="1" s="1"/>
  <c r="F170" i="1"/>
  <c r="M170" i="1" s="1"/>
  <c r="F171" i="1"/>
  <c r="M171" i="1" s="1"/>
  <c r="F172" i="1"/>
  <c r="M172" i="1" s="1"/>
  <c r="F173" i="1"/>
  <c r="M173" i="1" s="1"/>
  <c r="F174" i="1"/>
  <c r="M174" i="1" s="1"/>
  <c r="F175" i="1"/>
  <c r="N175" i="1" s="1"/>
  <c r="O175" i="1" s="1"/>
  <c r="F176" i="1"/>
  <c r="M176" i="1" s="1"/>
  <c r="F177" i="1"/>
  <c r="M177" i="1" s="1"/>
  <c r="F178" i="1"/>
  <c r="M178" i="1" s="1"/>
  <c r="F179" i="1"/>
  <c r="M179" i="1" s="1"/>
  <c r="F180" i="1"/>
  <c r="M180" i="1" s="1"/>
  <c r="F181" i="1"/>
  <c r="M181" i="1" s="1"/>
  <c r="F182" i="1"/>
  <c r="M182" i="1" s="1"/>
  <c r="F183" i="1"/>
  <c r="N183" i="1" s="1"/>
  <c r="O183" i="1" s="1"/>
  <c r="F184" i="1"/>
  <c r="M184" i="1" s="1"/>
  <c r="F185" i="1"/>
  <c r="M185" i="1" s="1"/>
  <c r="F186" i="1"/>
  <c r="M186" i="1" s="1"/>
  <c r="F187" i="1"/>
  <c r="M187" i="1" s="1"/>
  <c r="F188" i="1"/>
  <c r="M188" i="1" s="1"/>
  <c r="F189" i="1"/>
  <c r="M189" i="1" s="1"/>
  <c r="F190" i="1"/>
  <c r="M190" i="1" s="1"/>
  <c r="F191" i="1"/>
  <c r="M191" i="1" s="1"/>
  <c r="F192" i="1"/>
  <c r="M192" i="1" s="1"/>
  <c r="F193" i="1"/>
  <c r="M193" i="1" s="1"/>
  <c r="F194" i="1"/>
  <c r="M194" i="1" s="1"/>
  <c r="F195" i="1"/>
  <c r="M195" i="1" s="1"/>
  <c r="F196" i="1"/>
  <c r="M196" i="1" s="1"/>
  <c r="F197" i="1"/>
  <c r="M197" i="1" s="1"/>
  <c r="F198" i="1"/>
  <c r="M198" i="1" s="1"/>
  <c r="F199" i="1"/>
  <c r="M199" i="1" s="1"/>
  <c r="F200" i="1"/>
  <c r="M200" i="1" s="1"/>
  <c r="F201" i="1"/>
  <c r="M201" i="1" s="1"/>
  <c r="F202" i="1"/>
  <c r="M202" i="1" s="1"/>
  <c r="F203" i="1"/>
  <c r="M203" i="1" s="1"/>
  <c r="F204" i="1"/>
  <c r="M204" i="1" s="1"/>
  <c r="F205" i="1"/>
  <c r="M205" i="1" s="1"/>
  <c r="F206" i="1"/>
  <c r="M206" i="1" s="1"/>
  <c r="F207" i="1"/>
  <c r="N207" i="1" s="1"/>
  <c r="O207" i="1" s="1"/>
  <c r="F208" i="1"/>
  <c r="M208" i="1" s="1"/>
  <c r="F209" i="1"/>
  <c r="M209" i="1" s="1"/>
  <c r="F210" i="1"/>
  <c r="N210" i="1" s="1"/>
  <c r="O210" i="1" s="1"/>
  <c r="F211" i="1"/>
  <c r="M211" i="1" s="1"/>
  <c r="F212" i="1"/>
  <c r="M212" i="1" s="1"/>
  <c r="F213" i="1"/>
  <c r="M213" i="1" s="1"/>
  <c r="F214" i="1"/>
  <c r="M214" i="1" s="1"/>
  <c r="F215" i="1"/>
  <c r="G215" i="1" s="1"/>
  <c r="F216" i="1"/>
  <c r="M216" i="1" s="1"/>
  <c r="F217" i="1"/>
  <c r="M217" i="1" s="1"/>
  <c r="F218" i="1"/>
  <c r="N218" i="1" s="1"/>
  <c r="O218" i="1" s="1"/>
  <c r="F219" i="1"/>
  <c r="M219" i="1" s="1"/>
  <c r="F220" i="1"/>
  <c r="M220" i="1" s="1"/>
  <c r="F221" i="1"/>
  <c r="M221" i="1" s="1"/>
  <c r="F222" i="1"/>
  <c r="M222" i="1" s="1"/>
  <c r="F223" i="1"/>
  <c r="N223" i="1" s="1"/>
  <c r="O223" i="1" s="1"/>
  <c r="F224" i="1"/>
  <c r="G224" i="1" s="1"/>
  <c r="F225" i="1"/>
  <c r="M225" i="1" s="1"/>
  <c r="F226" i="1"/>
  <c r="N226" i="1" s="1"/>
  <c r="O226" i="1" s="1"/>
  <c r="F227" i="1"/>
  <c r="M227" i="1" s="1"/>
  <c r="F228" i="1"/>
  <c r="M228" i="1" s="1"/>
  <c r="F229" i="1"/>
  <c r="M229" i="1" s="1"/>
  <c r="F230" i="1"/>
  <c r="M230" i="1" s="1"/>
  <c r="F231" i="1"/>
  <c r="M231" i="1" s="1"/>
  <c r="F232" i="1"/>
  <c r="M232" i="1" s="1"/>
  <c r="F233" i="1"/>
  <c r="M233" i="1" s="1"/>
  <c r="F234" i="1"/>
  <c r="N234" i="1" s="1"/>
  <c r="O234" i="1" s="1"/>
  <c r="F235" i="1"/>
  <c r="M235" i="1" s="1"/>
  <c r="F236" i="1"/>
  <c r="M236" i="1" s="1"/>
  <c r="F237" i="1"/>
  <c r="M237" i="1" s="1"/>
  <c r="F238" i="1"/>
  <c r="M238" i="1" s="1"/>
  <c r="F239" i="1"/>
  <c r="G239" i="1" s="1"/>
  <c r="F240" i="1"/>
  <c r="G240" i="1" s="1"/>
  <c r="F241" i="1"/>
  <c r="M241" i="1" s="1"/>
  <c r="F242" i="1"/>
  <c r="F243" i="1"/>
  <c r="M243" i="1" s="1"/>
  <c r="F244" i="1"/>
  <c r="M244" i="1" s="1"/>
  <c r="F245" i="1"/>
  <c r="M245" i="1" s="1"/>
  <c r="F246" i="1"/>
  <c r="M246" i="1" s="1"/>
  <c r="F247" i="1"/>
  <c r="G247" i="1" s="1"/>
  <c r="F248" i="1"/>
  <c r="G248" i="1" s="1"/>
  <c r="F249" i="1"/>
  <c r="M249" i="1" s="1"/>
  <c r="F250" i="1"/>
  <c r="F251" i="1"/>
  <c r="M251" i="1" s="1"/>
  <c r="F252" i="1"/>
  <c r="M252" i="1" s="1"/>
  <c r="F253" i="1"/>
  <c r="M253" i="1" s="1"/>
  <c r="F254" i="1"/>
  <c r="M254" i="1" s="1"/>
  <c r="F255" i="1"/>
  <c r="N255" i="1" s="1"/>
  <c r="O255" i="1" s="1"/>
  <c r="F256" i="1"/>
  <c r="N256" i="1" s="1"/>
  <c r="O256" i="1" s="1"/>
  <c r="F257" i="1"/>
  <c r="M257" i="1" s="1"/>
  <c r="F258" i="1"/>
  <c r="N258" i="1" s="1"/>
  <c r="O258" i="1" s="1"/>
  <c r="F259" i="1"/>
  <c r="M259" i="1" s="1"/>
  <c r="F260" i="1"/>
  <c r="M260" i="1" s="1"/>
  <c r="F261" i="1"/>
  <c r="M261" i="1" s="1"/>
  <c r="F262" i="1"/>
  <c r="M262" i="1" s="1"/>
  <c r="F263" i="1"/>
  <c r="M263" i="1" s="1"/>
  <c r="F264" i="1"/>
  <c r="M264" i="1" s="1"/>
  <c r="F265" i="1"/>
  <c r="M265" i="1" s="1"/>
  <c r="F266" i="1"/>
  <c r="N266" i="1" s="1"/>
  <c r="O266" i="1" s="1"/>
  <c r="F267" i="1"/>
  <c r="M267" i="1" s="1"/>
  <c r="F268" i="1"/>
  <c r="M268" i="1" s="1"/>
  <c r="F269" i="1"/>
  <c r="M269" i="1" s="1"/>
  <c r="F270" i="1"/>
  <c r="M270" i="1" s="1"/>
  <c r="F271" i="1"/>
  <c r="G271" i="1" s="1"/>
  <c r="F272" i="1"/>
  <c r="M272" i="1" s="1"/>
  <c r="F273" i="1"/>
  <c r="M273" i="1" s="1"/>
  <c r="F274" i="1"/>
  <c r="N274" i="1" s="1"/>
  <c r="O274" i="1" s="1"/>
  <c r="F275" i="1"/>
  <c r="M275" i="1" s="1"/>
  <c r="F276" i="1"/>
  <c r="M276" i="1" s="1"/>
  <c r="F277" i="1"/>
  <c r="M277" i="1" s="1"/>
  <c r="F278" i="1"/>
  <c r="M278" i="1" s="1"/>
  <c r="F279" i="1"/>
  <c r="N279" i="1" s="1"/>
  <c r="O279" i="1" s="1"/>
  <c r="F280" i="1"/>
  <c r="M280" i="1" s="1"/>
  <c r="F281" i="1"/>
  <c r="M281" i="1" s="1"/>
  <c r="F282" i="1"/>
  <c r="N282" i="1" s="1"/>
  <c r="O282" i="1" s="1"/>
  <c r="F283" i="1"/>
  <c r="M283" i="1" s="1"/>
  <c r="F284" i="1"/>
  <c r="M284" i="1" s="1"/>
  <c r="F285" i="1"/>
  <c r="M285" i="1" s="1"/>
  <c r="F286" i="1"/>
  <c r="M286" i="1" s="1"/>
  <c r="F287" i="1"/>
  <c r="G287" i="1" s="1"/>
  <c r="F288" i="1"/>
  <c r="N288" i="1" s="1"/>
  <c r="O288" i="1" s="1"/>
  <c r="F289" i="1"/>
  <c r="M289" i="1" s="1"/>
  <c r="F290" i="1"/>
  <c r="N290" i="1" s="1"/>
  <c r="O290" i="1" s="1"/>
  <c r="F291" i="1"/>
  <c r="M291" i="1" s="1"/>
  <c r="F292" i="1"/>
  <c r="M292" i="1" s="1"/>
  <c r="F293" i="1"/>
  <c r="M293" i="1" s="1"/>
  <c r="F294" i="1"/>
  <c r="M294" i="1" s="1"/>
  <c r="F295" i="1"/>
  <c r="M295" i="1" s="1"/>
  <c r="F296" i="1"/>
  <c r="M296" i="1" s="1"/>
  <c r="F297" i="1"/>
  <c r="M297" i="1" s="1"/>
  <c r="F298" i="1"/>
  <c r="N298" i="1" s="1"/>
  <c r="O298" i="1" s="1"/>
  <c r="F299" i="1"/>
  <c r="M299" i="1" s="1"/>
  <c r="F300" i="1"/>
  <c r="M300" i="1" s="1"/>
  <c r="F301" i="1"/>
  <c r="M301" i="1" s="1"/>
  <c r="F302" i="1"/>
  <c r="M302" i="1" s="1"/>
  <c r="F303" i="1"/>
  <c r="M303" i="1" s="1"/>
  <c r="F304" i="1"/>
  <c r="G304" i="1" s="1"/>
  <c r="F305" i="1"/>
  <c r="M305" i="1" s="1"/>
  <c r="F306" i="1"/>
  <c r="F307" i="1"/>
  <c r="M307" i="1" s="1"/>
  <c r="F308" i="1"/>
  <c r="M308" i="1" s="1"/>
  <c r="F309" i="1"/>
  <c r="M309" i="1" s="1"/>
  <c r="F310" i="1"/>
  <c r="M310" i="1" s="1"/>
  <c r="F311" i="1"/>
  <c r="G311" i="1" s="1"/>
  <c r="F312" i="1"/>
  <c r="G312" i="1" s="1"/>
  <c r="F313" i="1"/>
  <c r="M313" i="1" s="1"/>
  <c r="F314" i="1"/>
  <c r="N314" i="1" s="1"/>
  <c r="O314" i="1" s="1"/>
  <c r="F315" i="1"/>
  <c r="M315" i="1" s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N202" i="1"/>
  <c r="O202" i="1" s="1"/>
  <c r="N219" i="1"/>
  <c r="O219" i="1" s="1"/>
  <c r="G9" i="1"/>
  <c r="I8" i="1"/>
  <c r="L8" i="1"/>
  <c r="HJ15" i="1" l="1"/>
  <c r="FI16" i="1"/>
  <c r="FI17" i="1" s="1"/>
  <c r="IG249" i="1"/>
  <c r="HM220" i="1"/>
  <c r="HN220" i="1"/>
  <c r="HO220" i="1" s="1"/>
  <c r="EM105" i="1"/>
  <c r="GM310" i="1"/>
  <c r="IN256" i="1"/>
  <c r="IO256" i="1" s="1"/>
  <c r="IG169" i="1"/>
  <c r="EI16" i="1"/>
  <c r="EG219" i="1"/>
  <c r="EG81" i="1"/>
  <c r="EG50" i="1"/>
  <c r="EN225" i="1"/>
  <c r="EO225" i="1" s="1"/>
  <c r="EN84" i="1"/>
  <c r="EO84" i="1" s="1"/>
  <c r="EM64" i="1"/>
  <c r="FN236" i="1"/>
  <c r="FO236" i="1" s="1"/>
  <c r="GN310" i="1"/>
  <c r="GO310" i="1" s="1"/>
  <c r="IN115" i="1"/>
  <c r="IO115" i="1" s="1"/>
  <c r="IG79" i="1"/>
  <c r="HG212" i="1"/>
  <c r="HG139" i="1"/>
  <c r="FG161" i="1"/>
  <c r="EG88" i="1"/>
  <c r="FM236" i="1"/>
  <c r="HG204" i="1"/>
  <c r="GN165" i="1"/>
  <c r="GO165" i="1" s="1"/>
  <c r="IG173" i="1"/>
  <c r="EG105" i="1"/>
  <c r="HG285" i="1"/>
  <c r="IG269" i="1"/>
  <c r="HG220" i="1"/>
  <c r="G293" i="1"/>
  <c r="FM16" i="1"/>
  <c r="HN286" i="1"/>
  <c r="HO286" i="1" s="1"/>
  <c r="HM148" i="1"/>
  <c r="EG109" i="1"/>
  <c r="IM209" i="1"/>
  <c r="IN209" i="1"/>
  <c r="IO209" i="1" s="1"/>
  <c r="GG208" i="1"/>
  <c r="HM286" i="1"/>
  <c r="IM249" i="1"/>
  <c r="IM83" i="1"/>
  <c r="EG116" i="1"/>
  <c r="IG83" i="1"/>
  <c r="HG123" i="1"/>
  <c r="IM79" i="1"/>
  <c r="IG253" i="1"/>
  <c r="HG298" i="1"/>
  <c r="IG256" i="1"/>
  <c r="GG162" i="1"/>
  <c r="GG126" i="1"/>
  <c r="IG209" i="1"/>
  <c r="IM75" i="1"/>
  <c r="IM199" i="1"/>
  <c r="IN199" i="1"/>
  <c r="IO199" i="1" s="1"/>
  <c r="IG94" i="1"/>
  <c r="GG243" i="1"/>
  <c r="HG252" i="1"/>
  <c r="IG165" i="1"/>
  <c r="GN227" i="1"/>
  <c r="GO227" i="1" s="1"/>
  <c r="GM227" i="1"/>
  <c r="EM285" i="1"/>
  <c r="EN285" i="1"/>
  <c r="EO285" i="1" s="1"/>
  <c r="HG294" i="1"/>
  <c r="EG227" i="1"/>
  <c r="EN115" i="1"/>
  <c r="EO115" i="1" s="1"/>
  <c r="EM115" i="1"/>
  <c r="EG168" i="1"/>
  <c r="EG100" i="1"/>
  <c r="EG84" i="1"/>
  <c r="GM163" i="1"/>
  <c r="GN163" i="1"/>
  <c r="GO163" i="1" s="1"/>
  <c r="GN192" i="1"/>
  <c r="GO192" i="1" s="1"/>
  <c r="GM192" i="1"/>
  <c r="DM136" i="1"/>
  <c r="IN240" i="1"/>
  <c r="IO240" i="1" s="1"/>
  <c r="IG288" i="1"/>
  <c r="HG299" i="1"/>
  <c r="IG115" i="1"/>
  <c r="GG146" i="1"/>
  <c r="GG279" i="1"/>
  <c r="IG232" i="1"/>
  <c r="HG244" i="1"/>
  <c r="HG124" i="1"/>
  <c r="GG178" i="1"/>
  <c r="FM108" i="1"/>
  <c r="FN108" i="1"/>
  <c r="FO108" i="1" s="1"/>
  <c r="EN259" i="1"/>
  <c r="EO259" i="1" s="1"/>
  <c r="EM259" i="1"/>
  <c r="EG285" i="1"/>
  <c r="EG64" i="1"/>
  <c r="HG112" i="1"/>
  <c r="FN193" i="1"/>
  <c r="FO193" i="1" s="1"/>
  <c r="FM193" i="1"/>
  <c r="EG93" i="1"/>
  <c r="FN192" i="1"/>
  <c r="FO192" i="1" s="1"/>
  <c r="FM192" i="1"/>
  <c r="IM236" i="1"/>
  <c r="IN236" i="1"/>
  <c r="IO236" i="1" s="1"/>
  <c r="HN226" i="1"/>
  <c r="HO226" i="1" s="1"/>
  <c r="HM226" i="1"/>
  <c r="IG236" i="1"/>
  <c r="FN212" i="1"/>
  <c r="FO212" i="1" s="1"/>
  <c r="FN145" i="1"/>
  <c r="FO145" i="1" s="1"/>
  <c r="IM78" i="1"/>
  <c r="IN78" i="1"/>
  <c r="IO78" i="1" s="1"/>
  <c r="IG199" i="1"/>
  <c r="GG163" i="1"/>
  <c r="GG170" i="1"/>
  <c r="FN188" i="1"/>
  <c r="FO188" i="1" s="1"/>
  <c r="FM188" i="1"/>
  <c r="EG225" i="1"/>
  <c r="FJ16" i="1"/>
  <c r="FP16" i="1" s="1"/>
  <c r="GM243" i="1"/>
  <c r="IG143" i="1"/>
  <c r="GN248" i="1"/>
  <c r="GO248" i="1" s="1"/>
  <c r="GM248" i="1"/>
  <c r="IG75" i="1"/>
  <c r="GN205" i="1"/>
  <c r="GO205" i="1" s="1"/>
  <c r="GM205" i="1"/>
  <c r="IG252" i="1"/>
  <c r="EM191" i="1"/>
  <c r="EN191" i="1"/>
  <c r="EO191" i="1" s="1"/>
  <c r="EG60" i="1"/>
  <c r="EM144" i="1"/>
  <c r="EN144" i="1"/>
  <c r="EO144" i="1" s="1"/>
  <c r="GN188" i="1"/>
  <c r="GO188" i="1" s="1"/>
  <c r="GM188" i="1"/>
  <c r="FM240" i="1"/>
  <c r="FN240" i="1"/>
  <c r="FO240" i="1" s="1"/>
  <c r="EN187" i="1"/>
  <c r="EO187" i="1" s="1"/>
  <c r="EM187" i="1"/>
  <c r="EG115" i="1"/>
  <c r="EG62" i="1"/>
  <c r="IM99" i="1"/>
  <c r="IN99" i="1"/>
  <c r="IO99" i="1" s="1"/>
  <c r="EN104" i="1"/>
  <c r="EO104" i="1" s="1"/>
  <c r="N205" i="1"/>
  <c r="O205" i="1" s="1"/>
  <c r="IN288" i="1"/>
  <c r="IO288" i="1" s="1"/>
  <c r="IN260" i="1"/>
  <c r="IO260" i="1" s="1"/>
  <c r="IM173" i="1"/>
  <c r="IG245" i="1"/>
  <c r="HG116" i="1"/>
  <c r="IG240" i="1"/>
  <c r="GG248" i="1"/>
  <c r="IN167" i="1"/>
  <c r="IO167" i="1" s="1"/>
  <c r="IM167" i="1"/>
  <c r="GG122" i="1"/>
  <c r="IG244" i="1"/>
  <c r="FG240" i="1"/>
  <c r="GG174" i="1"/>
  <c r="FM246" i="1"/>
  <c r="FN246" i="1"/>
  <c r="FO246" i="1" s="1"/>
  <c r="EG187" i="1"/>
  <c r="EG132" i="1"/>
  <c r="EG245" i="1"/>
  <c r="EN245" i="1"/>
  <c r="EO245" i="1" s="1"/>
  <c r="FM209" i="1"/>
  <c r="HN252" i="1"/>
  <c r="HO252" i="1" s="1"/>
  <c r="IM143" i="1"/>
  <c r="HM267" i="1"/>
  <c r="HN267" i="1"/>
  <c r="HO267" i="1" s="1"/>
  <c r="IG241" i="1"/>
  <c r="IN285" i="1"/>
  <c r="IO285" i="1" s="1"/>
  <c r="IM285" i="1"/>
  <c r="IG296" i="1"/>
  <c r="IG99" i="1"/>
  <c r="HG290" i="1"/>
  <c r="HG143" i="1"/>
  <c r="IG63" i="1"/>
  <c r="HG199" i="1"/>
  <c r="GN218" i="1"/>
  <c r="GO218" i="1" s="1"/>
  <c r="GM218" i="1"/>
  <c r="EM140" i="1"/>
  <c r="EN140" i="1"/>
  <c r="EO140" i="1" s="1"/>
  <c r="GM212" i="1"/>
  <c r="GN212" i="1"/>
  <c r="GO212" i="1" s="1"/>
  <c r="EM174" i="1"/>
  <c r="EN174" i="1"/>
  <c r="EO174" i="1" s="1"/>
  <c r="FN239" i="1"/>
  <c r="FO239" i="1" s="1"/>
  <c r="FM239" i="1"/>
  <c r="EG174" i="1"/>
  <c r="EG104" i="1"/>
  <c r="EG96" i="1"/>
  <c r="IM66" i="1"/>
  <c r="IN66" i="1"/>
  <c r="IO66" i="1" s="1"/>
  <c r="HG226" i="1"/>
  <c r="IG260" i="1"/>
  <c r="GN246" i="1"/>
  <c r="GO246" i="1" s="1"/>
  <c r="GM246" i="1"/>
  <c r="GG192" i="1"/>
  <c r="FG209" i="1"/>
  <c r="FG145" i="1"/>
  <c r="GG165" i="1"/>
  <c r="FG114" i="1"/>
  <c r="EM158" i="1"/>
  <c r="EN158" i="1"/>
  <c r="EO158" i="1" s="1"/>
  <c r="EG259" i="1"/>
  <c r="EG74" i="1"/>
  <c r="IN297" i="1"/>
  <c r="IO297" i="1" s="1"/>
  <c r="IM297" i="1"/>
  <c r="IN289" i="1"/>
  <c r="IO289" i="1" s="1"/>
  <c r="IM289" i="1"/>
  <c r="IN261" i="1"/>
  <c r="IO261" i="1" s="1"/>
  <c r="IM261" i="1"/>
  <c r="IN168" i="1"/>
  <c r="IO168" i="1" s="1"/>
  <c r="IM168" i="1"/>
  <c r="IN198" i="1"/>
  <c r="IO198" i="1" s="1"/>
  <c r="IM198" i="1"/>
  <c r="IN212" i="1"/>
  <c r="IO212" i="1" s="1"/>
  <c r="IM212" i="1"/>
  <c r="IN150" i="1"/>
  <c r="IO150" i="1" s="1"/>
  <c r="IM150" i="1"/>
  <c r="IN120" i="1"/>
  <c r="IO120" i="1" s="1"/>
  <c r="IM120" i="1"/>
  <c r="IN117" i="1"/>
  <c r="IO117" i="1" s="1"/>
  <c r="IM117" i="1"/>
  <c r="IN216" i="1"/>
  <c r="IO216" i="1" s="1"/>
  <c r="IM216" i="1"/>
  <c r="IN102" i="1"/>
  <c r="IO102" i="1" s="1"/>
  <c r="IM102" i="1"/>
  <c r="IN68" i="1"/>
  <c r="IO68" i="1" s="1"/>
  <c r="IM68" i="1"/>
  <c r="IM36" i="1"/>
  <c r="IG117" i="1"/>
  <c r="IM38" i="1"/>
  <c r="IM193" i="1"/>
  <c r="IN193" i="1"/>
  <c r="IO193" i="1" s="1"/>
  <c r="IN208" i="1"/>
  <c r="IO208" i="1" s="1"/>
  <c r="IM208" i="1"/>
  <c r="IN266" i="1"/>
  <c r="IO266" i="1" s="1"/>
  <c r="IM266" i="1"/>
  <c r="IN136" i="1"/>
  <c r="IO136" i="1" s="1"/>
  <c r="IM136" i="1"/>
  <c r="IN293" i="1"/>
  <c r="IO293" i="1" s="1"/>
  <c r="IM293" i="1"/>
  <c r="IM272" i="1"/>
  <c r="IN272" i="1"/>
  <c r="IO272" i="1" s="1"/>
  <c r="IN262" i="1"/>
  <c r="IO262" i="1" s="1"/>
  <c r="IM262" i="1"/>
  <c r="IN210" i="1"/>
  <c r="IO210" i="1" s="1"/>
  <c r="IM210" i="1"/>
  <c r="IN270" i="1"/>
  <c r="IO270" i="1" s="1"/>
  <c r="IM270" i="1"/>
  <c r="IN276" i="1"/>
  <c r="IO276" i="1" s="1"/>
  <c r="IM276" i="1"/>
  <c r="IM196" i="1"/>
  <c r="IN196" i="1"/>
  <c r="IO196" i="1" s="1"/>
  <c r="IN251" i="1"/>
  <c r="IO251" i="1" s="1"/>
  <c r="IM251" i="1"/>
  <c r="IM192" i="1"/>
  <c r="IN192" i="1"/>
  <c r="IO192" i="1" s="1"/>
  <c r="IN180" i="1"/>
  <c r="IO180" i="1" s="1"/>
  <c r="IM180" i="1"/>
  <c r="IN182" i="1"/>
  <c r="IO182" i="1" s="1"/>
  <c r="IM182" i="1"/>
  <c r="IM140" i="1"/>
  <c r="IN140" i="1"/>
  <c r="IO140" i="1" s="1"/>
  <c r="IN108" i="1"/>
  <c r="IO108" i="1" s="1"/>
  <c r="IM108" i="1"/>
  <c r="IG168" i="1"/>
  <c r="IN224" i="1"/>
  <c r="IO224" i="1" s="1"/>
  <c r="IM224" i="1"/>
  <c r="IN134" i="1"/>
  <c r="IO134" i="1" s="1"/>
  <c r="IM134" i="1"/>
  <c r="IN105" i="1"/>
  <c r="IO105" i="1" s="1"/>
  <c r="IM105" i="1"/>
  <c r="IM176" i="1"/>
  <c r="IN176" i="1"/>
  <c r="IO176" i="1" s="1"/>
  <c r="IG108" i="1"/>
  <c r="IN144" i="1"/>
  <c r="IO144" i="1" s="1"/>
  <c r="IM144" i="1"/>
  <c r="IN88" i="1"/>
  <c r="IO88" i="1" s="1"/>
  <c r="IM88" i="1"/>
  <c r="IN56" i="1"/>
  <c r="IO56" i="1" s="1"/>
  <c r="IM56" i="1"/>
  <c r="IN301" i="1"/>
  <c r="IO301" i="1" s="1"/>
  <c r="IM301" i="1"/>
  <c r="IN139" i="1"/>
  <c r="IO139" i="1" s="1"/>
  <c r="IM139" i="1"/>
  <c r="IN110" i="1"/>
  <c r="IO110" i="1" s="1"/>
  <c r="IM110" i="1"/>
  <c r="IN258" i="1"/>
  <c r="IO258" i="1" s="1"/>
  <c r="IM258" i="1"/>
  <c r="IN206" i="1"/>
  <c r="IO206" i="1" s="1"/>
  <c r="IM206" i="1"/>
  <c r="IN202" i="1"/>
  <c r="IO202" i="1" s="1"/>
  <c r="IM202" i="1"/>
  <c r="IN162" i="1"/>
  <c r="IO162" i="1" s="1"/>
  <c r="IM162" i="1"/>
  <c r="IN166" i="1"/>
  <c r="IO166" i="1" s="1"/>
  <c r="IM166" i="1"/>
  <c r="IG193" i="1"/>
  <c r="IN104" i="1"/>
  <c r="IO104" i="1" s="1"/>
  <c r="IM104" i="1"/>
  <c r="IN132" i="1"/>
  <c r="IO132" i="1" s="1"/>
  <c r="IM132" i="1"/>
  <c r="IN101" i="1"/>
  <c r="IO101" i="1" s="1"/>
  <c r="IM101" i="1"/>
  <c r="IM148" i="1"/>
  <c r="IN148" i="1"/>
  <c r="IO148" i="1" s="1"/>
  <c r="IN122" i="1"/>
  <c r="IO122" i="1" s="1"/>
  <c r="IM122" i="1"/>
  <c r="IN84" i="1"/>
  <c r="IO84" i="1" s="1"/>
  <c r="IM84" i="1"/>
  <c r="IN52" i="1"/>
  <c r="IO52" i="1" s="1"/>
  <c r="IM52" i="1"/>
  <c r="IG104" i="1"/>
  <c r="IN130" i="1"/>
  <c r="IO130" i="1" s="1"/>
  <c r="IM130" i="1"/>
  <c r="IN118" i="1"/>
  <c r="IO118" i="1" s="1"/>
  <c r="IM118" i="1"/>
  <c r="IN190" i="1"/>
  <c r="IO190" i="1" s="1"/>
  <c r="IM190" i="1"/>
  <c r="IN113" i="1"/>
  <c r="IO113" i="1" s="1"/>
  <c r="IM113" i="1"/>
  <c r="IN142" i="1"/>
  <c r="IO142" i="1" s="1"/>
  <c r="IM142" i="1"/>
  <c r="IM177" i="1"/>
  <c r="IN177" i="1"/>
  <c r="IO177" i="1" s="1"/>
  <c r="IN112" i="1"/>
  <c r="IO112" i="1" s="1"/>
  <c r="IM112" i="1"/>
  <c r="IN109" i="1"/>
  <c r="IO109" i="1" s="1"/>
  <c r="IM109" i="1"/>
  <c r="IN92" i="1"/>
  <c r="IO92" i="1" s="1"/>
  <c r="IM92" i="1"/>
  <c r="IN313" i="1"/>
  <c r="IO313" i="1" s="1"/>
  <c r="IM313" i="1"/>
  <c r="IN284" i="1"/>
  <c r="IO284" i="1" s="1"/>
  <c r="IM284" i="1"/>
  <c r="IN309" i="1"/>
  <c r="IO309" i="1" s="1"/>
  <c r="IM309" i="1"/>
  <c r="IG284" i="1"/>
  <c r="IG266" i="1"/>
  <c r="IN247" i="1"/>
  <c r="IO247" i="1" s="1"/>
  <c r="IM247" i="1"/>
  <c r="IN174" i="1"/>
  <c r="IO174" i="1" s="1"/>
  <c r="IM174" i="1"/>
  <c r="IG162" i="1"/>
  <c r="IG166" i="1"/>
  <c r="IN100" i="1"/>
  <c r="IO100" i="1" s="1"/>
  <c r="IM100" i="1"/>
  <c r="IN157" i="1"/>
  <c r="IO157" i="1" s="1"/>
  <c r="IM157" i="1"/>
  <c r="IN195" i="1"/>
  <c r="IO195" i="1" s="1"/>
  <c r="IM195" i="1"/>
  <c r="IN129" i="1"/>
  <c r="IO129" i="1" s="1"/>
  <c r="IM129" i="1"/>
  <c r="IN220" i="1"/>
  <c r="IO220" i="1" s="1"/>
  <c r="IM220" i="1"/>
  <c r="IG101" i="1"/>
  <c r="IG122" i="1"/>
  <c r="IN80" i="1"/>
  <c r="IO80" i="1" s="1"/>
  <c r="IM80" i="1"/>
  <c r="IM48" i="1"/>
  <c r="IG102" i="1"/>
  <c r="IG130" i="1"/>
  <c r="IG118" i="1"/>
  <c r="IN126" i="1"/>
  <c r="IO126" i="1" s="1"/>
  <c r="IM126" i="1"/>
  <c r="ID16" i="1"/>
  <c r="IK16" i="1" s="1"/>
  <c r="IB17" i="1"/>
  <c r="II16" i="1"/>
  <c r="IG129" i="1"/>
  <c r="IN305" i="1"/>
  <c r="IO305" i="1" s="1"/>
  <c r="IM305" i="1"/>
  <c r="IN116" i="1"/>
  <c r="IO116" i="1" s="1"/>
  <c r="IM116" i="1"/>
  <c r="IN159" i="1"/>
  <c r="IO159" i="1" s="1"/>
  <c r="IM159" i="1"/>
  <c r="IN114" i="1"/>
  <c r="IO114" i="1" s="1"/>
  <c r="IM114" i="1"/>
  <c r="IN64" i="1"/>
  <c r="IO64" i="1" s="1"/>
  <c r="IM64" i="1"/>
  <c r="IG297" i="1"/>
  <c r="IN204" i="1"/>
  <c r="IO204" i="1" s="1"/>
  <c r="IM204" i="1"/>
  <c r="IG208" i="1"/>
  <c r="IN60" i="1"/>
  <c r="IO60" i="1" s="1"/>
  <c r="IM60" i="1"/>
  <c r="IN315" i="1"/>
  <c r="IO315" i="1" s="1"/>
  <c r="IM315" i="1"/>
  <c r="IG313" i="1"/>
  <c r="IN255" i="1"/>
  <c r="IO255" i="1" s="1"/>
  <c r="IM255" i="1"/>
  <c r="IN170" i="1"/>
  <c r="IO170" i="1" s="1"/>
  <c r="IM170" i="1"/>
  <c r="IN234" i="1"/>
  <c r="IO234" i="1" s="1"/>
  <c r="IM234" i="1"/>
  <c r="IN128" i="1"/>
  <c r="IO128" i="1" s="1"/>
  <c r="IM128" i="1"/>
  <c r="IN96" i="1"/>
  <c r="IO96" i="1" s="1"/>
  <c r="IM96" i="1"/>
  <c r="IN125" i="1"/>
  <c r="IO125" i="1" s="1"/>
  <c r="IM125" i="1"/>
  <c r="IN163" i="1"/>
  <c r="IO163" i="1" s="1"/>
  <c r="IM163" i="1"/>
  <c r="IG125" i="1"/>
  <c r="IG116" i="1"/>
  <c r="IN76" i="1"/>
  <c r="IO76" i="1" s="1"/>
  <c r="IM76" i="1"/>
  <c r="IG112" i="1"/>
  <c r="IJ15" i="1"/>
  <c r="IN106" i="1"/>
  <c r="IO106" i="1" s="1"/>
  <c r="IM106" i="1"/>
  <c r="IM238" i="1"/>
  <c r="IN238" i="1"/>
  <c r="IO238" i="1" s="1"/>
  <c r="IN239" i="1"/>
  <c r="IO239" i="1" s="1"/>
  <c r="IM239" i="1"/>
  <c r="IN152" i="1"/>
  <c r="IO152" i="1" s="1"/>
  <c r="IM152" i="1"/>
  <c r="IN265" i="1"/>
  <c r="IO265" i="1" s="1"/>
  <c r="IM265" i="1"/>
  <c r="IN274" i="1"/>
  <c r="IO274" i="1" s="1"/>
  <c r="IM274" i="1"/>
  <c r="IN235" i="1"/>
  <c r="IO235" i="1" s="1"/>
  <c r="IM235" i="1"/>
  <c r="IG265" i="1"/>
  <c r="IN243" i="1"/>
  <c r="IO243" i="1" s="1"/>
  <c r="IM243" i="1"/>
  <c r="IN201" i="1"/>
  <c r="IO201" i="1" s="1"/>
  <c r="IM201" i="1"/>
  <c r="IN158" i="1"/>
  <c r="IO158" i="1" s="1"/>
  <c r="IM158" i="1"/>
  <c r="IN124" i="1"/>
  <c r="IO124" i="1" s="1"/>
  <c r="IM124" i="1"/>
  <c r="IN228" i="1"/>
  <c r="IO228" i="1" s="1"/>
  <c r="IM228" i="1"/>
  <c r="IN154" i="1"/>
  <c r="IO154" i="1" s="1"/>
  <c r="IM154" i="1"/>
  <c r="IN121" i="1"/>
  <c r="IO121" i="1" s="1"/>
  <c r="IM121" i="1"/>
  <c r="IN200" i="1"/>
  <c r="IO200" i="1" s="1"/>
  <c r="IM200" i="1"/>
  <c r="IG113" i="1"/>
  <c r="IN72" i="1"/>
  <c r="IO72" i="1" s="1"/>
  <c r="IM72" i="1"/>
  <c r="IG121" i="1"/>
  <c r="IG109" i="1"/>
  <c r="IG120" i="1"/>
  <c r="IG60" i="1"/>
  <c r="HK16" i="1"/>
  <c r="HH16" i="1"/>
  <c r="HN292" i="1"/>
  <c r="HO292" i="1" s="1"/>
  <c r="HM292" i="1"/>
  <c r="HM16" i="1"/>
  <c r="HB19" i="1"/>
  <c r="HN105" i="1"/>
  <c r="HO105" i="1" s="1"/>
  <c r="HM105" i="1"/>
  <c r="HN311" i="1"/>
  <c r="HO311" i="1" s="1"/>
  <c r="HM311" i="1"/>
  <c r="HN312" i="1"/>
  <c r="HO312" i="1" s="1"/>
  <c r="HM312" i="1"/>
  <c r="HN305" i="1"/>
  <c r="HO305" i="1" s="1"/>
  <c r="HM305" i="1"/>
  <c r="HN288" i="1"/>
  <c r="HO288" i="1" s="1"/>
  <c r="HM288" i="1"/>
  <c r="HN243" i="1"/>
  <c r="HO243" i="1" s="1"/>
  <c r="HM243" i="1"/>
  <c r="HG243" i="1"/>
  <c r="HN205" i="1"/>
  <c r="HO205" i="1" s="1"/>
  <c r="HM205" i="1"/>
  <c r="HN230" i="1"/>
  <c r="HO230" i="1" s="1"/>
  <c r="HM230" i="1"/>
  <c r="HN160" i="1"/>
  <c r="HO160" i="1" s="1"/>
  <c r="HM160" i="1"/>
  <c r="HN129" i="1"/>
  <c r="HO129" i="1" s="1"/>
  <c r="HM129" i="1"/>
  <c r="HN165" i="1"/>
  <c r="HO165" i="1" s="1"/>
  <c r="HM165" i="1"/>
  <c r="HN95" i="1"/>
  <c r="HO95" i="1" s="1"/>
  <c r="HM95" i="1"/>
  <c r="HN63" i="1"/>
  <c r="HO63" i="1" s="1"/>
  <c r="HM63" i="1"/>
  <c r="HN96" i="1"/>
  <c r="HO96" i="1" s="1"/>
  <c r="HM96" i="1"/>
  <c r="HN64" i="1"/>
  <c r="HO64" i="1" s="1"/>
  <c r="HM64" i="1"/>
  <c r="HN52" i="1"/>
  <c r="HO52" i="1" s="1"/>
  <c r="HM52" i="1"/>
  <c r="HG52" i="1"/>
  <c r="HN272" i="1"/>
  <c r="HO272" i="1" s="1"/>
  <c r="HM272" i="1"/>
  <c r="HM194" i="1"/>
  <c r="HN194" i="1"/>
  <c r="HO194" i="1" s="1"/>
  <c r="HN92" i="1"/>
  <c r="HO92" i="1" s="1"/>
  <c r="HM92" i="1"/>
  <c r="HN304" i="1"/>
  <c r="HO304" i="1" s="1"/>
  <c r="HM304" i="1"/>
  <c r="HG292" i="1"/>
  <c r="HN216" i="1"/>
  <c r="HO216" i="1" s="1"/>
  <c r="HM216" i="1"/>
  <c r="HN184" i="1"/>
  <c r="HO184" i="1" s="1"/>
  <c r="HM184" i="1"/>
  <c r="HN157" i="1"/>
  <c r="HO157" i="1" s="1"/>
  <c r="HM157" i="1"/>
  <c r="HN87" i="1"/>
  <c r="HO87" i="1" s="1"/>
  <c r="HM87" i="1"/>
  <c r="HN88" i="1"/>
  <c r="HO88" i="1" s="1"/>
  <c r="HM88" i="1"/>
  <c r="HM102" i="1"/>
  <c r="HN102" i="1"/>
  <c r="HO102" i="1" s="1"/>
  <c r="HG44" i="1"/>
  <c r="HG304" i="1"/>
  <c r="HN276" i="1"/>
  <c r="HO276" i="1" s="1"/>
  <c r="HM276" i="1"/>
  <c r="HN193" i="1"/>
  <c r="HO193" i="1" s="1"/>
  <c r="HM193" i="1"/>
  <c r="HN241" i="1"/>
  <c r="HO241" i="1" s="1"/>
  <c r="HM241" i="1"/>
  <c r="HG305" i="1"/>
  <c r="HG311" i="1"/>
  <c r="HN190" i="1"/>
  <c r="HO190" i="1" s="1"/>
  <c r="HM190" i="1"/>
  <c r="HN180" i="1"/>
  <c r="HO180" i="1" s="1"/>
  <c r="HM180" i="1"/>
  <c r="HN185" i="1"/>
  <c r="HO185" i="1" s="1"/>
  <c r="HM185" i="1"/>
  <c r="HG157" i="1"/>
  <c r="HN149" i="1"/>
  <c r="HO149" i="1" s="1"/>
  <c r="HM149" i="1"/>
  <c r="HN117" i="1"/>
  <c r="HO117" i="1" s="1"/>
  <c r="HM117" i="1"/>
  <c r="HN169" i="1"/>
  <c r="HO169" i="1" s="1"/>
  <c r="HM169" i="1"/>
  <c r="HN138" i="1"/>
  <c r="HO138" i="1" s="1"/>
  <c r="HM138" i="1"/>
  <c r="HM188" i="1"/>
  <c r="HN188" i="1"/>
  <c r="HO188" i="1" s="1"/>
  <c r="HN83" i="1"/>
  <c r="HO83" i="1" s="1"/>
  <c r="HM83" i="1"/>
  <c r="HN142" i="1"/>
  <c r="HO142" i="1" s="1"/>
  <c r="HM142" i="1"/>
  <c r="HN84" i="1"/>
  <c r="HO84" i="1" s="1"/>
  <c r="HM84" i="1"/>
  <c r="HG105" i="1"/>
  <c r="HN59" i="1"/>
  <c r="HO59" i="1" s="1"/>
  <c r="HM59" i="1"/>
  <c r="HG63" i="1"/>
  <c r="HG95" i="1"/>
  <c r="HG102" i="1"/>
  <c r="HN201" i="1"/>
  <c r="HO201" i="1" s="1"/>
  <c r="HM201" i="1"/>
  <c r="HN125" i="1"/>
  <c r="HO125" i="1" s="1"/>
  <c r="HM125" i="1"/>
  <c r="HN91" i="1"/>
  <c r="HO91" i="1" s="1"/>
  <c r="HM91" i="1"/>
  <c r="HM48" i="1"/>
  <c r="HN277" i="1"/>
  <c r="HO277" i="1" s="1"/>
  <c r="HM277" i="1"/>
  <c r="HN197" i="1"/>
  <c r="HO197" i="1" s="1"/>
  <c r="HM197" i="1"/>
  <c r="HN121" i="1"/>
  <c r="HO121" i="1" s="1"/>
  <c r="HM121" i="1"/>
  <c r="HN284" i="1"/>
  <c r="HO284" i="1" s="1"/>
  <c r="HM284" i="1"/>
  <c r="HN268" i="1"/>
  <c r="HO268" i="1" s="1"/>
  <c r="HM268" i="1"/>
  <c r="HN297" i="1"/>
  <c r="HO297" i="1" s="1"/>
  <c r="HM297" i="1"/>
  <c r="HN228" i="1"/>
  <c r="HO228" i="1" s="1"/>
  <c r="HM228" i="1"/>
  <c r="HM259" i="1"/>
  <c r="HN259" i="1"/>
  <c r="HO259" i="1" s="1"/>
  <c r="HM281" i="1"/>
  <c r="HN281" i="1"/>
  <c r="HO281" i="1" s="1"/>
  <c r="HN301" i="1"/>
  <c r="HO301" i="1" s="1"/>
  <c r="HM301" i="1"/>
  <c r="HG201" i="1"/>
  <c r="HN214" i="1"/>
  <c r="HO214" i="1" s="1"/>
  <c r="HM214" i="1"/>
  <c r="HN176" i="1"/>
  <c r="HO176" i="1" s="1"/>
  <c r="HM176" i="1"/>
  <c r="HG228" i="1"/>
  <c r="HG185" i="1"/>
  <c r="HN113" i="1"/>
  <c r="HO113" i="1" s="1"/>
  <c r="HM113" i="1"/>
  <c r="HN173" i="1"/>
  <c r="HO173" i="1" s="1"/>
  <c r="HM173" i="1"/>
  <c r="HM227" i="1"/>
  <c r="HN227" i="1"/>
  <c r="HO227" i="1" s="1"/>
  <c r="HG169" i="1"/>
  <c r="HG138" i="1"/>
  <c r="HG188" i="1"/>
  <c r="HG129" i="1"/>
  <c r="HN79" i="1"/>
  <c r="HO79" i="1" s="1"/>
  <c r="HM79" i="1"/>
  <c r="HG142" i="1"/>
  <c r="HN80" i="1"/>
  <c r="HO80" i="1" s="1"/>
  <c r="HM80" i="1"/>
  <c r="HG59" i="1"/>
  <c r="HG149" i="1"/>
  <c r="HG92" i="1"/>
  <c r="HM36" i="1"/>
  <c r="HG20" i="1"/>
  <c r="HN296" i="1"/>
  <c r="HO296" i="1" s="1"/>
  <c r="HM296" i="1"/>
  <c r="HN245" i="1"/>
  <c r="HO245" i="1" s="1"/>
  <c r="HM245" i="1"/>
  <c r="HN202" i="1"/>
  <c r="HO202" i="1" s="1"/>
  <c r="HM202" i="1"/>
  <c r="HN101" i="1"/>
  <c r="HO101" i="1" s="1"/>
  <c r="HM101" i="1"/>
  <c r="HN60" i="1"/>
  <c r="HO60" i="1" s="1"/>
  <c r="HM60" i="1"/>
  <c r="HN255" i="1"/>
  <c r="HO255" i="1" s="1"/>
  <c r="HM255" i="1"/>
  <c r="HG255" i="1"/>
  <c r="HN253" i="1"/>
  <c r="HO253" i="1" s="1"/>
  <c r="HM253" i="1"/>
  <c r="HN237" i="1"/>
  <c r="HO237" i="1" s="1"/>
  <c r="HM237" i="1"/>
  <c r="HN172" i="1"/>
  <c r="HO172" i="1" s="1"/>
  <c r="HM172" i="1"/>
  <c r="HN141" i="1"/>
  <c r="HO141" i="1" s="1"/>
  <c r="HM141" i="1"/>
  <c r="HN109" i="1"/>
  <c r="HO109" i="1" s="1"/>
  <c r="HM109" i="1"/>
  <c r="HN161" i="1"/>
  <c r="HO161" i="1" s="1"/>
  <c r="HM161" i="1"/>
  <c r="HN130" i="1"/>
  <c r="HO130" i="1" s="1"/>
  <c r="HM130" i="1"/>
  <c r="HG121" i="1"/>
  <c r="HN75" i="1"/>
  <c r="HO75" i="1" s="1"/>
  <c r="HM75" i="1"/>
  <c r="HN134" i="1"/>
  <c r="HO134" i="1" s="1"/>
  <c r="HM134" i="1"/>
  <c r="HN110" i="1"/>
  <c r="HO110" i="1" s="1"/>
  <c r="HM110" i="1"/>
  <c r="HN76" i="1"/>
  <c r="HO76" i="1" s="1"/>
  <c r="HM76" i="1"/>
  <c r="HG91" i="1"/>
  <c r="HG16" i="1"/>
  <c r="HI16" i="1" s="1"/>
  <c r="HN233" i="1"/>
  <c r="HO233" i="1" s="1"/>
  <c r="HM233" i="1"/>
  <c r="HG272" i="1"/>
  <c r="HN300" i="1"/>
  <c r="HO300" i="1" s="1"/>
  <c r="HM300" i="1"/>
  <c r="HN260" i="1"/>
  <c r="HO260" i="1" s="1"/>
  <c r="HM260" i="1"/>
  <c r="HG260" i="1"/>
  <c r="HN308" i="1"/>
  <c r="HO308" i="1" s="1"/>
  <c r="HM308" i="1"/>
  <c r="HN251" i="1"/>
  <c r="HO251" i="1" s="1"/>
  <c r="HM251" i="1"/>
  <c r="HG251" i="1"/>
  <c r="HN213" i="1"/>
  <c r="HO213" i="1" s="1"/>
  <c r="HM213" i="1"/>
  <c r="HG253" i="1"/>
  <c r="HG237" i="1"/>
  <c r="HN280" i="1"/>
  <c r="HO280" i="1" s="1"/>
  <c r="HM280" i="1"/>
  <c r="HM224" i="1"/>
  <c r="HN224" i="1"/>
  <c r="HO224" i="1" s="1"/>
  <c r="HN206" i="1"/>
  <c r="HO206" i="1" s="1"/>
  <c r="HM206" i="1"/>
  <c r="HN168" i="1"/>
  <c r="HO168" i="1" s="1"/>
  <c r="HM168" i="1"/>
  <c r="HN210" i="1"/>
  <c r="HO210" i="1" s="1"/>
  <c r="HM210" i="1"/>
  <c r="HN156" i="1"/>
  <c r="HO156" i="1" s="1"/>
  <c r="HM156" i="1"/>
  <c r="HN181" i="1"/>
  <c r="HO181" i="1" s="1"/>
  <c r="HM181" i="1"/>
  <c r="HN137" i="1"/>
  <c r="HO137" i="1" s="1"/>
  <c r="HM137" i="1"/>
  <c r="HG216" i="1"/>
  <c r="HN145" i="1"/>
  <c r="HO145" i="1" s="1"/>
  <c r="HM145" i="1"/>
  <c r="HG161" i="1"/>
  <c r="HN152" i="1"/>
  <c r="HO152" i="1" s="1"/>
  <c r="HM152" i="1"/>
  <c r="HG130" i="1"/>
  <c r="HN114" i="1"/>
  <c r="HO114" i="1" s="1"/>
  <c r="HM114" i="1"/>
  <c r="HG114" i="1"/>
  <c r="HN71" i="1"/>
  <c r="HO71" i="1" s="1"/>
  <c r="HM71" i="1"/>
  <c r="HG134" i="1"/>
  <c r="HG109" i="1"/>
  <c r="HN72" i="1"/>
  <c r="HO72" i="1" s="1"/>
  <c r="HM72" i="1"/>
  <c r="HG71" i="1"/>
  <c r="HG88" i="1"/>
  <c r="HM21" i="1"/>
  <c r="HN239" i="1"/>
  <c r="HO239" i="1" s="1"/>
  <c r="HM239" i="1"/>
  <c r="HN118" i="1"/>
  <c r="HO118" i="1" s="1"/>
  <c r="HM118" i="1"/>
  <c r="HN315" i="1"/>
  <c r="HO315" i="1" s="1"/>
  <c r="HM315" i="1"/>
  <c r="HG300" i="1"/>
  <c r="HN257" i="1"/>
  <c r="HO257" i="1" s="1"/>
  <c r="HM257" i="1"/>
  <c r="HN313" i="1"/>
  <c r="HO313" i="1" s="1"/>
  <c r="HM313" i="1"/>
  <c r="HG308" i="1"/>
  <c r="HN247" i="1"/>
  <c r="HO247" i="1" s="1"/>
  <c r="HM247" i="1"/>
  <c r="HG247" i="1"/>
  <c r="HN209" i="1"/>
  <c r="HO209" i="1" s="1"/>
  <c r="HM209" i="1"/>
  <c r="HN249" i="1"/>
  <c r="HO249" i="1" s="1"/>
  <c r="HM249" i="1"/>
  <c r="HM231" i="1"/>
  <c r="HN231" i="1"/>
  <c r="HO231" i="1" s="1"/>
  <c r="HG280" i="1"/>
  <c r="HG224" i="1"/>
  <c r="HG206" i="1"/>
  <c r="HN164" i="1"/>
  <c r="HO164" i="1" s="1"/>
  <c r="HM164" i="1"/>
  <c r="HG210" i="1"/>
  <c r="HG156" i="1"/>
  <c r="HG181" i="1"/>
  <c r="HN177" i="1"/>
  <c r="HO177" i="1" s="1"/>
  <c r="HM177" i="1"/>
  <c r="HN133" i="1"/>
  <c r="HO133" i="1" s="1"/>
  <c r="HM133" i="1"/>
  <c r="HN198" i="1"/>
  <c r="HO198" i="1" s="1"/>
  <c r="HM198" i="1"/>
  <c r="HG184" i="1"/>
  <c r="HG152" i="1"/>
  <c r="HN122" i="1"/>
  <c r="HO122" i="1" s="1"/>
  <c r="HM122" i="1"/>
  <c r="HN67" i="1"/>
  <c r="HO67" i="1" s="1"/>
  <c r="HM67" i="1"/>
  <c r="HN126" i="1"/>
  <c r="HO126" i="1" s="1"/>
  <c r="HM126" i="1"/>
  <c r="HN68" i="1"/>
  <c r="HO68" i="1" s="1"/>
  <c r="HM68" i="1"/>
  <c r="HM100" i="1"/>
  <c r="HN100" i="1"/>
  <c r="HO100" i="1" s="1"/>
  <c r="HG68" i="1"/>
  <c r="HN56" i="1"/>
  <c r="HO56" i="1" s="1"/>
  <c r="HM56" i="1"/>
  <c r="HM24" i="1"/>
  <c r="HG87" i="1"/>
  <c r="HG101" i="1"/>
  <c r="HN158" i="1"/>
  <c r="HO158" i="1" s="1"/>
  <c r="HM158" i="1"/>
  <c r="GN281" i="1"/>
  <c r="GO281" i="1" s="1"/>
  <c r="GM281" i="1"/>
  <c r="GN303" i="1"/>
  <c r="GO303" i="1" s="1"/>
  <c r="GM303" i="1"/>
  <c r="GM300" i="1"/>
  <c r="GN300" i="1"/>
  <c r="GO300" i="1" s="1"/>
  <c r="GN273" i="1"/>
  <c r="GO273" i="1" s="1"/>
  <c r="GM273" i="1"/>
  <c r="GG273" i="1"/>
  <c r="GG281" i="1"/>
  <c r="GN239" i="1"/>
  <c r="GO239" i="1" s="1"/>
  <c r="GM239" i="1"/>
  <c r="GN229" i="1"/>
  <c r="GO229" i="1" s="1"/>
  <c r="GM229" i="1"/>
  <c r="GN172" i="1"/>
  <c r="GO172" i="1" s="1"/>
  <c r="GM172" i="1"/>
  <c r="GN231" i="1"/>
  <c r="GO231" i="1" s="1"/>
  <c r="GM231" i="1"/>
  <c r="GN189" i="1"/>
  <c r="GO189" i="1" s="1"/>
  <c r="GM189" i="1"/>
  <c r="GN72" i="1"/>
  <c r="GO72" i="1" s="1"/>
  <c r="GM72" i="1"/>
  <c r="GN101" i="1"/>
  <c r="GO101" i="1" s="1"/>
  <c r="GM101" i="1"/>
  <c r="GN59" i="1"/>
  <c r="GO59" i="1" s="1"/>
  <c r="GM59" i="1"/>
  <c r="GM48" i="1"/>
  <c r="GM16" i="1"/>
  <c r="GN299" i="1"/>
  <c r="GO299" i="1" s="1"/>
  <c r="GM299" i="1"/>
  <c r="GG299" i="1"/>
  <c r="GG300" i="1"/>
  <c r="GN268" i="1"/>
  <c r="GO268" i="1" s="1"/>
  <c r="GM268" i="1"/>
  <c r="GN264" i="1"/>
  <c r="GO264" i="1" s="1"/>
  <c r="GM264" i="1"/>
  <c r="GN269" i="1"/>
  <c r="GO269" i="1" s="1"/>
  <c r="GM269" i="1"/>
  <c r="GG239" i="1"/>
  <c r="GN199" i="1"/>
  <c r="GO199" i="1" s="1"/>
  <c r="GM199" i="1"/>
  <c r="GG229" i="1"/>
  <c r="GG172" i="1"/>
  <c r="GN96" i="1"/>
  <c r="GO96" i="1" s="1"/>
  <c r="GM96" i="1"/>
  <c r="GJ15" i="1"/>
  <c r="GN70" i="1"/>
  <c r="GO70" i="1" s="1"/>
  <c r="GM70" i="1"/>
  <c r="GM38" i="1"/>
  <c r="GN78" i="1"/>
  <c r="GO78" i="1" s="1"/>
  <c r="GM78" i="1"/>
  <c r="GN55" i="1"/>
  <c r="GO55" i="1" s="1"/>
  <c r="GM55" i="1"/>
  <c r="GM23" i="1"/>
  <c r="GG96" i="1"/>
  <c r="GL15" i="1"/>
  <c r="GH16" i="1"/>
  <c r="GG44" i="1"/>
  <c r="GN221" i="1"/>
  <c r="GO221" i="1" s="1"/>
  <c r="GM221" i="1"/>
  <c r="GN238" i="1"/>
  <c r="GO238" i="1" s="1"/>
  <c r="GM238" i="1"/>
  <c r="GN295" i="1"/>
  <c r="GO295" i="1" s="1"/>
  <c r="GM295" i="1"/>
  <c r="GG303" i="1"/>
  <c r="GN280" i="1"/>
  <c r="GO280" i="1" s="1"/>
  <c r="GM280" i="1"/>
  <c r="GN263" i="1"/>
  <c r="GO263" i="1" s="1"/>
  <c r="GM263" i="1"/>
  <c r="GN241" i="1"/>
  <c r="GO241" i="1" s="1"/>
  <c r="GM241" i="1"/>
  <c r="GN225" i="1"/>
  <c r="GO225" i="1" s="1"/>
  <c r="GM225" i="1"/>
  <c r="GN258" i="1"/>
  <c r="GO258" i="1" s="1"/>
  <c r="GM258" i="1"/>
  <c r="GM244" i="1"/>
  <c r="GN244" i="1"/>
  <c r="GO244" i="1" s="1"/>
  <c r="GN203" i="1"/>
  <c r="GO203" i="1" s="1"/>
  <c r="GM203" i="1"/>
  <c r="GN94" i="1"/>
  <c r="GO94" i="1" s="1"/>
  <c r="GM94" i="1"/>
  <c r="GN66" i="1"/>
  <c r="GO66" i="1" s="1"/>
  <c r="GM66" i="1"/>
  <c r="GM34" i="1"/>
  <c r="GN51" i="1"/>
  <c r="GO51" i="1" s="1"/>
  <c r="GM51" i="1"/>
  <c r="GG94" i="1"/>
  <c r="GM80" i="1"/>
  <c r="GN80" i="1"/>
  <c r="GO80" i="1" s="1"/>
  <c r="GG70" i="1"/>
  <c r="GG42" i="1"/>
  <c r="GG40" i="1"/>
  <c r="GN307" i="1"/>
  <c r="GO307" i="1" s="1"/>
  <c r="GM307" i="1"/>
  <c r="GG307" i="1"/>
  <c r="GN168" i="1"/>
  <c r="GO168" i="1" s="1"/>
  <c r="GM168" i="1"/>
  <c r="GN52" i="1"/>
  <c r="GO52" i="1" s="1"/>
  <c r="GM52" i="1"/>
  <c r="GN291" i="1"/>
  <c r="GO291" i="1" s="1"/>
  <c r="GM291" i="1"/>
  <c r="GG295" i="1"/>
  <c r="GM297" i="1"/>
  <c r="GN297" i="1"/>
  <c r="GO297" i="1" s="1"/>
  <c r="GN266" i="1"/>
  <c r="GO266" i="1" s="1"/>
  <c r="GM266" i="1"/>
  <c r="GN256" i="1"/>
  <c r="GO256" i="1" s="1"/>
  <c r="GM256" i="1"/>
  <c r="GN262" i="1"/>
  <c r="GO262" i="1" s="1"/>
  <c r="GM262" i="1"/>
  <c r="GG225" i="1"/>
  <c r="GG258" i="1"/>
  <c r="GG244" i="1"/>
  <c r="GN237" i="1"/>
  <c r="GO237" i="1" s="1"/>
  <c r="GM237" i="1"/>
  <c r="GG203" i="1"/>
  <c r="GN233" i="1"/>
  <c r="GO233" i="1" s="1"/>
  <c r="GM233" i="1"/>
  <c r="GN184" i="1"/>
  <c r="GO184" i="1" s="1"/>
  <c r="GM184" i="1"/>
  <c r="GN62" i="1"/>
  <c r="GO62" i="1" s="1"/>
  <c r="GM62" i="1"/>
  <c r="GM47" i="1"/>
  <c r="GN15" i="1"/>
  <c r="GM15" i="1"/>
  <c r="GM68" i="1"/>
  <c r="GN68" i="1"/>
  <c r="GO68" i="1" s="1"/>
  <c r="GM36" i="1"/>
  <c r="GG62" i="1"/>
  <c r="GG27" i="1"/>
  <c r="GM247" i="1"/>
  <c r="GN247" i="1"/>
  <c r="GO247" i="1" s="1"/>
  <c r="GN176" i="1"/>
  <c r="GO176" i="1" s="1"/>
  <c r="GM176" i="1"/>
  <c r="GM46" i="1"/>
  <c r="GN287" i="1"/>
  <c r="GO287" i="1" s="1"/>
  <c r="GM287" i="1"/>
  <c r="GN313" i="1"/>
  <c r="GO313" i="1" s="1"/>
  <c r="GM313" i="1"/>
  <c r="GM284" i="1"/>
  <c r="GN284" i="1"/>
  <c r="GO284" i="1" s="1"/>
  <c r="GG284" i="1"/>
  <c r="GG280" i="1"/>
  <c r="GM255" i="1"/>
  <c r="GN255" i="1"/>
  <c r="GO255" i="1" s="1"/>
  <c r="GN250" i="1"/>
  <c r="GO250" i="1" s="1"/>
  <c r="GM250" i="1"/>
  <c r="GG256" i="1"/>
  <c r="GN235" i="1"/>
  <c r="GO235" i="1" s="1"/>
  <c r="GM235" i="1"/>
  <c r="GN191" i="1"/>
  <c r="GO191" i="1" s="1"/>
  <c r="GM191" i="1"/>
  <c r="GN164" i="1"/>
  <c r="GO164" i="1" s="1"/>
  <c r="GM164" i="1"/>
  <c r="GN58" i="1"/>
  <c r="GO58" i="1" s="1"/>
  <c r="GM58" i="1"/>
  <c r="GM26" i="1"/>
  <c r="GN90" i="1"/>
  <c r="GO90" i="1" s="1"/>
  <c r="GM90" i="1"/>
  <c r="GM64" i="1"/>
  <c r="GN64" i="1"/>
  <c r="GO64" i="1" s="1"/>
  <c r="GB18" i="1"/>
  <c r="GG20" i="1"/>
  <c r="GG19" i="1"/>
  <c r="GN304" i="1"/>
  <c r="GO304" i="1" s="1"/>
  <c r="GM304" i="1"/>
  <c r="GN180" i="1"/>
  <c r="GO180" i="1" s="1"/>
  <c r="GM180" i="1"/>
  <c r="GM99" i="1"/>
  <c r="GN99" i="1"/>
  <c r="GO99" i="1" s="1"/>
  <c r="GN315" i="1"/>
  <c r="GO315" i="1" s="1"/>
  <c r="GM315" i="1"/>
  <c r="GG313" i="1"/>
  <c r="GN309" i="1"/>
  <c r="GO309" i="1" s="1"/>
  <c r="GM309" i="1"/>
  <c r="GN254" i="1"/>
  <c r="GO254" i="1" s="1"/>
  <c r="GM254" i="1"/>
  <c r="GG250" i="1"/>
  <c r="GN219" i="1"/>
  <c r="GO219" i="1" s="1"/>
  <c r="GM219" i="1"/>
  <c r="GG235" i="1"/>
  <c r="GG191" i="1"/>
  <c r="GG164" i="1"/>
  <c r="GN195" i="1"/>
  <c r="GO195" i="1" s="1"/>
  <c r="GM195" i="1"/>
  <c r="GM103" i="1"/>
  <c r="GN103" i="1"/>
  <c r="GO103" i="1" s="1"/>
  <c r="GN54" i="1"/>
  <c r="GO54" i="1" s="1"/>
  <c r="GM54" i="1"/>
  <c r="GM22" i="1"/>
  <c r="GG90" i="1"/>
  <c r="GN71" i="1"/>
  <c r="GO71" i="1" s="1"/>
  <c r="GM71" i="1"/>
  <c r="GN60" i="1"/>
  <c r="GO60" i="1" s="1"/>
  <c r="GM60" i="1"/>
  <c r="GG55" i="1"/>
  <c r="GG80" i="1"/>
  <c r="GG39" i="1"/>
  <c r="GG16" i="1"/>
  <c r="GI16" i="1" s="1"/>
  <c r="GM277" i="1"/>
  <c r="GN277" i="1"/>
  <c r="GO277" i="1" s="1"/>
  <c r="GN63" i="1"/>
  <c r="GO63" i="1" s="1"/>
  <c r="GM63" i="1"/>
  <c r="GN311" i="1"/>
  <c r="GO311" i="1" s="1"/>
  <c r="GM311" i="1"/>
  <c r="GG311" i="1"/>
  <c r="GN252" i="1"/>
  <c r="GO252" i="1" s="1"/>
  <c r="GM252" i="1"/>
  <c r="GN234" i="1"/>
  <c r="GO234" i="1" s="1"/>
  <c r="GM234" i="1"/>
  <c r="GM155" i="1"/>
  <c r="GN155" i="1"/>
  <c r="GO155" i="1" s="1"/>
  <c r="GN204" i="1"/>
  <c r="GO204" i="1" s="1"/>
  <c r="GM204" i="1"/>
  <c r="GN143" i="1"/>
  <c r="GO143" i="1" s="1"/>
  <c r="GM143" i="1"/>
  <c r="GN74" i="1"/>
  <c r="GO74" i="1" s="1"/>
  <c r="GM74" i="1"/>
  <c r="GN82" i="1"/>
  <c r="GO82" i="1" s="1"/>
  <c r="GM82" i="1"/>
  <c r="GN50" i="1"/>
  <c r="GO50" i="1" s="1"/>
  <c r="GM50" i="1"/>
  <c r="GN86" i="1"/>
  <c r="GO86" i="1" s="1"/>
  <c r="GM86" i="1"/>
  <c r="GN67" i="1"/>
  <c r="GO67" i="1" s="1"/>
  <c r="GM67" i="1"/>
  <c r="GM35" i="1"/>
  <c r="GM56" i="1"/>
  <c r="GN56" i="1"/>
  <c r="GO56" i="1" s="1"/>
  <c r="GM24" i="1"/>
  <c r="GG68" i="1"/>
  <c r="GG67" i="1"/>
  <c r="GG15" i="1"/>
  <c r="GG71" i="1"/>
  <c r="GG72" i="1"/>
  <c r="FN137" i="1"/>
  <c r="FO137" i="1" s="1"/>
  <c r="FM137" i="1"/>
  <c r="FN276" i="1"/>
  <c r="FO276" i="1" s="1"/>
  <c r="FM276" i="1"/>
  <c r="FN249" i="1"/>
  <c r="FO249" i="1" s="1"/>
  <c r="FM249" i="1"/>
  <c r="FN235" i="1"/>
  <c r="FO235" i="1" s="1"/>
  <c r="FM235" i="1"/>
  <c r="FN179" i="1"/>
  <c r="FO179" i="1" s="1"/>
  <c r="FM179" i="1"/>
  <c r="FN202" i="1"/>
  <c r="FO202" i="1" s="1"/>
  <c r="FM202" i="1"/>
  <c r="FN141" i="1"/>
  <c r="FO141" i="1" s="1"/>
  <c r="FM141" i="1"/>
  <c r="FN98" i="1"/>
  <c r="FO98" i="1" s="1"/>
  <c r="FM98" i="1"/>
  <c r="FN66" i="1"/>
  <c r="FO66" i="1" s="1"/>
  <c r="FM66" i="1"/>
  <c r="FN155" i="1"/>
  <c r="FO155" i="1" s="1"/>
  <c r="FM155" i="1"/>
  <c r="FN272" i="1"/>
  <c r="FO272" i="1" s="1"/>
  <c r="FM272" i="1"/>
  <c r="FM245" i="1"/>
  <c r="FN245" i="1"/>
  <c r="FO245" i="1" s="1"/>
  <c r="FN182" i="1"/>
  <c r="FO182" i="1" s="1"/>
  <c r="FM182" i="1"/>
  <c r="FN223" i="1"/>
  <c r="FO223" i="1" s="1"/>
  <c r="FM223" i="1"/>
  <c r="FN152" i="1"/>
  <c r="FO152" i="1" s="1"/>
  <c r="FM152" i="1"/>
  <c r="FN70" i="1"/>
  <c r="FO70" i="1" s="1"/>
  <c r="FM70" i="1"/>
  <c r="FN90" i="1"/>
  <c r="FO90" i="1" s="1"/>
  <c r="FM90" i="1"/>
  <c r="FN187" i="1"/>
  <c r="FO187" i="1" s="1"/>
  <c r="FM187" i="1"/>
  <c r="FN287" i="1"/>
  <c r="FO287" i="1" s="1"/>
  <c r="FM287" i="1"/>
  <c r="FN271" i="1"/>
  <c r="FO271" i="1" s="1"/>
  <c r="FM271" i="1"/>
  <c r="FN102" i="1"/>
  <c r="FO102" i="1" s="1"/>
  <c r="FM102" i="1"/>
  <c r="FN127" i="1"/>
  <c r="FO127" i="1" s="1"/>
  <c r="FM127" i="1"/>
  <c r="FG102" i="1"/>
  <c r="FN307" i="1"/>
  <c r="FO307" i="1" s="1"/>
  <c r="FM307" i="1"/>
  <c r="FN295" i="1"/>
  <c r="FO295" i="1" s="1"/>
  <c r="FM295" i="1"/>
  <c r="FN304" i="1"/>
  <c r="FO304" i="1" s="1"/>
  <c r="FM304" i="1"/>
  <c r="FM265" i="1"/>
  <c r="FN265" i="1"/>
  <c r="FO265" i="1" s="1"/>
  <c r="FN251" i="1"/>
  <c r="FO251" i="1" s="1"/>
  <c r="FM251" i="1"/>
  <c r="FN170" i="1"/>
  <c r="FO170" i="1" s="1"/>
  <c r="FM170" i="1"/>
  <c r="FN163" i="1"/>
  <c r="FO163" i="1" s="1"/>
  <c r="FM163" i="1"/>
  <c r="FN129" i="1"/>
  <c r="FO129" i="1" s="1"/>
  <c r="FM129" i="1"/>
  <c r="FN255" i="1"/>
  <c r="FO255" i="1" s="1"/>
  <c r="FM255" i="1"/>
  <c r="FG137" i="1"/>
  <c r="FG152" i="1"/>
  <c r="FN150" i="1"/>
  <c r="FO150" i="1" s="1"/>
  <c r="FM150" i="1"/>
  <c r="FM106" i="1"/>
  <c r="FN106" i="1"/>
  <c r="FO106" i="1" s="1"/>
  <c r="FM47" i="1"/>
  <c r="FG70" i="1"/>
  <c r="FG90" i="1"/>
  <c r="FN78" i="1"/>
  <c r="FO78" i="1" s="1"/>
  <c r="FM78" i="1"/>
  <c r="FG187" i="1"/>
  <c r="FK16" i="1"/>
  <c r="FN16" i="1" s="1"/>
  <c r="FN315" i="1"/>
  <c r="FO315" i="1" s="1"/>
  <c r="FM315" i="1"/>
  <c r="FN312" i="1"/>
  <c r="FO312" i="1" s="1"/>
  <c r="FM312" i="1"/>
  <c r="FN268" i="1"/>
  <c r="FO268" i="1" s="1"/>
  <c r="FM268" i="1"/>
  <c r="FN167" i="1"/>
  <c r="FO167" i="1" s="1"/>
  <c r="FM167" i="1"/>
  <c r="FN199" i="1"/>
  <c r="FO199" i="1" s="1"/>
  <c r="FM199" i="1"/>
  <c r="FN74" i="1"/>
  <c r="FO74" i="1" s="1"/>
  <c r="FM74" i="1"/>
  <c r="FG287" i="1"/>
  <c r="FG271" i="1"/>
  <c r="FN238" i="1"/>
  <c r="FO238" i="1" s="1"/>
  <c r="FM238" i="1"/>
  <c r="FG167" i="1"/>
  <c r="FG199" i="1"/>
  <c r="FN303" i="1"/>
  <c r="FO303" i="1" s="1"/>
  <c r="FM303" i="1"/>
  <c r="FN291" i="1"/>
  <c r="FO291" i="1" s="1"/>
  <c r="FM291" i="1"/>
  <c r="FN237" i="1"/>
  <c r="FO237" i="1" s="1"/>
  <c r="FM237" i="1"/>
  <c r="FG237" i="1"/>
  <c r="FN257" i="1"/>
  <c r="FO257" i="1" s="1"/>
  <c r="FM257" i="1"/>
  <c r="FM234" i="1"/>
  <c r="FN234" i="1"/>
  <c r="FO234" i="1" s="1"/>
  <c r="FN214" i="1"/>
  <c r="FO214" i="1" s="1"/>
  <c r="FM214" i="1"/>
  <c r="FN198" i="1"/>
  <c r="FO198" i="1" s="1"/>
  <c r="FM198" i="1"/>
  <c r="FN166" i="1"/>
  <c r="FO166" i="1" s="1"/>
  <c r="FM166" i="1"/>
  <c r="FN171" i="1"/>
  <c r="FO171" i="1" s="1"/>
  <c r="FM171" i="1"/>
  <c r="FN125" i="1"/>
  <c r="FO125" i="1" s="1"/>
  <c r="FM125" i="1"/>
  <c r="FG171" i="1"/>
  <c r="FN184" i="1"/>
  <c r="FO184" i="1" s="1"/>
  <c r="FM184" i="1"/>
  <c r="FN119" i="1"/>
  <c r="FO119" i="1" s="1"/>
  <c r="FM119" i="1"/>
  <c r="FG127" i="1"/>
  <c r="FN135" i="1"/>
  <c r="FO135" i="1" s="1"/>
  <c r="FM135" i="1"/>
  <c r="FN62" i="1"/>
  <c r="FO62" i="1" s="1"/>
  <c r="FM62" i="1"/>
  <c r="FN50" i="1"/>
  <c r="FO50" i="1" s="1"/>
  <c r="FM50" i="1"/>
  <c r="FB20" i="1"/>
  <c r="FN308" i="1"/>
  <c r="FO308" i="1" s="1"/>
  <c r="FM308" i="1"/>
  <c r="FN273" i="1"/>
  <c r="FO273" i="1" s="1"/>
  <c r="FM273" i="1"/>
  <c r="FN224" i="1"/>
  <c r="FO224" i="1" s="1"/>
  <c r="FM224" i="1"/>
  <c r="FG312" i="1"/>
  <c r="FG268" i="1"/>
  <c r="FN133" i="1"/>
  <c r="FO133" i="1" s="1"/>
  <c r="FM133" i="1"/>
  <c r="FN299" i="1"/>
  <c r="FO299" i="1" s="1"/>
  <c r="FM299" i="1"/>
  <c r="FG291" i="1"/>
  <c r="FN279" i="1"/>
  <c r="FO279" i="1" s="1"/>
  <c r="FM279" i="1"/>
  <c r="FG276" i="1"/>
  <c r="FG257" i="1"/>
  <c r="FG234" i="1"/>
  <c r="FN253" i="1"/>
  <c r="FO253" i="1" s="1"/>
  <c r="FM253" i="1"/>
  <c r="FN201" i="1"/>
  <c r="FO201" i="1" s="1"/>
  <c r="FM201" i="1"/>
  <c r="FN288" i="1"/>
  <c r="FO288" i="1" s="1"/>
  <c r="FM288" i="1"/>
  <c r="FN207" i="1"/>
  <c r="FO207" i="1" s="1"/>
  <c r="FM207" i="1"/>
  <c r="FG198" i="1"/>
  <c r="FN162" i="1"/>
  <c r="FO162" i="1" s="1"/>
  <c r="FM162" i="1"/>
  <c r="FN159" i="1"/>
  <c r="FO159" i="1" s="1"/>
  <c r="FM159" i="1"/>
  <c r="FG119" i="1"/>
  <c r="FN121" i="1"/>
  <c r="FO121" i="1" s="1"/>
  <c r="FM121" i="1"/>
  <c r="FG141" i="1"/>
  <c r="FG135" i="1"/>
  <c r="FG62" i="1"/>
  <c r="FG308" i="1"/>
  <c r="FG272" i="1"/>
  <c r="FG245" i="1"/>
  <c r="FG182" i="1"/>
  <c r="FN283" i="1"/>
  <c r="FO283" i="1" s="1"/>
  <c r="FM283" i="1"/>
  <c r="FN296" i="1"/>
  <c r="FO296" i="1" s="1"/>
  <c r="FM296" i="1"/>
  <c r="FG279" i="1"/>
  <c r="FM241" i="1"/>
  <c r="FN241" i="1"/>
  <c r="FO241" i="1" s="1"/>
  <c r="FM263" i="1"/>
  <c r="FN263" i="1"/>
  <c r="FO263" i="1" s="1"/>
  <c r="FG253" i="1"/>
  <c r="FN197" i="1"/>
  <c r="FO197" i="1" s="1"/>
  <c r="FM197" i="1"/>
  <c r="FG288" i="1"/>
  <c r="FG201" i="1"/>
  <c r="FN158" i="1"/>
  <c r="FO158" i="1" s="1"/>
  <c r="FM158" i="1"/>
  <c r="FN220" i="1"/>
  <c r="FO220" i="1" s="1"/>
  <c r="FM220" i="1"/>
  <c r="FG159" i="1"/>
  <c r="FG214" i="1"/>
  <c r="FN113" i="1"/>
  <c r="FO113" i="1" s="1"/>
  <c r="FM113" i="1"/>
  <c r="FG166" i="1"/>
  <c r="FN117" i="1"/>
  <c r="FO117" i="1" s="1"/>
  <c r="FM117" i="1"/>
  <c r="FN58" i="1"/>
  <c r="FO58" i="1" s="1"/>
  <c r="FM58" i="1"/>
  <c r="FM34" i="1"/>
  <c r="FN82" i="1"/>
  <c r="FO82" i="1" s="1"/>
  <c r="FM82" i="1"/>
  <c r="FG37" i="1"/>
  <c r="FN55" i="1"/>
  <c r="FO55" i="1" s="1"/>
  <c r="FM55" i="1"/>
  <c r="FN311" i="1"/>
  <c r="FO311" i="1" s="1"/>
  <c r="FM311" i="1"/>
  <c r="FN261" i="1"/>
  <c r="FO261" i="1" s="1"/>
  <c r="FM261" i="1"/>
  <c r="FM210" i="1"/>
  <c r="FN210" i="1"/>
  <c r="FO210" i="1" s="1"/>
  <c r="FM178" i="1"/>
  <c r="FN178" i="1"/>
  <c r="FO178" i="1" s="1"/>
  <c r="FG283" i="1"/>
  <c r="FN300" i="1"/>
  <c r="FO300" i="1" s="1"/>
  <c r="FM300" i="1"/>
  <c r="FG296" i="1"/>
  <c r="FG263" i="1"/>
  <c r="FN275" i="1"/>
  <c r="FO275" i="1" s="1"/>
  <c r="FM275" i="1"/>
  <c r="FG235" i="1"/>
  <c r="FM281" i="1"/>
  <c r="FN281" i="1"/>
  <c r="FO281" i="1" s="1"/>
  <c r="FN280" i="1"/>
  <c r="FO280" i="1" s="1"/>
  <c r="FM280" i="1"/>
  <c r="FG220" i="1"/>
  <c r="FN143" i="1"/>
  <c r="FO143" i="1" s="1"/>
  <c r="FM143" i="1"/>
  <c r="FG113" i="1"/>
  <c r="FN154" i="1"/>
  <c r="FO154" i="1" s="1"/>
  <c r="FM154" i="1"/>
  <c r="FG117" i="1"/>
  <c r="FG133" i="1"/>
  <c r="FN54" i="1"/>
  <c r="FO54" i="1" s="1"/>
  <c r="FM54" i="1"/>
  <c r="FG129" i="1"/>
  <c r="FG58" i="1"/>
  <c r="FG82" i="1"/>
  <c r="FG155" i="1"/>
  <c r="FN94" i="1"/>
  <c r="FO94" i="1" s="1"/>
  <c r="FM94" i="1"/>
  <c r="FN86" i="1"/>
  <c r="FO86" i="1" s="1"/>
  <c r="FM86" i="1"/>
  <c r="EH16" i="1"/>
  <c r="EJ16" i="1" s="1"/>
  <c r="EP16" i="1" s="1"/>
  <c r="EM312" i="1"/>
  <c r="EN312" i="1"/>
  <c r="EO312" i="1" s="1"/>
  <c r="EN82" i="1"/>
  <c r="EO82" i="1" s="1"/>
  <c r="EM82" i="1"/>
  <c r="EN95" i="1"/>
  <c r="EO95" i="1" s="1"/>
  <c r="EM95" i="1"/>
  <c r="EN304" i="1"/>
  <c r="EO304" i="1" s="1"/>
  <c r="EM304" i="1"/>
  <c r="EN297" i="1"/>
  <c r="EO297" i="1" s="1"/>
  <c r="EM297" i="1"/>
  <c r="EN296" i="1"/>
  <c r="EO296" i="1" s="1"/>
  <c r="EM296" i="1"/>
  <c r="EN257" i="1"/>
  <c r="EO257" i="1" s="1"/>
  <c r="EM257" i="1"/>
  <c r="EN277" i="1"/>
  <c r="EO277" i="1" s="1"/>
  <c r="EM277" i="1"/>
  <c r="EM251" i="1"/>
  <c r="EN251" i="1"/>
  <c r="EO251" i="1" s="1"/>
  <c r="EN244" i="1"/>
  <c r="EO244" i="1" s="1"/>
  <c r="EM244" i="1"/>
  <c r="EM229" i="1"/>
  <c r="EN229" i="1"/>
  <c r="EO229" i="1" s="1"/>
  <c r="EM263" i="1"/>
  <c r="EN263" i="1"/>
  <c r="EO263" i="1" s="1"/>
  <c r="EN171" i="1"/>
  <c r="EO171" i="1" s="1"/>
  <c r="EM171" i="1"/>
  <c r="EN161" i="1"/>
  <c r="EO161" i="1" s="1"/>
  <c r="EM161" i="1"/>
  <c r="EN151" i="1"/>
  <c r="EO151" i="1" s="1"/>
  <c r="EM151" i="1"/>
  <c r="EN165" i="1"/>
  <c r="EO165" i="1" s="1"/>
  <c r="EM165" i="1"/>
  <c r="EN86" i="1"/>
  <c r="EO86" i="1" s="1"/>
  <c r="EM86" i="1"/>
  <c r="EN119" i="1"/>
  <c r="EO119" i="1" s="1"/>
  <c r="EM119" i="1"/>
  <c r="EM21" i="1"/>
  <c r="EN57" i="1"/>
  <c r="EO57" i="1" s="1"/>
  <c r="EM57" i="1"/>
  <c r="EN300" i="1"/>
  <c r="EO300" i="1" s="1"/>
  <c r="EM300" i="1"/>
  <c r="EN240" i="1"/>
  <c r="EO240" i="1" s="1"/>
  <c r="EM240" i="1"/>
  <c r="EN274" i="1"/>
  <c r="EO274" i="1" s="1"/>
  <c r="EM274" i="1"/>
  <c r="EN155" i="1"/>
  <c r="EO155" i="1" s="1"/>
  <c r="EM155" i="1"/>
  <c r="EN205" i="1"/>
  <c r="EO205" i="1" s="1"/>
  <c r="EM205" i="1"/>
  <c r="EN143" i="1"/>
  <c r="EO143" i="1" s="1"/>
  <c r="EM143" i="1"/>
  <c r="EN110" i="1"/>
  <c r="EO110" i="1" s="1"/>
  <c r="EM110" i="1"/>
  <c r="EN78" i="1"/>
  <c r="EO78" i="1" s="1"/>
  <c r="EM78" i="1"/>
  <c r="EN127" i="1"/>
  <c r="EO127" i="1" s="1"/>
  <c r="EM127" i="1"/>
  <c r="EN67" i="1"/>
  <c r="EO67" i="1" s="1"/>
  <c r="EM67" i="1"/>
  <c r="EM35" i="1"/>
  <c r="EG95" i="1"/>
  <c r="EG17" i="1"/>
  <c r="EG43" i="1"/>
  <c r="EG57" i="1"/>
  <c r="EN200" i="1"/>
  <c r="EO200" i="1" s="1"/>
  <c r="EM200" i="1"/>
  <c r="EN71" i="1"/>
  <c r="EO71" i="1" s="1"/>
  <c r="EM71" i="1"/>
  <c r="EM293" i="1"/>
  <c r="EN293" i="1"/>
  <c r="EO293" i="1" s="1"/>
  <c r="EN294" i="1"/>
  <c r="EO294" i="1" s="1"/>
  <c r="EM294" i="1"/>
  <c r="EG293" i="1"/>
  <c r="EN258" i="1"/>
  <c r="EO258" i="1" s="1"/>
  <c r="EM258" i="1"/>
  <c r="EN216" i="1"/>
  <c r="EO216" i="1" s="1"/>
  <c r="EM216" i="1"/>
  <c r="EN106" i="1"/>
  <c r="EO106" i="1" s="1"/>
  <c r="EM106" i="1"/>
  <c r="EN163" i="1"/>
  <c r="EO163" i="1" s="1"/>
  <c r="EM163" i="1"/>
  <c r="EM114" i="1"/>
  <c r="EN114" i="1"/>
  <c r="EO114" i="1" s="1"/>
  <c r="EN63" i="1"/>
  <c r="EO63" i="1" s="1"/>
  <c r="EM63" i="1"/>
  <c r="EN87" i="1"/>
  <c r="EO87" i="1" s="1"/>
  <c r="EM87" i="1"/>
  <c r="EG86" i="1"/>
  <c r="EN183" i="1"/>
  <c r="EO183" i="1" s="1"/>
  <c r="EM183" i="1"/>
  <c r="EN99" i="1"/>
  <c r="EO99" i="1" s="1"/>
  <c r="EM99" i="1"/>
  <c r="EG67" i="1"/>
  <c r="EG63" i="1"/>
  <c r="EM308" i="1"/>
  <c r="EN308" i="1"/>
  <c r="EO308" i="1" s="1"/>
  <c r="EM305" i="1"/>
  <c r="EN305" i="1"/>
  <c r="EO305" i="1" s="1"/>
  <c r="EN276" i="1"/>
  <c r="EO276" i="1" s="1"/>
  <c r="EM276" i="1"/>
  <c r="EN236" i="1"/>
  <c r="EO236" i="1" s="1"/>
  <c r="EM236" i="1"/>
  <c r="EN265" i="1"/>
  <c r="EO265" i="1" s="1"/>
  <c r="EM265" i="1"/>
  <c r="EG258" i="1"/>
  <c r="EG216" i="1"/>
  <c r="EN224" i="1"/>
  <c r="EO224" i="1" s="1"/>
  <c r="EM224" i="1"/>
  <c r="EN173" i="1"/>
  <c r="EO173" i="1" s="1"/>
  <c r="EM173" i="1"/>
  <c r="EN196" i="1"/>
  <c r="EO196" i="1" s="1"/>
  <c r="EM196" i="1"/>
  <c r="EN184" i="1"/>
  <c r="EO184" i="1" s="1"/>
  <c r="EM184" i="1"/>
  <c r="EN147" i="1"/>
  <c r="EO147" i="1" s="1"/>
  <c r="EM147" i="1"/>
  <c r="EN102" i="1"/>
  <c r="EO102" i="1" s="1"/>
  <c r="EM102" i="1"/>
  <c r="EG114" i="1"/>
  <c r="EN59" i="1"/>
  <c r="EO59" i="1" s="1"/>
  <c r="EM59" i="1"/>
  <c r="EG87" i="1"/>
  <c r="EG82" i="1"/>
  <c r="EG99" i="1"/>
  <c r="EN15" i="1"/>
  <c r="EM15" i="1"/>
  <c r="EN107" i="1"/>
  <c r="EO107" i="1" s="1"/>
  <c r="EM107" i="1"/>
  <c r="EG304" i="1"/>
  <c r="EG312" i="1"/>
  <c r="EN288" i="1"/>
  <c r="EO288" i="1" s="1"/>
  <c r="EM288" i="1"/>
  <c r="EN226" i="1"/>
  <c r="EO226" i="1" s="1"/>
  <c r="EM226" i="1"/>
  <c r="EG251" i="1"/>
  <c r="EG236" i="1"/>
  <c r="EN282" i="1"/>
  <c r="EO282" i="1" s="1"/>
  <c r="EM282" i="1"/>
  <c r="EG265" i="1"/>
  <c r="EN212" i="1"/>
  <c r="EO212" i="1" s="1"/>
  <c r="EM212" i="1"/>
  <c r="EN220" i="1"/>
  <c r="EO220" i="1" s="1"/>
  <c r="EM220" i="1"/>
  <c r="EG224" i="1"/>
  <c r="EG226" i="1"/>
  <c r="EG173" i="1"/>
  <c r="EN159" i="1"/>
  <c r="EO159" i="1" s="1"/>
  <c r="EM159" i="1"/>
  <c r="EG184" i="1"/>
  <c r="EG147" i="1"/>
  <c r="EN98" i="1"/>
  <c r="EO98" i="1" s="1"/>
  <c r="EM98" i="1"/>
  <c r="EN139" i="1"/>
  <c r="EO139" i="1" s="1"/>
  <c r="EM139" i="1"/>
  <c r="EN121" i="1"/>
  <c r="EO121" i="1" s="1"/>
  <c r="EM121" i="1"/>
  <c r="EG106" i="1"/>
  <c r="EN55" i="1"/>
  <c r="EO55" i="1" s="1"/>
  <c r="EM55" i="1"/>
  <c r="EM23" i="1"/>
  <c r="EN120" i="1"/>
  <c r="EO120" i="1" s="1"/>
  <c r="EM120" i="1"/>
  <c r="EN111" i="1"/>
  <c r="EO111" i="1" s="1"/>
  <c r="EM111" i="1"/>
  <c r="EG78" i="1"/>
  <c r="EM16" i="1"/>
  <c r="EN91" i="1"/>
  <c r="EO91" i="1" s="1"/>
  <c r="EM91" i="1"/>
  <c r="EG102" i="1"/>
  <c r="EB19" i="1"/>
  <c r="EM254" i="1"/>
  <c r="EN254" i="1"/>
  <c r="EO254" i="1" s="1"/>
  <c r="EN135" i="1"/>
  <c r="EO135" i="1" s="1"/>
  <c r="EM135" i="1"/>
  <c r="EM280" i="1"/>
  <c r="EN280" i="1"/>
  <c r="EO280" i="1" s="1"/>
  <c r="EN313" i="1"/>
  <c r="EO313" i="1" s="1"/>
  <c r="EM313" i="1"/>
  <c r="EN253" i="1"/>
  <c r="EO253" i="1" s="1"/>
  <c r="EM253" i="1"/>
  <c r="EN222" i="1"/>
  <c r="EO222" i="1" s="1"/>
  <c r="EM222" i="1"/>
  <c r="EN248" i="1"/>
  <c r="EO248" i="1" s="1"/>
  <c r="EM248" i="1"/>
  <c r="EN169" i="1"/>
  <c r="EO169" i="1" s="1"/>
  <c r="EM169" i="1"/>
  <c r="EN185" i="1"/>
  <c r="EO185" i="1" s="1"/>
  <c r="EM185" i="1"/>
  <c r="EN208" i="1"/>
  <c r="EO208" i="1" s="1"/>
  <c r="EM208" i="1"/>
  <c r="EN182" i="1"/>
  <c r="EO182" i="1" s="1"/>
  <c r="EM182" i="1"/>
  <c r="EN177" i="1"/>
  <c r="EO177" i="1" s="1"/>
  <c r="EM177" i="1"/>
  <c r="EN94" i="1"/>
  <c r="EO94" i="1" s="1"/>
  <c r="EM94" i="1"/>
  <c r="EN51" i="1"/>
  <c r="EO51" i="1" s="1"/>
  <c r="EM51" i="1"/>
  <c r="EM75" i="1"/>
  <c r="EN75" i="1"/>
  <c r="EO75" i="1" s="1"/>
  <c r="EM73" i="1"/>
  <c r="EN73" i="1"/>
  <c r="EO73" i="1" s="1"/>
  <c r="EG51" i="1"/>
  <c r="EG19" i="1"/>
  <c r="EN175" i="1"/>
  <c r="EO175" i="1" s="1"/>
  <c r="EM175" i="1"/>
  <c r="EG41" i="1"/>
  <c r="EG300" i="1"/>
  <c r="EN268" i="1"/>
  <c r="EO268" i="1" s="1"/>
  <c r="EM268" i="1"/>
  <c r="EN261" i="1"/>
  <c r="EO261" i="1" s="1"/>
  <c r="EM261" i="1"/>
  <c r="EG305" i="1"/>
  <c r="EG296" i="1"/>
  <c r="EN309" i="1"/>
  <c r="EO309" i="1" s="1"/>
  <c r="EM309" i="1"/>
  <c r="EG253" i="1"/>
  <c r="EG248" i="1"/>
  <c r="EN204" i="1"/>
  <c r="EO204" i="1" s="1"/>
  <c r="EM204" i="1"/>
  <c r="EN217" i="1"/>
  <c r="EO217" i="1" s="1"/>
  <c r="EM217" i="1"/>
  <c r="EG169" i="1"/>
  <c r="EG171" i="1"/>
  <c r="EG208" i="1"/>
  <c r="EN157" i="1"/>
  <c r="EO157" i="1" s="1"/>
  <c r="EM157" i="1"/>
  <c r="EN201" i="1"/>
  <c r="EO201" i="1" s="1"/>
  <c r="EM201" i="1"/>
  <c r="EG177" i="1"/>
  <c r="EN167" i="1"/>
  <c r="EO167" i="1" s="1"/>
  <c r="EM167" i="1"/>
  <c r="EN123" i="1"/>
  <c r="EO123" i="1" s="1"/>
  <c r="EM123" i="1"/>
  <c r="EN90" i="1"/>
  <c r="EO90" i="1" s="1"/>
  <c r="EM90" i="1"/>
  <c r="EM83" i="1"/>
  <c r="EN83" i="1"/>
  <c r="EO83" i="1" s="1"/>
  <c r="EG90" i="1"/>
  <c r="EM47" i="1"/>
  <c r="EN103" i="1"/>
  <c r="EO103" i="1" s="1"/>
  <c r="EM103" i="1"/>
  <c r="EM33" i="1"/>
  <c r="EN131" i="1"/>
  <c r="EO131" i="1" s="1"/>
  <c r="EM131" i="1"/>
  <c r="EM69" i="1"/>
  <c r="EN69" i="1"/>
  <c r="EO69" i="1" s="1"/>
  <c r="EG69" i="1"/>
  <c r="DG271" i="1"/>
  <c r="DN271" i="1"/>
  <c r="DO271" i="1" s="1"/>
  <c r="CN260" i="1"/>
  <c r="CO260" i="1" s="1"/>
  <c r="CG80" i="1"/>
  <c r="CM150" i="1"/>
  <c r="CM153" i="1"/>
  <c r="CN120" i="1"/>
  <c r="CO120" i="1" s="1"/>
  <c r="CG171" i="1"/>
  <c r="CG186" i="1"/>
  <c r="BM201" i="1"/>
  <c r="BN178" i="1"/>
  <c r="BO178" i="1" s="1"/>
  <c r="BG298" i="1"/>
  <c r="DG61" i="1"/>
  <c r="DM61" i="1"/>
  <c r="DG124" i="1"/>
  <c r="DN124" i="1"/>
  <c r="DO124" i="1" s="1"/>
  <c r="DG265" i="1"/>
  <c r="DG81" i="1"/>
  <c r="DG158" i="1"/>
  <c r="DN180" i="1"/>
  <c r="DO180" i="1" s="1"/>
  <c r="DN91" i="1"/>
  <c r="DO91" i="1" s="1"/>
  <c r="CG253" i="1"/>
  <c r="CM253" i="1"/>
  <c r="CG242" i="1"/>
  <c r="CM310" i="1"/>
  <c r="CM86" i="1"/>
  <c r="CF109" i="1"/>
  <c r="CG109" i="1" s="1"/>
  <c r="CG159" i="1"/>
  <c r="CN266" i="1"/>
  <c r="CO266" i="1" s="1"/>
  <c r="CF133" i="1"/>
  <c r="CN133" i="1" s="1"/>
  <c r="CO133" i="1" s="1"/>
  <c r="CN98" i="1"/>
  <c r="CO98" i="1" s="1"/>
  <c r="BN277" i="1"/>
  <c r="BO277" i="1" s="1"/>
  <c r="BM277" i="1"/>
  <c r="BG162" i="1"/>
  <c r="BM83" i="1"/>
  <c r="CM52" i="1"/>
  <c r="CG67" i="1"/>
  <c r="CN127" i="1"/>
  <c r="CO127" i="1" s="1"/>
  <c r="CN166" i="1"/>
  <c r="CO166" i="1" s="1"/>
  <c r="CG154" i="1"/>
  <c r="DG93" i="1"/>
  <c r="DG252" i="1"/>
  <c r="DG310" i="1"/>
  <c r="N196" i="1"/>
  <c r="O196" i="1" s="1"/>
  <c r="BN279" i="1"/>
  <c r="BO279" i="1" s="1"/>
  <c r="N253" i="1"/>
  <c r="O253" i="1" s="1"/>
  <c r="N180" i="1"/>
  <c r="O180" i="1" s="1"/>
  <c r="G228" i="1"/>
  <c r="M255" i="1"/>
  <c r="BM109" i="1"/>
  <c r="BG168" i="1"/>
  <c r="BN287" i="1"/>
  <c r="BO287" i="1" s="1"/>
  <c r="BM294" i="1"/>
  <c r="CM76" i="1"/>
  <c r="CM89" i="1"/>
  <c r="CM101" i="1"/>
  <c r="CM212" i="1"/>
  <c r="CG235" i="1"/>
  <c r="DM289" i="1"/>
  <c r="DM304" i="1"/>
  <c r="N285" i="1"/>
  <c r="O285" i="1" s="1"/>
  <c r="BM168" i="1"/>
  <c r="CN235" i="1"/>
  <c r="CO235" i="1" s="1"/>
  <c r="BN179" i="1"/>
  <c r="BO179" i="1" s="1"/>
  <c r="N173" i="1"/>
  <c r="O173" i="1" s="1"/>
  <c r="AR14" i="1"/>
  <c r="BM117" i="1"/>
  <c r="BM213" i="1"/>
  <c r="BG302" i="1"/>
  <c r="CM90" i="1"/>
  <c r="DM141" i="1"/>
  <c r="DM170" i="1"/>
  <c r="DG240" i="1"/>
  <c r="G261" i="1"/>
  <c r="G229" i="1"/>
  <c r="N252" i="1"/>
  <c r="O252" i="1" s="1"/>
  <c r="N244" i="1"/>
  <c r="O244" i="1" s="1"/>
  <c r="N149" i="1"/>
  <c r="O149" i="1" s="1"/>
  <c r="N229" i="1"/>
  <c r="O229" i="1" s="1"/>
  <c r="N140" i="1"/>
  <c r="O140" i="1" s="1"/>
  <c r="BM66" i="1"/>
  <c r="BM111" i="1"/>
  <c r="BG157" i="1"/>
  <c r="BM269" i="1"/>
  <c r="BM302" i="1"/>
  <c r="CM98" i="1"/>
  <c r="CG125" i="1"/>
  <c r="CG138" i="1"/>
  <c r="CM145" i="1"/>
  <c r="CG164" i="1"/>
  <c r="N124" i="1"/>
  <c r="O124" i="1" s="1"/>
  <c r="N276" i="1"/>
  <c r="O276" i="1" s="1"/>
  <c r="N148" i="1"/>
  <c r="O148" i="1" s="1"/>
  <c r="G260" i="1"/>
  <c r="N260" i="1"/>
  <c r="O260" i="1" s="1"/>
  <c r="N204" i="1"/>
  <c r="O204" i="1" s="1"/>
  <c r="N144" i="1"/>
  <c r="O144" i="1" s="1"/>
  <c r="BM58" i="1"/>
  <c r="BM210" i="1"/>
  <c r="BM259" i="1"/>
  <c r="CN291" i="1"/>
  <c r="CO291" i="1" s="1"/>
  <c r="CM302" i="1"/>
  <c r="DM117" i="1"/>
  <c r="DG129" i="1"/>
  <c r="DG146" i="1"/>
  <c r="DM184" i="1"/>
  <c r="DM208" i="1"/>
  <c r="DG215" i="1"/>
  <c r="DM236" i="1"/>
  <c r="BG217" i="1"/>
  <c r="BN224" i="1"/>
  <c r="BO224" i="1" s="1"/>
  <c r="BG247" i="1"/>
  <c r="BN260" i="1"/>
  <c r="BO260" i="1" s="1"/>
  <c r="BM286" i="1"/>
  <c r="CG163" i="1"/>
  <c r="CM167" i="1"/>
  <c r="CM172" i="1"/>
  <c r="CG256" i="1"/>
  <c r="CN280" i="1"/>
  <c r="CO280" i="1" s="1"/>
  <c r="CN298" i="1"/>
  <c r="CO298" i="1" s="1"/>
  <c r="DG101" i="1"/>
  <c r="DG216" i="1"/>
  <c r="DG237" i="1"/>
  <c r="DG285" i="1"/>
  <c r="BM67" i="1"/>
  <c r="BG74" i="1"/>
  <c r="BM119" i="1"/>
  <c r="BM158" i="1"/>
  <c r="BM275" i="1"/>
  <c r="BM280" i="1"/>
  <c r="BM305" i="1"/>
  <c r="CG68" i="1"/>
  <c r="CG94" i="1"/>
  <c r="CM128" i="1"/>
  <c r="CG146" i="1"/>
  <c r="CN195" i="1"/>
  <c r="CO195" i="1" s="1"/>
  <c r="CG231" i="1"/>
  <c r="CM251" i="1"/>
  <c r="CN256" i="1"/>
  <c r="CO256" i="1" s="1"/>
  <c r="CM293" i="1"/>
  <c r="DM56" i="1"/>
  <c r="DM101" i="1"/>
  <c r="DG155" i="1"/>
  <c r="DG186" i="1"/>
  <c r="DG191" i="1"/>
  <c r="DM216" i="1"/>
  <c r="N120" i="1"/>
  <c r="O120" i="1" s="1"/>
  <c r="BG101" i="1"/>
  <c r="BG125" i="1"/>
  <c r="BG131" i="1"/>
  <c r="CG269" i="1"/>
  <c r="DG115" i="1"/>
  <c r="DN120" i="1"/>
  <c r="DO120" i="1" s="1"/>
  <c r="DM132" i="1"/>
  <c r="DM186" i="1"/>
  <c r="DG198" i="1"/>
  <c r="DN243" i="1"/>
  <c r="DO243" i="1" s="1"/>
  <c r="DG249" i="1"/>
  <c r="DM273" i="1"/>
  <c r="BG93" i="1"/>
  <c r="N284" i="1"/>
  <c r="O284" i="1" s="1"/>
  <c r="N228" i="1"/>
  <c r="O228" i="1" s="1"/>
  <c r="N172" i="1"/>
  <c r="O172" i="1" s="1"/>
  <c r="G292" i="1"/>
  <c r="AG70" i="1"/>
  <c r="BM89" i="1"/>
  <c r="BM95" i="1"/>
  <c r="BM125" i="1"/>
  <c r="BM139" i="1"/>
  <c r="BG193" i="1"/>
  <c r="BM257" i="1"/>
  <c r="BG306" i="1"/>
  <c r="CI15" i="1"/>
  <c r="CI16" i="1" s="1"/>
  <c r="CG101" i="1"/>
  <c r="CM107" i="1"/>
  <c r="CM120" i="1"/>
  <c r="CM125" i="1"/>
  <c r="CM136" i="1"/>
  <c r="CN159" i="1"/>
  <c r="CO159" i="1" s="1"/>
  <c r="CM164" i="1"/>
  <c r="CG196" i="1"/>
  <c r="CM257" i="1"/>
  <c r="CM269" i="1"/>
  <c r="CN290" i="1"/>
  <c r="CO290" i="1" s="1"/>
  <c r="CM294" i="1"/>
  <c r="CM300" i="1"/>
  <c r="DM15" i="1"/>
  <c r="DM71" i="1"/>
  <c r="DG91" i="1"/>
  <c r="DG110" i="1"/>
  <c r="DN115" i="1"/>
  <c r="DO115" i="1" s="1"/>
  <c r="DN127" i="1"/>
  <c r="DO127" i="1" s="1"/>
  <c r="DG139" i="1"/>
  <c r="DM156" i="1"/>
  <c r="DG183" i="1"/>
  <c r="DG192" i="1"/>
  <c r="DM198" i="1"/>
  <c r="DN239" i="1"/>
  <c r="DO239" i="1" s="1"/>
  <c r="DG244" i="1"/>
  <c r="DG250" i="1"/>
  <c r="DG270" i="1"/>
  <c r="DG274" i="1"/>
  <c r="DN288" i="1"/>
  <c r="DO288" i="1" s="1"/>
  <c r="BM51" i="1"/>
  <c r="BG58" i="1"/>
  <c r="BM77" i="1"/>
  <c r="BM103" i="1"/>
  <c r="BM121" i="1"/>
  <c r="BM156" i="1"/>
  <c r="BM161" i="1"/>
  <c r="CG51" i="1"/>
  <c r="CN115" i="1"/>
  <c r="CO115" i="1" s="1"/>
  <c r="CM126" i="1"/>
  <c r="CM137" i="1"/>
  <c r="CM228" i="1"/>
  <c r="CG291" i="1"/>
  <c r="DN66" i="1"/>
  <c r="DO66" i="1" s="1"/>
  <c r="DN72" i="1"/>
  <c r="DO72" i="1" s="1"/>
  <c r="DG86" i="1"/>
  <c r="DM111" i="1"/>
  <c r="DM140" i="1"/>
  <c r="DM157" i="1"/>
  <c r="DG184" i="1"/>
  <c r="DG188" i="1"/>
  <c r="DN303" i="1"/>
  <c r="DO303" i="1" s="1"/>
  <c r="G253" i="1"/>
  <c r="G277" i="1"/>
  <c r="G213" i="1"/>
  <c r="N268" i="1"/>
  <c r="O268" i="1" s="1"/>
  <c r="N213" i="1"/>
  <c r="O213" i="1" s="1"/>
  <c r="N157" i="1"/>
  <c r="O157" i="1" s="1"/>
  <c r="G269" i="1"/>
  <c r="BN135" i="1"/>
  <c r="BO135" i="1" s="1"/>
  <c r="BM222" i="1"/>
  <c r="BN229" i="1"/>
  <c r="BO229" i="1" s="1"/>
  <c r="BM251" i="1"/>
  <c r="BM310" i="1"/>
  <c r="CN100" i="1"/>
  <c r="CO100" i="1" s="1"/>
  <c r="CN132" i="1"/>
  <c r="CO132" i="1" s="1"/>
  <c r="CM141" i="1"/>
  <c r="CM262" i="1"/>
  <c r="CN284" i="1"/>
  <c r="CO284" i="1" s="1"/>
  <c r="G285" i="1"/>
  <c r="G309" i="1"/>
  <c r="N293" i="1"/>
  <c r="O293" i="1" s="1"/>
  <c r="N236" i="1"/>
  <c r="O236" i="1" s="1"/>
  <c r="N188" i="1"/>
  <c r="O188" i="1" s="1"/>
  <c r="N132" i="1"/>
  <c r="O132" i="1" s="1"/>
  <c r="G301" i="1"/>
  <c r="G237" i="1"/>
  <c r="N292" i="1"/>
  <c r="O292" i="1" s="1"/>
  <c r="N261" i="1"/>
  <c r="O261" i="1" s="1"/>
  <c r="N212" i="1"/>
  <c r="O212" i="1" s="1"/>
  <c r="N181" i="1"/>
  <c r="O181" i="1" s="1"/>
  <c r="N156" i="1"/>
  <c r="O156" i="1" s="1"/>
  <c r="N125" i="1"/>
  <c r="O125" i="1" s="1"/>
  <c r="G300" i="1"/>
  <c r="G268" i="1"/>
  <c r="G236" i="1"/>
  <c r="AL8" i="1"/>
  <c r="AM76" i="1"/>
  <c r="AG210" i="1"/>
  <c r="BM74" i="1"/>
  <c r="BM85" i="1"/>
  <c r="BG95" i="1"/>
  <c r="BG111" i="1"/>
  <c r="BM153" i="1"/>
  <c r="BG190" i="1"/>
  <c r="BN222" i="1"/>
  <c r="BO222" i="1" s="1"/>
  <c r="BM226" i="1"/>
  <c r="BG257" i="1"/>
  <c r="BM267" i="1"/>
  <c r="BN271" i="1"/>
  <c r="BO271" i="1" s="1"/>
  <c r="BG277" i="1"/>
  <c r="BG290" i="1"/>
  <c r="BM296" i="1"/>
  <c r="CG59" i="1"/>
  <c r="CG115" i="1"/>
  <c r="CG172" i="1"/>
  <c r="CN206" i="1"/>
  <c r="CO206" i="1" s="1"/>
  <c r="CG212" i="1"/>
  <c r="CG228" i="1"/>
  <c r="CG251" i="1"/>
  <c r="CG254" i="1"/>
  <c r="CM280" i="1"/>
  <c r="CG300" i="1"/>
  <c r="DG68" i="1"/>
  <c r="DG77" i="1"/>
  <c r="DG102" i="1"/>
  <c r="DG108" i="1"/>
  <c r="DN136" i="1"/>
  <c r="DO136" i="1" s="1"/>
  <c r="DG178" i="1"/>
  <c r="DG220" i="1"/>
  <c r="DM265" i="1"/>
  <c r="DN274" i="1"/>
  <c r="DO274" i="1" s="1"/>
  <c r="DM281" i="1"/>
  <c r="DG286" i="1"/>
  <c r="DM297" i="1"/>
  <c r="DM68" i="1"/>
  <c r="DM286" i="1"/>
  <c r="BM75" i="1"/>
  <c r="BM86" i="1"/>
  <c r="BG107" i="1"/>
  <c r="BM137" i="1"/>
  <c r="BG149" i="1"/>
  <c r="BG154" i="1"/>
  <c r="BM164" i="1"/>
  <c r="BM186" i="1"/>
  <c r="BG191" i="1"/>
  <c r="BG223" i="1"/>
  <c r="BG227" i="1"/>
  <c r="BG231" i="1"/>
  <c r="BM242" i="1"/>
  <c r="BN262" i="1"/>
  <c r="BO262" i="1" s="1"/>
  <c r="BM268" i="1"/>
  <c r="BG282" i="1"/>
  <c r="CM71" i="1"/>
  <c r="CN82" i="1"/>
  <c r="CO82" i="1" s="1"/>
  <c r="CM111" i="1"/>
  <c r="CN143" i="1"/>
  <c r="CO143" i="1" s="1"/>
  <c r="CG218" i="1"/>
  <c r="CM224" i="1"/>
  <c r="CG286" i="1"/>
  <c r="CN296" i="1"/>
  <c r="CO296" i="1" s="1"/>
  <c r="CN306" i="1"/>
  <c r="CO306" i="1" s="1"/>
  <c r="DG52" i="1"/>
  <c r="DM64" i="1"/>
  <c r="DN78" i="1"/>
  <c r="DO78" i="1" s="1"/>
  <c r="DG100" i="1"/>
  <c r="DM103" i="1"/>
  <c r="DG109" i="1"/>
  <c r="DG113" i="1"/>
  <c r="DG162" i="1"/>
  <c r="DG169" i="1"/>
  <c r="DG194" i="1"/>
  <c r="DG221" i="1"/>
  <c r="DG261" i="1"/>
  <c r="BG127" i="1"/>
  <c r="BM223" i="1"/>
  <c r="CN111" i="1"/>
  <c r="CO111" i="1" s="1"/>
  <c r="CM218" i="1"/>
  <c r="CN224" i="1"/>
  <c r="CO224" i="1" s="1"/>
  <c r="DG75" i="1"/>
  <c r="DG84" i="1"/>
  <c r="DG94" i="1"/>
  <c r="DM100" i="1"/>
  <c r="DM109" i="1"/>
  <c r="DG128" i="1"/>
  <c r="DM133" i="1"/>
  <c r="DG138" i="1"/>
  <c r="DG142" i="1"/>
  <c r="DG147" i="1"/>
  <c r="DG153" i="1"/>
  <c r="DM194" i="1"/>
  <c r="DM305" i="1"/>
  <c r="N221" i="1"/>
  <c r="O221" i="1" s="1"/>
  <c r="AM57" i="1"/>
  <c r="BM82" i="1"/>
  <c r="BG144" i="1"/>
  <c r="BM176" i="1"/>
  <c r="BM197" i="1"/>
  <c r="BM202" i="1"/>
  <c r="BM209" i="1"/>
  <c r="BM227" i="1"/>
  <c r="BM231" i="1"/>
  <c r="BM237" i="1"/>
  <c r="N308" i="1"/>
  <c r="O308" i="1" s="1"/>
  <c r="N277" i="1"/>
  <c r="O277" i="1" s="1"/>
  <c r="N245" i="1"/>
  <c r="O245" i="1" s="1"/>
  <c r="N220" i="1"/>
  <c r="O220" i="1" s="1"/>
  <c r="N197" i="1"/>
  <c r="O197" i="1" s="1"/>
  <c r="N168" i="1"/>
  <c r="O168" i="1" s="1"/>
  <c r="N141" i="1"/>
  <c r="O141" i="1" s="1"/>
  <c r="N116" i="1"/>
  <c r="O116" i="1" s="1"/>
  <c r="G284" i="1"/>
  <c r="G252" i="1"/>
  <c r="G220" i="1"/>
  <c r="AI3" i="1"/>
  <c r="AR11" i="1"/>
  <c r="BM59" i="1"/>
  <c r="BG66" i="1"/>
  <c r="BG87" i="1"/>
  <c r="BM97" i="1"/>
  <c r="BG103" i="1"/>
  <c r="BG119" i="1"/>
  <c r="BG123" i="1"/>
  <c r="BM144" i="1"/>
  <c r="BM150" i="1"/>
  <c r="BG165" i="1"/>
  <c r="BN176" i="1"/>
  <c r="BO176" i="1" s="1"/>
  <c r="BG187" i="1"/>
  <c r="BN197" i="1"/>
  <c r="BO197" i="1" s="1"/>
  <c r="BM221" i="1"/>
  <c r="BM243" i="1"/>
  <c r="BG255" i="1"/>
  <c r="BG259" i="1"/>
  <c r="BG269" i="1"/>
  <c r="BG279" i="1"/>
  <c r="BM283" i="1"/>
  <c r="BN303" i="1"/>
  <c r="BO303" i="1" s="1"/>
  <c r="BG314" i="1"/>
  <c r="CH15" i="1"/>
  <c r="CG72" i="1"/>
  <c r="CG78" i="1"/>
  <c r="CM94" i="1"/>
  <c r="CG99" i="1"/>
  <c r="CN107" i="1"/>
  <c r="CO107" i="1" s="1"/>
  <c r="CG117" i="1"/>
  <c r="CM121" i="1"/>
  <c r="CG126" i="1"/>
  <c r="CN140" i="1"/>
  <c r="CO140" i="1" s="1"/>
  <c r="CG150" i="1"/>
  <c r="CG214" i="1"/>
  <c r="CG266" i="1"/>
  <c r="DM75" i="1"/>
  <c r="DM79" i="1"/>
  <c r="DM84" i="1"/>
  <c r="DM119" i="1"/>
  <c r="DM124" i="1"/>
  <c r="DN147" i="1"/>
  <c r="DO147" i="1" s="1"/>
  <c r="DG170" i="1"/>
  <c r="DM176" i="1"/>
  <c r="DG207" i="1"/>
  <c r="DM222" i="1"/>
  <c r="DG229" i="1"/>
  <c r="DM250" i="1"/>
  <c r="DG256" i="1"/>
  <c r="DM288" i="1"/>
  <c r="N309" i="1"/>
  <c r="O309" i="1" s="1"/>
  <c r="N117" i="1"/>
  <c r="O117" i="1" s="1"/>
  <c r="G221" i="1"/>
  <c r="N301" i="1"/>
  <c r="O301" i="1" s="1"/>
  <c r="N165" i="1"/>
  <c r="O165" i="1" s="1"/>
  <c r="G245" i="1"/>
  <c r="N300" i="1"/>
  <c r="O300" i="1" s="1"/>
  <c r="N269" i="1"/>
  <c r="O269" i="1" s="1"/>
  <c r="N237" i="1"/>
  <c r="O237" i="1" s="1"/>
  <c r="N189" i="1"/>
  <c r="O189" i="1" s="1"/>
  <c r="N164" i="1"/>
  <c r="O164" i="1" s="1"/>
  <c r="N133" i="1"/>
  <c r="O133" i="1" s="1"/>
  <c r="G308" i="1"/>
  <c r="G276" i="1"/>
  <c r="G244" i="1"/>
  <c r="G212" i="1"/>
  <c r="M256" i="1"/>
  <c r="AI8" i="1"/>
  <c r="BG50" i="1"/>
  <c r="BG115" i="1"/>
  <c r="BM129" i="1"/>
  <c r="BM135" i="1"/>
  <c r="BM166" i="1"/>
  <c r="BM183" i="1"/>
  <c r="BM193" i="1"/>
  <c r="BM229" i="1"/>
  <c r="BG233" i="1"/>
  <c r="BG239" i="1"/>
  <c r="BG251" i="1"/>
  <c r="BN284" i="1"/>
  <c r="BO284" i="1" s="1"/>
  <c r="BM289" i="1"/>
  <c r="BN300" i="1"/>
  <c r="BO300" i="1" s="1"/>
  <c r="BG310" i="1"/>
  <c r="CM63" i="1"/>
  <c r="CM68" i="1"/>
  <c r="CN90" i="1"/>
  <c r="CO90" i="1" s="1"/>
  <c r="CM100" i="1"/>
  <c r="CM118" i="1"/>
  <c r="CM132" i="1"/>
  <c r="CG141" i="1"/>
  <c r="CM171" i="1"/>
  <c r="CM211" i="1"/>
  <c r="CN215" i="1"/>
  <c r="CO215" i="1" s="1"/>
  <c r="CN231" i="1"/>
  <c r="CO231" i="1" s="1"/>
  <c r="CM242" i="1"/>
  <c r="CN253" i="1"/>
  <c r="CO253" i="1" s="1"/>
  <c r="CG262" i="1"/>
  <c r="CN272" i="1"/>
  <c r="CO272" i="1" s="1"/>
  <c r="CM284" i="1"/>
  <c r="DM76" i="1"/>
  <c r="DM120" i="1"/>
  <c r="DM177" i="1"/>
  <c r="DG196" i="1"/>
  <c r="DG208" i="1"/>
  <c r="DM219" i="1"/>
  <c r="DM230" i="1"/>
  <c r="BR14" i="1"/>
  <c r="BR11" i="1"/>
  <c r="CA1" i="1"/>
  <c r="BI3" i="1"/>
  <c r="BL8" i="1"/>
  <c r="BI8" i="1"/>
  <c r="AG261" i="1"/>
  <c r="BD15" i="1"/>
  <c r="BL15" i="1" s="1"/>
  <c r="BG94" i="1"/>
  <c r="BG102" i="1"/>
  <c r="BM105" i="1"/>
  <c r="BM113" i="1"/>
  <c r="BG133" i="1"/>
  <c r="BM138" i="1"/>
  <c r="BM142" i="1"/>
  <c r="BG146" i="1"/>
  <c r="BG170" i="1"/>
  <c r="BG174" i="1"/>
  <c r="BG192" i="1"/>
  <c r="BG195" i="1"/>
  <c r="BG199" i="1"/>
  <c r="BG207" i="1"/>
  <c r="BG215" i="1"/>
  <c r="BM218" i="1"/>
  <c r="BG235" i="1"/>
  <c r="BG249" i="1"/>
  <c r="BM253" i="1"/>
  <c r="BM273" i="1"/>
  <c r="BM312" i="1"/>
  <c r="CM87" i="1"/>
  <c r="CM95" i="1"/>
  <c r="CM116" i="1"/>
  <c r="CG119" i="1"/>
  <c r="CG122" i="1"/>
  <c r="CN188" i="1"/>
  <c r="CO188" i="1" s="1"/>
  <c r="CM188" i="1"/>
  <c r="CG188" i="1"/>
  <c r="CG204" i="1"/>
  <c r="CN234" i="1"/>
  <c r="CO234" i="1" s="1"/>
  <c r="CM234" i="1"/>
  <c r="CG234" i="1"/>
  <c r="CG249" i="1"/>
  <c r="CG255" i="1"/>
  <c r="CN258" i="1"/>
  <c r="CO258" i="1" s="1"/>
  <c r="CM258" i="1"/>
  <c r="CG258" i="1"/>
  <c r="CG270" i="1"/>
  <c r="CM276" i="1"/>
  <c r="CG276" i="1"/>
  <c r="CN276" i="1"/>
  <c r="CO276" i="1" s="1"/>
  <c r="CM288" i="1"/>
  <c r="CG295" i="1"/>
  <c r="CM295" i="1"/>
  <c r="DM53" i="1"/>
  <c r="DM58" i="1"/>
  <c r="DN73" i="1"/>
  <c r="DO73" i="1" s="1"/>
  <c r="DG73" i="1"/>
  <c r="DG104" i="1"/>
  <c r="DN104" i="1"/>
  <c r="DO104" i="1" s="1"/>
  <c r="DG122" i="1"/>
  <c r="DM122" i="1"/>
  <c r="DN137" i="1"/>
  <c r="DO137" i="1" s="1"/>
  <c r="DM137" i="1"/>
  <c r="DG137" i="1"/>
  <c r="DN174" i="1"/>
  <c r="DO174" i="1" s="1"/>
  <c r="DM174" i="1"/>
  <c r="DG174" i="1"/>
  <c r="DG232" i="1"/>
  <c r="DM232" i="1"/>
  <c r="CN134" i="1"/>
  <c r="CO134" i="1" s="1"/>
  <c r="CM134" i="1"/>
  <c r="CN309" i="1"/>
  <c r="CO309" i="1" s="1"/>
  <c r="CM309" i="1"/>
  <c r="DN121" i="1"/>
  <c r="DO121" i="1" s="1"/>
  <c r="DG121" i="1"/>
  <c r="DN168" i="1"/>
  <c r="DO168" i="1" s="1"/>
  <c r="DM168" i="1"/>
  <c r="DG168" i="1"/>
  <c r="M183" i="1"/>
  <c r="AG231" i="1"/>
  <c r="AG284" i="1"/>
  <c r="BG52" i="1"/>
  <c r="BG60" i="1"/>
  <c r="BG68" i="1"/>
  <c r="BG76" i="1"/>
  <c r="BG84" i="1"/>
  <c r="BG88" i="1"/>
  <c r="BG91" i="1"/>
  <c r="BM94" i="1"/>
  <c r="BM102" i="1"/>
  <c r="BG110" i="1"/>
  <c r="BG118" i="1"/>
  <c r="BN138" i="1"/>
  <c r="BO138" i="1" s="1"/>
  <c r="BM155" i="1"/>
  <c r="BM163" i="1"/>
  <c r="BN192" i="1"/>
  <c r="BO192" i="1" s="1"/>
  <c r="BM199" i="1"/>
  <c r="BG203" i="1"/>
  <c r="BM207" i="1"/>
  <c r="BG211" i="1"/>
  <c r="BM215" i="1"/>
  <c r="BG225" i="1"/>
  <c r="BM235" i="1"/>
  <c r="BG261" i="1"/>
  <c r="BG266" i="1"/>
  <c r="BM281" i="1"/>
  <c r="BG285" i="1"/>
  <c r="BM288" i="1"/>
  <c r="BG293" i="1"/>
  <c r="BM297" i="1"/>
  <c r="BG301" i="1"/>
  <c r="BM304" i="1"/>
  <c r="BG309" i="1"/>
  <c r="CM55" i="1"/>
  <c r="CG60" i="1"/>
  <c r="CG64" i="1"/>
  <c r="CG74" i="1"/>
  <c r="CM74" i="1"/>
  <c r="CG83" i="1"/>
  <c r="CG91" i="1"/>
  <c r="CM96" i="1"/>
  <c r="CG96" i="1"/>
  <c r="CN116" i="1"/>
  <c r="CO116" i="1" s="1"/>
  <c r="CN148" i="1"/>
  <c r="CO148" i="1" s="1"/>
  <c r="CN160" i="1"/>
  <c r="CO160" i="1" s="1"/>
  <c r="CN165" i="1"/>
  <c r="CO165" i="1" s="1"/>
  <c r="CG165" i="1"/>
  <c r="CG178" i="1"/>
  <c r="CN184" i="1"/>
  <c r="CO184" i="1" s="1"/>
  <c r="CM184" i="1"/>
  <c r="CG194" i="1"/>
  <c r="CN198" i="1"/>
  <c r="CO198" i="1" s="1"/>
  <c r="CM204" i="1"/>
  <c r="CN230" i="1"/>
  <c r="CO230" i="1" s="1"/>
  <c r="CM230" i="1"/>
  <c r="CM249" i="1"/>
  <c r="CM270" i="1"/>
  <c r="CN288" i="1"/>
  <c r="CO288" i="1" s="1"/>
  <c r="CG292" i="1"/>
  <c r="CG305" i="1"/>
  <c r="CN305" i="1"/>
  <c r="CO305" i="1" s="1"/>
  <c r="DN54" i="1"/>
  <c r="DO54" i="1" s="1"/>
  <c r="DM54" i="1"/>
  <c r="DN69" i="1"/>
  <c r="DO69" i="1" s="1"/>
  <c r="DM69" i="1"/>
  <c r="DM95" i="1"/>
  <c r="DG118" i="1"/>
  <c r="AG94" i="1"/>
  <c r="N232" i="1"/>
  <c r="O232" i="1" s="1"/>
  <c r="N136" i="1"/>
  <c r="O136" i="1" s="1"/>
  <c r="G280" i="1"/>
  <c r="G256" i="1"/>
  <c r="M175" i="1"/>
  <c r="AM94" i="1"/>
  <c r="AG202" i="1"/>
  <c r="AG300" i="1"/>
  <c r="BG15" i="1"/>
  <c r="BM52" i="1"/>
  <c r="BM60" i="1"/>
  <c r="BM68" i="1"/>
  <c r="BM76" i="1"/>
  <c r="BM88" i="1"/>
  <c r="BG99" i="1"/>
  <c r="BM110" i="1"/>
  <c r="BM118" i="1"/>
  <c r="BG126" i="1"/>
  <c r="BG134" i="1"/>
  <c r="BG136" i="1"/>
  <c r="BM147" i="1"/>
  <c r="BG152" i="1"/>
  <c r="BG160" i="1"/>
  <c r="BM171" i="1"/>
  <c r="BG175" i="1"/>
  <c r="BM177" i="1"/>
  <c r="BG181" i="1"/>
  <c r="BG185" i="1"/>
  <c r="BG219" i="1"/>
  <c r="BM225" i="1"/>
  <c r="BG232" i="1"/>
  <c r="BG241" i="1"/>
  <c r="BM245" i="1"/>
  <c r="BM250" i="1"/>
  <c r="BM258" i="1"/>
  <c r="BM270" i="1"/>
  <c r="BG274" i="1"/>
  <c r="BM278" i="1"/>
  <c r="BM285" i="1"/>
  <c r="BM293" i="1"/>
  <c r="BM301" i="1"/>
  <c r="BM309" i="1"/>
  <c r="BM313" i="1"/>
  <c r="CM15" i="1"/>
  <c r="CM60" i="1"/>
  <c r="CN70" i="1"/>
  <c r="CO70" i="1" s="1"/>
  <c r="CG70" i="1"/>
  <c r="CM79" i="1"/>
  <c r="CG88" i="1"/>
  <c r="CG92" i="1"/>
  <c r="CM92" i="1"/>
  <c r="CM104" i="1"/>
  <c r="CM144" i="1"/>
  <c r="CM152" i="1"/>
  <c r="CG157" i="1"/>
  <c r="CM178" i="1"/>
  <c r="CG184" i="1"/>
  <c r="CM194" i="1"/>
  <c r="CN205" i="1"/>
  <c r="CO205" i="1" s="1"/>
  <c r="CM205" i="1"/>
  <c r="CG205" i="1"/>
  <c r="CM216" i="1"/>
  <c r="CN226" i="1"/>
  <c r="CO226" i="1" s="1"/>
  <c r="CM226" i="1"/>
  <c r="CG230" i="1"/>
  <c r="CG240" i="1"/>
  <c r="CN250" i="1"/>
  <c r="CO250" i="1" s="1"/>
  <c r="CM250" i="1"/>
  <c r="CG250" i="1"/>
  <c r="CN268" i="1"/>
  <c r="CO268" i="1" s="1"/>
  <c r="CM268" i="1"/>
  <c r="CG277" i="1"/>
  <c r="CG285" i="1"/>
  <c r="CM292" i="1"/>
  <c r="CM305" i="1"/>
  <c r="DG54" i="1"/>
  <c r="DG69" i="1"/>
  <c r="DM87" i="1"/>
  <c r="DG92" i="1"/>
  <c r="DG96" i="1"/>
  <c r="DM96" i="1"/>
  <c r="N280" i="1"/>
  <c r="O280" i="1" s="1"/>
  <c r="N296" i="1"/>
  <c r="O296" i="1" s="1"/>
  <c r="N251" i="1"/>
  <c r="O251" i="1" s="1"/>
  <c r="N184" i="1"/>
  <c r="O184" i="1" s="1"/>
  <c r="AD15" i="1"/>
  <c r="AL15" i="1" s="1"/>
  <c r="BM15" i="1"/>
  <c r="BM126" i="1"/>
  <c r="BM134" i="1"/>
  <c r="BM136" i="1"/>
  <c r="BM152" i="1"/>
  <c r="BM160" i="1"/>
  <c r="BM175" i="1"/>
  <c r="BM185" i="1"/>
  <c r="CP15" i="1"/>
  <c r="CG52" i="1"/>
  <c r="CG56" i="1"/>
  <c r="CG66" i="1"/>
  <c r="CM66" i="1"/>
  <c r="CM70" i="1"/>
  <c r="CG75" i="1"/>
  <c r="CM84" i="1"/>
  <c r="CN104" i="1"/>
  <c r="CO104" i="1" s="1"/>
  <c r="CM114" i="1"/>
  <c r="CN114" i="1"/>
  <c r="CO114" i="1" s="1"/>
  <c r="CG114" i="1"/>
  <c r="CG149" i="1"/>
  <c r="CM157" i="1"/>
  <c r="CN190" i="1"/>
  <c r="CO190" i="1" s="1"/>
  <c r="CG210" i="1"/>
  <c r="CN216" i="1"/>
  <c r="CO216" i="1" s="1"/>
  <c r="CM221" i="1"/>
  <c r="CG226" i="1"/>
  <c r="CM240" i="1"/>
  <c r="CG260" i="1"/>
  <c r="CG264" i="1"/>
  <c r="CN264" i="1"/>
  <c r="CO264" i="1" s="1"/>
  <c r="CG268" i="1"/>
  <c r="CM277" i="1"/>
  <c r="CM285" i="1"/>
  <c r="CN301" i="1"/>
  <c r="CO301" i="1" s="1"/>
  <c r="CM301" i="1"/>
  <c r="DG50" i="1"/>
  <c r="DM92" i="1"/>
  <c r="DG235" i="1"/>
  <c r="DN235" i="1"/>
  <c r="DO235" i="1" s="1"/>
  <c r="CG208" i="1"/>
  <c r="CN208" i="1"/>
  <c r="CO208" i="1" s="1"/>
  <c r="N248" i="1"/>
  <c r="O248" i="1" s="1"/>
  <c r="AG90" i="1"/>
  <c r="AM127" i="1"/>
  <c r="AI15" i="1"/>
  <c r="BM53" i="1"/>
  <c r="BM61" i="1"/>
  <c r="BM69" i="1"/>
  <c r="BM172" i="1"/>
  <c r="BM178" i="1"/>
  <c r="BG182" i="1"/>
  <c r="BG201" i="1"/>
  <c r="BM205" i="1"/>
  <c r="BG209" i="1"/>
  <c r="CB16" i="1"/>
  <c r="CB17" i="1" s="1"/>
  <c r="CN62" i="1"/>
  <c r="CO62" i="1" s="1"/>
  <c r="CG62" i="1"/>
  <c r="CN105" i="1"/>
  <c r="CO105" i="1" s="1"/>
  <c r="CM105" i="1"/>
  <c r="CM149" i="1"/>
  <c r="CN158" i="1"/>
  <c r="CO158" i="1" s="1"/>
  <c r="CM158" i="1"/>
  <c r="CG158" i="1"/>
  <c r="CN180" i="1"/>
  <c r="CO180" i="1" s="1"/>
  <c r="CM180" i="1"/>
  <c r="CG180" i="1"/>
  <c r="CM264" i="1"/>
  <c r="CN278" i="1"/>
  <c r="CO278" i="1" s="1"/>
  <c r="CM278" i="1"/>
  <c r="CN282" i="1"/>
  <c r="CO282" i="1" s="1"/>
  <c r="CG301" i="1"/>
  <c r="DN89" i="1"/>
  <c r="DO89" i="1" s="1"/>
  <c r="DG89" i="1"/>
  <c r="CM53" i="1"/>
  <c r="CN53" i="1"/>
  <c r="CO53" i="1" s="1"/>
  <c r="CG58" i="1"/>
  <c r="CM58" i="1"/>
  <c r="CG81" i="1"/>
  <c r="CM81" i="1"/>
  <c r="CN176" i="1"/>
  <c r="CO176" i="1" s="1"/>
  <c r="CM176" i="1"/>
  <c r="CN192" i="1"/>
  <c r="CO192" i="1" s="1"/>
  <c r="CM192" i="1"/>
  <c r="CN241" i="1"/>
  <c r="CO241" i="1" s="1"/>
  <c r="CM241" i="1"/>
  <c r="CG241" i="1"/>
  <c r="DG67" i="1"/>
  <c r="DN67" i="1"/>
  <c r="DO67" i="1" s="1"/>
  <c r="DM67" i="1"/>
  <c r="DN125" i="1"/>
  <c r="DO125" i="1" s="1"/>
  <c r="DM125" i="1"/>
  <c r="DG125" i="1"/>
  <c r="DN202" i="1"/>
  <c r="DO202" i="1" s="1"/>
  <c r="DM202" i="1"/>
  <c r="DG202" i="1"/>
  <c r="G272" i="1"/>
  <c r="G216" i="1"/>
  <c r="N312" i="1"/>
  <c r="O312" i="1" s="1"/>
  <c r="N264" i="1"/>
  <c r="O264" i="1" s="1"/>
  <c r="N200" i="1"/>
  <c r="O200" i="1" s="1"/>
  <c r="AM70" i="1"/>
  <c r="AN176" i="1"/>
  <c r="AO176" i="1" s="1"/>
  <c r="BG51" i="1"/>
  <c r="BM54" i="1"/>
  <c r="BG59" i="1"/>
  <c r="BM62" i="1"/>
  <c r="BG67" i="1"/>
  <c r="BM70" i="1"/>
  <c r="BG75" i="1"/>
  <c r="BM78" i="1"/>
  <c r="BG83" i="1"/>
  <c r="BN89" i="1"/>
  <c r="BO89" i="1" s="1"/>
  <c r="BM93" i="1"/>
  <c r="BM101" i="1"/>
  <c r="BG109" i="1"/>
  <c r="BG117" i="1"/>
  <c r="BM127" i="1"/>
  <c r="BM132" i="1"/>
  <c r="BN137" i="1"/>
  <c r="BO137" i="1" s="1"/>
  <c r="BG141" i="1"/>
  <c r="BM145" i="1"/>
  <c r="BM169" i="1"/>
  <c r="BG173" i="1"/>
  <c r="BG183" i="1"/>
  <c r="BM191" i="1"/>
  <c r="BM194" i="1"/>
  <c r="BG198" i="1"/>
  <c r="BG206" i="1"/>
  <c r="BG214" i="1"/>
  <c r="BM217" i="1"/>
  <c r="BG224" i="1"/>
  <c r="BM234" i="1"/>
  <c r="BG243" i="1"/>
  <c r="BM264" i="1"/>
  <c r="BM272" i="1"/>
  <c r="BG287" i="1"/>
  <c r="BM300" i="1"/>
  <c r="CD15" i="1"/>
  <c r="CL15" i="1" s="1"/>
  <c r="CN54" i="1"/>
  <c r="CO54" i="1" s="1"/>
  <c r="CG54" i="1"/>
  <c r="CG102" i="1"/>
  <c r="CN102" i="1"/>
  <c r="CO102" i="1" s="1"/>
  <c r="CN118" i="1"/>
  <c r="CO118" i="1" s="1"/>
  <c r="CN121" i="1"/>
  <c r="CO121" i="1" s="1"/>
  <c r="CM129" i="1"/>
  <c r="CM133" i="1"/>
  <c r="CN142" i="1"/>
  <c r="CO142" i="1" s="1"/>
  <c r="CM142" i="1"/>
  <c r="CG142" i="1"/>
  <c r="CN167" i="1"/>
  <c r="CO167" i="1" s="1"/>
  <c r="CG176" i="1"/>
  <c r="CM186" i="1"/>
  <c r="CG192" i="1"/>
  <c r="CN211" i="1"/>
  <c r="CO211" i="1" s="1"/>
  <c r="CM214" i="1"/>
  <c r="CN254" i="1"/>
  <c r="CO254" i="1" s="1"/>
  <c r="CG257" i="1"/>
  <c r="CN261" i="1"/>
  <c r="CO261" i="1" s="1"/>
  <c r="CM261" i="1"/>
  <c r="CG261" i="1"/>
  <c r="CG294" i="1"/>
  <c r="CM299" i="1"/>
  <c r="CN299" i="1"/>
  <c r="CO299" i="1" s="1"/>
  <c r="CG299" i="1"/>
  <c r="CM314" i="1"/>
  <c r="CN314" i="1"/>
  <c r="CO314" i="1" s="1"/>
  <c r="DG63" i="1"/>
  <c r="DN63" i="1"/>
  <c r="DO63" i="1" s="1"/>
  <c r="DG76" i="1"/>
  <c r="DN85" i="1"/>
  <c r="DO85" i="1" s="1"/>
  <c r="DM85" i="1"/>
  <c r="DG85" i="1"/>
  <c r="DM108" i="1"/>
  <c r="DG224" i="1"/>
  <c r="DM224" i="1"/>
  <c r="CM78" i="1"/>
  <c r="CM82" i="1"/>
  <c r="CG86" i="1"/>
  <c r="CM97" i="1"/>
  <c r="CG103" i="1"/>
  <c r="CM117" i="1"/>
  <c r="CM140" i="1"/>
  <c r="CM166" i="1"/>
  <c r="CG177" i="1"/>
  <c r="CG185" i="1"/>
  <c r="CG193" i="1"/>
  <c r="CM196" i="1"/>
  <c r="CN202" i="1"/>
  <c r="CO202" i="1" s="1"/>
  <c r="CN209" i="1"/>
  <c r="CO209" i="1" s="1"/>
  <c r="CG215" i="1"/>
  <c r="CG239" i="1"/>
  <c r="CG247" i="1"/>
  <c r="CM272" i="1"/>
  <c r="CM286" i="1"/>
  <c r="CG293" i="1"/>
  <c r="CM296" i="1"/>
  <c r="CG302" i="1"/>
  <c r="CG306" i="1"/>
  <c r="CG310" i="1"/>
  <c r="DK15" i="1"/>
  <c r="DM55" i="1"/>
  <c r="DG60" i="1"/>
  <c r="DG64" i="1"/>
  <c r="DN70" i="1"/>
  <c r="DO70" i="1" s="1"/>
  <c r="DM77" i="1"/>
  <c r="DM93" i="1"/>
  <c r="DG97" i="1"/>
  <c r="DG105" i="1"/>
  <c r="DG117" i="1"/>
  <c r="DG130" i="1"/>
  <c r="DG150" i="1"/>
  <c r="DG154" i="1"/>
  <c r="DG167" i="1"/>
  <c r="DG176" i="1"/>
  <c r="DN204" i="1"/>
  <c r="DO204" i="1" s="1"/>
  <c r="DM211" i="1"/>
  <c r="DG223" i="1"/>
  <c r="DM227" i="1"/>
  <c r="DG231" i="1"/>
  <c r="DG234" i="1"/>
  <c r="DG241" i="1"/>
  <c r="DG245" i="1"/>
  <c r="DM252" i="1"/>
  <c r="DM261" i="1"/>
  <c r="DG273" i="1"/>
  <c r="DM285" i="1"/>
  <c r="DN292" i="1"/>
  <c r="DO292" i="1" s="1"/>
  <c r="DM295" i="1"/>
  <c r="DM300" i="1"/>
  <c r="DM303" i="1"/>
  <c r="DN311" i="1"/>
  <c r="DO311" i="1" s="1"/>
  <c r="DG259" i="1"/>
  <c r="DG262" i="1"/>
  <c r="DG277" i="1"/>
  <c r="DG293" i="1"/>
  <c r="DM296" i="1"/>
  <c r="DG301" i="1"/>
  <c r="DG309" i="1"/>
  <c r="DM312" i="1"/>
  <c r="DM259" i="1"/>
  <c r="DM277" i="1"/>
  <c r="DM293" i="1"/>
  <c r="DM301" i="1"/>
  <c r="DM309" i="1"/>
  <c r="DG145" i="1"/>
  <c r="DM148" i="1"/>
  <c r="DM160" i="1"/>
  <c r="DN164" i="1"/>
  <c r="DO164" i="1" s="1"/>
  <c r="DG171" i="1"/>
  <c r="DG182" i="1"/>
  <c r="DM185" i="1"/>
  <c r="DM192" i="1"/>
  <c r="DG199" i="1"/>
  <c r="DM206" i="1"/>
  <c r="DG209" i="1"/>
  <c r="DM214" i="1"/>
  <c r="DG225" i="1"/>
  <c r="DG233" i="1"/>
  <c r="DG236" i="1"/>
  <c r="DN247" i="1"/>
  <c r="DO247" i="1" s="1"/>
  <c r="DM313" i="1"/>
  <c r="DG116" i="1"/>
  <c r="DM145" i="1"/>
  <c r="DM171" i="1"/>
  <c r="DM182" i="1"/>
  <c r="DN185" i="1"/>
  <c r="DO185" i="1" s="1"/>
  <c r="DN206" i="1"/>
  <c r="DO206" i="1" s="1"/>
  <c r="DN214" i="1"/>
  <c r="DO214" i="1" s="1"/>
  <c r="DG218" i="1"/>
  <c r="DM233" i="1"/>
  <c r="DG278" i="1"/>
  <c r="DM284" i="1"/>
  <c r="DG294" i="1"/>
  <c r="DG302" i="1"/>
  <c r="DM116" i="1"/>
  <c r="DG123" i="1"/>
  <c r="DM129" i="1"/>
  <c r="DM149" i="1"/>
  <c r="DM153" i="1"/>
  <c r="DG161" i="1"/>
  <c r="DM169" i="1"/>
  <c r="DG175" i="1"/>
  <c r="DM178" i="1"/>
  <c r="DG190" i="1"/>
  <c r="DM193" i="1"/>
  <c r="DN196" i="1"/>
  <c r="DO196" i="1" s="1"/>
  <c r="DG200" i="1"/>
  <c r="DN203" i="1"/>
  <c r="DO203" i="1" s="1"/>
  <c r="DG210" i="1"/>
  <c r="DN222" i="1"/>
  <c r="DO222" i="1" s="1"/>
  <c r="DG226" i="1"/>
  <c r="DN230" i="1"/>
  <c r="DO230" i="1" s="1"/>
  <c r="DM240" i="1"/>
  <c r="DM244" i="1"/>
  <c r="DG248" i="1"/>
  <c r="DM256" i="1"/>
  <c r="DG269" i="1"/>
  <c r="DN272" i="1"/>
  <c r="DO272" i="1" s="1"/>
  <c r="DG275" i="1"/>
  <c r="DG287" i="1"/>
  <c r="DM294" i="1"/>
  <c r="DM302" i="1"/>
  <c r="DM310" i="1"/>
  <c r="DN314" i="1"/>
  <c r="DO314" i="1" s="1"/>
  <c r="DM123" i="1"/>
  <c r="DM161" i="1"/>
  <c r="DM190" i="1"/>
  <c r="DN193" i="1"/>
  <c r="DO193" i="1" s="1"/>
  <c r="DM200" i="1"/>
  <c r="DM248" i="1"/>
  <c r="DM269" i="1"/>
  <c r="DN275" i="1"/>
  <c r="DO275" i="1" s="1"/>
  <c r="DM287" i="1"/>
  <c r="DG27" i="1"/>
  <c r="DN65" i="1"/>
  <c r="DO65" i="1" s="1"/>
  <c r="DM65" i="1"/>
  <c r="DG65" i="1"/>
  <c r="DM131" i="1"/>
  <c r="DG131" i="1"/>
  <c r="DN131" i="1"/>
  <c r="DO131" i="1" s="1"/>
  <c r="DD15" i="1"/>
  <c r="DP15" i="1"/>
  <c r="DG19" i="1"/>
  <c r="DG25" i="1"/>
  <c r="DG43" i="1"/>
  <c r="DB16" i="1"/>
  <c r="DG51" i="1"/>
  <c r="DM51" i="1"/>
  <c r="DG74" i="1"/>
  <c r="DM74" i="1"/>
  <c r="DN74" i="1"/>
  <c r="DO74" i="1" s="1"/>
  <c r="DM107" i="1"/>
  <c r="DN107" i="1"/>
  <c r="DO107" i="1" s="1"/>
  <c r="DG107" i="1"/>
  <c r="DM163" i="1"/>
  <c r="DN163" i="1"/>
  <c r="DO163" i="1" s="1"/>
  <c r="DG163" i="1"/>
  <c r="DH15" i="1"/>
  <c r="DN51" i="1"/>
  <c r="DO51" i="1" s="1"/>
  <c r="DG59" i="1"/>
  <c r="DM59" i="1"/>
  <c r="DM35" i="1"/>
  <c r="DN59" i="1"/>
  <c r="DO59" i="1" s="1"/>
  <c r="DG41" i="1"/>
  <c r="DG49" i="1"/>
  <c r="DG57" i="1"/>
  <c r="DG62" i="1"/>
  <c r="DN56" i="1"/>
  <c r="DO56" i="1" s="1"/>
  <c r="DN96" i="1"/>
  <c r="DO96" i="1" s="1"/>
  <c r="DM134" i="1"/>
  <c r="DN134" i="1"/>
  <c r="DO134" i="1" s="1"/>
  <c r="DG201" i="1"/>
  <c r="DN201" i="1"/>
  <c r="DO201" i="1" s="1"/>
  <c r="DM201" i="1"/>
  <c r="DN53" i="1"/>
  <c r="DO53" i="1" s="1"/>
  <c r="DN61" i="1"/>
  <c r="DO61" i="1" s="1"/>
  <c r="DG83" i="1"/>
  <c r="DM112" i="1"/>
  <c r="DM126" i="1"/>
  <c r="DN126" i="1"/>
  <c r="DO126" i="1" s="1"/>
  <c r="DG134" i="1"/>
  <c r="DN58" i="1"/>
  <c r="DO58" i="1" s="1"/>
  <c r="DG66" i="1"/>
  <c r="DM80" i="1"/>
  <c r="DN83" i="1"/>
  <c r="DO83" i="1" s="1"/>
  <c r="DM88" i="1"/>
  <c r="DN112" i="1"/>
  <c r="DO112" i="1" s="1"/>
  <c r="DG126" i="1"/>
  <c r="DN15" i="1"/>
  <c r="DO15" i="1" s="1"/>
  <c r="DM36" i="1"/>
  <c r="DM52" i="1"/>
  <c r="DN55" i="1"/>
  <c r="DO55" i="1" s="1"/>
  <c r="DM60" i="1"/>
  <c r="DM62" i="1"/>
  <c r="DG70" i="1"/>
  <c r="DN80" i="1"/>
  <c r="DO80" i="1" s="1"/>
  <c r="DN88" i="1"/>
  <c r="DO88" i="1" s="1"/>
  <c r="DG99" i="1"/>
  <c r="DM33" i="1"/>
  <c r="DM57" i="1"/>
  <c r="DM72" i="1"/>
  <c r="DG78" i="1"/>
  <c r="DN99" i="1"/>
  <c r="DO99" i="1" s="1"/>
  <c r="DM104" i="1"/>
  <c r="DG152" i="1"/>
  <c r="DN152" i="1"/>
  <c r="DO152" i="1" s="1"/>
  <c r="DM152" i="1"/>
  <c r="DG166" i="1"/>
  <c r="DN166" i="1"/>
  <c r="DO166" i="1" s="1"/>
  <c r="DM166" i="1"/>
  <c r="DG173" i="1"/>
  <c r="DM173" i="1"/>
  <c r="DN173" i="1"/>
  <c r="DO173" i="1" s="1"/>
  <c r="DN86" i="1"/>
  <c r="DO86" i="1" s="1"/>
  <c r="DN94" i="1"/>
  <c r="DO94" i="1" s="1"/>
  <c r="DN102" i="1"/>
  <c r="DO102" i="1" s="1"/>
  <c r="DN110" i="1"/>
  <c r="DO110" i="1" s="1"/>
  <c r="DN118" i="1"/>
  <c r="DO118" i="1" s="1"/>
  <c r="DG135" i="1"/>
  <c r="DM135" i="1"/>
  <c r="DN242" i="1"/>
  <c r="DO242" i="1" s="1"/>
  <c r="DM242" i="1"/>
  <c r="DG242" i="1"/>
  <c r="DM82" i="1"/>
  <c r="DM90" i="1"/>
  <c r="DM98" i="1"/>
  <c r="DM106" i="1"/>
  <c r="DM114" i="1"/>
  <c r="DN122" i="1"/>
  <c r="DO122" i="1" s="1"/>
  <c r="DM127" i="1"/>
  <c r="DN139" i="1"/>
  <c r="DO139" i="1" s="1"/>
  <c r="DG159" i="1"/>
  <c r="DM159" i="1"/>
  <c r="DN160" i="1"/>
  <c r="DO160" i="1" s="1"/>
  <c r="DN82" i="1"/>
  <c r="DO82" i="1" s="1"/>
  <c r="DN90" i="1"/>
  <c r="DO90" i="1" s="1"/>
  <c r="DN98" i="1"/>
  <c r="DO98" i="1" s="1"/>
  <c r="DN106" i="1"/>
  <c r="DO106" i="1" s="1"/>
  <c r="DN114" i="1"/>
  <c r="DO114" i="1" s="1"/>
  <c r="DN135" i="1"/>
  <c r="DO135" i="1" s="1"/>
  <c r="DG179" i="1"/>
  <c r="DN179" i="1"/>
  <c r="DO179" i="1" s="1"/>
  <c r="DM179" i="1"/>
  <c r="DN71" i="1"/>
  <c r="DO71" i="1" s="1"/>
  <c r="DN79" i="1"/>
  <c r="DO79" i="1" s="1"/>
  <c r="DN87" i="1"/>
  <c r="DO87" i="1" s="1"/>
  <c r="DN95" i="1"/>
  <c r="DO95" i="1" s="1"/>
  <c r="DN103" i="1"/>
  <c r="DO103" i="1" s="1"/>
  <c r="DN111" i="1"/>
  <c r="DO111" i="1" s="1"/>
  <c r="DN119" i="1"/>
  <c r="DO119" i="1" s="1"/>
  <c r="DG151" i="1"/>
  <c r="DM151" i="1"/>
  <c r="DG165" i="1"/>
  <c r="DM165" i="1"/>
  <c r="DG172" i="1"/>
  <c r="DM172" i="1"/>
  <c r="DN217" i="1"/>
  <c r="DO217" i="1" s="1"/>
  <c r="DM217" i="1"/>
  <c r="DG217" i="1"/>
  <c r="DM73" i="1"/>
  <c r="DM81" i="1"/>
  <c r="DM89" i="1"/>
  <c r="DM97" i="1"/>
  <c r="DM105" i="1"/>
  <c r="DM113" i="1"/>
  <c r="DM121" i="1"/>
  <c r="DM128" i="1"/>
  <c r="DM130" i="1"/>
  <c r="DM144" i="1"/>
  <c r="DN159" i="1"/>
  <c r="DO159" i="1" s="1"/>
  <c r="DG143" i="1"/>
  <c r="DM143" i="1"/>
  <c r="DN144" i="1"/>
  <c r="DO144" i="1" s="1"/>
  <c r="DN155" i="1"/>
  <c r="DO155" i="1" s="1"/>
  <c r="DN165" i="1"/>
  <c r="DO165" i="1" s="1"/>
  <c r="DN172" i="1"/>
  <c r="DO172" i="1" s="1"/>
  <c r="DN142" i="1"/>
  <c r="DO142" i="1" s="1"/>
  <c r="DN150" i="1"/>
  <c r="DO150" i="1" s="1"/>
  <c r="DN158" i="1"/>
  <c r="DO158" i="1" s="1"/>
  <c r="DN133" i="1"/>
  <c r="DO133" i="1" s="1"/>
  <c r="DM138" i="1"/>
  <c r="DN141" i="1"/>
  <c r="DO141" i="1" s="1"/>
  <c r="DM146" i="1"/>
  <c r="DN149" i="1"/>
  <c r="DO149" i="1" s="1"/>
  <c r="DM154" i="1"/>
  <c r="DN157" i="1"/>
  <c r="DO157" i="1" s="1"/>
  <c r="DM162" i="1"/>
  <c r="DN177" i="1"/>
  <c r="DO177" i="1" s="1"/>
  <c r="DN188" i="1"/>
  <c r="DO188" i="1" s="1"/>
  <c r="DG195" i="1"/>
  <c r="DM195" i="1"/>
  <c r="DM228" i="1"/>
  <c r="DN228" i="1"/>
  <c r="DO228" i="1" s="1"/>
  <c r="DG228" i="1"/>
  <c r="DM164" i="1"/>
  <c r="DG187" i="1"/>
  <c r="DM187" i="1"/>
  <c r="DN132" i="1"/>
  <c r="DO132" i="1" s="1"/>
  <c r="DN140" i="1"/>
  <c r="DO140" i="1" s="1"/>
  <c r="DN148" i="1"/>
  <c r="DO148" i="1" s="1"/>
  <c r="DN156" i="1"/>
  <c r="DO156" i="1" s="1"/>
  <c r="DN175" i="1"/>
  <c r="DO175" i="1" s="1"/>
  <c r="DN195" i="1"/>
  <c r="DO195" i="1" s="1"/>
  <c r="DN167" i="1"/>
  <c r="DO167" i="1" s="1"/>
  <c r="DG180" i="1"/>
  <c r="DN187" i="1"/>
  <c r="DO187" i="1" s="1"/>
  <c r="DN238" i="1"/>
  <c r="DO238" i="1" s="1"/>
  <c r="DM238" i="1"/>
  <c r="DM225" i="1"/>
  <c r="DN246" i="1"/>
  <c r="DO246" i="1" s="1"/>
  <c r="DM246" i="1"/>
  <c r="DM181" i="1"/>
  <c r="DM189" i="1"/>
  <c r="DM197" i="1"/>
  <c r="DG204" i="1"/>
  <c r="DM209" i="1"/>
  <c r="DG212" i="1"/>
  <c r="DN181" i="1"/>
  <c r="DO181" i="1" s="1"/>
  <c r="DN189" i="1"/>
  <c r="DO189" i="1" s="1"/>
  <c r="DN197" i="1"/>
  <c r="DO197" i="1" s="1"/>
  <c r="DN220" i="1"/>
  <c r="DO220" i="1" s="1"/>
  <c r="DM266" i="1"/>
  <c r="DN266" i="1"/>
  <c r="DO266" i="1" s="1"/>
  <c r="DM183" i="1"/>
  <c r="DM191" i="1"/>
  <c r="DM199" i="1"/>
  <c r="DN207" i="1"/>
  <c r="DO207" i="1" s="1"/>
  <c r="DN212" i="1"/>
  <c r="DO212" i="1" s="1"/>
  <c r="DG266" i="1"/>
  <c r="DM203" i="1"/>
  <c r="DG251" i="1"/>
  <c r="DN251" i="1"/>
  <c r="DO251" i="1" s="1"/>
  <c r="DM251" i="1"/>
  <c r="DN279" i="1"/>
  <c r="DO279" i="1" s="1"/>
  <c r="DM279" i="1"/>
  <c r="DG279" i="1"/>
  <c r="DN215" i="1"/>
  <c r="DO215" i="1" s="1"/>
  <c r="DN223" i="1"/>
  <c r="DO223" i="1" s="1"/>
  <c r="DN231" i="1"/>
  <c r="DO231" i="1" s="1"/>
  <c r="DM235" i="1"/>
  <c r="DM239" i="1"/>
  <c r="DM243" i="1"/>
  <c r="DM247" i="1"/>
  <c r="DN254" i="1"/>
  <c r="DO254" i="1" s="1"/>
  <c r="DG253" i="1"/>
  <c r="DM253" i="1"/>
  <c r="DM255" i="1"/>
  <c r="DG255" i="1"/>
  <c r="DN211" i="1"/>
  <c r="DO211" i="1" s="1"/>
  <c r="DN219" i="1"/>
  <c r="DO219" i="1" s="1"/>
  <c r="DN227" i="1"/>
  <c r="DO227" i="1" s="1"/>
  <c r="DG254" i="1"/>
  <c r="DN257" i="1"/>
  <c r="DO257" i="1" s="1"/>
  <c r="DM257" i="1"/>
  <c r="DG258" i="1"/>
  <c r="DN258" i="1"/>
  <c r="DO258" i="1" s="1"/>
  <c r="DG260" i="1"/>
  <c r="DM260" i="1"/>
  <c r="DG264" i="1"/>
  <c r="DN264" i="1"/>
  <c r="DO264" i="1" s="1"/>
  <c r="DG268" i="1"/>
  <c r="DM268" i="1"/>
  <c r="DG280" i="1"/>
  <c r="DN280" i="1"/>
  <c r="DO280" i="1" s="1"/>
  <c r="DM280" i="1"/>
  <c r="DM298" i="1"/>
  <c r="DN298" i="1"/>
  <c r="DO298" i="1" s="1"/>
  <c r="DG298" i="1"/>
  <c r="DG308" i="1"/>
  <c r="DN308" i="1"/>
  <c r="DO308" i="1" s="1"/>
  <c r="DM308" i="1"/>
  <c r="DM205" i="1"/>
  <c r="DM213" i="1"/>
  <c r="DM221" i="1"/>
  <c r="DN224" i="1"/>
  <c r="DO224" i="1" s="1"/>
  <c r="DM229" i="1"/>
  <c r="DN232" i="1"/>
  <c r="DO232" i="1" s="1"/>
  <c r="DN237" i="1"/>
  <c r="DO237" i="1" s="1"/>
  <c r="DN241" i="1"/>
  <c r="DO241" i="1" s="1"/>
  <c r="DN245" i="1"/>
  <c r="DO245" i="1" s="1"/>
  <c r="DN249" i="1"/>
  <c r="DO249" i="1" s="1"/>
  <c r="DG257" i="1"/>
  <c r="DN205" i="1"/>
  <c r="DO205" i="1" s="1"/>
  <c r="DM210" i="1"/>
  <c r="DN213" i="1"/>
  <c r="DO213" i="1" s="1"/>
  <c r="DM218" i="1"/>
  <c r="DM226" i="1"/>
  <c r="DM234" i="1"/>
  <c r="DM267" i="1"/>
  <c r="DN267" i="1"/>
  <c r="DO267" i="1" s="1"/>
  <c r="DN268" i="1"/>
  <c r="DO268" i="1" s="1"/>
  <c r="DN260" i="1"/>
  <c r="DO260" i="1" s="1"/>
  <c r="DN263" i="1"/>
  <c r="DO263" i="1" s="1"/>
  <c r="DG263" i="1"/>
  <c r="DM264" i="1"/>
  <c r="DM272" i="1"/>
  <c r="DN284" i="1"/>
  <c r="DO284" i="1" s="1"/>
  <c r="DG290" i="1"/>
  <c r="DG291" i="1"/>
  <c r="DN295" i="1"/>
  <c r="DO295" i="1" s="1"/>
  <c r="DG299" i="1"/>
  <c r="DM299" i="1"/>
  <c r="DM311" i="1"/>
  <c r="DG314" i="1"/>
  <c r="DG307" i="1"/>
  <c r="DM307" i="1"/>
  <c r="DM276" i="1"/>
  <c r="DG282" i="1"/>
  <c r="DG283" i="1"/>
  <c r="DN300" i="1"/>
  <c r="DO300" i="1" s="1"/>
  <c r="DN276" i="1"/>
  <c r="DO276" i="1" s="1"/>
  <c r="DN290" i="1"/>
  <c r="DO290" i="1" s="1"/>
  <c r="DN291" i="1"/>
  <c r="DO291" i="1" s="1"/>
  <c r="DM292" i="1"/>
  <c r="DN299" i="1"/>
  <c r="DO299" i="1" s="1"/>
  <c r="DG306" i="1"/>
  <c r="DN307" i="1"/>
  <c r="DO307" i="1" s="1"/>
  <c r="DN282" i="1"/>
  <c r="DO282" i="1" s="1"/>
  <c r="DN283" i="1"/>
  <c r="DO283" i="1" s="1"/>
  <c r="DN306" i="1"/>
  <c r="DO306" i="1" s="1"/>
  <c r="DM262" i="1"/>
  <c r="DM270" i="1"/>
  <c r="DM278" i="1"/>
  <c r="DN281" i="1"/>
  <c r="DO281" i="1" s="1"/>
  <c r="DN289" i="1"/>
  <c r="DO289" i="1" s="1"/>
  <c r="DN297" i="1"/>
  <c r="DO297" i="1" s="1"/>
  <c r="DN305" i="1"/>
  <c r="DO305" i="1" s="1"/>
  <c r="DN313" i="1"/>
  <c r="DO313" i="1" s="1"/>
  <c r="DM315" i="1"/>
  <c r="DN315" i="1"/>
  <c r="DO315" i="1" s="1"/>
  <c r="DN296" i="1"/>
  <c r="DO296" i="1" s="1"/>
  <c r="DN304" i="1"/>
  <c r="DO304" i="1" s="1"/>
  <c r="DN312" i="1"/>
  <c r="DO312" i="1" s="1"/>
  <c r="CM26" i="1"/>
  <c r="CG18" i="1"/>
  <c r="CN108" i="1"/>
  <c r="CO108" i="1" s="1"/>
  <c r="CM108" i="1"/>
  <c r="CN15" i="1"/>
  <c r="CO15" i="1" s="1"/>
  <c r="CG77" i="1"/>
  <c r="CG85" i="1"/>
  <c r="CG93" i="1"/>
  <c r="CG108" i="1"/>
  <c r="CM123" i="1"/>
  <c r="CN123" i="1"/>
  <c r="CO123" i="1" s="1"/>
  <c r="CG123" i="1"/>
  <c r="CG29" i="1"/>
  <c r="CG53" i="1"/>
  <c r="CN58" i="1"/>
  <c r="CO58" i="1" s="1"/>
  <c r="CG61" i="1"/>
  <c r="CN66" i="1"/>
  <c r="CO66" i="1" s="1"/>
  <c r="CG69" i="1"/>
  <c r="CN74" i="1"/>
  <c r="CO74" i="1" s="1"/>
  <c r="CM77" i="1"/>
  <c r="CM85" i="1"/>
  <c r="CM93" i="1"/>
  <c r="CM22" i="1"/>
  <c r="CM61" i="1"/>
  <c r="CM69" i="1"/>
  <c r="CN110" i="1"/>
  <c r="CO110" i="1" s="1"/>
  <c r="CM110" i="1"/>
  <c r="CI3" i="1"/>
  <c r="CR11" i="1"/>
  <c r="CM24" i="1"/>
  <c r="CG37" i="1"/>
  <c r="CN80" i="1"/>
  <c r="CO80" i="1" s="1"/>
  <c r="CN88" i="1"/>
  <c r="CO88" i="1" s="1"/>
  <c r="CN96" i="1"/>
  <c r="CO96" i="1" s="1"/>
  <c r="CG110" i="1"/>
  <c r="CM113" i="1"/>
  <c r="CM130" i="1"/>
  <c r="CN130" i="1"/>
  <c r="CO130" i="1" s="1"/>
  <c r="CG130" i="1"/>
  <c r="CF8" i="1"/>
  <c r="CR14" i="1"/>
  <c r="CM21" i="1"/>
  <c r="CG31" i="1"/>
  <c r="CM33" i="1"/>
  <c r="CG40" i="1"/>
  <c r="CN56" i="1"/>
  <c r="CO56" i="1" s="1"/>
  <c r="CN64" i="1"/>
  <c r="CO64" i="1" s="1"/>
  <c r="CN72" i="1"/>
  <c r="CO72" i="1" s="1"/>
  <c r="CG106" i="1"/>
  <c r="CN113" i="1"/>
  <c r="CO113" i="1" s="1"/>
  <c r="CG156" i="1"/>
  <c r="CN156" i="1"/>
  <c r="CO156" i="1" s="1"/>
  <c r="CM156" i="1"/>
  <c r="CN106" i="1"/>
  <c r="CO106" i="1" s="1"/>
  <c r="CN124" i="1"/>
  <c r="CO124" i="1" s="1"/>
  <c r="CG131" i="1"/>
  <c r="CM131" i="1"/>
  <c r="CM161" i="1"/>
  <c r="CN161" i="1"/>
  <c r="CO161" i="1" s="1"/>
  <c r="CG175" i="1"/>
  <c r="CM175" i="1"/>
  <c r="CN175" i="1"/>
  <c r="CO175" i="1" s="1"/>
  <c r="CG139" i="1"/>
  <c r="CM139" i="1"/>
  <c r="CM220" i="1"/>
  <c r="CN220" i="1"/>
  <c r="CO220" i="1" s="1"/>
  <c r="CG220" i="1"/>
  <c r="CN55" i="1"/>
  <c r="CO55" i="1" s="1"/>
  <c r="CN63" i="1"/>
  <c r="CO63" i="1" s="1"/>
  <c r="CN71" i="1"/>
  <c r="CO71" i="1" s="1"/>
  <c r="CN79" i="1"/>
  <c r="CO79" i="1" s="1"/>
  <c r="CN87" i="1"/>
  <c r="CO87" i="1" s="1"/>
  <c r="CN95" i="1"/>
  <c r="CO95" i="1" s="1"/>
  <c r="CG173" i="1"/>
  <c r="CN173" i="1"/>
  <c r="CO173" i="1" s="1"/>
  <c r="CM173" i="1"/>
  <c r="CG187" i="1"/>
  <c r="CN187" i="1"/>
  <c r="CO187" i="1" s="1"/>
  <c r="CM57" i="1"/>
  <c r="CM65" i="1"/>
  <c r="CM73" i="1"/>
  <c r="CN76" i="1"/>
  <c r="CO76" i="1" s="1"/>
  <c r="CN84" i="1"/>
  <c r="CO84" i="1" s="1"/>
  <c r="CN92" i="1"/>
  <c r="CO92" i="1" s="1"/>
  <c r="CN131" i="1"/>
  <c r="CO131" i="1" s="1"/>
  <c r="CG135" i="1"/>
  <c r="CG151" i="1"/>
  <c r="CM187" i="1"/>
  <c r="CN57" i="1"/>
  <c r="CO57" i="1" s="1"/>
  <c r="CN65" i="1"/>
  <c r="CO65" i="1" s="1"/>
  <c r="CN73" i="1"/>
  <c r="CO73" i="1" s="1"/>
  <c r="CN81" i="1"/>
  <c r="CO81" i="1" s="1"/>
  <c r="CN89" i="1"/>
  <c r="CO89" i="1" s="1"/>
  <c r="CN97" i="1"/>
  <c r="CO97" i="1" s="1"/>
  <c r="CM103" i="1"/>
  <c r="CM112" i="1"/>
  <c r="CM119" i="1"/>
  <c r="CN122" i="1"/>
  <c r="CO122" i="1" s="1"/>
  <c r="CG127" i="1"/>
  <c r="CN139" i="1"/>
  <c r="CO139" i="1" s="1"/>
  <c r="CM148" i="1"/>
  <c r="CN151" i="1"/>
  <c r="CO151" i="1" s="1"/>
  <c r="CM170" i="1"/>
  <c r="CN170" i="1"/>
  <c r="CO170" i="1" s="1"/>
  <c r="CM182" i="1"/>
  <c r="CN182" i="1"/>
  <c r="CO182" i="1" s="1"/>
  <c r="CG200" i="1"/>
  <c r="CN200" i="1"/>
  <c r="CO200" i="1" s="1"/>
  <c r="CM200" i="1"/>
  <c r="CG229" i="1"/>
  <c r="CM229" i="1"/>
  <c r="CN229" i="1"/>
  <c r="CO229" i="1" s="1"/>
  <c r="CM35" i="1"/>
  <c r="CM51" i="1"/>
  <c r="CM59" i="1"/>
  <c r="CM67" i="1"/>
  <c r="CM75" i="1"/>
  <c r="CM83" i="1"/>
  <c r="CM91" i="1"/>
  <c r="CM99" i="1"/>
  <c r="CN112" i="1"/>
  <c r="CO112" i="1" s="1"/>
  <c r="CN135" i="1"/>
  <c r="CO135" i="1" s="1"/>
  <c r="CN174" i="1"/>
  <c r="CO174" i="1" s="1"/>
  <c r="CM174" i="1"/>
  <c r="CG174" i="1"/>
  <c r="CG179" i="1"/>
  <c r="CN179" i="1"/>
  <c r="CO179" i="1" s="1"/>
  <c r="CM179" i="1"/>
  <c r="CM124" i="1"/>
  <c r="CG143" i="1"/>
  <c r="CG168" i="1"/>
  <c r="CM168" i="1"/>
  <c r="CN138" i="1"/>
  <c r="CO138" i="1" s="1"/>
  <c r="CN146" i="1"/>
  <c r="CO146" i="1" s="1"/>
  <c r="CN154" i="1"/>
  <c r="CO154" i="1" s="1"/>
  <c r="CN129" i="1"/>
  <c r="CO129" i="1" s="1"/>
  <c r="CN137" i="1"/>
  <c r="CO137" i="1" s="1"/>
  <c r="CN145" i="1"/>
  <c r="CO145" i="1" s="1"/>
  <c r="CN153" i="1"/>
  <c r="CO153" i="1" s="1"/>
  <c r="CM162" i="1"/>
  <c r="CG232" i="1"/>
  <c r="CN232" i="1"/>
  <c r="CO232" i="1" s="1"/>
  <c r="CM232" i="1"/>
  <c r="CM147" i="1"/>
  <c r="CM155" i="1"/>
  <c r="CM160" i="1"/>
  <c r="CN162" i="1"/>
  <c r="CO162" i="1" s="1"/>
  <c r="CN169" i="1"/>
  <c r="CO169" i="1" s="1"/>
  <c r="CG198" i="1"/>
  <c r="CG263" i="1"/>
  <c r="CN263" i="1"/>
  <c r="CO263" i="1" s="1"/>
  <c r="CM263" i="1"/>
  <c r="CN147" i="1"/>
  <c r="CO147" i="1" s="1"/>
  <c r="CN155" i="1"/>
  <c r="CO155" i="1" s="1"/>
  <c r="CM201" i="1"/>
  <c r="CG201" i="1"/>
  <c r="CN201" i="1"/>
  <c r="CO201" i="1" s="1"/>
  <c r="CN222" i="1"/>
  <c r="CO222" i="1" s="1"/>
  <c r="CM222" i="1"/>
  <c r="CN227" i="1"/>
  <c r="CO227" i="1" s="1"/>
  <c r="CM227" i="1"/>
  <c r="CG227" i="1"/>
  <c r="CN128" i="1"/>
  <c r="CO128" i="1" s="1"/>
  <c r="CN136" i="1"/>
  <c r="CO136" i="1" s="1"/>
  <c r="CN144" i="1"/>
  <c r="CO144" i="1" s="1"/>
  <c r="CN152" i="1"/>
  <c r="CO152" i="1" s="1"/>
  <c r="CM163" i="1"/>
  <c r="CM165" i="1"/>
  <c r="CG169" i="1"/>
  <c r="CG222" i="1"/>
  <c r="CN225" i="1"/>
  <c r="CO225" i="1" s="1"/>
  <c r="CM225" i="1"/>
  <c r="CM238" i="1"/>
  <c r="CN238" i="1"/>
  <c r="CO238" i="1" s="1"/>
  <c r="CG238" i="1"/>
  <c r="CN243" i="1"/>
  <c r="CO243" i="1" s="1"/>
  <c r="CM243" i="1"/>
  <c r="CG243" i="1"/>
  <c r="CG190" i="1"/>
  <c r="CM195" i="1"/>
  <c r="CM223" i="1"/>
  <c r="CG223" i="1"/>
  <c r="CN223" i="1"/>
  <c r="CO223" i="1" s="1"/>
  <c r="CG225" i="1"/>
  <c r="CN177" i="1"/>
  <c r="CO177" i="1" s="1"/>
  <c r="CN185" i="1"/>
  <c r="CO185" i="1" s="1"/>
  <c r="CN193" i="1"/>
  <c r="CO193" i="1" s="1"/>
  <c r="CM206" i="1"/>
  <c r="CG233" i="1"/>
  <c r="CN233" i="1"/>
  <c r="CO233" i="1" s="1"/>
  <c r="CM233" i="1"/>
  <c r="CM181" i="1"/>
  <c r="CM189" i="1"/>
  <c r="CM197" i="1"/>
  <c r="CM203" i="1"/>
  <c r="CG219" i="1"/>
  <c r="CN219" i="1"/>
  <c r="CO219" i="1" s="1"/>
  <c r="CM219" i="1"/>
  <c r="CG245" i="1"/>
  <c r="CN245" i="1"/>
  <c r="CO245" i="1" s="1"/>
  <c r="CM245" i="1"/>
  <c r="CN181" i="1"/>
  <c r="CO181" i="1" s="1"/>
  <c r="CN189" i="1"/>
  <c r="CO189" i="1" s="1"/>
  <c r="CN197" i="1"/>
  <c r="CO197" i="1" s="1"/>
  <c r="CM199" i="1"/>
  <c r="CN203" i="1"/>
  <c r="CO203" i="1" s="1"/>
  <c r="CG207" i="1"/>
  <c r="CM207" i="1"/>
  <c r="CG217" i="1"/>
  <c r="CN217" i="1"/>
  <c r="CO217" i="1" s="1"/>
  <c r="CM217" i="1"/>
  <c r="CG237" i="1"/>
  <c r="CN237" i="1"/>
  <c r="CO237" i="1" s="1"/>
  <c r="CM183" i="1"/>
  <c r="CM191" i="1"/>
  <c r="CN199" i="1"/>
  <c r="CO199" i="1" s="1"/>
  <c r="CG202" i="1"/>
  <c r="CG209" i="1"/>
  <c r="CG213" i="1"/>
  <c r="CM213" i="1"/>
  <c r="CM236" i="1"/>
  <c r="CG236" i="1"/>
  <c r="CN236" i="1"/>
  <c r="CO236" i="1" s="1"/>
  <c r="CM259" i="1"/>
  <c r="CN259" i="1"/>
  <c r="CO259" i="1" s="1"/>
  <c r="CG259" i="1"/>
  <c r="CN183" i="1"/>
  <c r="CO183" i="1" s="1"/>
  <c r="CN191" i="1"/>
  <c r="CO191" i="1" s="1"/>
  <c r="CG244" i="1"/>
  <c r="CM244" i="1"/>
  <c r="CN244" i="1"/>
  <c r="CO244" i="1" s="1"/>
  <c r="CM246" i="1"/>
  <c r="CN246" i="1"/>
  <c r="CO246" i="1" s="1"/>
  <c r="CG246" i="1"/>
  <c r="CN248" i="1"/>
  <c r="CO248" i="1" s="1"/>
  <c r="CM248" i="1"/>
  <c r="CM237" i="1"/>
  <c r="CG248" i="1"/>
  <c r="CG275" i="1"/>
  <c r="CG271" i="1"/>
  <c r="CN271" i="1"/>
  <c r="CO271" i="1" s="1"/>
  <c r="CM274" i="1"/>
  <c r="CG274" i="1"/>
  <c r="CN275" i="1"/>
  <c r="CO275" i="1" s="1"/>
  <c r="CM210" i="1"/>
  <c r="CN221" i="1"/>
  <c r="CO221" i="1" s="1"/>
  <c r="CN303" i="1"/>
  <c r="CO303" i="1" s="1"/>
  <c r="CM303" i="1"/>
  <c r="CG303" i="1"/>
  <c r="CG252" i="1"/>
  <c r="CM252" i="1"/>
  <c r="CG267" i="1"/>
  <c r="CM271" i="1"/>
  <c r="CN274" i="1"/>
  <c r="CO274" i="1" s="1"/>
  <c r="CN267" i="1"/>
  <c r="CO267" i="1" s="1"/>
  <c r="CN239" i="1"/>
  <c r="CO239" i="1" s="1"/>
  <c r="CN247" i="1"/>
  <c r="CO247" i="1" s="1"/>
  <c r="CN255" i="1"/>
  <c r="CO255" i="1" s="1"/>
  <c r="CN265" i="1"/>
  <c r="CO265" i="1" s="1"/>
  <c r="CN273" i="1"/>
  <c r="CO273" i="1" s="1"/>
  <c r="CN281" i="1"/>
  <c r="CO281" i="1" s="1"/>
  <c r="CN289" i="1"/>
  <c r="CO289" i="1" s="1"/>
  <c r="CN297" i="1"/>
  <c r="CO297" i="1" s="1"/>
  <c r="CN308" i="1"/>
  <c r="CO308" i="1" s="1"/>
  <c r="CG313" i="1"/>
  <c r="CM313" i="1"/>
  <c r="CM279" i="1"/>
  <c r="CN283" i="1"/>
  <c r="CO283" i="1" s="1"/>
  <c r="CM287" i="1"/>
  <c r="CN279" i="1"/>
  <c r="CO279" i="1" s="1"/>
  <c r="CG282" i="1"/>
  <c r="CN287" i="1"/>
  <c r="CO287" i="1" s="1"/>
  <c r="CG290" i="1"/>
  <c r="CN295" i="1"/>
  <c r="CO295" i="1" s="1"/>
  <c r="CG298" i="1"/>
  <c r="CG311" i="1"/>
  <c r="CG308" i="1"/>
  <c r="CN313" i="1"/>
  <c r="CO313" i="1" s="1"/>
  <c r="CG283" i="1"/>
  <c r="CM311" i="1"/>
  <c r="CM265" i="1"/>
  <c r="CM273" i="1"/>
  <c r="CM281" i="1"/>
  <c r="CM289" i="1"/>
  <c r="CM297" i="1"/>
  <c r="CG314" i="1"/>
  <c r="CM307" i="1"/>
  <c r="CM315" i="1"/>
  <c r="CM304" i="1"/>
  <c r="CN307" i="1"/>
  <c r="CO307" i="1" s="1"/>
  <c r="CM312" i="1"/>
  <c r="CN315" i="1"/>
  <c r="CO315" i="1" s="1"/>
  <c r="CN304" i="1"/>
  <c r="CO304" i="1" s="1"/>
  <c r="CN312" i="1"/>
  <c r="CO312" i="1" s="1"/>
  <c r="BG18" i="1"/>
  <c r="BG39" i="1"/>
  <c r="BM57" i="1"/>
  <c r="BG57" i="1"/>
  <c r="BM33" i="1"/>
  <c r="BN57" i="1"/>
  <c r="BO57" i="1" s="1"/>
  <c r="BM112" i="1"/>
  <c r="BG112" i="1"/>
  <c r="BN112" i="1"/>
  <c r="BO112" i="1" s="1"/>
  <c r="BH15" i="1"/>
  <c r="BP15" i="1"/>
  <c r="BM22" i="1"/>
  <c r="BM65" i="1"/>
  <c r="BG65" i="1"/>
  <c r="BI15" i="1"/>
  <c r="BB16" i="1"/>
  <c r="BM35" i="1"/>
  <c r="BG40" i="1"/>
  <c r="BM46" i="1"/>
  <c r="BN65" i="1"/>
  <c r="BO65" i="1" s="1"/>
  <c r="BM73" i="1"/>
  <c r="BG73" i="1"/>
  <c r="BG148" i="1"/>
  <c r="BN148" i="1"/>
  <c r="BO148" i="1" s="1"/>
  <c r="BM148" i="1"/>
  <c r="BF8" i="1"/>
  <c r="BM21" i="1"/>
  <c r="BG49" i="1"/>
  <c r="BN73" i="1"/>
  <c r="BO73" i="1" s="1"/>
  <c r="BG90" i="1"/>
  <c r="BN90" i="1"/>
  <c r="BO90" i="1" s="1"/>
  <c r="BM90" i="1"/>
  <c r="BM81" i="1"/>
  <c r="BG81" i="1"/>
  <c r="BN54" i="1"/>
  <c r="BO54" i="1" s="1"/>
  <c r="BN62" i="1"/>
  <c r="BO62" i="1" s="1"/>
  <c r="BN70" i="1"/>
  <c r="BO70" i="1" s="1"/>
  <c r="BN78" i="1"/>
  <c r="BO78" i="1" s="1"/>
  <c r="BN86" i="1"/>
  <c r="BO86" i="1" s="1"/>
  <c r="BM96" i="1"/>
  <c r="BG96" i="1"/>
  <c r="BM48" i="1"/>
  <c r="BM56" i="1"/>
  <c r="BM64" i="1"/>
  <c r="BM72" i="1"/>
  <c r="BM80" i="1"/>
  <c r="BG98" i="1"/>
  <c r="BN98" i="1"/>
  <c r="BO98" i="1" s="1"/>
  <c r="BM98" i="1"/>
  <c r="BM120" i="1"/>
  <c r="BG120" i="1"/>
  <c r="BN56" i="1"/>
  <c r="BO56" i="1" s="1"/>
  <c r="BN64" i="1"/>
  <c r="BO64" i="1" s="1"/>
  <c r="BN72" i="1"/>
  <c r="BO72" i="1" s="1"/>
  <c r="BN80" i="1"/>
  <c r="BO80" i="1" s="1"/>
  <c r="BN96" i="1"/>
  <c r="BO96" i="1" s="1"/>
  <c r="BN53" i="1"/>
  <c r="BO53" i="1" s="1"/>
  <c r="BN61" i="1"/>
  <c r="BO61" i="1" s="1"/>
  <c r="BN69" i="1"/>
  <c r="BO69" i="1" s="1"/>
  <c r="BN77" i="1"/>
  <c r="BO77" i="1" s="1"/>
  <c r="BN85" i="1"/>
  <c r="BO85" i="1" s="1"/>
  <c r="BM128" i="1"/>
  <c r="BG128" i="1"/>
  <c r="BM143" i="1"/>
  <c r="BN143" i="1"/>
  <c r="BO143" i="1" s="1"/>
  <c r="BG143" i="1"/>
  <c r="BM55" i="1"/>
  <c r="BM63" i="1"/>
  <c r="BM71" i="1"/>
  <c r="BM79" i="1"/>
  <c r="BN82" i="1"/>
  <c r="BO82" i="1" s="1"/>
  <c r="BM87" i="1"/>
  <c r="BG92" i="1"/>
  <c r="BM92" i="1"/>
  <c r="BN128" i="1"/>
  <c r="BO128" i="1" s="1"/>
  <c r="BN55" i="1"/>
  <c r="BO55" i="1" s="1"/>
  <c r="BN63" i="1"/>
  <c r="BO63" i="1" s="1"/>
  <c r="BN71" i="1"/>
  <c r="BO71" i="1" s="1"/>
  <c r="BN79" i="1"/>
  <c r="BO79" i="1" s="1"/>
  <c r="BM84" i="1"/>
  <c r="BM104" i="1"/>
  <c r="BG104" i="1"/>
  <c r="BN140" i="1"/>
  <c r="BO140" i="1" s="1"/>
  <c r="BM140" i="1"/>
  <c r="BG140" i="1"/>
  <c r="BM106" i="1"/>
  <c r="BM114" i="1"/>
  <c r="BM122" i="1"/>
  <c r="BM130" i="1"/>
  <c r="BN106" i="1"/>
  <c r="BO106" i="1" s="1"/>
  <c r="BN114" i="1"/>
  <c r="BO114" i="1" s="1"/>
  <c r="BN122" i="1"/>
  <c r="BO122" i="1" s="1"/>
  <c r="BN130" i="1"/>
  <c r="BO130" i="1" s="1"/>
  <c r="BM100" i="1"/>
  <c r="BM108" i="1"/>
  <c r="BM116" i="1"/>
  <c r="BM124" i="1"/>
  <c r="BN132" i="1"/>
  <c r="BO132" i="1" s="1"/>
  <c r="BN100" i="1"/>
  <c r="BO100" i="1" s="1"/>
  <c r="BN108" i="1"/>
  <c r="BO108" i="1" s="1"/>
  <c r="BN116" i="1"/>
  <c r="BO116" i="1" s="1"/>
  <c r="BN124" i="1"/>
  <c r="BO124" i="1" s="1"/>
  <c r="BN97" i="1"/>
  <c r="BO97" i="1" s="1"/>
  <c r="BN105" i="1"/>
  <c r="BO105" i="1" s="1"/>
  <c r="BN113" i="1"/>
  <c r="BO113" i="1" s="1"/>
  <c r="BN121" i="1"/>
  <c r="BO121" i="1" s="1"/>
  <c r="BN129" i="1"/>
  <c r="BO129" i="1" s="1"/>
  <c r="BM159" i="1"/>
  <c r="BG159" i="1"/>
  <c r="BM91" i="1"/>
  <c r="BM99" i="1"/>
  <c r="BM107" i="1"/>
  <c r="BM115" i="1"/>
  <c r="BM123" i="1"/>
  <c r="BM131" i="1"/>
  <c r="BN133" i="1"/>
  <c r="BO133" i="1" s="1"/>
  <c r="BG151" i="1"/>
  <c r="BN159" i="1"/>
  <c r="BO159" i="1" s="1"/>
  <c r="BN151" i="1"/>
  <c r="BO151" i="1" s="1"/>
  <c r="BM167" i="1"/>
  <c r="BG167" i="1"/>
  <c r="BM184" i="1"/>
  <c r="BN184" i="1"/>
  <c r="BO184" i="1" s="1"/>
  <c r="BG184" i="1"/>
  <c r="BN156" i="1"/>
  <c r="BO156" i="1" s="1"/>
  <c r="BN164" i="1"/>
  <c r="BO164" i="1" s="1"/>
  <c r="BN172" i="1"/>
  <c r="BO172" i="1" s="1"/>
  <c r="BN145" i="1"/>
  <c r="BO145" i="1" s="1"/>
  <c r="BN153" i="1"/>
  <c r="BO153" i="1" s="1"/>
  <c r="BN161" i="1"/>
  <c r="BO161" i="1" s="1"/>
  <c r="BN169" i="1"/>
  <c r="BO169" i="1" s="1"/>
  <c r="BM189" i="1"/>
  <c r="BN142" i="1"/>
  <c r="BO142" i="1" s="1"/>
  <c r="BN150" i="1"/>
  <c r="BO150" i="1" s="1"/>
  <c r="BN158" i="1"/>
  <c r="BO158" i="1" s="1"/>
  <c r="BN166" i="1"/>
  <c r="BO166" i="1" s="1"/>
  <c r="BM181" i="1"/>
  <c r="BN189" i="1"/>
  <c r="BO189" i="1" s="1"/>
  <c r="BN139" i="1"/>
  <c r="BO139" i="1" s="1"/>
  <c r="BN147" i="1"/>
  <c r="BO147" i="1" s="1"/>
  <c r="BN155" i="1"/>
  <c r="BO155" i="1" s="1"/>
  <c r="BN163" i="1"/>
  <c r="BO163" i="1" s="1"/>
  <c r="BN171" i="1"/>
  <c r="BO171" i="1" s="1"/>
  <c r="BM141" i="1"/>
  <c r="BM149" i="1"/>
  <c r="BM157" i="1"/>
  <c r="BM165" i="1"/>
  <c r="BM173" i="1"/>
  <c r="BG179" i="1"/>
  <c r="BG200" i="1"/>
  <c r="BG208" i="1"/>
  <c r="BM208" i="1"/>
  <c r="BM146" i="1"/>
  <c r="BM154" i="1"/>
  <c r="BM162" i="1"/>
  <c r="BM170" i="1"/>
  <c r="BN200" i="1"/>
  <c r="BO200" i="1" s="1"/>
  <c r="BN208" i="1"/>
  <c r="BO208" i="1" s="1"/>
  <c r="BG180" i="1"/>
  <c r="BM180" i="1"/>
  <c r="BG216" i="1"/>
  <c r="BM216" i="1"/>
  <c r="BN187" i="1"/>
  <c r="BO187" i="1" s="1"/>
  <c r="BN195" i="1"/>
  <c r="BO195" i="1" s="1"/>
  <c r="BN203" i="1"/>
  <c r="BO203" i="1" s="1"/>
  <c r="BN211" i="1"/>
  <c r="BO211" i="1" s="1"/>
  <c r="BN219" i="1"/>
  <c r="BO219" i="1" s="1"/>
  <c r="BN205" i="1"/>
  <c r="BO205" i="1" s="1"/>
  <c r="BN213" i="1"/>
  <c r="BO213" i="1" s="1"/>
  <c r="BN221" i="1"/>
  <c r="BO221" i="1" s="1"/>
  <c r="BN186" i="1"/>
  <c r="BO186" i="1" s="1"/>
  <c r="BN194" i="1"/>
  <c r="BO194" i="1" s="1"/>
  <c r="BN202" i="1"/>
  <c r="BO202" i="1" s="1"/>
  <c r="BN210" i="1"/>
  <c r="BO210" i="1" s="1"/>
  <c r="BN218" i="1"/>
  <c r="BO218" i="1" s="1"/>
  <c r="BM188" i="1"/>
  <c r="BM196" i="1"/>
  <c r="BM204" i="1"/>
  <c r="BM212" i="1"/>
  <c r="BM220" i="1"/>
  <c r="BN188" i="1"/>
  <c r="BO188" i="1" s="1"/>
  <c r="BN196" i="1"/>
  <c r="BO196" i="1" s="1"/>
  <c r="BN204" i="1"/>
  <c r="BO204" i="1" s="1"/>
  <c r="BN212" i="1"/>
  <c r="BO212" i="1" s="1"/>
  <c r="BN220" i="1"/>
  <c r="BO220" i="1" s="1"/>
  <c r="BM174" i="1"/>
  <c r="BN177" i="1"/>
  <c r="BO177" i="1" s="1"/>
  <c r="BM182" i="1"/>
  <c r="BM190" i="1"/>
  <c r="BM198" i="1"/>
  <c r="BM206" i="1"/>
  <c r="BM214" i="1"/>
  <c r="BN232" i="1"/>
  <c r="BO232" i="1" s="1"/>
  <c r="BG240" i="1"/>
  <c r="BM240" i="1"/>
  <c r="BG248" i="1"/>
  <c r="BM248" i="1"/>
  <c r="BG256" i="1"/>
  <c r="BM256" i="1"/>
  <c r="BN240" i="1"/>
  <c r="BO240" i="1" s="1"/>
  <c r="BN248" i="1"/>
  <c r="BO248" i="1" s="1"/>
  <c r="BM295" i="1"/>
  <c r="BN295" i="1"/>
  <c r="BO295" i="1" s="1"/>
  <c r="BG295" i="1"/>
  <c r="BG230" i="1"/>
  <c r="BG238" i="1"/>
  <c r="BG246" i="1"/>
  <c r="BG254" i="1"/>
  <c r="BM260" i="1"/>
  <c r="BM262" i="1"/>
  <c r="BG268" i="1"/>
  <c r="BM284" i="1"/>
  <c r="BN237" i="1"/>
  <c r="BO237" i="1" s="1"/>
  <c r="BN245" i="1"/>
  <c r="BO245" i="1" s="1"/>
  <c r="BN253" i="1"/>
  <c r="BO253" i="1" s="1"/>
  <c r="BN226" i="1"/>
  <c r="BO226" i="1" s="1"/>
  <c r="BN234" i="1"/>
  <c r="BO234" i="1" s="1"/>
  <c r="BM239" i="1"/>
  <c r="BN242" i="1"/>
  <c r="BO242" i="1" s="1"/>
  <c r="BM247" i="1"/>
  <c r="BN250" i="1"/>
  <c r="BO250" i="1" s="1"/>
  <c r="BM255" i="1"/>
  <c r="BN258" i="1"/>
  <c r="BO258" i="1" s="1"/>
  <c r="BG263" i="1"/>
  <c r="BG265" i="1"/>
  <c r="BM276" i="1"/>
  <c r="BM228" i="1"/>
  <c r="BM236" i="1"/>
  <c r="BM244" i="1"/>
  <c r="BM252" i="1"/>
  <c r="BG271" i="1"/>
  <c r="BN276" i="1"/>
  <c r="BO276" i="1" s="1"/>
  <c r="BM292" i="1"/>
  <c r="BG311" i="1"/>
  <c r="BN228" i="1"/>
  <c r="BO228" i="1" s="1"/>
  <c r="BM233" i="1"/>
  <c r="BN236" i="1"/>
  <c r="BO236" i="1" s="1"/>
  <c r="BM241" i="1"/>
  <c r="BN244" i="1"/>
  <c r="BO244" i="1" s="1"/>
  <c r="BM249" i="1"/>
  <c r="BN252" i="1"/>
  <c r="BO252" i="1" s="1"/>
  <c r="BM265" i="1"/>
  <c r="BN292" i="1"/>
  <c r="BO292" i="1" s="1"/>
  <c r="BM308" i="1"/>
  <c r="BN311" i="1"/>
  <c r="BO311" i="1" s="1"/>
  <c r="BM230" i="1"/>
  <c r="BM238" i="1"/>
  <c r="BM246" i="1"/>
  <c r="BM254" i="1"/>
  <c r="BN263" i="1"/>
  <c r="BO263" i="1" s="1"/>
  <c r="BN308" i="1"/>
  <c r="BO308" i="1" s="1"/>
  <c r="BG303" i="1"/>
  <c r="BN266" i="1"/>
  <c r="BO266" i="1" s="1"/>
  <c r="BN274" i="1"/>
  <c r="BO274" i="1" s="1"/>
  <c r="BN282" i="1"/>
  <c r="BO282" i="1" s="1"/>
  <c r="BN290" i="1"/>
  <c r="BO290" i="1" s="1"/>
  <c r="BN298" i="1"/>
  <c r="BO298" i="1" s="1"/>
  <c r="BN306" i="1"/>
  <c r="BO306" i="1" s="1"/>
  <c r="BN314" i="1"/>
  <c r="BO314" i="1" s="1"/>
  <c r="BN273" i="1"/>
  <c r="BO273" i="1" s="1"/>
  <c r="BN281" i="1"/>
  <c r="BO281" i="1" s="1"/>
  <c r="BN289" i="1"/>
  <c r="BO289" i="1" s="1"/>
  <c r="BN297" i="1"/>
  <c r="BO297" i="1" s="1"/>
  <c r="BN305" i="1"/>
  <c r="BO305" i="1" s="1"/>
  <c r="BN313" i="1"/>
  <c r="BO313" i="1" s="1"/>
  <c r="BN270" i="1"/>
  <c r="BO270" i="1" s="1"/>
  <c r="BN278" i="1"/>
  <c r="BO278" i="1" s="1"/>
  <c r="BN286" i="1"/>
  <c r="BO286" i="1" s="1"/>
  <c r="BM291" i="1"/>
  <c r="BN294" i="1"/>
  <c r="BO294" i="1" s="1"/>
  <c r="BM299" i="1"/>
  <c r="BM307" i="1"/>
  <c r="BM315" i="1"/>
  <c r="BN267" i="1"/>
  <c r="BO267" i="1" s="1"/>
  <c r="BN275" i="1"/>
  <c r="BO275" i="1" s="1"/>
  <c r="BN283" i="1"/>
  <c r="BO283" i="1" s="1"/>
  <c r="BN291" i="1"/>
  <c r="BO291" i="1" s="1"/>
  <c r="BN299" i="1"/>
  <c r="BO299" i="1" s="1"/>
  <c r="BN307" i="1"/>
  <c r="BO307" i="1" s="1"/>
  <c r="BN315" i="1"/>
  <c r="BO315" i="1" s="1"/>
  <c r="BM261" i="1"/>
  <c r="BN264" i="1"/>
  <c r="BO264" i="1" s="1"/>
  <c r="BN272" i="1"/>
  <c r="BO272" i="1" s="1"/>
  <c r="BN280" i="1"/>
  <c r="BO280" i="1" s="1"/>
  <c r="BN288" i="1"/>
  <c r="BO288" i="1" s="1"/>
  <c r="BN296" i="1"/>
  <c r="BO296" i="1" s="1"/>
  <c r="BN304" i="1"/>
  <c r="BO304" i="1" s="1"/>
  <c r="BN312" i="1"/>
  <c r="BO312" i="1" s="1"/>
  <c r="AM62" i="1"/>
  <c r="AG206" i="1"/>
  <c r="AM212" i="1"/>
  <c r="N216" i="1"/>
  <c r="O216" i="1" s="1"/>
  <c r="N186" i="1"/>
  <c r="O186" i="1" s="1"/>
  <c r="N170" i="1"/>
  <c r="O170" i="1" s="1"/>
  <c r="N155" i="1"/>
  <c r="O155" i="1" s="1"/>
  <c r="G296" i="1"/>
  <c r="G232" i="1"/>
  <c r="M312" i="1"/>
  <c r="M248" i="1"/>
  <c r="M119" i="1"/>
  <c r="AM133" i="1"/>
  <c r="AM220" i="1"/>
  <c r="AM248" i="1"/>
  <c r="N195" i="1"/>
  <c r="O195" i="1" s="1"/>
  <c r="N152" i="1"/>
  <c r="O152" i="1" s="1"/>
  <c r="M288" i="1"/>
  <c r="M224" i="1"/>
  <c r="AM64" i="1"/>
  <c r="N187" i="1"/>
  <c r="O187" i="1" s="1"/>
  <c r="M304" i="1"/>
  <c r="N240" i="1"/>
  <c r="O240" i="1" s="1"/>
  <c r="N224" i="1"/>
  <c r="O224" i="1" s="1"/>
  <c r="N208" i="1"/>
  <c r="O208" i="1" s="1"/>
  <c r="N194" i="1"/>
  <c r="O194" i="1" s="1"/>
  <c r="G288" i="1"/>
  <c r="M287" i="1"/>
  <c r="M223" i="1"/>
  <c r="AG85" i="1"/>
  <c r="AM189" i="1"/>
  <c r="AM203" i="1"/>
  <c r="AM264" i="1"/>
  <c r="AN279" i="1"/>
  <c r="AO279" i="1" s="1"/>
  <c r="AG285" i="1"/>
  <c r="N154" i="1"/>
  <c r="O154" i="1" s="1"/>
  <c r="M240" i="1"/>
  <c r="N243" i="1"/>
  <c r="O243" i="1" s="1"/>
  <c r="N179" i="1"/>
  <c r="O179" i="1" s="1"/>
  <c r="N162" i="1"/>
  <c r="O162" i="1" s="1"/>
  <c r="N128" i="1"/>
  <c r="O128" i="1" s="1"/>
  <c r="G264" i="1"/>
  <c r="N259" i="1"/>
  <c r="O259" i="1" s="1"/>
  <c r="N304" i="1"/>
  <c r="O304" i="1" s="1"/>
  <c r="N272" i="1"/>
  <c r="O272" i="1" s="1"/>
  <c r="N192" i="1"/>
  <c r="O192" i="1" s="1"/>
  <c r="N283" i="1"/>
  <c r="O283" i="1" s="1"/>
  <c r="N176" i="1"/>
  <c r="O176" i="1" s="1"/>
  <c r="N160" i="1"/>
  <c r="O160" i="1" s="1"/>
  <c r="N146" i="1"/>
  <c r="O146" i="1" s="1"/>
  <c r="AM54" i="1"/>
  <c r="AG239" i="1"/>
  <c r="AM246" i="1"/>
  <c r="AG308" i="1"/>
  <c r="N315" i="1"/>
  <c r="O315" i="1" s="1"/>
  <c r="N299" i="1"/>
  <c r="O299" i="1" s="1"/>
  <c r="N235" i="1"/>
  <c r="O235" i="1" s="1"/>
  <c r="N171" i="1"/>
  <c r="O171" i="1" s="1"/>
  <c r="N131" i="1"/>
  <c r="O131" i="1" s="1"/>
  <c r="G315" i="1"/>
  <c r="G299" i="1"/>
  <c r="G283" i="1"/>
  <c r="G267" i="1"/>
  <c r="G251" i="1"/>
  <c r="G235" i="1"/>
  <c r="G219" i="1"/>
  <c r="AM65" i="1"/>
  <c r="AM141" i="1"/>
  <c r="AN141" i="1"/>
  <c r="AO141" i="1" s="1"/>
  <c r="AN188" i="1"/>
  <c r="AO188" i="1" s="1"/>
  <c r="AM188" i="1"/>
  <c r="AN247" i="1"/>
  <c r="AO247" i="1" s="1"/>
  <c r="AM247" i="1"/>
  <c r="AN260" i="1"/>
  <c r="AO260" i="1" s="1"/>
  <c r="AM260" i="1"/>
  <c r="AG260" i="1"/>
  <c r="AM99" i="1"/>
  <c r="AG121" i="1"/>
  <c r="AM254" i="1"/>
  <c r="N307" i="1"/>
  <c r="O307" i="1" s="1"/>
  <c r="M314" i="1"/>
  <c r="G314" i="1"/>
  <c r="M298" i="1"/>
  <c r="G298" i="1"/>
  <c r="M290" i="1"/>
  <c r="G290" i="1"/>
  <c r="M274" i="1"/>
  <c r="G274" i="1"/>
  <c r="M266" i="1"/>
  <c r="G266" i="1"/>
  <c r="M258" i="1"/>
  <c r="G258" i="1"/>
  <c r="M242" i="1"/>
  <c r="G242" i="1"/>
  <c r="M234" i="1"/>
  <c r="G234" i="1"/>
  <c r="M226" i="1"/>
  <c r="G226" i="1"/>
  <c r="M218" i="1"/>
  <c r="G218" i="1"/>
  <c r="M210" i="1"/>
  <c r="G210" i="1"/>
  <c r="M138" i="1"/>
  <c r="N138" i="1"/>
  <c r="O138" i="1" s="1"/>
  <c r="M130" i="1"/>
  <c r="N130" i="1"/>
  <c r="O130" i="1" s="1"/>
  <c r="M122" i="1"/>
  <c r="N122" i="1"/>
  <c r="O122" i="1" s="1"/>
  <c r="AG56" i="1"/>
  <c r="AM56" i="1"/>
  <c r="AM221" i="1"/>
  <c r="M306" i="1"/>
  <c r="G306" i="1"/>
  <c r="M282" i="1"/>
  <c r="G282" i="1"/>
  <c r="M250" i="1"/>
  <c r="G250" i="1"/>
  <c r="N306" i="1"/>
  <c r="O306" i="1" s="1"/>
  <c r="N267" i="1"/>
  <c r="O267" i="1" s="1"/>
  <c r="N242" i="1"/>
  <c r="O242" i="1" s="1"/>
  <c r="N203" i="1"/>
  <c r="O203" i="1" s="1"/>
  <c r="N178" i="1"/>
  <c r="O178" i="1" s="1"/>
  <c r="N139" i="1"/>
  <c r="O139" i="1" s="1"/>
  <c r="N123" i="1"/>
  <c r="O123" i="1" s="1"/>
  <c r="G307" i="1"/>
  <c r="G291" i="1"/>
  <c r="G275" i="1"/>
  <c r="G259" i="1"/>
  <c r="G243" i="1"/>
  <c r="G227" i="1"/>
  <c r="G211" i="1"/>
  <c r="AG263" i="1"/>
  <c r="AN263" i="1"/>
  <c r="AO263" i="1" s="1"/>
  <c r="N291" i="1"/>
  <c r="O291" i="1" s="1"/>
  <c r="N227" i="1"/>
  <c r="O227" i="1" s="1"/>
  <c r="N163" i="1"/>
  <c r="O163" i="1" s="1"/>
  <c r="AN117" i="1"/>
  <c r="AO117" i="1" s="1"/>
  <c r="AM117" i="1"/>
  <c r="AG117" i="1"/>
  <c r="AN177" i="1"/>
  <c r="AO177" i="1" s="1"/>
  <c r="AM177" i="1"/>
  <c r="AG177" i="1"/>
  <c r="AN86" i="1"/>
  <c r="AO86" i="1" s="1"/>
  <c r="AM86" i="1"/>
  <c r="AG86" i="1"/>
  <c r="AM251" i="1"/>
  <c r="N275" i="1"/>
  <c r="O275" i="1" s="1"/>
  <c r="N250" i="1"/>
  <c r="O250" i="1" s="1"/>
  <c r="N211" i="1"/>
  <c r="O211" i="1" s="1"/>
  <c r="N147" i="1"/>
  <c r="O147" i="1" s="1"/>
  <c r="AM103" i="1"/>
  <c r="AG111" i="1"/>
  <c r="AM111" i="1"/>
  <c r="AN192" i="1"/>
  <c r="AO192" i="1" s="1"/>
  <c r="AN292" i="1"/>
  <c r="AO292" i="1" s="1"/>
  <c r="AM292" i="1"/>
  <c r="M167" i="1"/>
  <c r="N313" i="1"/>
  <c r="O313" i="1" s="1"/>
  <c r="N305" i="1"/>
  <c r="O305" i="1" s="1"/>
  <c r="N297" i="1"/>
  <c r="O297" i="1" s="1"/>
  <c r="N289" i="1"/>
  <c r="O289" i="1" s="1"/>
  <c r="N281" i="1"/>
  <c r="O281" i="1" s="1"/>
  <c r="N273" i="1"/>
  <c r="O273" i="1" s="1"/>
  <c r="N265" i="1"/>
  <c r="O265" i="1" s="1"/>
  <c r="N257" i="1"/>
  <c r="O257" i="1" s="1"/>
  <c r="N249" i="1"/>
  <c r="O249" i="1" s="1"/>
  <c r="N241" i="1"/>
  <c r="O241" i="1" s="1"/>
  <c r="N233" i="1"/>
  <c r="O233" i="1" s="1"/>
  <c r="N225" i="1"/>
  <c r="O225" i="1" s="1"/>
  <c r="N217" i="1"/>
  <c r="O217" i="1" s="1"/>
  <c r="N209" i="1"/>
  <c r="O209" i="1" s="1"/>
  <c r="N201" i="1"/>
  <c r="O201" i="1" s="1"/>
  <c r="N193" i="1"/>
  <c r="O193" i="1" s="1"/>
  <c r="N185" i="1"/>
  <c r="O185" i="1" s="1"/>
  <c r="N177" i="1"/>
  <c r="O177" i="1" s="1"/>
  <c r="N169" i="1"/>
  <c r="O169" i="1" s="1"/>
  <c r="N161" i="1"/>
  <c r="O161" i="1" s="1"/>
  <c r="N153" i="1"/>
  <c r="O153" i="1" s="1"/>
  <c r="N145" i="1"/>
  <c r="O145" i="1" s="1"/>
  <c r="N137" i="1"/>
  <c r="O137" i="1" s="1"/>
  <c r="N129" i="1"/>
  <c r="O129" i="1" s="1"/>
  <c r="N121" i="1"/>
  <c r="O121" i="1" s="1"/>
  <c r="G313" i="1"/>
  <c r="G305" i="1"/>
  <c r="G297" i="1"/>
  <c r="G289" i="1"/>
  <c r="G281" i="1"/>
  <c r="G273" i="1"/>
  <c r="G265" i="1"/>
  <c r="G257" i="1"/>
  <c r="G249" i="1"/>
  <c r="G241" i="1"/>
  <c r="G233" i="1"/>
  <c r="G225" i="1"/>
  <c r="G217" i="1"/>
  <c r="M311" i="1"/>
  <c r="M279" i="1"/>
  <c r="M247" i="1"/>
  <c r="M215" i="1"/>
  <c r="M159" i="1"/>
  <c r="AG62" i="1"/>
  <c r="AG66" i="1"/>
  <c r="AG77" i="1"/>
  <c r="AG82" i="1"/>
  <c r="AM92" i="1"/>
  <c r="AG100" i="1"/>
  <c r="AG193" i="1"/>
  <c r="AM211" i="1"/>
  <c r="AG217" i="1"/>
  <c r="AM230" i="1"/>
  <c r="AG252" i="1"/>
  <c r="AG255" i="1"/>
  <c r="AG270" i="1"/>
  <c r="AM276" i="1"/>
  <c r="M151" i="1"/>
  <c r="AN252" i="1"/>
  <c r="AO252" i="1" s="1"/>
  <c r="AM255" i="1"/>
  <c r="AG293" i="1"/>
  <c r="N303" i="1"/>
  <c r="O303" i="1" s="1"/>
  <c r="N271" i="1"/>
  <c r="O271" i="1" s="1"/>
  <c r="N247" i="1"/>
  <c r="O247" i="1" s="1"/>
  <c r="N215" i="1"/>
  <c r="O215" i="1" s="1"/>
  <c r="N127" i="1"/>
  <c r="O127" i="1" s="1"/>
  <c r="G303" i="1"/>
  <c r="G279" i="1"/>
  <c r="G255" i="1"/>
  <c r="G223" i="1"/>
  <c r="M271" i="1"/>
  <c r="M239" i="1"/>
  <c r="M207" i="1"/>
  <c r="M143" i="1"/>
  <c r="AG78" i="1"/>
  <c r="AG93" i="1"/>
  <c r="AG101" i="1"/>
  <c r="AG113" i="1"/>
  <c r="AM137" i="1"/>
  <c r="AG175" i="1"/>
  <c r="AM178" i="1"/>
  <c r="N311" i="1"/>
  <c r="O311" i="1" s="1"/>
  <c r="N287" i="1"/>
  <c r="O287" i="1" s="1"/>
  <c r="N263" i="1"/>
  <c r="O263" i="1" s="1"/>
  <c r="N239" i="1"/>
  <c r="O239" i="1" s="1"/>
  <c r="N199" i="1"/>
  <c r="O199" i="1" s="1"/>
  <c r="G231" i="1"/>
  <c r="N310" i="1"/>
  <c r="O310" i="1" s="1"/>
  <c r="N302" i="1"/>
  <c r="O302" i="1" s="1"/>
  <c r="N294" i="1"/>
  <c r="O294" i="1" s="1"/>
  <c r="N286" i="1"/>
  <c r="O286" i="1" s="1"/>
  <c r="N278" i="1"/>
  <c r="O278" i="1" s="1"/>
  <c r="N270" i="1"/>
  <c r="O270" i="1" s="1"/>
  <c r="N262" i="1"/>
  <c r="O262" i="1" s="1"/>
  <c r="N254" i="1"/>
  <c r="O254" i="1" s="1"/>
  <c r="N246" i="1"/>
  <c r="O246" i="1" s="1"/>
  <c r="N238" i="1"/>
  <c r="O238" i="1" s="1"/>
  <c r="N230" i="1"/>
  <c r="O230" i="1" s="1"/>
  <c r="N222" i="1"/>
  <c r="O222" i="1" s="1"/>
  <c r="N214" i="1"/>
  <c r="O214" i="1" s="1"/>
  <c r="N206" i="1"/>
  <c r="O206" i="1" s="1"/>
  <c r="N198" i="1"/>
  <c r="O198" i="1" s="1"/>
  <c r="N190" i="1"/>
  <c r="O190" i="1" s="1"/>
  <c r="N182" i="1"/>
  <c r="O182" i="1" s="1"/>
  <c r="N174" i="1"/>
  <c r="O174" i="1" s="1"/>
  <c r="N166" i="1"/>
  <c r="O166" i="1" s="1"/>
  <c r="N158" i="1"/>
  <c r="O158" i="1" s="1"/>
  <c r="N150" i="1"/>
  <c r="O150" i="1" s="1"/>
  <c r="N142" i="1"/>
  <c r="O142" i="1" s="1"/>
  <c r="N134" i="1"/>
  <c r="O134" i="1" s="1"/>
  <c r="N126" i="1"/>
  <c r="O126" i="1" s="1"/>
  <c r="N118" i="1"/>
  <c r="O118" i="1" s="1"/>
  <c r="G310" i="1"/>
  <c r="G302" i="1"/>
  <c r="G294" i="1"/>
  <c r="G286" i="1"/>
  <c r="G278" i="1"/>
  <c r="G270" i="1"/>
  <c r="G262" i="1"/>
  <c r="G254" i="1"/>
  <c r="G246" i="1"/>
  <c r="G238" i="1"/>
  <c r="G230" i="1"/>
  <c r="G222" i="1"/>
  <c r="G214" i="1"/>
  <c r="M135" i="1"/>
  <c r="AG58" i="1"/>
  <c r="AG74" i="1"/>
  <c r="AM78" i="1"/>
  <c r="AM84" i="1"/>
  <c r="AM93" i="1"/>
  <c r="AM101" i="1"/>
  <c r="AM119" i="1"/>
  <c r="AM125" i="1"/>
  <c r="AM175" i="1"/>
  <c r="AM190" i="1"/>
  <c r="AM202" i="1"/>
  <c r="AM231" i="1"/>
  <c r="AN249" i="1"/>
  <c r="AO249" i="1" s="1"/>
  <c r="AG253" i="1"/>
  <c r="AM284" i="1"/>
  <c r="AN290" i="1"/>
  <c r="AO290" i="1" s="1"/>
  <c r="N295" i="1"/>
  <c r="O295" i="1" s="1"/>
  <c r="N231" i="1"/>
  <c r="O231" i="1" s="1"/>
  <c r="N191" i="1"/>
  <c r="O191" i="1" s="1"/>
  <c r="G295" i="1"/>
  <c r="G263" i="1"/>
  <c r="AN187" i="1"/>
  <c r="AO187" i="1" s="1"/>
  <c r="AM253" i="1"/>
  <c r="AM262" i="1"/>
  <c r="AG309" i="1"/>
  <c r="AM163" i="1"/>
  <c r="AG163" i="1"/>
  <c r="AM198" i="1"/>
  <c r="AN198" i="1"/>
  <c r="AO198" i="1" s="1"/>
  <c r="AG233" i="1"/>
  <c r="AM233" i="1"/>
  <c r="AN310" i="1"/>
  <c r="AO310" i="1" s="1"/>
  <c r="AM310" i="1"/>
  <c r="AG310" i="1"/>
  <c r="AN229" i="1"/>
  <c r="AO229" i="1" s="1"/>
  <c r="AG229" i="1"/>
  <c r="AN269" i="1"/>
  <c r="AO269" i="1" s="1"/>
  <c r="AG269" i="1"/>
  <c r="AN135" i="1"/>
  <c r="AO135" i="1" s="1"/>
  <c r="AM135" i="1"/>
  <c r="AG135" i="1"/>
  <c r="AM157" i="1"/>
  <c r="AN157" i="1"/>
  <c r="AO157" i="1" s="1"/>
  <c r="AG157" i="1"/>
  <c r="AG205" i="1"/>
  <c r="AM205" i="1"/>
  <c r="AN115" i="1"/>
  <c r="AO115" i="1" s="1"/>
  <c r="AM115" i="1"/>
  <c r="AG115" i="1"/>
  <c r="M15" i="1"/>
  <c r="G15" i="1"/>
  <c r="AN123" i="1"/>
  <c r="AO123" i="1" s="1"/>
  <c r="AM123" i="1"/>
  <c r="AG123" i="1"/>
  <c r="AH15" i="1"/>
  <c r="AM209" i="1"/>
  <c r="AG209" i="1"/>
  <c r="AN167" i="1"/>
  <c r="AO167" i="1" s="1"/>
  <c r="AM167" i="1"/>
  <c r="AG167" i="1"/>
  <c r="G209" i="1"/>
  <c r="AN107" i="1"/>
  <c r="AO107" i="1" s="1"/>
  <c r="AM107" i="1"/>
  <c r="AG107" i="1"/>
  <c r="AM131" i="1"/>
  <c r="AN131" i="1"/>
  <c r="AO131" i="1" s="1"/>
  <c r="AG131" i="1"/>
  <c r="AM160" i="1"/>
  <c r="AN160" i="1"/>
  <c r="AO160" i="1" s="1"/>
  <c r="AG160" i="1"/>
  <c r="AN195" i="1"/>
  <c r="AO195" i="1" s="1"/>
  <c r="AM195" i="1"/>
  <c r="AG195" i="1"/>
  <c r="AG225" i="1"/>
  <c r="AN225" i="1"/>
  <c r="AO225" i="1" s="1"/>
  <c r="AM225" i="1"/>
  <c r="AG272" i="1"/>
  <c r="AM272" i="1"/>
  <c r="AN145" i="1"/>
  <c r="AO145" i="1" s="1"/>
  <c r="AM145" i="1"/>
  <c r="AG145" i="1"/>
  <c r="AG238" i="1"/>
  <c r="AM238" i="1"/>
  <c r="AN302" i="1"/>
  <c r="AO302" i="1" s="1"/>
  <c r="AM302" i="1"/>
  <c r="AG302" i="1"/>
  <c r="AG15" i="1"/>
  <c r="AM52" i="1"/>
  <c r="AM60" i="1"/>
  <c r="AM68" i="1"/>
  <c r="AG99" i="1"/>
  <c r="AM138" i="1"/>
  <c r="AG142" i="1"/>
  <c r="AM149" i="1"/>
  <c r="AM153" i="1"/>
  <c r="AG171" i="1"/>
  <c r="AG179" i="1"/>
  <c r="AM213" i="1"/>
  <c r="AG218" i="1"/>
  <c r="AN244" i="1"/>
  <c r="AO244" i="1" s="1"/>
  <c r="AG247" i="1"/>
  <c r="AG262" i="1"/>
  <c r="AG277" i="1"/>
  <c r="AM280" i="1"/>
  <c r="AM288" i="1"/>
  <c r="AM296" i="1"/>
  <c r="AN314" i="1"/>
  <c r="AO314" i="1" s="1"/>
  <c r="AG53" i="1"/>
  <c r="AG61" i="1"/>
  <c r="AG69" i="1"/>
  <c r="AM72" i="1"/>
  <c r="AM80" i="1"/>
  <c r="AM88" i="1"/>
  <c r="AG108" i="1"/>
  <c r="AG116" i="1"/>
  <c r="AG124" i="1"/>
  <c r="AG136" i="1"/>
  <c r="AG139" i="1"/>
  <c r="AG143" i="1"/>
  <c r="AM146" i="1"/>
  <c r="AG150" i="1"/>
  <c r="AN154" i="1"/>
  <c r="AO154" i="1" s="1"/>
  <c r="AG158" i="1"/>
  <c r="AG161" i="1"/>
  <c r="AG165" i="1"/>
  <c r="AG168" i="1"/>
  <c r="AG186" i="1"/>
  <c r="AG196" i="1"/>
  <c r="AM200" i="1"/>
  <c r="AN203" i="1"/>
  <c r="AO203" i="1" s="1"/>
  <c r="AN206" i="1"/>
  <c r="AO206" i="1" s="1"/>
  <c r="AM219" i="1"/>
  <c r="AG222" i="1"/>
  <c r="AM239" i="1"/>
  <c r="AG245" i="1"/>
  <c r="AM270" i="1"/>
  <c r="AG278" i="1"/>
  <c r="AM285" i="1"/>
  <c r="AM293" i="1"/>
  <c r="AM300" i="1"/>
  <c r="AN303" i="1"/>
  <c r="AO303" i="1" s="1"/>
  <c r="AM308" i="1"/>
  <c r="AM311" i="1"/>
  <c r="AM53" i="1"/>
  <c r="AM61" i="1"/>
  <c r="AM69" i="1"/>
  <c r="AM116" i="1"/>
  <c r="AM124" i="1"/>
  <c r="AM136" i="1"/>
  <c r="AM143" i="1"/>
  <c r="AN146" i="1"/>
  <c r="AO146" i="1" s="1"/>
  <c r="AM161" i="1"/>
  <c r="AN165" i="1"/>
  <c r="AO165" i="1" s="1"/>
  <c r="AN168" i="1"/>
  <c r="AO168" i="1" s="1"/>
  <c r="AM186" i="1"/>
  <c r="AM196" i="1"/>
  <c r="AN219" i="1"/>
  <c r="AO219" i="1" s="1"/>
  <c r="AN222" i="1"/>
  <c r="AO222" i="1" s="1"/>
  <c r="AM245" i="1"/>
  <c r="AM278" i="1"/>
  <c r="AN311" i="1"/>
  <c r="AO311" i="1" s="1"/>
  <c r="AM73" i="1"/>
  <c r="AM77" i="1"/>
  <c r="AM81" i="1"/>
  <c r="AM85" i="1"/>
  <c r="AM89" i="1"/>
  <c r="AN97" i="1"/>
  <c r="AO97" i="1" s="1"/>
  <c r="AG105" i="1"/>
  <c r="AG109" i="1"/>
  <c r="AG129" i="1"/>
  <c r="AG151" i="1"/>
  <c r="AG155" i="1"/>
  <c r="AG159" i="1"/>
  <c r="AG174" i="1"/>
  <c r="AG182" i="1"/>
  <c r="AG201" i="1"/>
  <c r="AG204" i="1"/>
  <c r="AM216" i="1"/>
  <c r="AG228" i="1"/>
  <c r="AG268" i="1"/>
  <c r="AM271" i="1"/>
  <c r="AG286" i="1"/>
  <c r="AG294" i="1"/>
  <c r="AG298" i="1"/>
  <c r="AG301" i="1"/>
  <c r="AM304" i="1"/>
  <c r="AG50" i="1"/>
  <c r="AG54" i="1"/>
  <c r="AM109" i="1"/>
  <c r="AG125" i="1"/>
  <c r="AG134" i="1"/>
  <c r="AG141" i="1"/>
  <c r="AG144" i="1"/>
  <c r="AG147" i="1"/>
  <c r="AM151" i="1"/>
  <c r="AM159" i="1"/>
  <c r="AN162" i="1"/>
  <c r="AO162" i="1" s="1"/>
  <c r="AG166" i="1"/>
  <c r="AM169" i="1"/>
  <c r="AM182" i="1"/>
  <c r="AM187" i="1"/>
  <c r="AG190" i="1"/>
  <c r="AG194" i="1"/>
  <c r="AM197" i="1"/>
  <c r="AM204" i="1"/>
  <c r="AM208" i="1"/>
  <c r="AG212" i="1"/>
  <c r="AG220" i="1"/>
  <c r="AN228" i="1"/>
  <c r="AO228" i="1" s="1"/>
  <c r="AG237" i="1"/>
  <c r="AG246" i="1"/>
  <c r="AM249" i="1"/>
  <c r="AM268" i="1"/>
  <c r="AN271" i="1"/>
  <c r="AO271" i="1" s="1"/>
  <c r="AG276" i="1"/>
  <c r="AM279" i="1"/>
  <c r="AM286" i="1"/>
  <c r="AM294" i="1"/>
  <c r="AN298" i="1"/>
  <c r="AO298" i="1" s="1"/>
  <c r="AM301" i="1"/>
  <c r="AM309" i="1"/>
  <c r="AM312" i="1"/>
  <c r="AN15" i="1"/>
  <c r="AO15" i="1" s="1"/>
  <c r="AM22" i="1"/>
  <c r="AG71" i="1"/>
  <c r="AM71" i="1"/>
  <c r="AP15" i="1"/>
  <c r="AG20" i="1"/>
  <c r="AM24" i="1"/>
  <c r="AG79" i="1"/>
  <c r="AM79" i="1"/>
  <c r="AB16" i="1"/>
  <c r="AM47" i="1"/>
  <c r="AN79" i="1"/>
  <c r="AO79" i="1" s="1"/>
  <c r="AG55" i="1"/>
  <c r="AM55" i="1"/>
  <c r="AG87" i="1"/>
  <c r="AM87" i="1"/>
  <c r="AN55" i="1"/>
  <c r="AO55" i="1" s="1"/>
  <c r="AN87" i="1"/>
  <c r="AO87" i="1" s="1"/>
  <c r="AG63" i="1"/>
  <c r="AM63" i="1"/>
  <c r="AG42" i="1"/>
  <c r="AN63" i="1"/>
  <c r="AO63" i="1" s="1"/>
  <c r="AN58" i="1"/>
  <c r="AO58" i="1" s="1"/>
  <c r="AN66" i="1"/>
  <c r="AO66" i="1" s="1"/>
  <c r="AN74" i="1"/>
  <c r="AO74" i="1" s="1"/>
  <c r="AN82" i="1"/>
  <c r="AO82" i="1" s="1"/>
  <c r="AN90" i="1"/>
  <c r="AO90" i="1" s="1"/>
  <c r="AG95" i="1"/>
  <c r="AN95" i="1"/>
  <c r="AO95" i="1" s="1"/>
  <c r="AM96" i="1"/>
  <c r="AG96" i="1"/>
  <c r="AM104" i="1"/>
  <c r="AG104" i="1"/>
  <c r="AM112" i="1"/>
  <c r="AG112" i="1"/>
  <c r="AN52" i="1"/>
  <c r="AO52" i="1" s="1"/>
  <c r="AN60" i="1"/>
  <c r="AO60" i="1" s="1"/>
  <c r="AN68" i="1"/>
  <c r="AO68" i="1" s="1"/>
  <c r="AN76" i="1"/>
  <c r="AO76" i="1" s="1"/>
  <c r="AN84" i="1"/>
  <c r="AO84" i="1" s="1"/>
  <c r="AN92" i="1"/>
  <c r="AO92" i="1" s="1"/>
  <c r="AM120" i="1"/>
  <c r="AG120" i="1"/>
  <c r="AN57" i="1"/>
  <c r="AO57" i="1" s="1"/>
  <c r="AN65" i="1"/>
  <c r="AO65" i="1" s="1"/>
  <c r="AN73" i="1"/>
  <c r="AO73" i="1" s="1"/>
  <c r="AN81" i="1"/>
  <c r="AO81" i="1" s="1"/>
  <c r="AN89" i="1"/>
  <c r="AO89" i="1" s="1"/>
  <c r="AN104" i="1"/>
  <c r="AO104" i="1" s="1"/>
  <c r="AN120" i="1"/>
  <c r="AO120" i="1" s="1"/>
  <c r="AM38" i="1"/>
  <c r="AM51" i="1"/>
  <c r="AM59" i="1"/>
  <c r="AM67" i="1"/>
  <c r="AM75" i="1"/>
  <c r="AM83" i="1"/>
  <c r="AM91" i="1"/>
  <c r="AN96" i="1"/>
  <c r="AO96" i="1" s="1"/>
  <c r="AM128" i="1"/>
  <c r="AG128" i="1"/>
  <c r="AN51" i="1"/>
  <c r="AO51" i="1" s="1"/>
  <c r="AN59" i="1"/>
  <c r="AO59" i="1" s="1"/>
  <c r="AN67" i="1"/>
  <c r="AO67" i="1" s="1"/>
  <c r="AN75" i="1"/>
  <c r="AO75" i="1" s="1"/>
  <c r="AN83" i="1"/>
  <c r="AO83" i="1" s="1"/>
  <c r="AN91" i="1"/>
  <c r="AO91" i="1" s="1"/>
  <c r="AG98" i="1"/>
  <c r="AM98" i="1"/>
  <c r="AM102" i="1"/>
  <c r="AN128" i="1"/>
  <c r="AO128" i="1" s="1"/>
  <c r="AM26" i="1"/>
  <c r="AN56" i="1"/>
  <c r="AO56" i="1" s="1"/>
  <c r="AN64" i="1"/>
  <c r="AO64" i="1" s="1"/>
  <c r="AN72" i="1"/>
  <c r="AO72" i="1" s="1"/>
  <c r="AN80" i="1"/>
  <c r="AO80" i="1" s="1"/>
  <c r="AN88" i="1"/>
  <c r="AO88" i="1" s="1"/>
  <c r="AN102" i="1"/>
  <c r="AO102" i="1" s="1"/>
  <c r="AM152" i="1"/>
  <c r="AN152" i="1"/>
  <c r="AO152" i="1" s="1"/>
  <c r="AG152" i="1"/>
  <c r="AG97" i="1"/>
  <c r="AG173" i="1"/>
  <c r="AN173" i="1"/>
  <c r="AO173" i="1" s="1"/>
  <c r="AM173" i="1"/>
  <c r="AM106" i="1"/>
  <c r="AM114" i="1"/>
  <c r="AM122" i="1"/>
  <c r="AM130" i="1"/>
  <c r="AN138" i="1"/>
  <c r="AO138" i="1" s="1"/>
  <c r="AN106" i="1"/>
  <c r="AO106" i="1" s="1"/>
  <c r="AN114" i="1"/>
  <c r="AO114" i="1" s="1"/>
  <c r="AN122" i="1"/>
  <c r="AO122" i="1" s="1"/>
  <c r="AN130" i="1"/>
  <c r="AO130" i="1" s="1"/>
  <c r="AG132" i="1"/>
  <c r="AM132" i="1"/>
  <c r="AM214" i="1"/>
  <c r="AN214" i="1"/>
  <c r="AO214" i="1" s="1"/>
  <c r="AG214" i="1"/>
  <c r="AM100" i="1"/>
  <c r="AN103" i="1"/>
  <c r="AO103" i="1" s="1"/>
  <c r="AM108" i="1"/>
  <c r="AN111" i="1"/>
  <c r="AO111" i="1" s="1"/>
  <c r="AN119" i="1"/>
  <c r="AO119" i="1" s="1"/>
  <c r="AN127" i="1"/>
  <c r="AO127" i="1" s="1"/>
  <c r="AG133" i="1"/>
  <c r="AG140" i="1"/>
  <c r="AM140" i="1"/>
  <c r="AN144" i="1"/>
  <c r="AO144" i="1" s="1"/>
  <c r="AM185" i="1"/>
  <c r="AN185" i="1"/>
  <c r="AO185" i="1" s="1"/>
  <c r="AG185" i="1"/>
  <c r="AM105" i="1"/>
  <c r="AM113" i="1"/>
  <c r="AM121" i="1"/>
  <c r="AM129" i="1"/>
  <c r="AG149" i="1"/>
  <c r="AG170" i="1"/>
  <c r="AN170" i="1"/>
  <c r="AO170" i="1" s="1"/>
  <c r="AM110" i="1"/>
  <c r="AM118" i="1"/>
  <c r="AM126" i="1"/>
  <c r="AG148" i="1"/>
  <c r="AM148" i="1"/>
  <c r="AN110" i="1"/>
  <c r="AO110" i="1" s="1"/>
  <c r="AN118" i="1"/>
  <c r="AO118" i="1" s="1"/>
  <c r="AN126" i="1"/>
  <c r="AO126" i="1" s="1"/>
  <c r="AM170" i="1"/>
  <c r="AM181" i="1"/>
  <c r="AG183" i="1"/>
  <c r="AM183" i="1"/>
  <c r="AN183" i="1"/>
  <c r="AO183" i="1" s="1"/>
  <c r="AN132" i="1"/>
  <c r="AO132" i="1" s="1"/>
  <c r="AN140" i="1"/>
  <c r="AO140" i="1" s="1"/>
  <c r="AM154" i="1"/>
  <c r="AM162" i="1"/>
  <c r="AG176" i="1"/>
  <c r="AN181" i="1"/>
  <c r="AO181" i="1" s="1"/>
  <c r="AN139" i="1"/>
  <c r="AO139" i="1" s="1"/>
  <c r="AN147" i="1"/>
  <c r="AO147" i="1" s="1"/>
  <c r="AN155" i="1"/>
  <c r="AO155" i="1" s="1"/>
  <c r="AN163" i="1"/>
  <c r="AO163" i="1" s="1"/>
  <c r="AN171" i="1"/>
  <c r="AO171" i="1" s="1"/>
  <c r="AN179" i="1"/>
  <c r="AO179" i="1" s="1"/>
  <c r="AN184" i="1"/>
  <c r="AO184" i="1" s="1"/>
  <c r="AN178" i="1"/>
  <c r="AO178" i="1" s="1"/>
  <c r="AM156" i="1"/>
  <c r="AM164" i="1"/>
  <c r="AM172" i="1"/>
  <c r="AM180" i="1"/>
  <c r="AM192" i="1"/>
  <c r="AN193" i="1"/>
  <c r="AO193" i="1" s="1"/>
  <c r="AN156" i="1"/>
  <c r="AO156" i="1" s="1"/>
  <c r="AN164" i="1"/>
  <c r="AO164" i="1" s="1"/>
  <c r="AN172" i="1"/>
  <c r="AO172" i="1" s="1"/>
  <c r="AN180" i="1"/>
  <c r="AO180" i="1" s="1"/>
  <c r="AM134" i="1"/>
  <c r="AN137" i="1"/>
  <c r="AO137" i="1" s="1"/>
  <c r="AM142" i="1"/>
  <c r="AM150" i="1"/>
  <c r="AN153" i="1"/>
  <c r="AO153" i="1" s="1"/>
  <c r="AM158" i="1"/>
  <c r="AM166" i="1"/>
  <c r="AN169" i="1"/>
  <c r="AO169" i="1" s="1"/>
  <c r="AM174" i="1"/>
  <c r="AN211" i="1"/>
  <c r="AO211" i="1" s="1"/>
  <c r="AM184" i="1"/>
  <c r="AG191" i="1"/>
  <c r="AM191" i="1"/>
  <c r="AG198" i="1"/>
  <c r="AM257" i="1"/>
  <c r="AG257" i="1"/>
  <c r="AN201" i="1"/>
  <c r="AO201" i="1" s="1"/>
  <c r="AN209" i="1"/>
  <c r="AO209" i="1" s="1"/>
  <c r="AN217" i="1"/>
  <c r="AO217" i="1" s="1"/>
  <c r="AG234" i="1"/>
  <c r="AM234" i="1"/>
  <c r="AN200" i="1"/>
  <c r="AO200" i="1" s="1"/>
  <c r="AN208" i="1"/>
  <c r="AO208" i="1" s="1"/>
  <c r="AN216" i="1"/>
  <c r="AO216" i="1" s="1"/>
  <c r="AN189" i="1"/>
  <c r="AO189" i="1" s="1"/>
  <c r="AM194" i="1"/>
  <c r="AN197" i="1"/>
  <c r="AO197" i="1" s="1"/>
  <c r="AN205" i="1"/>
  <c r="AO205" i="1" s="1"/>
  <c r="AM210" i="1"/>
  <c r="AN213" i="1"/>
  <c r="AO213" i="1" s="1"/>
  <c r="AM218" i="1"/>
  <c r="AN221" i="1"/>
  <c r="AO221" i="1" s="1"/>
  <c r="AG226" i="1"/>
  <c r="AM226" i="1"/>
  <c r="AG236" i="1"/>
  <c r="AM241" i="1"/>
  <c r="AG287" i="1"/>
  <c r="AN287" i="1"/>
  <c r="AO287" i="1" s="1"/>
  <c r="AM287" i="1"/>
  <c r="AM199" i="1"/>
  <c r="AM207" i="1"/>
  <c r="AM215" i="1"/>
  <c r="AM223" i="1"/>
  <c r="AN241" i="1"/>
  <c r="AO241" i="1" s="1"/>
  <c r="AN199" i="1"/>
  <c r="AO199" i="1" s="1"/>
  <c r="AN207" i="1"/>
  <c r="AO207" i="1" s="1"/>
  <c r="AN215" i="1"/>
  <c r="AO215" i="1" s="1"/>
  <c r="AN223" i="1"/>
  <c r="AO223" i="1" s="1"/>
  <c r="AN236" i="1"/>
  <c r="AO236" i="1" s="1"/>
  <c r="AN226" i="1"/>
  <c r="AO226" i="1" s="1"/>
  <c r="AN233" i="1"/>
  <c r="AO233" i="1" s="1"/>
  <c r="AG244" i="1"/>
  <c r="AG305" i="1"/>
  <c r="AM305" i="1"/>
  <c r="AN305" i="1"/>
  <c r="AO305" i="1" s="1"/>
  <c r="AM227" i="1"/>
  <c r="AN230" i="1"/>
  <c r="AO230" i="1" s="1"/>
  <c r="AM235" i="1"/>
  <c r="AN238" i="1"/>
  <c r="AO238" i="1" s="1"/>
  <c r="AM243" i="1"/>
  <c r="AN254" i="1"/>
  <c r="AO254" i="1" s="1"/>
  <c r="AG259" i="1"/>
  <c r="AM259" i="1"/>
  <c r="AM224" i="1"/>
  <c r="AN227" i="1"/>
  <c r="AO227" i="1" s="1"/>
  <c r="AM232" i="1"/>
  <c r="AN235" i="1"/>
  <c r="AO235" i="1" s="1"/>
  <c r="AM240" i="1"/>
  <c r="AN243" i="1"/>
  <c r="AO243" i="1" s="1"/>
  <c r="AN251" i="1"/>
  <c r="AO251" i="1" s="1"/>
  <c r="AM256" i="1"/>
  <c r="AG267" i="1"/>
  <c r="AM267" i="1"/>
  <c r="AG275" i="1"/>
  <c r="AM275" i="1"/>
  <c r="AG283" i="1"/>
  <c r="AM283" i="1"/>
  <c r="AN306" i="1"/>
  <c r="AO306" i="1" s="1"/>
  <c r="AG313" i="1"/>
  <c r="AM313" i="1"/>
  <c r="AN224" i="1"/>
  <c r="AO224" i="1" s="1"/>
  <c r="AM229" i="1"/>
  <c r="AN232" i="1"/>
  <c r="AO232" i="1" s="1"/>
  <c r="AM237" i="1"/>
  <c r="AN240" i="1"/>
  <c r="AO240" i="1" s="1"/>
  <c r="AN248" i="1"/>
  <c r="AO248" i="1" s="1"/>
  <c r="AN256" i="1"/>
  <c r="AO256" i="1" s="1"/>
  <c r="AM258" i="1"/>
  <c r="AG291" i="1"/>
  <c r="AM291" i="1"/>
  <c r="AM242" i="1"/>
  <c r="AM250" i="1"/>
  <c r="AN258" i="1"/>
  <c r="AO258" i="1" s="1"/>
  <c r="AG266" i="1"/>
  <c r="AG274" i="1"/>
  <c r="AG282" i="1"/>
  <c r="AM295" i="1"/>
  <c r="AG299" i="1"/>
  <c r="AM299" i="1"/>
  <c r="AN242" i="1"/>
  <c r="AO242" i="1" s="1"/>
  <c r="AN250" i="1"/>
  <c r="AO250" i="1" s="1"/>
  <c r="AG265" i="1"/>
  <c r="AM265" i="1"/>
  <c r="AG273" i="1"/>
  <c r="AM273" i="1"/>
  <c r="AG281" i="1"/>
  <c r="AM281" i="1"/>
  <c r="AG290" i="1"/>
  <c r="AN295" i="1"/>
  <c r="AO295" i="1" s="1"/>
  <c r="AM303" i="1"/>
  <c r="AN313" i="1"/>
  <c r="AO313" i="1" s="1"/>
  <c r="AN259" i="1"/>
  <c r="AO259" i="1" s="1"/>
  <c r="AG289" i="1"/>
  <c r="AM289" i="1"/>
  <c r="AN266" i="1"/>
  <c r="AO266" i="1" s="1"/>
  <c r="AN274" i="1"/>
  <c r="AO274" i="1" s="1"/>
  <c r="AN282" i="1"/>
  <c r="AO282" i="1" s="1"/>
  <c r="AN291" i="1"/>
  <c r="AO291" i="1" s="1"/>
  <c r="AG297" i="1"/>
  <c r="AM297" i="1"/>
  <c r="AG306" i="1"/>
  <c r="AG314" i="1"/>
  <c r="AM307" i="1"/>
  <c r="AM315" i="1"/>
  <c r="AN307" i="1"/>
  <c r="AO307" i="1" s="1"/>
  <c r="AN315" i="1"/>
  <c r="AO315" i="1" s="1"/>
  <c r="AM261" i="1"/>
  <c r="AN264" i="1"/>
  <c r="AO264" i="1" s="1"/>
  <c r="AM269" i="1"/>
  <c r="AN272" i="1"/>
  <c r="AO272" i="1" s="1"/>
  <c r="AM277" i="1"/>
  <c r="AN280" i="1"/>
  <c r="AO280" i="1" s="1"/>
  <c r="AN288" i="1"/>
  <c r="AO288" i="1" s="1"/>
  <c r="AN296" i="1"/>
  <c r="AO296" i="1" s="1"/>
  <c r="AN304" i="1"/>
  <c r="AO304" i="1" s="1"/>
  <c r="AN312" i="1"/>
  <c r="AO312" i="1" s="1"/>
  <c r="R11" i="1"/>
  <c r="R14" i="1"/>
  <c r="CJ15" i="1" l="1"/>
  <c r="HJ16" i="1"/>
  <c r="HP16" i="1" s="1"/>
  <c r="EI17" i="1"/>
  <c r="CM109" i="1"/>
  <c r="CG133" i="1"/>
  <c r="IL16" i="1"/>
  <c r="IM16" i="1"/>
  <c r="IN16" i="1" s="1"/>
  <c r="IO16" i="1" s="1"/>
  <c r="ID17" i="1" s="1"/>
  <c r="IB18" i="1"/>
  <c r="IH16" i="1"/>
  <c r="IJ16" i="1" s="1"/>
  <c r="IP16" i="1" s="1"/>
  <c r="II17" i="1" s="1"/>
  <c r="HN16" i="1"/>
  <c r="HO16" i="1" s="1"/>
  <c r="HD17" i="1" s="1"/>
  <c r="HB20" i="1"/>
  <c r="HI17" i="1"/>
  <c r="GJ16" i="1"/>
  <c r="GP16" i="1" s="1"/>
  <c r="GI17" i="1" s="1"/>
  <c r="GB19" i="1"/>
  <c r="GO15" i="1"/>
  <c r="GK16" i="1"/>
  <c r="GN16" i="1" s="1"/>
  <c r="FO16" i="1"/>
  <c r="FD17" i="1" s="1"/>
  <c r="FK17" i="1" s="1"/>
  <c r="FB21" i="1"/>
  <c r="EB20" i="1"/>
  <c r="EO15" i="1"/>
  <c r="EK16" i="1"/>
  <c r="EN16" i="1" s="1"/>
  <c r="CN109" i="1"/>
  <c r="CO109" i="1" s="1"/>
  <c r="CD16" i="1"/>
  <c r="CM16" i="1" s="1"/>
  <c r="CI8" i="1"/>
  <c r="CL8" i="1"/>
  <c r="DA1" i="1"/>
  <c r="EA1" i="1" s="1"/>
  <c r="DB17" i="1"/>
  <c r="DI16" i="1"/>
  <c r="DD16" i="1"/>
  <c r="DK16" i="1" s="1"/>
  <c r="DJ15" i="1"/>
  <c r="DL15" i="1"/>
  <c r="CK16" i="1"/>
  <c r="CB18" i="1"/>
  <c r="BJ15" i="1"/>
  <c r="BD16" i="1"/>
  <c r="BK16" i="1" s="1"/>
  <c r="BB17" i="1"/>
  <c r="BI16" i="1"/>
  <c r="AD16" i="1"/>
  <c r="AK16" i="1" s="1"/>
  <c r="AB17" i="1"/>
  <c r="AI16" i="1"/>
  <c r="AJ15" i="1"/>
  <c r="N15" i="1"/>
  <c r="F16" i="1"/>
  <c r="B15" i="1"/>
  <c r="F115" i="1"/>
  <c r="M115" i="1" s="1"/>
  <c r="F17" i="1"/>
  <c r="G17" i="1" s="1"/>
  <c r="F18" i="1"/>
  <c r="G18" i="1" s="1"/>
  <c r="F19" i="1"/>
  <c r="G19" i="1" s="1"/>
  <c r="F20" i="1"/>
  <c r="G20" i="1" s="1"/>
  <c r="F21" i="1"/>
  <c r="M21" i="1" s="1"/>
  <c r="F22" i="1"/>
  <c r="M22" i="1" s="1"/>
  <c r="F23" i="1"/>
  <c r="M23" i="1" s="1"/>
  <c r="F24" i="1"/>
  <c r="M24" i="1" s="1"/>
  <c r="F25" i="1"/>
  <c r="G25" i="1" s="1"/>
  <c r="F26" i="1"/>
  <c r="M26" i="1" s="1"/>
  <c r="F27" i="1"/>
  <c r="G27" i="1" s="1"/>
  <c r="F28" i="1"/>
  <c r="G28" i="1" s="1"/>
  <c r="F29" i="1"/>
  <c r="G29" i="1" s="1"/>
  <c r="F30" i="1"/>
  <c r="G30" i="1" s="1"/>
  <c r="F31" i="1"/>
  <c r="G31" i="1" s="1"/>
  <c r="F32" i="1"/>
  <c r="G32" i="1" s="1"/>
  <c r="F33" i="1"/>
  <c r="M33" i="1" s="1"/>
  <c r="F34" i="1"/>
  <c r="M34" i="1" s="1"/>
  <c r="F35" i="1"/>
  <c r="M35" i="1" s="1"/>
  <c r="F36" i="1"/>
  <c r="M36" i="1" s="1"/>
  <c r="F37" i="1"/>
  <c r="G37" i="1" s="1"/>
  <c r="F38" i="1"/>
  <c r="M38" i="1" s="1"/>
  <c r="F39" i="1"/>
  <c r="G39" i="1" s="1"/>
  <c r="F40" i="1"/>
  <c r="G40" i="1" s="1"/>
  <c r="F41" i="1"/>
  <c r="G41" i="1" s="1"/>
  <c r="F42" i="1"/>
  <c r="G42" i="1" s="1"/>
  <c r="F43" i="1"/>
  <c r="G43" i="1" s="1"/>
  <c r="F44" i="1"/>
  <c r="G44" i="1" s="1"/>
  <c r="F45" i="1"/>
  <c r="M45" i="1" s="1"/>
  <c r="F46" i="1"/>
  <c r="M46" i="1" s="1"/>
  <c r="F47" i="1"/>
  <c r="M47" i="1" s="1"/>
  <c r="F48" i="1"/>
  <c r="M48" i="1" s="1"/>
  <c r="F49" i="1"/>
  <c r="G49" i="1" s="1"/>
  <c r="F50" i="1"/>
  <c r="M50" i="1" s="1"/>
  <c r="F51" i="1"/>
  <c r="M51" i="1" s="1"/>
  <c r="F52" i="1"/>
  <c r="M52" i="1" s="1"/>
  <c r="F53" i="1"/>
  <c r="M53" i="1" s="1"/>
  <c r="F54" i="1"/>
  <c r="M54" i="1" s="1"/>
  <c r="F55" i="1"/>
  <c r="M55" i="1" s="1"/>
  <c r="F56" i="1"/>
  <c r="M56" i="1" s="1"/>
  <c r="F57" i="1"/>
  <c r="M57" i="1" s="1"/>
  <c r="F58" i="1"/>
  <c r="M58" i="1" s="1"/>
  <c r="F59" i="1"/>
  <c r="M59" i="1" s="1"/>
  <c r="F60" i="1"/>
  <c r="M60" i="1" s="1"/>
  <c r="F61" i="1"/>
  <c r="M61" i="1" s="1"/>
  <c r="F62" i="1"/>
  <c r="M62" i="1" s="1"/>
  <c r="F63" i="1"/>
  <c r="M63" i="1" s="1"/>
  <c r="F64" i="1"/>
  <c r="M64" i="1" s="1"/>
  <c r="F65" i="1"/>
  <c r="M65" i="1" s="1"/>
  <c r="F66" i="1"/>
  <c r="M66" i="1" s="1"/>
  <c r="F67" i="1"/>
  <c r="M67" i="1" s="1"/>
  <c r="F68" i="1"/>
  <c r="M68" i="1" s="1"/>
  <c r="F69" i="1"/>
  <c r="M69" i="1" s="1"/>
  <c r="F70" i="1"/>
  <c r="M70" i="1" s="1"/>
  <c r="F71" i="1"/>
  <c r="M71" i="1" s="1"/>
  <c r="F72" i="1"/>
  <c r="M72" i="1" s="1"/>
  <c r="F73" i="1"/>
  <c r="M73" i="1" s="1"/>
  <c r="F74" i="1"/>
  <c r="M74" i="1" s="1"/>
  <c r="F75" i="1"/>
  <c r="M75" i="1" s="1"/>
  <c r="F76" i="1"/>
  <c r="M76" i="1" s="1"/>
  <c r="F77" i="1"/>
  <c r="M77" i="1" s="1"/>
  <c r="F78" i="1"/>
  <c r="M78" i="1" s="1"/>
  <c r="F79" i="1"/>
  <c r="M79" i="1" s="1"/>
  <c r="F80" i="1"/>
  <c r="M80" i="1" s="1"/>
  <c r="F81" i="1"/>
  <c r="M81" i="1" s="1"/>
  <c r="F82" i="1"/>
  <c r="M82" i="1" s="1"/>
  <c r="F83" i="1"/>
  <c r="M83" i="1" s="1"/>
  <c r="F84" i="1"/>
  <c r="M84" i="1" s="1"/>
  <c r="F85" i="1"/>
  <c r="M85" i="1" s="1"/>
  <c r="F86" i="1"/>
  <c r="M86" i="1" s="1"/>
  <c r="F87" i="1"/>
  <c r="M87" i="1" s="1"/>
  <c r="F88" i="1"/>
  <c r="M88" i="1" s="1"/>
  <c r="F89" i="1"/>
  <c r="M89" i="1" s="1"/>
  <c r="F90" i="1"/>
  <c r="M90" i="1" s="1"/>
  <c r="F91" i="1"/>
  <c r="M91" i="1" s="1"/>
  <c r="F92" i="1"/>
  <c r="M92" i="1" s="1"/>
  <c r="F93" i="1"/>
  <c r="M93" i="1" s="1"/>
  <c r="F94" i="1"/>
  <c r="M94" i="1" s="1"/>
  <c r="F95" i="1"/>
  <c r="M95" i="1" s="1"/>
  <c r="F96" i="1"/>
  <c r="M96" i="1" s="1"/>
  <c r="F97" i="1"/>
  <c r="M97" i="1" s="1"/>
  <c r="F98" i="1"/>
  <c r="M98" i="1" s="1"/>
  <c r="F99" i="1"/>
  <c r="M99" i="1" s="1"/>
  <c r="F100" i="1"/>
  <c r="M100" i="1" s="1"/>
  <c r="F101" i="1"/>
  <c r="M101" i="1" s="1"/>
  <c r="F102" i="1"/>
  <c r="M102" i="1" s="1"/>
  <c r="F103" i="1"/>
  <c r="M103" i="1" s="1"/>
  <c r="F104" i="1"/>
  <c r="M104" i="1" s="1"/>
  <c r="F105" i="1"/>
  <c r="M105" i="1" s="1"/>
  <c r="F106" i="1"/>
  <c r="M106" i="1" s="1"/>
  <c r="F107" i="1"/>
  <c r="M107" i="1" s="1"/>
  <c r="F108" i="1"/>
  <c r="M108" i="1" s="1"/>
  <c r="F109" i="1"/>
  <c r="M109" i="1" s="1"/>
  <c r="F110" i="1"/>
  <c r="M110" i="1" s="1"/>
  <c r="F111" i="1"/>
  <c r="M111" i="1" s="1"/>
  <c r="F112" i="1"/>
  <c r="M112" i="1" s="1"/>
  <c r="F113" i="1"/>
  <c r="M113" i="1" s="1"/>
  <c r="F114" i="1"/>
  <c r="M114" i="1" s="1"/>
  <c r="EL8" i="1" l="1"/>
  <c r="FA1" i="1"/>
  <c r="EF8" i="1"/>
  <c r="EI3" i="1"/>
  <c r="ER14" i="1"/>
  <c r="ER11" i="1"/>
  <c r="EI8" i="1"/>
  <c r="IK17" i="1"/>
  <c r="IH17" i="1"/>
  <c r="IJ17" i="1" s="1"/>
  <c r="IP17" i="1" s="1"/>
  <c r="II18" i="1" s="1"/>
  <c r="IB19" i="1"/>
  <c r="IL17" i="1"/>
  <c r="IM17" i="1"/>
  <c r="HL17" i="1"/>
  <c r="HK17" i="1"/>
  <c r="HM17" i="1"/>
  <c r="HH17" i="1"/>
  <c r="HJ17" i="1" s="1"/>
  <c r="HB21" i="1"/>
  <c r="GB20" i="1"/>
  <c r="GO16" i="1"/>
  <c r="GD17" i="1" s="1"/>
  <c r="GK17" i="1" s="1"/>
  <c r="FB22" i="1"/>
  <c r="FL17" i="1"/>
  <c r="FM17" i="1"/>
  <c r="FN17" i="1" s="1"/>
  <c r="FH17" i="1"/>
  <c r="FJ17" i="1" s="1"/>
  <c r="FP17" i="1" s="1"/>
  <c r="FI18" i="1" s="1"/>
  <c r="EB21" i="1"/>
  <c r="EO16" i="1"/>
  <c r="ED17" i="1" s="1"/>
  <c r="EK17" i="1" s="1"/>
  <c r="CN16" i="1"/>
  <c r="CO16" i="1" s="1"/>
  <c r="CH16" i="1"/>
  <c r="CJ16" i="1" s="1"/>
  <c r="CP16" i="1" s="1"/>
  <c r="CI17" i="1" s="1"/>
  <c r="CL16" i="1"/>
  <c r="DL8" i="1"/>
  <c r="DF8" i="1"/>
  <c r="DR14" i="1"/>
  <c r="DI3" i="1"/>
  <c r="DR11" i="1"/>
  <c r="DI8" i="1"/>
  <c r="CD17" i="1"/>
  <c r="CK17" i="1" s="1"/>
  <c r="DH16" i="1"/>
  <c r="DJ16" i="1" s="1"/>
  <c r="DP16" i="1" s="1"/>
  <c r="DI17" i="1" s="1"/>
  <c r="DL16" i="1"/>
  <c r="DM16" i="1"/>
  <c r="DN16" i="1" s="1"/>
  <c r="DO16" i="1" s="1"/>
  <c r="DB18" i="1"/>
  <c r="CB19" i="1"/>
  <c r="BM16" i="1"/>
  <c r="BN16" i="1" s="1"/>
  <c r="BO16" i="1" s="1"/>
  <c r="BL16" i="1"/>
  <c r="BB18" i="1"/>
  <c r="BH16" i="1"/>
  <c r="BJ16" i="1" s="1"/>
  <c r="D15" i="1"/>
  <c r="P15" i="1"/>
  <c r="H15" i="1"/>
  <c r="I15" i="1"/>
  <c r="K15" i="1"/>
  <c r="G16" i="1"/>
  <c r="AB18" i="1"/>
  <c r="AM16" i="1"/>
  <c r="AN16" i="1" s="1"/>
  <c r="AO16" i="1" s="1"/>
  <c r="AL16" i="1"/>
  <c r="AH16" i="1"/>
  <c r="G95" i="1"/>
  <c r="N95" i="1"/>
  <c r="G94" i="1"/>
  <c r="N94" i="1"/>
  <c r="G62" i="1"/>
  <c r="N62" i="1"/>
  <c r="G109" i="1"/>
  <c r="N109" i="1"/>
  <c r="G101" i="1"/>
  <c r="N101" i="1"/>
  <c r="G93" i="1"/>
  <c r="N93" i="1"/>
  <c r="G85" i="1"/>
  <c r="N85" i="1"/>
  <c r="G77" i="1"/>
  <c r="N77" i="1"/>
  <c r="G69" i="1"/>
  <c r="N69" i="1"/>
  <c r="G61" i="1"/>
  <c r="N61" i="1"/>
  <c r="G53" i="1"/>
  <c r="N53" i="1"/>
  <c r="G110" i="1"/>
  <c r="N110" i="1"/>
  <c r="G108" i="1"/>
  <c r="N108" i="1"/>
  <c r="G92" i="1"/>
  <c r="N92" i="1"/>
  <c r="G76" i="1"/>
  <c r="N76" i="1"/>
  <c r="G60" i="1"/>
  <c r="N60" i="1"/>
  <c r="G83" i="1"/>
  <c r="N83" i="1"/>
  <c r="G111" i="1"/>
  <c r="N111" i="1"/>
  <c r="G78" i="1"/>
  <c r="N78" i="1"/>
  <c r="G107" i="1"/>
  <c r="N107" i="1"/>
  <c r="G75" i="1"/>
  <c r="N75" i="1"/>
  <c r="G51" i="1"/>
  <c r="N51" i="1"/>
  <c r="G98" i="1"/>
  <c r="N98" i="1"/>
  <c r="G90" i="1"/>
  <c r="N90" i="1"/>
  <c r="G82" i="1"/>
  <c r="N82" i="1"/>
  <c r="G74" i="1"/>
  <c r="N74" i="1"/>
  <c r="G66" i="1"/>
  <c r="N66" i="1"/>
  <c r="G58" i="1"/>
  <c r="N58" i="1"/>
  <c r="G103" i="1"/>
  <c r="N103" i="1"/>
  <c r="G79" i="1"/>
  <c r="N79" i="1"/>
  <c r="G71" i="1"/>
  <c r="N71" i="1"/>
  <c r="G63" i="1"/>
  <c r="N63" i="1"/>
  <c r="G55" i="1"/>
  <c r="N55" i="1"/>
  <c r="B16" i="1"/>
  <c r="G102" i="1"/>
  <c r="N102" i="1"/>
  <c r="G70" i="1"/>
  <c r="N70" i="1"/>
  <c r="G54" i="1"/>
  <c r="N54" i="1"/>
  <c r="G100" i="1"/>
  <c r="N100" i="1"/>
  <c r="G84" i="1"/>
  <c r="N84" i="1"/>
  <c r="G68" i="1"/>
  <c r="N68" i="1"/>
  <c r="G52" i="1"/>
  <c r="N52" i="1"/>
  <c r="G99" i="1"/>
  <c r="N99" i="1"/>
  <c r="G67" i="1"/>
  <c r="N67" i="1"/>
  <c r="G106" i="1"/>
  <c r="N106" i="1"/>
  <c r="G105" i="1"/>
  <c r="N105" i="1"/>
  <c r="G89" i="1"/>
  <c r="N89" i="1"/>
  <c r="G73" i="1"/>
  <c r="N73" i="1"/>
  <c r="G65" i="1"/>
  <c r="N65" i="1"/>
  <c r="G57" i="1"/>
  <c r="N57" i="1"/>
  <c r="G87" i="1"/>
  <c r="N87" i="1"/>
  <c r="G86" i="1"/>
  <c r="N86" i="1"/>
  <c r="G91" i="1"/>
  <c r="N91" i="1"/>
  <c r="G59" i="1"/>
  <c r="N59" i="1"/>
  <c r="G114" i="1"/>
  <c r="N114" i="1"/>
  <c r="G113" i="1"/>
  <c r="N113" i="1"/>
  <c r="G97" i="1"/>
  <c r="N97" i="1"/>
  <c r="G81" i="1"/>
  <c r="N81" i="1"/>
  <c r="G112" i="1"/>
  <c r="N112" i="1"/>
  <c r="G104" i="1"/>
  <c r="N104" i="1"/>
  <c r="G96" i="1"/>
  <c r="N96" i="1"/>
  <c r="G88" i="1"/>
  <c r="N88" i="1"/>
  <c r="G80" i="1"/>
  <c r="N80" i="1"/>
  <c r="G72" i="1"/>
  <c r="N72" i="1"/>
  <c r="G64" i="1"/>
  <c r="N64" i="1"/>
  <c r="G56" i="1"/>
  <c r="N56" i="1"/>
  <c r="N115" i="1"/>
  <c r="O15" i="1"/>
  <c r="G115" i="1"/>
  <c r="FL8" i="1" l="1"/>
  <c r="GA1" i="1"/>
  <c r="FI8" i="1"/>
  <c r="FR14" i="1"/>
  <c r="FR11" i="1"/>
  <c r="FI3" i="1"/>
  <c r="FF8" i="1"/>
  <c r="IN17" i="1"/>
  <c r="IO17" i="1" s="1"/>
  <c r="ID18" i="1" s="1"/>
  <c r="IL18" i="1" s="1"/>
  <c r="IB20" i="1"/>
  <c r="HP17" i="1"/>
  <c r="HB22" i="1"/>
  <c r="HN17" i="1"/>
  <c r="HO17" i="1" s="1"/>
  <c r="GB21" i="1"/>
  <c r="GL17" i="1"/>
  <c r="GM17" i="1"/>
  <c r="GN17" i="1" s="1"/>
  <c r="GH17" i="1"/>
  <c r="GJ17" i="1" s="1"/>
  <c r="GP17" i="1" s="1"/>
  <c r="GI18" i="1" s="1"/>
  <c r="FO17" i="1"/>
  <c r="FD18" i="1" s="1"/>
  <c r="FK18" i="1" s="1"/>
  <c r="FB23" i="1"/>
  <c r="EL17" i="1"/>
  <c r="EH17" i="1"/>
  <c r="EJ17" i="1" s="1"/>
  <c r="EP17" i="1" s="1"/>
  <c r="EI18" i="1" s="1"/>
  <c r="EM17" i="1"/>
  <c r="EN17" i="1" s="1"/>
  <c r="EB22" i="1"/>
  <c r="CH17" i="1"/>
  <c r="CJ17" i="1" s="1"/>
  <c r="CP17" i="1" s="1"/>
  <c r="CI18" i="1" s="1"/>
  <c r="CM17" i="1"/>
  <c r="CN17" i="1" s="1"/>
  <c r="CK18" i="1" s="1"/>
  <c r="CL17" i="1"/>
  <c r="DD17" i="1"/>
  <c r="DK17" i="1" s="1"/>
  <c r="DB19" i="1"/>
  <c r="CB20" i="1"/>
  <c r="BB19" i="1"/>
  <c r="BP16" i="1"/>
  <c r="I16" i="1"/>
  <c r="D16" i="1"/>
  <c r="H16" i="1" s="1"/>
  <c r="AB19" i="1"/>
  <c r="AJ16" i="1"/>
  <c r="AP16" i="1" s="1"/>
  <c r="O104" i="1"/>
  <c r="O84" i="1"/>
  <c r="O98" i="1"/>
  <c r="O62" i="1"/>
  <c r="O73" i="1"/>
  <c r="O102" i="1"/>
  <c r="O76" i="1"/>
  <c r="O80" i="1"/>
  <c r="O112" i="1"/>
  <c r="O114" i="1"/>
  <c r="O87" i="1"/>
  <c r="O89" i="1"/>
  <c r="O99" i="1"/>
  <c r="O100" i="1"/>
  <c r="O79" i="1"/>
  <c r="O74" i="1"/>
  <c r="O51" i="1"/>
  <c r="O111" i="1"/>
  <c r="O92" i="1"/>
  <c r="O61" i="1"/>
  <c r="O93" i="1"/>
  <c r="O94" i="1"/>
  <c r="O86" i="1"/>
  <c r="O66" i="1"/>
  <c r="O53" i="1"/>
  <c r="O113" i="1"/>
  <c r="O71" i="1"/>
  <c r="O78" i="1"/>
  <c r="O56" i="1"/>
  <c r="O88" i="1"/>
  <c r="O81" i="1"/>
  <c r="O59" i="1"/>
  <c r="O57" i="1"/>
  <c r="O105" i="1"/>
  <c r="O52" i="1"/>
  <c r="O54" i="1"/>
  <c r="O55" i="1"/>
  <c r="O103" i="1"/>
  <c r="O82" i="1"/>
  <c r="O75" i="1"/>
  <c r="O83" i="1"/>
  <c r="O108" i="1"/>
  <c r="O69" i="1"/>
  <c r="O101" i="1"/>
  <c r="O95" i="1"/>
  <c r="O72" i="1"/>
  <c r="O67" i="1"/>
  <c r="O85" i="1"/>
  <c r="O64" i="1"/>
  <c r="O96" i="1"/>
  <c r="O97" i="1"/>
  <c r="O91" i="1"/>
  <c r="O65" i="1"/>
  <c r="O106" i="1"/>
  <c r="O68" i="1"/>
  <c r="O70" i="1"/>
  <c r="O63" i="1"/>
  <c r="O58" i="1"/>
  <c r="O90" i="1"/>
  <c r="O107" i="1"/>
  <c r="O60" i="1"/>
  <c r="O110" i="1"/>
  <c r="O77" i="1"/>
  <c r="O109" i="1"/>
  <c r="O115" i="1"/>
  <c r="L15" i="1"/>
  <c r="J15" i="1"/>
  <c r="B17" i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GR14" i="1" l="1"/>
  <c r="GI3" i="1"/>
  <c r="GR11" i="1"/>
  <c r="GL8" i="1"/>
  <c r="HA1" i="1"/>
  <c r="GI8" i="1"/>
  <c r="GF8" i="1"/>
  <c r="IK18" i="1"/>
  <c r="IH18" i="1"/>
  <c r="IJ18" i="1" s="1"/>
  <c r="IP18" i="1" s="1"/>
  <c r="II19" i="1" s="1"/>
  <c r="IM18" i="1"/>
  <c r="IB21" i="1"/>
  <c r="HB23" i="1"/>
  <c r="HD18" i="1"/>
  <c r="HI18" i="1"/>
  <c r="GO17" i="1"/>
  <c r="GD18" i="1" s="1"/>
  <c r="GK18" i="1" s="1"/>
  <c r="GB22" i="1"/>
  <c r="FB24" i="1"/>
  <c r="FL18" i="1"/>
  <c r="FH18" i="1"/>
  <c r="FJ18" i="1" s="1"/>
  <c r="FP18" i="1" s="1"/>
  <c r="FI19" i="1" s="1"/>
  <c r="FM18" i="1"/>
  <c r="FN18" i="1" s="1"/>
  <c r="EO17" i="1"/>
  <c r="ED18" i="1" s="1"/>
  <c r="EK18" i="1" s="1"/>
  <c r="EB23" i="1"/>
  <c r="CO17" i="1"/>
  <c r="CD18" i="1" s="1"/>
  <c r="CL18" i="1" s="1"/>
  <c r="DH17" i="1"/>
  <c r="DJ17" i="1" s="1"/>
  <c r="DP17" i="1" s="1"/>
  <c r="DI18" i="1" s="1"/>
  <c r="DM17" i="1"/>
  <c r="DN17" i="1" s="1"/>
  <c r="DO17" i="1" s="1"/>
  <c r="DD18" i="1" s="1"/>
  <c r="DL17" i="1"/>
  <c r="DB20" i="1"/>
  <c r="CB21" i="1"/>
  <c r="BB20" i="1"/>
  <c r="BD17" i="1"/>
  <c r="BH17" i="1" s="1"/>
  <c r="BI17" i="1"/>
  <c r="K16" i="1"/>
  <c r="M16" i="1"/>
  <c r="AD17" i="1"/>
  <c r="AI17" i="1"/>
  <c r="AB20" i="1"/>
  <c r="B118" i="1"/>
  <c r="CM18" i="1" l="1"/>
  <c r="CN18" i="1" s="1"/>
  <c r="HL8" i="1"/>
  <c r="HR11" i="1"/>
  <c r="HF8" i="1"/>
  <c r="IA1" i="1"/>
  <c r="HI3" i="1"/>
  <c r="HR14" i="1"/>
  <c r="HI8" i="1"/>
  <c r="CH18" i="1"/>
  <c r="CJ18" i="1" s="1"/>
  <c r="CP18" i="1" s="1"/>
  <c r="CI19" i="1" s="1"/>
  <c r="IN18" i="1"/>
  <c r="IO18" i="1" s="1"/>
  <c r="ID19" i="1" s="1"/>
  <c r="IK19" i="1" s="1"/>
  <c r="IB22" i="1"/>
  <c r="HB24" i="1"/>
  <c r="HL18" i="1"/>
  <c r="HM18" i="1"/>
  <c r="HK18" i="1"/>
  <c r="HH18" i="1"/>
  <c r="GB23" i="1"/>
  <c r="GL18" i="1"/>
  <c r="GM18" i="1"/>
  <c r="GN18" i="1" s="1"/>
  <c r="GH18" i="1"/>
  <c r="GJ18" i="1" s="1"/>
  <c r="GP18" i="1" s="1"/>
  <c r="GI19" i="1" s="1"/>
  <c r="FO18" i="1"/>
  <c r="FD19" i="1" s="1"/>
  <c r="FK19" i="1"/>
  <c r="FB25" i="1"/>
  <c r="EB24" i="1"/>
  <c r="EL18" i="1"/>
  <c r="EM18" i="1"/>
  <c r="EN18" i="1" s="1"/>
  <c r="EH18" i="1"/>
  <c r="EJ18" i="1" s="1"/>
  <c r="EP18" i="1" s="1"/>
  <c r="EI19" i="1" s="1"/>
  <c r="DK18" i="1"/>
  <c r="DH18" i="1"/>
  <c r="DJ18" i="1" s="1"/>
  <c r="DP18" i="1" s="1"/>
  <c r="DI19" i="1" s="1"/>
  <c r="DL18" i="1"/>
  <c r="DM18" i="1"/>
  <c r="DB21" i="1"/>
  <c r="CO18" i="1"/>
  <c r="CD19" i="1" s="1"/>
  <c r="CK19" i="1"/>
  <c r="CB22" i="1"/>
  <c r="BL17" i="1"/>
  <c r="BM17" i="1"/>
  <c r="BK17" i="1"/>
  <c r="BN17" i="1" s="1"/>
  <c r="BO17" i="1" s="1"/>
  <c r="BB21" i="1"/>
  <c r="BJ17" i="1"/>
  <c r="BP17" i="1" s="1"/>
  <c r="AB21" i="1"/>
  <c r="AM17" i="1"/>
  <c r="AL17" i="1"/>
  <c r="AK17" i="1"/>
  <c r="AH17" i="1"/>
  <c r="AJ17" i="1" s="1"/>
  <c r="B119" i="1"/>
  <c r="L16" i="1"/>
  <c r="IR14" i="1" l="1"/>
  <c r="IL8" i="1"/>
  <c r="II3" i="1"/>
  <c r="IR11" i="1"/>
  <c r="II8" i="1"/>
  <c r="IF8" i="1"/>
  <c r="IL19" i="1"/>
  <c r="IM19" i="1"/>
  <c r="IN19" i="1" s="1"/>
  <c r="IH19" i="1"/>
  <c r="IJ19" i="1" s="1"/>
  <c r="IP19" i="1" s="1"/>
  <c r="II20" i="1" s="1"/>
  <c r="IB23" i="1"/>
  <c r="HN18" i="1"/>
  <c r="HO18" i="1" s="1"/>
  <c r="HB25" i="1"/>
  <c r="HJ18" i="1"/>
  <c r="HP18" i="1" s="1"/>
  <c r="GO18" i="1"/>
  <c r="GD19" i="1" s="1"/>
  <c r="GK19" i="1"/>
  <c r="GB24" i="1"/>
  <c r="FB26" i="1"/>
  <c r="FL19" i="1"/>
  <c r="FM19" i="1"/>
  <c r="FN19" i="1" s="1"/>
  <c r="FH19" i="1"/>
  <c r="FJ19" i="1" s="1"/>
  <c r="FP19" i="1" s="1"/>
  <c r="FI20" i="1" s="1"/>
  <c r="EO18" i="1"/>
  <c r="ED19" i="1" s="1"/>
  <c r="EK19" i="1" s="1"/>
  <c r="EB25" i="1"/>
  <c r="DN18" i="1"/>
  <c r="DO18" i="1" s="1"/>
  <c r="DD19" i="1" s="1"/>
  <c r="DH19" i="1" s="1"/>
  <c r="DJ19" i="1" s="1"/>
  <c r="DP19" i="1" s="1"/>
  <c r="DI20" i="1" s="1"/>
  <c r="DB22" i="1"/>
  <c r="CB23" i="1"/>
  <c r="CM19" i="1"/>
  <c r="CN19" i="1" s="1"/>
  <c r="CL19" i="1"/>
  <c r="CH19" i="1"/>
  <c r="CJ19" i="1" s="1"/>
  <c r="CP19" i="1" s="1"/>
  <c r="CI20" i="1" s="1"/>
  <c r="BD18" i="1"/>
  <c r="BH18" i="1" s="1"/>
  <c r="BI18" i="1"/>
  <c r="BB22" i="1"/>
  <c r="AP17" i="1"/>
  <c r="AN17" i="1"/>
  <c r="AO17" i="1" s="1"/>
  <c r="AB22" i="1"/>
  <c r="B120" i="1"/>
  <c r="J16" i="1"/>
  <c r="N16" i="1"/>
  <c r="IO19" i="1" l="1"/>
  <c r="ID20" i="1" s="1"/>
  <c r="IK20" i="1" s="1"/>
  <c r="IB24" i="1"/>
  <c r="HD19" i="1"/>
  <c r="HI19" i="1"/>
  <c r="HB26" i="1"/>
  <c r="GB25" i="1"/>
  <c r="GL19" i="1"/>
  <c r="GM19" i="1"/>
  <c r="GN19" i="1" s="1"/>
  <c r="GH19" i="1"/>
  <c r="GJ19" i="1" s="1"/>
  <c r="GP19" i="1" s="1"/>
  <c r="GI20" i="1" s="1"/>
  <c r="FO19" i="1"/>
  <c r="FD20" i="1" s="1"/>
  <c r="FK20" i="1" s="1"/>
  <c r="FB27" i="1"/>
  <c r="EB26" i="1"/>
  <c r="EL19" i="1"/>
  <c r="EM19" i="1"/>
  <c r="EN19" i="1" s="1"/>
  <c r="EH19" i="1"/>
  <c r="EJ19" i="1" s="1"/>
  <c r="EP19" i="1" s="1"/>
  <c r="EI20" i="1" s="1"/>
  <c r="DK19" i="1"/>
  <c r="DL19" i="1"/>
  <c r="DM19" i="1"/>
  <c r="DB23" i="1"/>
  <c r="CO19" i="1"/>
  <c r="CD20" i="1" s="1"/>
  <c r="CK20" i="1"/>
  <c r="CB24" i="1"/>
  <c r="BB23" i="1"/>
  <c r="BJ18" i="1"/>
  <c r="BP18" i="1" s="1"/>
  <c r="BL18" i="1"/>
  <c r="BM18" i="1"/>
  <c r="BK18" i="1"/>
  <c r="AB23" i="1"/>
  <c r="AD18" i="1"/>
  <c r="AH18" i="1" s="1"/>
  <c r="AI18" i="1"/>
  <c r="P16" i="1"/>
  <c r="I17" i="1" s="1"/>
  <c r="O16" i="1"/>
  <c r="B121" i="1"/>
  <c r="IH20" i="1" l="1"/>
  <c r="IJ20" i="1" s="1"/>
  <c r="IP20" i="1" s="1"/>
  <c r="IM20" i="1"/>
  <c r="IN20" i="1" s="1"/>
  <c r="IL20" i="1"/>
  <c r="IB25" i="1"/>
  <c r="HB27" i="1"/>
  <c r="HL19" i="1"/>
  <c r="HM19" i="1"/>
  <c r="HK19" i="1"/>
  <c r="HH19" i="1"/>
  <c r="HJ19" i="1" s="1"/>
  <c r="GO19" i="1"/>
  <c r="GD20" i="1" s="1"/>
  <c r="GK20" i="1" s="1"/>
  <c r="GB26" i="1"/>
  <c r="FB28" i="1"/>
  <c r="FL20" i="1"/>
  <c r="FM20" i="1"/>
  <c r="FN20" i="1" s="1"/>
  <c r="FH20" i="1"/>
  <c r="FJ20" i="1" s="1"/>
  <c r="FP20" i="1" s="1"/>
  <c r="EB27" i="1"/>
  <c r="EO19" i="1"/>
  <c r="ED20" i="1" s="1"/>
  <c r="EK20" i="1" s="1"/>
  <c r="DN19" i="1"/>
  <c r="DO19" i="1" s="1"/>
  <c r="DD20" i="1" s="1"/>
  <c r="DH20" i="1" s="1"/>
  <c r="DJ20" i="1" s="1"/>
  <c r="DP20" i="1" s="1"/>
  <c r="DB24" i="1"/>
  <c r="CB25" i="1"/>
  <c r="CM20" i="1"/>
  <c r="CN20" i="1" s="1"/>
  <c r="CL20" i="1"/>
  <c r="CH20" i="1"/>
  <c r="CJ20" i="1" s="1"/>
  <c r="CP20" i="1" s="1"/>
  <c r="BN18" i="1"/>
  <c r="BO18" i="1" s="1"/>
  <c r="BD19" i="1" s="1"/>
  <c r="BH19" i="1" s="1"/>
  <c r="BI19" i="1"/>
  <c r="BB24" i="1"/>
  <c r="AB24" i="1"/>
  <c r="AM18" i="1"/>
  <c r="AL18" i="1"/>
  <c r="AK18" i="1"/>
  <c r="AJ18" i="1"/>
  <c r="AP18" i="1" s="1"/>
  <c r="D17" i="1"/>
  <c r="H17" i="1" s="1"/>
  <c r="J17" i="1" s="1"/>
  <c r="B122" i="1"/>
  <c r="IO20" i="1" l="1"/>
  <c r="ID21" i="1" s="1"/>
  <c r="IK21" i="1" s="1"/>
  <c r="IB26" i="1"/>
  <c r="HN19" i="1"/>
  <c r="HO19" i="1" s="1"/>
  <c r="HB28" i="1"/>
  <c r="HP19" i="1"/>
  <c r="GB27" i="1"/>
  <c r="GL20" i="1"/>
  <c r="GM20" i="1"/>
  <c r="GN20" i="1" s="1"/>
  <c r="GH20" i="1"/>
  <c r="GJ20" i="1" s="1"/>
  <c r="GP20" i="1" s="1"/>
  <c r="FO20" i="1"/>
  <c r="FD21" i="1" s="1"/>
  <c r="FK21" i="1" s="1"/>
  <c r="FB29" i="1"/>
  <c r="EL20" i="1"/>
  <c r="EM20" i="1"/>
  <c r="EN20" i="1" s="1"/>
  <c r="EH20" i="1"/>
  <c r="EJ20" i="1" s="1"/>
  <c r="EP20" i="1" s="1"/>
  <c r="EB28" i="1"/>
  <c r="DL20" i="1"/>
  <c r="DK20" i="1"/>
  <c r="DM20" i="1"/>
  <c r="DB25" i="1"/>
  <c r="CO20" i="1"/>
  <c r="CD21" i="1" s="1"/>
  <c r="CK21" i="1"/>
  <c r="CB26" i="1"/>
  <c r="BJ19" i="1"/>
  <c r="BP19" i="1" s="1"/>
  <c r="BB25" i="1"/>
  <c r="BL19" i="1"/>
  <c r="BM19" i="1"/>
  <c r="BK19" i="1"/>
  <c r="M17" i="1"/>
  <c r="K17" i="1"/>
  <c r="L17" i="1"/>
  <c r="AI19" i="1"/>
  <c r="AB25" i="1"/>
  <c r="AN18" i="1"/>
  <c r="AO18" i="1" s="1"/>
  <c r="AD19" i="1" s="1"/>
  <c r="P17" i="1"/>
  <c r="I18" i="1" s="1"/>
  <c r="B123" i="1"/>
  <c r="IN21" i="1" l="1"/>
  <c r="IH21" i="1"/>
  <c r="IG21" i="1"/>
  <c r="II21" i="1" s="1"/>
  <c r="IJ21" i="1" s="1"/>
  <c r="IP21" i="1" s="1"/>
  <c r="IL21" i="1"/>
  <c r="IB27" i="1"/>
  <c r="HB29" i="1"/>
  <c r="HI20" i="1"/>
  <c r="HD20" i="1"/>
  <c r="GO20" i="1"/>
  <c r="GD21" i="1" s="1"/>
  <c r="GK21" i="1" s="1"/>
  <c r="GB28" i="1"/>
  <c r="FB30" i="1"/>
  <c r="FL21" i="1"/>
  <c r="FN21" i="1"/>
  <c r="FG21" i="1"/>
  <c r="FI21" i="1" s="1"/>
  <c r="FH21" i="1"/>
  <c r="EO20" i="1"/>
  <c r="ED21" i="1" s="1"/>
  <c r="EK21" i="1" s="1"/>
  <c r="EB29" i="1"/>
  <c r="DN20" i="1"/>
  <c r="DO20" i="1" s="1"/>
  <c r="DD21" i="1" s="1"/>
  <c r="DK21" i="1" s="1"/>
  <c r="DB26" i="1"/>
  <c r="CB27" i="1"/>
  <c r="CL21" i="1"/>
  <c r="CG21" i="1"/>
  <c r="CI21" i="1" s="1"/>
  <c r="CN21" i="1"/>
  <c r="CH21" i="1"/>
  <c r="BB26" i="1"/>
  <c r="BI20" i="1"/>
  <c r="BN19" i="1"/>
  <c r="BO19" i="1" s="1"/>
  <c r="BD20" i="1" s="1"/>
  <c r="N17" i="1"/>
  <c r="O17" i="1" s="1"/>
  <c r="AL19" i="1"/>
  <c r="AM19" i="1"/>
  <c r="AK19" i="1"/>
  <c r="AH19" i="1"/>
  <c r="AB26" i="1"/>
  <c r="B124" i="1"/>
  <c r="IO21" i="1" l="1"/>
  <c r="ID22" i="1" s="1"/>
  <c r="IK22" i="1" s="1"/>
  <c r="IB28" i="1"/>
  <c r="HL20" i="1"/>
  <c r="HM20" i="1"/>
  <c r="HK20" i="1"/>
  <c r="HH20" i="1"/>
  <c r="HB30" i="1"/>
  <c r="GB29" i="1"/>
  <c r="GL21" i="1"/>
  <c r="GN21" i="1"/>
  <c r="GG21" i="1"/>
  <c r="GI21" i="1" s="1"/>
  <c r="GH21" i="1"/>
  <c r="FJ21" i="1"/>
  <c r="FP21" i="1" s="1"/>
  <c r="FO21" i="1"/>
  <c r="FD22" i="1" s="1"/>
  <c r="FK22" i="1" s="1"/>
  <c r="FB31" i="1"/>
  <c r="EB30" i="1"/>
  <c r="EL21" i="1"/>
  <c r="EG21" i="1"/>
  <c r="EI21" i="1" s="1"/>
  <c r="EN21" i="1"/>
  <c r="EH21" i="1"/>
  <c r="DG21" i="1"/>
  <c r="DI21" i="1" s="1"/>
  <c r="DL21" i="1"/>
  <c r="DH21" i="1"/>
  <c r="DN21" i="1"/>
  <c r="DB27" i="1"/>
  <c r="CB28" i="1"/>
  <c r="CJ21" i="1"/>
  <c r="CP21" i="1" s="1"/>
  <c r="CO21" i="1"/>
  <c r="CD22" i="1" s="1"/>
  <c r="CK22" i="1" s="1"/>
  <c r="BL20" i="1"/>
  <c r="BM20" i="1"/>
  <c r="BK20" i="1"/>
  <c r="BH20" i="1"/>
  <c r="BB27" i="1"/>
  <c r="AN19" i="1"/>
  <c r="AO19" i="1" s="1"/>
  <c r="AJ19" i="1"/>
  <c r="AP19" i="1" s="1"/>
  <c r="AB27" i="1"/>
  <c r="D18" i="1"/>
  <c r="B125" i="1"/>
  <c r="IN22" i="1" l="1"/>
  <c r="IH22" i="1"/>
  <c r="IL22" i="1"/>
  <c r="IG22" i="1"/>
  <c r="II22" i="1" s="1"/>
  <c r="IJ22" i="1" s="1"/>
  <c r="IP22" i="1" s="1"/>
  <c r="IB29" i="1"/>
  <c r="HN20" i="1"/>
  <c r="HO20" i="1" s="1"/>
  <c r="HB31" i="1"/>
  <c r="HJ20" i="1"/>
  <c r="HP20" i="1" s="1"/>
  <c r="GJ21" i="1"/>
  <c r="GP21" i="1" s="1"/>
  <c r="GB30" i="1"/>
  <c r="GO21" i="1"/>
  <c r="GD22" i="1" s="1"/>
  <c r="GK22" i="1" s="1"/>
  <c r="FB32" i="1"/>
  <c r="FL22" i="1"/>
  <c r="FG22" i="1"/>
  <c r="FI22" i="1" s="1"/>
  <c r="FN22" i="1"/>
  <c r="FH22" i="1"/>
  <c r="EB31" i="1"/>
  <c r="EJ21" i="1"/>
  <c r="EP21" i="1" s="1"/>
  <c r="EO21" i="1"/>
  <c r="DO21" i="1"/>
  <c r="DJ21" i="1"/>
  <c r="DP21" i="1" s="1"/>
  <c r="DB28" i="1"/>
  <c r="CB29" i="1"/>
  <c r="CL22" i="1"/>
  <c r="CN22" i="1"/>
  <c r="CG22" i="1"/>
  <c r="CI22" i="1" s="1"/>
  <c r="CH22" i="1"/>
  <c r="BN20" i="1"/>
  <c r="BO20" i="1" s="1"/>
  <c r="BB28" i="1"/>
  <c r="BJ20" i="1"/>
  <c r="BP20" i="1" s="1"/>
  <c r="AI20" i="1"/>
  <c r="AD20" i="1"/>
  <c r="AH20" i="1" s="1"/>
  <c r="AB28" i="1"/>
  <c r="K18" i="1"/>
  <c r="H18" i="1"/>
  <c r="M18" i="1"/>
  <c r="N18" i="1" s="1"/>
  <c r="B126" i="1"/>
  <c r="L18" i="1"/>
  <c r="DD22" i="1" l="1"/>
  <c r="DK22" i="1" s="1"/>
  <c r="IO22" i="1"/>
  <c r="ID23" i="1" s="1"/>
  <c r="IK23" i="1" s="1"/>
  <c r="IB30" i="1"/>
  <c r="HD21" i="1"/>
  <c r="HB32" i="1"/>
  <c r="GL22" i="1"/>
  <c r="GG22" i="1"/>
  <c r="GI22" i="1" s="1"/>
  <c r="GN22" i="1"/>
  <c r="GH22" i="1"/>
  <c r="GB31" i="1"/>
  <c r="FB33" i="1"/>
  <c r="FJ22" i="1"/>
  <c r="FP22" i="1" s="1"/>
  <c r="FO22" i="1"/>
  <c r="ED22" i="1"/>
  <c r="EK22" i="1" s="1"/>
  <c r="EB32" i="1"/>
  <c r="DL22" i="1"/>
  <c r="DG22" i="1"/>
  <c r="DI22" i="1" s="1"/>
  <c r="DB29" i="1"/>
  <c r="CO22" i="1"/>
  <c r="CB30" i="1"/>
  <c r="CJ22" i="1"/>
  <c r="CP22" i="1" s="1"/>
  <c r="BD21" i="1"/>
  <c r="BB29" i="1"/>
  <c r="AB29" i="1"/>
  <c r="AL20" i="1"/>
  <c r="AM20" i="1"/>
  <c r="AK20" i="1"/>
  <c r="AJ20" i="1"/>
  <c r="AP20" i="1" s="1"/>
  <c r="J18" i="1"/>
  <c r="P18" i="1" s="1"/>
  <c r="O18" i="1"/>
  <c r="B127" i="1"/>
  <c r="DN22" i="1" l="1"/>
  <c r="DO22" i="1" s="1"/>
  <c r="DH22" i="1"/>
  <c r="IL23" i="1"/>
  <c r="IN23" i="1"/>
  <c r="IH23" i="1"/>
  <c r="IG23" i="1"/>
  <c r="II23" i="1" s="1"/>
  <c r="IB31" i="1"/>
  <c r="HB33" i="1"/>
  <c r="HL21" i="1"/>
  <c r="HG21" i="1"/>
  <c r="HI21" i="1" s="1"/>
  <c r="HN21" i="1"/>
  <c r="HO21" i="1" s="1"/>
  <c r="HK21" i="1"/>
  <c r="HH21" i="1"/>
  <c r="GO22" i="1"/>
  <c r="GB32" i="1"/>
  <c r="GJ22" i="1"/>
  <c r="GP22" i="1" s="1"/>
  <c r="FD23" i="1"/>
  <c r="FK23" i="1" s="1"/>
  <c r="FB34" i="1"/>
  <c r="EN22" i="1"/>
  <c r="EO22" i="1" s="1"/>
  <c r="EH22" i="1"/>
  <c r="EG22" i="1"/>
  <c r="EI22" i="1" s="1"/>
  <c r="EL22" i="1"/>
  <c r="EB33" i="1"/>
  <c r="DJ22" i="1"/>
  <c r="DP22" i="1" s="1"/>
  <c r="DD23" i="1" s="1"/>
  <c r="DB30" i="1"/>
  <c r="CD23" i="1"/>
  <c r="CK23" i="1" s="1"/>
  <c r="CB31" i="1"/>
  <c r="BB30" i="1"/>
  <c r="BL21" i="1"/>
  <c r="BG21" i="1"/>
  <c r="BI21" i="1" s="1"/>
  <c r="BN21" i="1"/>
  <c r="BO21" i="1" s="1"/>
  <c r="BK21" i="1"/>
  <c r="BH21" i="1"/>
  <c r="AN20" i="1"/>
  <c r="AO20" i="1" s="1"/>
  <c r="AD21" i="1" s="1"/>
  <c r="AB30" i="1"/>
  <c r="D19" i="1"/>
  <c r="H19" i="1" s="1"/>
  <c r="I19" i="1"/>
  <c r="B128" i="1"/>
  <c r="IJ23" i="1" l="1"/>
  <c r="IP23" i="1" s="1"/>
  <c r="FG23" i="1"/>
  <c r="FI23" i="1" s="1"/>
  <c r="FH23" i="1"/>
  <c r="FN23" i="1"/>
  <c r="FO23" i="1" s="1"/>
  <c r="IO23" i="1"/>
  <c r="ID24" i="1" s="1"/>
  <c r="IK24" i="1" s="1"/>
  <c r="IB32" i="1"/>
  <c r="HJ21" i="1"/>
  <c r="HP21" i="1" s="1"/>
  <c r="HB34" i="1"/>
  <c r="GD23" i="1"/>
  <c r="GK23" i="1" s="1"/>
  <c r="GB33" i="1"/>
  <c r="FL23" i="1"/>
  <c r="FJ23" i="1"/>
  <c r="FP23" i="1" s="1"/>
  <c r="FB35" i="1"/>
  <c r="EJ22" i="1"/>
  <c r="EP22" i="1" s="1"/>
  <c r="ED23" i="1" s="1"/>
  <c r="EK23" i="1" s="1"/>
  <c r="EB34" i="1"/>
  <c r="DK23" i="1"/>
  <c r="DG23" i="1"/>
  <c r="DI23" i="1" s="1"/>
  <c r="DL23" i="1"/>
  <c r="DN23" i="1"/>
  <c r="DO23" i="1" s="1"/>
  <c r="DH23" i="1"/>
  <c r="DB31" i="1"/>
  <c r="CH23" i="1"/>
  <c r="CG23" i="1"/>
  <c r="CI23" i="1" s="1"/>
  <c r="CN23" i="1"/>
  <c r="CO23" i="1" s="1"/>
  <c r="CL23" i="1"/>
  <c r="CB32" i="1"/>
  <c r="BJ21" i="1"/>
  <c r="BP21" i="1" s="1"/>
  <c r="BB31" i="1"/>
  <c r="J19" i="1"/>
  <c r="P19" i="1" s="1"/>
  <c r="I20" i="1" s="1"/>
  <c r="AL21" i="1"/>
  <c r="AN21" i="1"/>
  <c r="AO21" i="1" s="1"/>
  <c r="AG21" i="1"/>
  <c r="AI21" i="1" s="1"/>
  <c r="AK21" i="1"/>
  <c r="AB31" i="1"/>
  <c r="AH21" i="1"/>
  <c r="L19" i="1"/>
  <c r="M19" i="1"/>
  <c r="K19" i="1"/>
  <c r="B129" i="1"/>
  <c r="CJ23" i="1" l="1"/>
  <c r="CP23" i="1" s="1"/>
  <c r="IG24" i="1"/>
  <c r="II24" i="1" s="1"/>
  <c r="IL24" i="1"/>
  <c r="IH24" i="1"/>
  <c r="IN24" i="1"/>
  <c r="IB33" i="1"/>
  <c r="HD22" i="1"/>
  <c r="HH22" i="1" s="1"/>
  <c r="HB35" i="1"/>
  <c r="GN23" i="1"/>
  <c r="GO23" i="1" s="1"/>
  <c r="GG23" i="1"/>
  <c r="GI23" i="1" s="1"/>
  <c r="GH23" i="1"/>
  <c r="GL23" i="1"/>
  <c r="GB34" i="1"/>
  <c r="FD24" i="1"/>
  <c r="FK24" i="1" s="1"/>
  <c r="FB36" i="1"/>
  <c r="DJ23" i="1"/>
  <c r="DP23" i="1" s="1"/>
  <c r="DD24" i="1" s="1"/>
  <c r="DH24" i="1" s="1"/>
  <c r="EH23" i="1"/>
  <c r="EN23" i="1"/>
  <c r="EO23" i="1" s="1"/>
  <c r="EG23" i="1"/>
  <c r="EI23" i="1" s="1"/>
  <c r="EL23" i="1"/>
  <c r="EB35" i="1"/>
  <c r="DB32" i="1"/>
  <c r="CD24" i="1"/>
  <c r="CK24" i="1" s="1"/>
  <c r="CB33" i="1"/>
  <c r="BB32" i="1"/>
  <c r="BD22" i="1"/>
  <c r="N19" i="1"/>
  <c r="O19" i="1" s="1"/>
  <c r="D20" i="1" s="1"/>
  <c r="AJ21" i="1"/>
  <c r="AP21" i="1" s="1"/>
  <c r="AB32" i="1"/>
  <c r="B130" i="1"/>
  <c r="FL24" i="1" l="1"/>
  <c r="FN24" i="1"/>
  <c r="CN24" i="1"/>
  <c r="FH24" i="1"/>
  <c r="FG24" i="1"/>
  <c r="FI24" i="1" s="1"/>
  <c r="IO24" i="1"/>
  <c r="IJ24" i="1"/>
  <c r="IP24" i="1" s="1"/>
  <c r="II25" i="1"/>
  <c r="IB34" i="1"/>
  <c r="HB36" i="1"/>
  <c r="HL22" i="1"/>
  <c r="HG22" i="1"/>
  <c r="HI22" i="1" s="1"/>
  <c r="HJ22" i="1" s="1"/>
  <c r="HP22" i="1" s="1"/>
  <c r="HN22" i="1"/>
  <c r="HO22" i="1" s="1"/>
  <c r="HK22" i="1"/>
  <c r="DK24" i="1"/>
  <c r="DN24" i="1"/>
  <c r="DO24" i="1" s="1"/>
  <c r="DL24" i="1"/>
  <c r="DG24" i="1"/>
  <c r="DI24" i="1" s="1"/>
  <c r="DJ24" i="1" s="1"/>
  <c r="DP24" i="1" s="1"/>
  <c r="GJ23" i="1"/>
  <c r="GP23" i="1" s="1"/>
  <c r="GD24" i="1" s="1"/>
  <c r="GK24" i="1" s="1"/>
  <c r="GB35" i="1"/>
  <c r="FO24" i="1"/>
  <c r="FB37" i="1"/>
  <c r="FJ24" i="1"/>
  <c r="FP24" i="1" s="1"/>
  <c r="FI25" i="1" s="1"/>
  <c r="EJ23" i="1"/>
  <c r="EP23" i="1" s="1"/>
  <c r="ED24" i="1" s="1"/>
  <c r="EK24" i="1" s="1"/>
  <c r="EB36" i="1"/>
  <c r="CH24" i="1"/>
  <c r="CL24" i="1"/>
  <c r="DB33" i="1"/>
  <c r="CG24" i="1"/>
  <c r="CI24" i="1" s="1"/>
  <c r="CO24" i="1"/>
  <c r="CB34" i="1"/>
  <c r="BG22" i="1"/>
  <c r="BI22" i="1" s="1"/>
  <c r="BL22" i="1"/>
  <c r="BN22" i="1"/>
  <c r="BO22" i="1" s="1"/>
  <c r="BK22" i="1"/>
  <c r="BH22" i="1"/>
  <c r="BB33" i="1"/>
  <c r="AD22" i="1"/>
  <c r="AB33" i="1"/>
  <c r="K20" i="1"/>
  <c r="H20" i="1"/>
  <c r="J20" i="1" s="1"/>
  <c r="L20" i="1"/>
  <c r="M20" i="1"/>
  <c r="B131" i="1"/>
  <c r="DD25" i="1" l="1"/>
  <c r="ID25" i="1"/>
  <c r="IK25" i="1" s="1"/>
  <c r="IB35" i="1"/>
  <c r="HB37" i="1"/>
  <c r="HD23" i="1"/>
  <c r="DM25" i="1"/>
  <c r="DK25" i="1"/>
  <c r="DL25" i="1"/>
  <c r="DI25" i="1"/>
  <c r="DH25" i="1"/>
  <c r="GH24" i="1"/>
  <c r="GG24" i="1"/>
  <c r="GI24" i="1" s="1"/>
  <c r="GN24" i="1"/>
  <c r="GO24" i="1" s="1"/>
  <c r="GL24" i="1"/>
  <c r="GB36" i="1"/>
  <c r="FD25" i="1"/>
  <c r="FK25" i="1" s="1"/>
  <c r="FB38" i="1"/>
  <c r="EH24" i="1"/>
  <c r="EN24" i="1"/>
  <c r="EO24" i="1" s="1"/>
  <c r="EG24" i="1"/>
  <c r="EI24" i="1" s="1"/>
  <c r="EL24" i="1"/>
  <c r="EB37" i="1"/>
  <c r="CJ24" i="1"/>
  <c r="CP24" i="1" s="1"/>
  <c r="CD25" i="1"/>
  <c r="CK25" i="1" s="1"/>
  <c r="DB34" i="1"/>
  <c r="CI25" i="1"/>
  <c r="CB35" i="1"/>
  <c r="BB34" i="1"/>
  <c r="BJ22" i="1"/>
  <c r="BP22" i="1" s="1"/>
  <c r="AB34" i="1"/>
  <c r="AL22" i="1"/>
  <c r="AN22" i="1"/>
  <c r="AO22" i="1" s="1"/>
  <c r="AG22" i="1"/>
  <c r="AI22" i="1" s="1"/>
  <c r="AK22" i="1"/>
  <c r="AH22" i="1"/>
  <c r="P20" i="1"/>
  <c r="N20" i="1"/>
  <c r="O20" i="1" s="1"/>
  <c r="B132" i="1"/>
  <c r="IH25" i="1" l="1"/>
  <c r="IJ25" i="1" s="1"/>
  <c r="IP25" i="1" s="1"/>
  <c r="IL25" i="1"/>
  <c r="DJ25" i="1"/>
  <c r="DP25" i="1" s="1"/>
  <c r="IM25" i="1"/>
  <c r="IN25" i="1" s="1"/>
  <c r="IO25" i="1" s="1"/>
  <c r="ID26" i="1" s="1"/>
  <c r="IK26" i="1" s="1"/>
  <c r="IB36" i="1"/>
  <c r="HL23" i="1"/>
  <c r="HG23" i="1"/>
  <c r="HI23" i="1" s="1"/>
  <c r="HN23" i="1"/>
  <c r="HO23" i="1" s="1"/>
  <c r="HK23" i="1"/>
  <c r="HH23" i="1"/>
  <c r="HB38" i="1"/>
  <c r="DN25" i="1"/>
  <c r="DO25" i="1" s="1"/>
  <c r="DD26" i="1" s="1"/>
  <c r="GJ24" i="1"/>
  <c r="GP24" i="1" s="1"/>
  <c r="GI25" i="1" s="1"/>
  <c r="GB37" i="1"/>
  <c r="FH25" i="1"/>
  <c r="FJ25" i="1" s="1"/>
  <c r="FP25" i="1" s="1"/>
  <c r="FM25" i="1"/>
  <c r="FN25" i="1" s="1"/>
  <c r="FO25" i="1" s="1"/>
  <c r="FD26" i="1" s="1"/>
  <c r="FL25" i="1"/>
  <c r="FB39" i="1"/>
  <c r="EJ24" i="1"/>
  <c r="EP24" i="1" s="1"/>
  <c r="ED25" i="1" s="1"/>
  <c r="EB38" i="1"/>
  <c r="CM25" i="1"/>
  <c r="CN25" i="1" s="1"/>
  <c r="CO25" i="1" s="1"/>
  <c r="CD26" i="1" s="1"/>
  <c r="CK26" i="1" s="1"/>
  <c r="CL25" i="1"/>
  <c r="CH25" i="1"/>
  <c r="CJ25" i="1" s="1"/>
  <c r="CP25" i="1" s="1"/>
  <c r="DB35" i="1"/>
  <c r="CB36" i="1"/>
  <c r="BD23" i="1"/>
  <c r="BH23" i="1" s="1"/>
  <c r="BB35" i="1"/>
  <c r="AJ22" i="1"/>
  <c r="AP22" i="1" s="1"/>
  <c r="AB35" i="1"/>
  <c r="D21" i="1"/>
  <c r="H21" i="1" s="1"/>
  <c r="B133" i="1"/>
  <c r="IH26" i="1" l="1"/>
  <c r="IL26" i="1"/>
  <c r="IN26" i="1"/>
  <c r="IG26" i="1"/>
  <c r="II26" i="1" s="1"/>
  <c r="IB37" i="1"/>
  <c r="HB39" i="1"/>
  <c r="HJ23" i="1"/>
  <c r="HP23" i="1" s="1"/>
  <c r="DH26" i="1"/>
  <c r="DL26" i="1"/>
  <c r="DG26" i="1"/>
  <c r="DI26" i="1" s="1"/>
  <c r="DK26" i="1"/>
  <c r="DN26" i="1"/>
  <c r="DO26" i="1" s="1"/>
  <c r="GD25" i="1"/>
  <c r="GB38" i="1"/>
  <c r="FK26" i="1"/>
  <c r="FB40" i="1"/>
  <c r="FL26" i="1"/>
  <c r="FN26" i="1"/>
  <c r="FG26" i="1"/>
  <c r="FI26" i="1" s="1"/>
  <c r="FH26" i="1"/>
  <c r="EK25" i="1"/>
  <c r="EL25" i="1"/>
  <c r="EH25" i="1"/>
  <c r="EM25" i="1"/>
  <c r="EI25" i="1"/>
  <c r="EB39" i="1"/>
  <c r="DB36" i="1"/>
  <c r="CB37" i="1"/>
  <c r="CL26" i="1"/>
  <c r="CG26" i="1"/>
  <c r="CI26" i="1" s="1"/>
  <c r="CN26" i="1"/>
  <c r="CH26" i="1"/>
  <c r="BB36" i="1"/>
  <c r="BL23" i="1"/>
  <c r="BN23" i="1"/>
  <c r="BO23" i="1" s="1"/>
  <c r="BG23" i="1"/>
  <c r="BI23" i="1" s="1"/>
  <c r="BJ23" i="1" s="1"/>
  <c r="BP23" i="1" s="1"/>
  <c r="BK23" i="1"/>
  <c r="AD23" i="1"/>
  <c r="AB36" i="1"/>
  <c r="G21" i="1"/>
  <c r="I21" i="1" s="1"/>
  <c r="J21" i="1" s="1"/>
  <c r="P21" i="1" s="1"/>
  <c r="N21" i="1"/>
  <c r="O21" i="1" s="1"/>
  <c r="L21" i="1"/>
  <c r="K21" i="1"/>
  <c r="B134" i="1"/>
  <c r="DJ26" i="1" l="1"/>
  <c r="DP26" i="1" s="1"/>
  <c r="IJ26" i="1"/>
  <c r="IP26" i="1" s="1"/>
  <c r="II27" i="1" s="1"/>
  <c r="IO26" i="1"/>
  <c r="ID27" i="1" s="1"/>
  <c r="IK27" i="1" s="1"/>
  <c r="IB38" i="1"/>
  <c r="HD24" i="1"/>
  <c r="HB40" i="1"/>
  <c r="DD27" i="1"/>
  <c r="DH27" i="1" s="1"/>
  <c r="DI27" i="1"/>
  <c r="GK25" i="1"/>
  <c r="GM25" i="1"/>
  <c r="GL25" i="1"/>
  <c r="GH25" i="1"/>
  <c r="GJ25" i="1" s="1"/>
  <c r="GP25" i="1" s="1"/>
  <c r="GB39" i="1"/>
  <c r="FO26" i="1"/>
  <c r="FB41" i="1"/>
  <c r="FJ26" i="1"/>
  <c r="FP26" i="1" s="1"/>
  <c r="FI27" i="1"/>
  <c r="EN25" i="1"/>
  <c r="EO25" i="1" s="1"/>
  <c r="EJ25" i="1"/>
  <c r="EP25" i="1" s="1"/>
  <c r="EB40" i="1"/>
  <c r="DK27" i="1"/>
  <c r="DB37" i="1"/>
  <c r="CJ26" i="1"/>
  <c r="CP26" i="1" s="1"/>
  <c r="CI27" i="1" s="1"/>
  <c r="CO26" i="1"/>
  <c r="CD27" i="1" s="1"/>
  <c r="CK27" i="1" s="1"/>
  <c r="CB38" i="1"/>
  <c r="BD24" i="1"/>
  <c r="BH24" i="1" s="1"/>
  <c r="BB37" i="1"/>
  <c r="AB37" i="1"/>
  <c r="AG23" i="1"/>
  <c r="AI23" i="1" s="1"/>
  <c r="AN23" i="1"/>
  <c r="AO23" i="1" s="1"/>
  <c r="AL23" i="1"/>
  <c r="AK23" i="1"/>
  <c r="AH23" i="1"/>
  <c r="D22" i="1"/>
  <c r="N22" i="1" s="1"/>
  <c r="B135" i="1"/>
  <c r="DM27" i="1" l="1"/>
  <c r="DL27" i="1"/>
  <c r="GN25" i="1"/>
  <c r="GO25" i="1" s="1"/>
  <c r="IM27" i="1"/>
  <c r="IN27" i="1" s="1"/>
  <c r="IH27" i="1"/>
  <c r="IJ27" i="1" s="1"/>
  <c r="IP27" i="1" s="1"/>
  <c r="II28" i="1" s="1"/>
  <c r="IL27" i="1"/>
  <c r="IB39" i="1"/>
  <c r="HL24" i="1"/>
  <c r="HG24" i="1"/>
  <c r="HI24" i="1" s="1"/>
  <c r="HN24" i="1"/>
  <c r="HO24" i="1" s="1"/>
  <c r="HK24" i="1"/>
  <c r="HB41" i="1"/>
  <c r="HH24" i="1"/>
  <c r="DJ27" i="1"/>
  <c r="DP27" i="1" s="1"/>
  <c r="DI28" i="1" s="1"/>
  <c r="GD26" i="1"/>
  <c r="GB40" i="1"/>
  <c r="FD27" i="1"/>
  <c r="FK27" i="1" s="1"/>
  <c r="FB42" i="1"/>
  <c r="ED26" i="1"/>
  <c r="EL26" i="1" s="1"/>
  <c r="EB41" i="1"/>
  <c r="DN27" i="1"/>
  <c r="DO27" i="1" s="1"/>
  <c r="DB38" i="1"/>
  <c r="CL27" i="1"/>
  <c r="CM27" i="1"/>
  <c r="CN27" i="1" s="1"/>
  <c r="CH27" i="1"/>
  <c r="CJ27" i="1" s="1"/>
  <c r="CP27" i="1" s="1"/>
  <c r="CI28" i="1" s="1"/>
  <c r="CB39" i="1"/>
  <c r="BG24" i="1"/>
  <c r="BI24" i="1" s="1"/>
  <c r="BJ24" i="1" s="1"/>
  <c r="BP24" i="1" s="1"/>
  <c r="BL24" i="1"/>
  <c r="BN24" i="1"/>
  <c r="BO24" i="1" s="1"/>
  <c r="BK24" i="1"/>
  <c r="BB38" i="1"/>
  <c r="AJ23" i="1"/>
  <c r="AP23" i="1" s="1"/>
  <c r="AB38" i="1"/>
  <c r="H22" i="1"/>
  <c r="K22" i="1"/>
  <c r="L22" i="1"/>
  <c r="G22" i="1"/>
  <c r="O22" i="1"/>
  <c r="B136" i="1"/>
  <c r="FH27" i="1" l="1"/>
  <c r="FJ27" i="1" s="1"/>
  <c r="FP27" i="1" s="1"/>
  <c r="FI28" i="1" s="1"/>
  <c r="FM27" i="1"/>
  <c r="FN27" i="1" s="1"/>
  <c r="FK28" i="1" s="1"/>
  <c r="IO27" i="1"/>
  <c r="ID28" i="1" s="1"/>
  <c r="IK28" i="1" s="1"/>
  <c r="IB40" i="1"/>
  <c r="HJ24" i="1"/>
  <c r="HP24" i="1" s="1"/>
  <c r="HB42" i="1"/>
  <c r="DD28" i="1"/>
  <c r="DL28" i="1" s="1"/>
  <c r="GK26" i="1"/>
  <c r="GG26" i="1"/>
  <c r="GI26" i="1" s="1"/>
  <c r="GH26" i="1"/>
  <c r="GL26" i="1"/>
  <c r="GN26" i="1"/>
  <c r="GO26" i="1" s="1"/>
  <c r="GB41" i="1"/>
  <c r="FL27" i="1"/>
  <c r="FB43" i="1"/>
  <c r="FO27" i="1"/>
  <c r="FD28" i="1" s="1"/>
  <c r="EK26" i="1"/>
  <c r="EN26" i="1"/>
  <c r="EO26" i="1" s="1"/>
  <c r="EH26" i="1"/>
  <c r="EG26" i="1"/>
  <c r="EI26" i="1" s="1"/>
  <c r="EJ26" i="1" s="1"/>
  <c r="EP26" i="1" s="1"/>
  <c r="EI27" i="1" s="1"/>
  <c r="EB42" i="1"/>
  <c r="DK28" i="1"/>
  <c r="DB39" i="1"/>
  <c r="CO27" i="1"/>
  <c r="CD28" i="1" s="1"/>
  <c r="CK28" i="1"/>
  <c r="CB40" i="1"/>
  <c r="BI25" i="1"/>
  <c r="BD25" i="1"/>
  <c r="BH25" i="1" s="1"/>
  <c r="BB39" i="1"/>
  <c r="AB39" i="1"/>
  <c r="AD24" i="1"/>
  <c r="AH24" i="1" s="1"/>
  <c r="I22" i="1"/>
  <c r="J22" i="1" s="1"/>
  <c r="P22" i="1" s="1"/>
  <c r="B137" i="1"/>
  <c r="DM28" i="1" l="1"/>
  <c r="DH28" i="1"/>
  <c r="DJ28" i="1" s="1"/>
  <c r="DP28" i="1" s="1"/>
  <c r="IH28" i="1"/>
  <c r="IJ28" i="1" s="1"/>
  <c r="IP28" i="1" s="1"/>
  <c r="II29" i="1" s="1"/>
  <c r="IM28" i="1"/>
  <c r="IN28" i="1" s="1"/>
  <c r="IL28" i="1"/>
  <c r="IB41" i="1"/>
  <c r="HB43" i="1"/>
  <c r="HD25" i="1"/>
  <c r="HI25" i="1"/>
  <c r="ED27" i="1"/>
  <c r="EK27" i="1" s="1"/>
  <c r="GJ26" i="1"/>
  <c r="GP26" i="1" s="1"/>
  <c r="GB42" i="1"/>
  <c r="FB44" i="1"/>
  <c r="FL28" i="1"/>
  <c r="FM28" i="1"/>
  <c r="FN28" i="1" s="1"/>
  <c r="FH28" i="1"/>
  <c r="FJ28" i="1" s="1"/>
  <c r="FP28" i="1" s="1"/>
  <c r="FI29" i="1" s="1"/>
  <c r="EB43" i="1"/>
  <c r="DI29" i="1"/>
  <c r="DN28" i="1"/>
  <c r="DO28" i="1" s="1"/>
  <c r="DD29" i="1" s="1"/>
  <c r="DB40" i="1"/>
  <c r="CB41" i="1"/>
  <c r="CM28" i="1"/>
  <c r="CN28" i="1" s="1"/>
  <c r="CL28" i="1"/>
  <c r="CH28" i="1"/>
  <c r="CJ28" i="1" s="1"/>
  <c r="CP28" i="1" s="1"/>
  <c r="CI29" i="1" s="1"/>
  <c r="BB40" i="1"/>
  <c r="BL25" i="1"/>
  <c r="BM25" i="1"/>
  <c r="BK25" i="1"/>
  <c r="BJ25" i="1"/>
  <c r="BP25" i="1" s="1"/>
  <c r="AB40" i="1"/>
  <c r="AL24" i="1"/>
  <c r="AN24" i="1"/>
  <c r="AO24" i="1" s="1"/>
  <c r="AG24" i="1"/>
  <c r="AI24" i="1" s="1"/>
  <c r="AJ24" i="1" s="1"/>
  <c r="AP24" i="1" s="1"/>
  <c r="AK24" i="1"/>
  <c r="D23" i="1"/>
  <c r="H23" i="1" s="1"/>
  <c r="B138" i="1"/>
  <c r="EH27" i="1" l="1"/>
  <c r="EJ27" i="1" s="1"/>
  <c r="EP27" i="1" s="1"/>
  <c r="EI28" i="1" s="1"/>
  <c r="EM27" i="1"/>
  <c r="EN27" i="1" s="1"/>
  <c r="EO27" i="1" s="1"/>
  <c r="ED28" i="1" s="1"/>
  <c r="EK28" i="1" s="1"/>
  <c r="IO28" i="1"/>
  <c r="ID29" i="1" s="1"/>
  <c r="IK29" i="1" s="1"/>
  <c r="IB42" i="1"/>
  <c r="HL25" i="1"/>
  <c r="HM25" i="1"/>
  <c r="HK25" i="1"/>
  <c r="HB44" i="1"/>
  <c r="HH25" i="1"/>
  <c r="EL27" i="1"/>
  <c r="GI27" i="1"/>
  <c r="GD27" i="1"/>
  <c r="GH27" i="1" s="1"/>
  <c r="GB43" i="1"/>
  <c r="FO28" i="1"/>
  <c r="FD29" i="1" s="1"/>
  <c r="FK29" i="1" s="1"/>
  <c r="FB45" i="1"/>
  <c r="EB44" i="1"/>
  <c r="DK29" i="1"/>
  <c r="DL29" i="1"/>
  <c r="DM29" i="1"/>
  <c r="DH29" i="1"/>
  <c r="DJ29" i="1" s="1"/>
  <c r="DP29" i="1" s="1"/>
  <c r="DB41" i="1"/>
  <c r="CB42" i="1"/>
  <c r="CO28" i="1"/>
  <c r="CD29" i="1" s="1"/>
  <c r="CK29" i="1" s="1"/>
  <c r="BB41" i="1"/>
  <c r="BN25" i="1"/>
  <c r="BO25" i="1" s="1"/>
  <c r="BD26" i="1" s="1"/>
  <c r="AI25" i="1"/>
  <c r="AD25" i="1"/>
  <c r="AB41" i="1"/>
  <c r="G23" i="1"/>
  <c r="I23" i="1" s="1"/>
  <c r="J23" i="1" s="1"/>
  <c r="P23" i="1" s="1"/>
  <c r="N23" i="1"/>
  <c r="O23" i="1" s="1"/>
  <c r="L23" i="1"/>
  <c r="K23" i="1"/>
  <c r="B139" i="1"/>
  <c r="GJ27" i="1" l="1"/>
  <c r="GP27" i="1" s="1"/>
  <c r="IM29" i="1"/>
  <c r="IN29" i="1" s="1"/>
  <c r="IL29" i="1"/>
  <c r="IH29" i="1"/>
  <c r="IJ29" i="1" s="1"/>
  <c r="IP29" i="1" s="1"/>
  <c r="II30" i="1" s="1"/>
  <c r="IB43" i="1"/>
  <c r="HJ25" i="1"/>
  <c r="HP25" i="1" s="1"/>
  <c r="HB45" i="1"/>
  <c r="HN25" i="1"/>
  <c r="HO25" i="1" s="1"/>
  <c r="GI28" i="1"/>
  <c r="GK27" i="1"/>
  <c r="GL27" i="1"/>
  <c r="GM27" i="1"/>
  <c r="GN27" i="1" s="1"/>
  <c r="GO27" i="1" s="1"/>
  <c r="GD28" i="1" s="1"/>
  <c r="GB44" i="1"/>
  <c r="FB46" i="1"/>
  <c r="FL29" i="1"/>
  <c r="FM29" i="1"/>
  <c r="FN29" i="1" s="1"/>
  <c r="FH29" i="1"/>
  <c r="FJ29" i="1" s="1"/>
  <c r="FP29" i="1" s="1"/>
  <c r="FI30" i="1" s="1"/>
  <c r="EM28" i="1"/>
  <c r="EN28" i="1" s="1"/>
  <c r="EO28" i="1" s="1"/>
  <c r="EH28" i="1"/>
  <c r="EJ28" i="1" s="1"/>
  <c r="EP28" i="1" s="1"/>
  <c r="EI29" i="1" s="1"/>
  <c r="EL28" i="1"/>
  <c r="EB45" i="1"/>
  <c r="DN29" i="1"/>
  <c r="DO29" i="1" s="1"/>
  <c r="DD30" i="1" s="1"/>
  <c r="DL30" i="1" s="1"/>
  <c r="DI30" i="1"/>
  <c r="DB42" i="1"/>
  <c r="CB43" i="1"/>
  <c r="CL29" i="1"/>
  <c r="CM29" i="1"/>
  <c r="CN29" i="1" s="1"/>
  <c r="CH29" i="1"/>
  <c r="CJ29" i="1" s="1"/>
  <c r="CP29" i="1" s="1"/>
  <c r="CI30" i="1" s="1"/>
  <c r="BL26" i="1"/>
  <c r="BN26" i="1"/>
  <c r="BO26" i="1" s="1"/>
  <c r="BG26" i="1"/>
  <c r="BI26" i="1" s="1"/>
  <c r="BK26" i="1"/>
  <c r="BH26" i="1"/>
  <c r="BB42" i="1"/>
  <c r="AB42" i="1"/>
  <c r="AL25" i="1"/>
  <c r="AM25" i="1"/>
  <c r="AK25" i="1"/>
  <c r="AH25" i="1"/>
  <c r="D24" i="1"/>
  <c r="L24" i="1" s="1"/>
  <c r="B140" i="1"/>
  <c r="IO29" i="1" l="1"/>
  <c r="ID30" i="1" s="1"/>
  <c r="IK30" i="1" s="1"/>
  <c r="IB44" i="1"/>
  <c r="HD26" i="1"/>
  <c r="HG26" i="1" s="1"/>
  <c r="HI26" i="1" s="1"/>
  <c r="HB46" i="1"/>
  <c r="GL28" i="1"/>
  <c r="GM28" i="1"/>
  <c r="GK28" i="1"/>
  <c r="GH28" i="1"/>
  <c r="GJ28" i="1" s="1"/>
  <c r="GP28" i="1" s="1"/>
  <c r="GI29" i="1" s="1"/>
  <c r="GB45" i="1"/>
  <c r="FB47" i="1"/>
  <c r="FO29" i="1"/>
  <c r="FD30" i="1" s="1"/>
  <c r="FK30" i="1"/>
  <c r="ED29" i="1"/>
  <c r="EK29" i="1" s="1"/>
  <c r="EB46" i="1"/>
  <c r="DM30" i="1"/>
  <c r="DK30" i="1"/>
  <c r="DH30" i="1"/>
  <c r="DJ30" i="1" s="1"/>
  <c r="DP30" i="1" s="1"/>
  <c r="DI31" i="1" s="1"/>
  <c r="DB43" i="1"/>
  <c r="CO29" i="1"/>
  <c r="CD30" i="1" s="1"/>
  <c r="CK30" i="1" s="1"/>
  <c r="CB44" i="1"/>
  <c r="BJ26" i="1"/>
  <c r="BP26" i="1" s="1"/>
  <c r="BB43" i="1"/>
  <c r="AN25" i="1"/>
  <c r="AO25" i="1" s="1"/>
  <c r="AB43" i="1"/>
  <c r="AJ25" i="1"/>
  <c r="AP25" i="1" s="1"/>
  <c r="G24" i="1"/>
  <c r="N24" i="1"/>
  <c r="O24" i="1" s="1"/>
  <c r="K24" i="1"/>
  <c r="H24" i="1"/>
  <c r="B141" i="1"/>
  <c r="GN28" i="1" l="1"/>
  <c r="GO28" i="1" s="1"/>
  <c r="IM30" i="1"/>
  <c r="IN30" i="1" s="1"/>
  <c r="IH30" i="1"/>
  <c r="IJ30" i="1" s="1"/>
  <c r="IP30" i="1" s="1"/>
  <c r="II31" i="1" s="1"/>
  <c r="IL30" i="1"/>
  <c r="IB45" i="1"/>
  <c r="HH26" i="1"/>
  <c r="HJ26" i="1" s="1"/>
  <c r="HP26" i="1" s="1"/>
  <c r="HL26" i="1"/>
  <c r="HK26" i="1"/>
  <c r="HN26" i="1"/>
  <c r="HO26" i="1" s="1"/>
  <c r="HB47" i="1"/>
  <c r="GD29" i="1"/>
  <c r="GB46" i="1"/>
  <c r="FL30" i="1"/>
  <c r="FM30" i="1"/>
  <c r="FN30" i="1" s="1"/>
  <c r="FH30" i="1"/>
  <c r="FJ30" i="1" s="1"/>
  <c r="FP30" i="1" s="1"/>
  <c r="FI31" i="1" s="1"/>
  <c r="FB48" i="1"/>
  <c r="EM29" i="1"/>
  <c r="EN29" i="1" s="1"/>
  <c r="EO29" i="1" s="1"/>
  <c r="ED30" i="1" s="1"/>
  <c r="EK30" i="1" s="1"/>
  <c r="EH29" i="1"/>
  <c r="EJ29" i="1" s="1"/>
  <c r="EP29" i="1" s="1"/>
  <c r="EI30" i="1" s="1"/>
  <c r="EL29" i="1"/>
  <c r="EB47" i="1"/>
  <c r="DN30" i="1"/>
  <c r="DO30" i="1" s="1"/>
  <c r="DD31" i="1" s="1"/>
  <c r="DK31" i="1" s="1"/>
  <c r="DB44" i="1"/>
  <c r="CB45" i="1"/>
  <c r="CL30" i="1"/>
  <c r="CM30" i="1"/>
  <c r="CN30" i="1" s="1"/>
  <c r="CH30" i="1"/>
  <c r="CJ30" i="1" s="1"/>
  <c r="CP30" i="1" s="1"/>
  <c r="CI31" i="1" s="1"/>
  <c r="BD27" i="1"/>
  <c r="BH27" i="1" s="1"/>
  <c r="BI27" i="1"/>
  <c r="BB44" i="1"/>
  <c r="AD26" i="1"/>
  <c r="AH26" i="1" s="1"/>
  <c r="AB44" i="1"/>
  <c r="I24" i="1"/>
  <c r="J24" i="1" s="1"/>
  <c r="P24" i="1" s="1"/>
  <c r="B142" i="1"/>
  <c r="IO30" i="1" l="1"/>
  <c r="ID31" i="1" s="1"/>
  <c r="IK31" i="1" s="1"/>
  <c r="IB46" i="1"/>
  <c r="HD27" i="1"/>
  <c r="HH27" i="1" s="1"/>
  <c r="HI27" i="1"/>
  <c r="HB48" i="1"/>
  <c r="HM27" i="1"/>
  <c r="HK27" i="1"/>
  <c r="GK29" i="1"/>
  <c r="GL29" i="1"/>
  <c r="GH29" i="1"/>
  <c r="GJ29" i="1" s="1"/>
  <c r="GP29" i="1" s="1"/>
  <c r="GI30" i="1" s="1"/>
  <c r="GM29" i="1"/>
  <c r="GB47" i="1"/>
  <c r="FB49" i="1"/>
  <c r="FO30" i="1"/>
  <c r="FD31" i="1" s="1"/>
  <c r="FK31" i="1"/>
  <c r="EB48" i="1"/>
  <c r="EL30" i="1"/>
  <c r="EM30" i="1"/>
  <c r="EN30" i="1" s="1"/>
  <c r="EH30" i="1"/>
  <c r="EJ30" i="1" s="1"/>
  <c r="EP30" i="1" s="1"/>
  <c r="EI31" i="1" s="1"/>
  <c r="DM31" i="1"/>
  <c r="DN31" i="1" s="1"/>
  <c r="DO31" i="1" s="1"/>
  <c r="DL31" i="1"/>
  <c r="DH31" i="1"/>
  <c r="DJ31" i="1" s="1"/>
  <c r="DP31" i="1" s="1"/>
  <c r="DI32" i="1" s="1"/>
  <c r="DB45" i="1"/>
  <c r="CO30" i="1"/>
  <c r="CD31" i="1" s="1"/>
  <c r="CK31" i="1" s="1"/>
  <c r="CB46" i="1"/>
  <c r="BK27" i="1"/>
  <c r="BL27" i="1"/>
  <c r="BM27" i="1"/>
  <c r="BJ27" i="1"/>
  <c r="BP27" i="1" s="1"/>
  <c r="BI28" i="1" s="1"/>
  <c r="BB45" i="1"/>
  <c r="AB45" i="1"/>
  <c r="AG26" i="1"/>
  <c r="AI26" i="1" s="1"/>
  <c r="AJ26" i="1" s="1"/>
  <c r="AP26" i="1" s="1"/>
  <c r="AL26" i="1"/>
  <c r="AN26" i="1"/>
  <c r="AO26" i="1" s="1"/>
  <c r="AK26" i="1"/>
  <c r="I25" i="1"/>
  <c r="D25" i="1"/>
  <c r="H25" i="1" s="1"/>
  <c r="B143" i="1"/>
  <c r="GN29" i="1" l="1"/>
  <c r="GO29" i="1" s="1"/>
  <c r="GD30" i="1" s="1"/>
  <c r="GH30" i="1" s="1"/>
  <c r="GJ30" i="1" s="1"/>
  <c r="GP30" i="1" s="1"/>
  <c r="GI31" i="1" s="1"/>
  <c r="IL31" i="1"/>
  <c r="IM31" i="1"/>
  <c r="IN31" i="1" s="1"/>
  <c r="IH31" i="1"/>
  <c r="IJ31" i="1" s="1"/>
  <c r="IP31" i="1" s="1"/>
  <c r="II32" i="1" s="1"/>
  <c r="IB47" i="1"/>
  <c r="HL27" i="1"/>
  <c r="HJ27" i="1"/>
  <c r="HP27" i="1" s="1"/>
  <c r="HB49" i="1"/>
  <c r="HN27" i="1"/>
  <c r="HO27" i="1" s="1"/>
  <c r="GB48" i="1"/>
  <c r="FL31" i="1"/>
  <c r="FM31" i="1"/>
  <c r="FN31" i="1" s="1"/>
  <c r="FH31" i="1"/>
  <c r="FJ31" i="1" s="1"/>
  <c r="FP31" i="1" s="1"/>
  <c r="FI32" i="1" s="1"/>
  <c r="FB50" i="1"/>
  <c r="DD32" i="1"/>
  <c r="DK32" i="1" s="1"/>
  <c r="EO30" i="1"/>
  <c r="ED31" i="1" s="1"/>
  <c r="EK31" i="1" s="1"/>
  <c r="EB49" i="1"/>
  <c r="BN27" i="1"/>
  <c r="BO27" i="1" s="1"/>
  <c r="BD28" i="1" s="1"/>
  <c r="BL28" i="1" s="1"/>
  <c r="DB46" i="1"/>
  <c r="CB47" i="1"/>
  <c r="CM31" i="1"/>
  <c r="CN31" i="1" s="1"/>
  <c r="CL31" i="1"/>
  <c r="CH31" i="1"/>
  <c r="CJ31" i="1" s="1"/>
  <c r="CP31" i="1" s="1"/>
  <c r="CI32" i="1" s="1"/>
  <c r="BB46" i="1"/>
  <c r="M25" i="1"/>
  <c r="J25" i="1"/>
  <c r="P25" i="1" s="1"/>
  <c r="L25" i="1"/>
  <c r="AI27" i="1"/>
  <c r="AD27" i="1"/>
  <c r="AH27" i="1" s="1"/>
  <c r="AB46" i="1"/>
  <c r="K25" i="1"/>
  <c r="B144" i="1"/>
  <c r="IO31" i="1" l="1"/>
  <c r="ID32" i="1" s="1"/>
  <c r="IK32" i="1" s="1"/>
  <c r="IB48" i="1"/>
  <c r="HD28" i="1"/>
  <c r="HL28" i="1" s="1"/>
  <c r="HI28" i="1"/>
  <c r="HK28" i="1"/>
  <c r="HB50" i="1"/>
  <c r="DM32" i="1"/>
  <c r="DN32" i="1" s="1"/>
  <c r="DO32" i="1" s="1"/>
  <c r="DD33" i="1" s="1"/>
  <c r="DH32" i="1"/>
  <c r="DJ32" i="1" s="1"/>
  <c r="DP32" i="1" s="1"/>
  <c r="DL32" i="1"/>
  <c r="GK30" i="1"/>
  <c r="GL30" i="1"/>
  <c r="GM30" i="1"/>
  <c r="GN30" i="1" s="1"/>
  <c r="GO30" i="1" s="1"/>
  <c r="GD31" i="1" s="1"/>
  <c r="GK31" i="1" s="1"/>
  <c r="GB49" i="1"/>
  <c r="FO31" i="1"/>
  <c r="FD32" i="1" s="1"/>
  <c r="FK32" i="1" s="1"/>
  <c r="FB51" i="1"/>
  <c r="EB50" i="1"/>
  <c r="EL31" i="1"/>
  <c r="EM31" i="1"/>
  <c r="EN31" i="1" s="1"/>
  <c r="EH31" i="1"/>
  <c r="EJ31" i="1" s="1"/>
  <c r="EP31" i="1" s="1"/>
  <c r="EI32" i="1" s="1"/>
  <c r="BH28" i="1"/>
  <c r="BJ28" i="1" s="1"/>
  <c r="BP28" i="1" s="1"/>
  <c r="BK28" i="1"/>
  <c r="BM28" i="1"/>
  <c r="BN28" i="1" s="1"/>
  <c r="BO28" i="1" s="1"/>
  <c r="N25" i="1"/>
  <c r="O25" i="1" s="1"/>
  <c r="D26" i="1" s="1"/>
  <c r="H26" i="1" s="1"/>
  <c r="DB47" i="1"/>
  <c r="CO31" i="1"/>
  <c r="CD32" i="1" s="1"/>
  <c r="CK32" i="1" s="1"/>
  <c r="CB48" i="1"/>
  <c r="BB47" i="1"/>
  <c r="AJ27" i="1"/>
  <c r="AP27" i="1" s="1"/>
  <c r="AB47" i="1"/>
  <c r="AM27" i="1"/>
  <c r="AL27" i="1"/>
  <c r="AK27" i="1"/>
  <c r="B145" i="1"/>
  <c r="DH33" i="1" l="1"/>
  <c r="HM28" i="1"/>
  <c r="HN28" i="1"/>
  <c r="HO28" i="1" s="1"/>
  <c r="HD29" i="1" s="1"/>
  <c r="IL32" i="1"/>
  <c r="IM32" i="1"/>
  <c r="IN32" i="1" s="1"/>
  <c r="IH32" i="1"/>
  <c r="IJ32" i="1" s="1"/>
  <c r="IP32" i="1" s="1"/>
  <c r="IB49" i="1"/>
  <c r="HH28" i="1"/>
  <c r="HJ28" i="1" s="1"/>
  <c r="HP28" i="1" s="1"/>
  <c r="HB51" i="1"/>
  <c r="HI29" i="1"/>
  <c r="GH31" i="1"/>
  <c r="GJ31" i="1" s="1"/>
  <c r="GP31" i="1" s="1"/>
  <c r="GI32" i="1" s="1"/>
  <c r="GM31" i="1"/>
  <c r="GN31" i="1" s="1"/>
  <c r="GO31" i="1" s="1"/>
  <c r="GD32" i="1" s="1"/>
  <c r="GK32" i="1" s="1"/>
  <c r="GL31" i="1"/>
  <c r="GB50" i="1"/>
  <c r="FL32" i="1"/>
  <c r="FM32" i="1"/>
  <c r="FN32" i="1" s="1"/>
  <c r="FH32" i="1"/>
  <c r="FJ32" i="1" s="1"/>
  <c r="FP32" i="1" s="1"/>
  <c r="FB52" i="1"/>
  <c r="EO31" i="1"/>
  <c r="ED32" i="1" s="1"/>
  <c r="EK32" i="1" s="1"/>
  <c r="EB51" i="1"/>
  <c r="DK33" i="1"/>
  <c r="DG33" i="1"/>
  <c r="DI33" i="1" s="1"/>
  <c r="DJ33" i="1" s="1"/>
  <c r="DP33" i="1" s="1"/>
  <c r="DN33" i="1"/>
  <c r="DO33" i="1" s="1"/>
  <c r="DL33" i="1"/>
  <c r="DB48" i="1"/>
  <c r="CB49" i="1"/>
  <c r="CL32" i="1"/>
  <c r="CM32" i="1"/>
  <c r="CN32" i="1" s="1"/>
  <c r="CH32" i="1"/>
  <c r="CJ32" i="1" s="1"/>
  <c r="CP32" i="1" s="1"/>
  <c r="BD29" i="1"/>
  <c r="BH29" i="1" s="1"/>
  <c r="BI29" i="1"/>
  <c r="BB48" i="1"/>
  <c r="AI28" i="1"/>
  <c r="AB48" i="1"/>
  <c r="AN27" i="1"/>
  <c r="AO27" i="1" s="1"/>
  <c r="AD28" i="1" s="1"/>
  <c r="K26" i="1"/>
  <c r="N26" i="1"/>
  <c r="O26" i="1" s="1"/>
  <c r="L26" i="1"/>
  <c r="G26" i="1"/>
  <c r="I26" i="1" s="1"/>
  <c r="B146" i="1"/>
  <c r="IO32" i="1" l="1"/>
  <c r="ID33" i="1" s="1"/>
  <c r="IK33" i="1" s="1"/>
  <c r="IB50" i="1"/>
  <c r="HB52" i="1"/>
  <c r="HL29" i="1"/>
  <c r="HM29" i="1"/>
  <c r="HK29" i="1"/>
  <c r="HH29" i="1"/>
  <c r="HJ29" i="1" s="1"/>
  <c r="GB51" i="1"/>
  <c r="GL32" i="1"/>
  <c r="GM32" i="1"/>
  <c r="GN32" i="1" s="1"/>
  <c r="GH32" i="1"/>
  <c r="GJ32" i="1" s="1"/>
  <c r="GP32" i="1" s="1"/>
  <c r="FB53" i="1"/>
  <c r="FO32" i="1"/>
  <c r="FD33" i="1" s="1"/>
  <c r="FK33" i="1" s="1"/>
  <c r="EB52" i="1"/>
  <c r="EL32" i="1"/>
  <c r="EM32" i="1"/>
  <c r="EN32" i="1" s="1"/>
  <c r="EH32" i="1"/>
  <c r="EJ32" i="1" s="1"/>
  <c r="EP32" i="1" s="1"/>
  <c r="DD34" i="1"/>
  <c r="DK34" i="1" s="1"/>
  <c r="DB49" i="1"/>
  <c r="CO32" i="1"/>
  <c r="CD33" i="1" s="1"/>
  <c r="CK33" i="1" s="1"/>
  <c r="CB50" i="1"/>
  <c r="BB49" i="1"/>
  <c r="BJ29" i="1"/>
  <c r="BP29" i="1" s="1"/>
  <c r="BL29" i="1"/>
  <c r="BM29" i="1"/>
  <c r="BK29" i="1"/>
  <c r="AL28" i="1"/>
  <c r="AM28" i="1"/>
  <c r="AK28" i="1"/>
  <c r="AH28" i="1"/>
  <c r="AJ28" i="1" s="1"/>
  <c r="AB49" i="1"/>
  <c r="J26" i="1"/>
  <c r="B147" i="1"/>
  <c r="IL33" i="1" l="1"/>
  <c r="IN33" i="1"/>
  <c r="IH33" i="1"/>
  <c r="IG33" i="1"/>
  <c r="II33" i="1" s="1"/>
  <c r="IJ33" i="1" s="1"/>
  <c r="IP33" i="1" s="1"/>
  <c r="IB51" i="1"/>
  <c r="HP29" i="1"/>
  <c r="HB53" i="1"/>
  <c r="HN29" i="1"/>
  <c r="HO29" i="1" s="1"/>
  <c r="GO32" i="1"/>
  <c r="GD33" i="1" s="1"/>
  <c r="GK33" i="1" s="1"/>
  <c r="GB52" i="1"/>
  <c r="FL33" i="1"/>
  <c r="FG33" i="1"/>
  <c r="FI33" i="1" s="1"/>
  <c r="FN33" i="1"/>
  <c r="FH33" i="1"/>
  <c r="FB54" i="1"/>
  <c r="EO32" i="1"/>
  <c r="ED33" i="1" s="1"/>
  <c r="EK33" i="1" s="1"/>
  <c r="EB53" i="1"/>
  <c r="DH34" i="1"/>
  <c r="DN34" i="1"/>
  <c r="DO34" i="1" s="1"/>
  <c r="DG34" i="1"/>
  <c r="DI34" i="1" s="1"/>
  <c r="DL34" i="1"/>
  <c r="DB50" i="1"/>
  <c r="CB51" i="1"/>
  <c r="CL33" i="1"/>
  <c r="CN33" i="1"/>
  <c r="CG33" i="1"/>
  <c r="CI33" i="1" s="1"/>
  <c r="CH33" i="1"/>
  <c r="BN29" i="1"/>
  <c r="BO29" i="1" s="1"/>
  <c r="BD30" i="1" s="1"/>
  <c r="BH30" i="1" s="1"/>
  <c r="BI30" i="1"/>
  <c r="BB50" i="1"/>
  <c r="AN28" i="1"/>
  <c r="AO28" i="1" s="1"/>
  <c r="AB50" i="1"/>
  <c r="AP28" i="1"/>
  <c r="P26" i="1"/>
  <c r="I27" i="1" s="1"/>
  <c r="B148" i="1"/>
  <c r="IO33" i="1" l="1"/>
  <c r="ID34" i="1" s="1"/>
  <c r="IK34" i="1" s="1"/>
  <c r="IB52" i="1"/>
  <c r="HB54" i="1"/>
  <c r="HD30" i="1"/>
  <c r="HI30" i="1"/>
  <c r="GL33" i="1"/>
  <c r="GN33" i="1"/>
  <c r="GG33" i="1"/>
  <c r="GI33" i="1" s="1"/>
  <c r="GH33" i="1"/>
  <c r="GB53" i="1"/>
  <c r="FJ33" i="1"/>
  <c r="FP33" i="1" s="1"/>
  <c r="FO33" i="1"/>
  <c r="FD34" i="1" s="1"/>
  <c r="FK34" i="1"/>
  <c r="FB55" i="1"/>
  <c r="EB54" i="1"/>
  <c r="EL33" i="1"/>
  <c r="EG33" i="1"/>
  <c r="EI33" i="1" s="1"/>
  <c r="EN33" i="1"/>
  <c r="EH33" i="1"/>
  <c r="DJ34" i="1"/>
  <c r="DP34" i="1" s="1"/>
  <c r="DD35" i="1" s="1"/>
  <c r="DH35" i="1" s="1"/>
  <c r="DB51" i="1"/>
  <c r="CO33" i="1"/>
  <c r="CB52" i="1"/>
  <c r="CJ33" i="1"/>
  <c r="CP33" i="1" s="1"/>
  <c r="BJ30" i="1"/>
  <c r="BP30" i="1" s="1"/>
  <c r="BB51" i="1"/>
  <c r="BM30" i="1"/>
  <c r="BL30" i="1"/>
  <c r="BK30" i="1"/>
  <c r="D27" i="1"/>
  <c r="L27" i="1" s="1"/>
  <c r="AI29" i="1"/>
  <c r="AD29" i="1"/>
  <c r="AH29" i="1" s="1"/>
  <c r="AB51" i="1"/>
  <c r="B149" i="1"/>
  <c r="IG34" i="1" l="1"/>
  <c r="II34" i="1" s="1"/>
  <c r="IL34" i="1"/>
  <c r="IH34" i="1"/>
  <c r="IN34" i="1"/>
  <c r="IB53" i="1"/>
  <c r="HL30" i="1"/>
  <c r="HM30" i="1"/>
  <c r="HK30" i="1"/>
  <c r="HB55" i="1"/>
  <c r="HH30" i="1"/>
  <c r="HJ30" i="1" s="1"/>
  <c r="GB54" i="1"/>
  <c r="GJ33" i="1"/>
  <c r="GP33" i="1" s="1"/>
  <c r="GO33" i="1"/>
  <c r="GD34" i="1" s="1"/>
  <c r="GK34" i="1" s="1"/>
  <c r="FB56" i="1"/>
  <c r="FL34" i="1"/>
  <c r="FN34" i="1"/>
  <c r="FG34" i="1"/>
  <c r="FI34" i="1" s="1"/>
  <c r="FH34" i="1"/>
  <c r="DK35" i="1"/>
  <c r="EB55" i="1"/>
  <c r="EO33" i="1"/>
  <c r="EJ33" i="1"/>
  <c r="EP33" i="1" s="1"/>
  <c r="DL35" i="1"/>
  <c r="DG35" i="1"/>
  <c r="DI35" i="1" s="1"/>
  <c r="DJ35" i="1" s="1"/>
  <c r="DP35" i="1" s="1"/>
  <c r="DN35" i="1"/>
  <c r="DO35" i="1" s="1"/>
  <c r="DB52" i="1"/>
  <c r="CD34" i="1"/>
  <c r="CK34" i="1" s="1"/>
  <c r="CB53" i="1"/>
  <c r="BB52" i="1"/>
  <c r="BN30" i="1"/>
  <c r="BO30" i="1" s="1"/>
  <c r="BD31" i="1" s="1"/>
  <c r="BI31" i="1"/>
  <c r="K27" i="1"/>
  <c r="M27" i="1"/>
  <c r="H27" i="1"/>
  <c r="J27" i="1" s="1"/>
  <c r="AJ29" i="1"/>
  <c r="AP29" i="1" s="1"/>
  <c r="AB52" i="1"/>
  <c r="AL29" i="1"/>
  <c r="AM29" i="1"/>
  <c r="AK29" i="1"/>
  <c r="B150" i="1"/>
  <c r="IO34" i="1" l="1"/>
  <c r="IJ34" i="1"/>
  <c r="IP34" i="1" s="1"/>
  <c r="IB54" i="1"/>
  <c r="HN30" i="1"/>
  <c r="HO30" i="1" s="1"/>
  <c r="HB56" i="1"/>
  <c r="HP30" i="1"/>
  <c r="GB55" i="1"/>
  <c r="GL34" i="1"/>
  <c r="GN34" i="1"/>
  <c r="GG34" i="1"/>
  <c r="GI34" i="1" s="1"/>
  <c r="GH34" i="1"/>
  <c r="FB57" i="1"/>
  <c r="FO34" i="1"/>
  <c r="FJ34" i="1"/>
  <c r="FP34" i="1" s="1"/>
  <c r="DD36" i="1"/>
  <c r="DH36" i="1" s="1"/>
  <c r="DK36" i="1"/>
  <c r="ED34" i="1"/>
  <c r="EK34" i="1" s="1"/>
  <c r="EB56" i="1"/>
  <c r="CG34" i="1"/>
  <c r="CI34" i="1" s="1"/>
  <c r="CL34" i="1"/>
  <c r="CN34" i="1"/>
  <c r="CO34" i="1" s="1"/>
  <c r="CH34" i="1"/>
  <c r="DB53" i="1"/>
  <c r="CB54" i="1"/>
  <c r="BL31" i="1"/>
  <c r="BM31" i="1"/>
  <c r="BK31" i="1"/>
  <c r="BH31" i="1"/>
  <c r="BB53" i="1"/>
  <c r="N27" i="1"/>
  <c r="O27" i="1" s="1"/>
  <c r="AN29" i="1"/>
  <c r="AO29" i="1" s="1"/>
  <c r="AD30" i="1" s="1"/>
  <c r="AI30" i="1"/>
  <c r="AB53" i="1"/>
  <c r="P27" i="1"/>
  <c r="I28" i="1" s="1"/>
  <c r="B151" i="1"/>
  <c r="DG36" i="1" l="1"/>
  <c r="DI36" i="1" s="1"/>
  <c r="DJ36" i="1" s="1"/>
  <c r="DP36" i="1" s="1"/>
  <c r="DI37" i="1" s="1"/>
  <c r="DN36" i="1"/>
  <c r="DO36" i="1" s="1"/>
  <c r="DL36" i="1"/>
  <c r="ID35" i="1"/>
  <c r="IK35" i="1" s="1"/>
  <c r="IB55" i="1"/>
  <c r="HI31" i="1"/>
  <c r="HD31" i="1"/>
  <c r="HH31" i="1" s="1"/>
  <c r="HB57" i="1"/>
  <c r="GB56" i="1"/>
  <c r="GO34" i="1"/>
  <c r="GJ34" i="1"/>
  <c r="GP34" i="1" s="1"/>
  <c r="FD35" i="1"/>
  <c r="FK35" i="1" s="1"/>
  <c r="FB58" i="1"/>
  <c r="EN34" i="1"/>
  <c r="EO34" i="1" s="1"/>
  <c r="EG34" i="1"/>
  <c r="EI34" i="1" s="1"/>
  <c r="EH34" i="1"/>
  <c r="EL34" i="1"/>
  <c r="EB57" i="1"/>
  <c r="CJ34" i="1"/>
  <c r="CP34" i="1" s="1"/>
  <c r="DB54" i="1"/>
  <c r="CD35" i="1"/>
  <c r="CK35" i="1" s="1"/>
  <c r="CB55" i="1"/>
  <c r="BN31" i="1"/>
  <c r="BO31" i="1" s="1"/>
  <c r="BB54" i="1"/>
  <c r="BJ31" i="1"/>
  <c r="BP31" i="1" s="1"/>
  <c r="AB54" i="1"/>
  <c r="AL30" i="1"/>
  <c r="AM30" i="1"/>
  <c r="AK30" i="1"/>
  <c r="AH30" i="1"/>
  <c r="AJ30" i="1" s="1"/>
  <c r="D28" i="1"/>
  <c r="B152" i="1"/>
  <c r="IN35" i="1" l="1"/>
  <c r="CG35" i="1"/>
  <c r="CI35" i="1" s="1"/>
  <c r="IG35" i="1"/>
  <c r="II35" i="1" s="1"/>
  <c r="IL35" i="1"/>
  <c r="IH35" i="1"/>
  <c r="IO35" i="1"/>
  <c r="IB56" i="1"/>
  <c r="HB58" i="1"/>
  <c r="HL31" i="1"/>
  <c r="HM31" i="1"/>
  <c r="HK31" i="1"/>
  <c r="HJ31" i="1"/>
  <c r="HP31" i="1" s="1"/>
  <c r="GD35" i="1"/>
  <c r="GK35" i="1" s="1"/>
  <c r="GB57" i="1"/>
  <c r="FH35" i="1"/>
  <c r="FN35" i="1"/>
  <c r="FO35" i="1" s="1"/>
  <c r="FG35" i="1"/>
  <c r="FI35" i="1" s="1"/>
  <c r="FL35" i="1"/>
  <c r="FB59" i="1"/>
  <c r="DD37" i="1"/>
  <c r="EJ34" i="1"/>
  <c r="EP34" i="1" s="1"/>
  <c r="ED35" i="1" s="1"/>
  <c r="EK35" i="1" s="1"/>
  <c r="EB58" i="1"/>
  <c r="CN35" i="1"/>
  <c r="CO35" i="1" s="1"/>
  <c r="CL35" i="1"/>
  <c r="CH35" i="1"/>
  <c r="DB55" i="1"/>
  <c r="CB56" i="1"/>
  <c r="BI32" i="1"/>
  <c r="BD32" i="1"/>
  <c r="BB55" i="1"/>
  <c r="AN30" i="1"/>
  <c r="AO30" i="1" s="1"/>
  <c r="AP30" i="1"/>
  <c r="AB55" i="1"/>
  <c r="H28" i="1"/>
  <c r="J28" i="1" s="1"/>
  <c r="M28" i="1"/>
  <c r="K28" i="1"/>
  <c r="L28" i="1"/>
  <c r="B153" i="1"/>
  <c r="CJ35" i="1" l="1"/>
  <c r="CP35" i="1" s="1"/>
  <c r="FJ35" i="1"/>
  <c r="FP35" i="1" s="1"/>
  <c r="IJ35" i="1"/>
  <c r="IP35" i="1" s="1"/>
  <c r="ID36" i="1" s="1"/>
  <c r="IB57" i="1"/>
  <c r="HN31" i="1"/>
  <c r="HO31" i="1" s="1"/>
  <c r="HD32" i="1" s="1"/>
  <c r="HI32" i="1"/>
  <c r="HB59" i="1"/>
  <c r="GG35" i="1"/>
  <c r="GI35" i="1" s="1"/>
  <c r="GH35" i="1"/>
  <c r="GN35" i="1"/>
  <c r="GO35" i="1" s="1"/>
  <c r="GL35" i="1"/>
  <c r="GB58" i="1"/>
  <c r="FD36" i="1"/>
  <c r="FK36" i="1" s="1"/>
  <c r="FB60" i="1"/>
  <c r="DK37" i="1"/>
  <c r="DM37" i="1"/>
  <c r="DL37" i="1"/>
  <c r="DH37" i="1"/>
  <c r="DJ37" i="1" s="1"/>
  <c r="DP37" i="1" s="1"/>
  <c r="EH35" i="1"/>
  <c r="EG35" i="1"/>
  <c r="EI35" i="1" s="1"/>
  <c r="EN35" i="1"/>
  <c r="EO35" i="1" s="1"/>
  <c r="EL35" i="1"/>
  <c r="EB59" i="1"/>
  <c r="DB56" i="1"/>
  <c r="CD36" i="1"/>
  <c r="CK36" i="1" s="1"/>
  <c r="CB57" i="1"/>
  <c r="BM32" i="1"/>
  <c r="BL32" i="1"/>
  <c r="BK32" i="1"/>
  <c r="BB56" i="1"/>
  <c r="BH32" i="1"/>
  <c r="BJ32" i="1" s="1"/>
  <c r="N28" i="1"/>
  <c r="O28" i="1" s="1"/>
  <c r="AB56" i="1"/>
  <c r="AI31" i="1"/>
  <c r="AD31" i="1"/>
  <c r="P28" i="1"/>
  <c r="B154" i="1"/>
  <c r="EJ35" i="1" l="1"/>
  <c r="EP35" i="1" s="1"/>
  <c r="ED36" i="1" s="1"/>
  <c r="EK36" i="1" s="1"/>
  <c r="CN36" i="1"/>
  <c r="CO36" i="1" s="1"/>
  <c r="CG36" i="1"/>
  <c r="CI36" i="1" s="1"/>
  <c r="IK36" i="1"/>
  <c r="IH36" i="1"/>
  <c r="IG36" i="1"/>
  <c r="II36" i="1" s="1"/>
  <c r="IN36" i="1"/>
  <c r="IO36" i="1" s="1"/>
  <c r="IL36" i="1"/>
  <c r="IB58" i="1"/>
  <c r="HB60" i="1"/>
  <c r="HL32" i="1"/>
  <c r="HM32" i="1"/>
  <c r="HK32" i="1"/>
  <c r="HH32" i="1"/>
  <c r="HJ32" i="1" s="1"/>
  <c r="GJ35" i="1"/>
  <c r="GP35" i="1" s="1"/>
  <c r="GD36" i="1" s="1"/>
  <c r="GB59" i="1"/>
  <c r="FG36" i="1"/>
  <c r="FI36" i="1" s="1"/>
  <c r="FH36" i="1"/>
  <c r="FN36" i="1"/>
  <c r="FO36" i="1" s="1"/>
  <c r="FL36" i="1"/>
  <c r="FB61" i="1"/>
  <c r="DN37" i="1"/>
  <c r="DO37" i="1" s="1"/>
  <c r="DD38" i="1" s="1"/>
  <c r="EB60" i="1"/>
  <c r="CH36" i="1"/>
  <c r="CL36" i="1"/>
  <c r="DB57" i="1"/>
  <c r="CB58" i="1"/>
  <c r="BN32" i="1"/>
  <c r="BO32" i="1" s="1"/>
  <c r="BB57" i="1"/>
  <c r="BP32" i="1"/>
  <c r="AL31" i="1"/>
  <c r="AM31" i="1"/>
  <c r="AK31" i="1"/>
  <c r="AB57" i="1"/>
  <c r="AH31" i="1"/>
  <c r="AJ31" i="1" s="1"/>
  <c r="D29" i="1"/>
  <c r="H29" i="1" s="1"/>
  <c r="I29" i="1"/>
  <c r="B155" i="1"/>
  <c r="CJ36" i="1" l="1"/>
  <c r="CP36" i="1" s="1"/>
  <c r="CI37" i="1" s="1"/>
  <c r="IJ36" i="1"/>
  <c r="IP36" i="1" s="1"/>
  <c r="II37" i="1" s="1"/>
  <c r="FJ36" i="1"/>
  <c r="FP36" i="1" s="1"/>
  <c r="FI37" i="1" s="1"/>
  <c r="ID37" i="1"/>
  <c r="IK37" i="1" s="1"/>
  <c r="IB59" i="1"/>
  <c r="HB61" i="1"/>
  <c r="HP32" i="1"/>
  <c r="HN32" i="1"/>
  <c r="HO32" i="1" s="1"/>
  <c r="GK36" i="1"/>
  <c r="GN36" i="1"/>
  <c r="GO36" i="1" s="1"/>
  <c r="GG36" i="1"/>
  <c r="GI36" i="1" s="1"/>
  <c r="GH36" i="1"/>
  <c r="GL36" i="1"/>
  <c r="GB60" i="1"/>
  <c r="FD37" i="1"/>
  <c r="FK37" i="1" s="1"/>
  <c r="FB62" i="1"/>
  <c r="EH36" i="1"/>
  <c r="EN36" i="1"/>
  <c r="EO36" i="1" s="1"/>
  <c r="EG36" i="1"/>
  <c r="EI36" i="1" s="1"/>
  <c r="DH38" i="1"/>
  <c r="DG38" i="1"/>
  <c r="DI38" i="1" s="1"/>
  <c r="DJ38" i="1" s="1"/>
  <c r="DP38" i="1" s="1"/>
  <c r="DK38" i="1"/>
  <c r="DN38" i="1"/>
  <c r="DO38" i="1" s="1"/>
  <c r="DL38" i="1"/>
  <c r="EL36" i="1"/>
  <c r="EB61" i="1"/>
  <c r="DB58" i="1"/>
  <c r="CD37" i="1"/>
  <c r="CK37" i="1" s="1"/>
  <c r="CB59" i="1"/>
  <c r="BB58" i="1"/>
  <c r="BD33" i="1"/>
  <c r="J29" i="1"/>
  <c r="P29" i="1" s="1"/>
  <c r="I30" i="1" s="1"/>
  <c r="AN31" i="1"/>
  <c r="AO31" i="1" s="1"/>
  <c r="AP31" i="1"/>
  <c r="AB58" i="1"/>
  <c r="K29" i="1"/>
  <c r="L29" i="1"/>
  <c r="M29" i="1"/>
  <c r="B156" i="1"/>
  <c r="IL37" i="1" l="1"/>
  <c r="IH37" i="1"/>
  <c r="IJ37" i="1" s="1"/>
  <c r="IP37" i="1" s="1"/>
  <c r="EJ36" i="1"/>
  <c r="EP36" i="1" s="1"/>
  <c r="EI37" i="1" s="1"/>
  <c r="IM37" i="1"/>
  <c r="IN37" i="1" s="1"/>
  <c r="IO37" i="1" s="1"/>
  <c r="ID38" i="1" s="1"/>
  <c r="IK38" i="1" s="1"/>
  <c r="IB60" i="1"/>
  <c r="HD33" i="1"/>
  <c r="HH33" i="1" s="1"/>
  <c r="HB62" i="1"/>
  <c r="GJ36" i="1"/>
  <c r="GP36" i="1" s="1"/>
  <c r="GI37" i="1" s="1"/>
  <c r="GD37" i="1"/>
  <c r="GK37" i="1" s="1"/>
  <c r="GB61" i="1"/>
  <c r="FH37" i="1"/>
  <c r="FJ37" i="1" s="1"/>
  <c r="FP37" i="1" s="1"/>
  <c r="FM37" i="1"/>
  <c r="FN37" i="1" s="1"/>
  <c r="FO37" i="1" s="1"/>
  <c r="FD38" i="1" s="1"/>
  <c r="FL37" i="1"/>
  <c r="FK38" i="1"/>
  <c r="FB63" i="1"/>
  <c r="DD39" i="1"/>
  <c r="DI39" i="1"/>
  <c r="EB62" i="1"/>
  <c r="DB59" i="1"/>
  <c r="CH37" i="1"/>
  <c r="CJ37" i="1" s="1"/>
  <c r="CP37" i="1" s="1"/>
  <c r="CM37" i="1"/>
  <c r="CN37" i="1" s="1"/>
  <c r="CL37" i="1"/>
  <c r="CB60" i="1"/>
  <c r="BB59" i="1"/>
  <c r="BL33" i="1"/>
  <c r="BG33" i="1"/>
  <c r="BI33" i="1" s="1"/>
  <c r="BN33" i="1"/>
  <c r="BO33" i="1" s="1"/>
  <c r="BK33" i="1"/>
  <c r="BH33" i="1"/>
  <c r="N29" i="1"/>
  <c r="O29" i="1" s="1"/>
  <c r="D30" i="1" s="1"/>
  <c r="AI32" i="1"/>
  <c r="AD32" i="1"/>
  <c r="AH32" i="1" s="1"/>
  <c r="AB59" i="1"/>
  <c r="B157" i="1"/>
  <c r="ED37" i="1" l="1"/>
  <c r="EK37" i="1" s="1"/>
  <c r="GL37" i="1"/>
  <c r="GH37" i="1"/>
  <c r="GJ37" i="1" s="1"/>
  <c r="GP37" i="1" s="1"/>
  <c r="GM37" i="1"/>
  <c r="GN37" i="1" s="1"/>
  <c r="GO37" i="1" s="1"/>
  <c r="GD38" i="1" s="1"/>
  <c r="GK38" i="1" s="1"/>
  <c r="IG38" i="1"/>
  <c r="II38" i="1" s="1"/>
  <c r="IH38" i="1"/>
  <c r="IN38" i="1"/>
  <c r="IL38" i="1"/>
  <c r="IB61" i="1"/>
  <c r="HB63" i="1"/>
  <c r="HL33" i="1"/>
  <c r="HG33" i="1"/>
  <c r="HI33" i="1" s="1"/>
  <c r="HJ33" i="1" s="1"/>
  <c r="HP33" i="1" s="1"/>
  <c r="HN33" i="1"/>
  <c r="HO33" i="1" s="1"/>
  <c r="HK33" i="1"/>
  <c r="GB62" i="1"/>
  <c r="FB64" i="1"/>
  <c r="FL38" i="1"/>
  <c r="FG38" i="1"/>
  <c r="FI38" i="1" s="1"/>
  <c r="FN38" i="1"/>
  <c r="FH38" i="1"/>
  <c r="DH39" i="1"/>
  <c r="DJ39" i="1" s="1"/>
  <c r="DP39" i="1" s="1"/>
  <c r="DL39" i="1"/>
  <c r="DK39" i="1"/>
  <c r="DM39" i="1"/>
  <c r="EM37" i="1"/>
  <c r="EN37" i="1" s="1"/>
  <c r="EO37" i="1" s="1"/>
  <c r="EB63" i="1"/>
  <c r="DB60" i="1"/>
  <c r="CO37" i="1"/>
  <c r="CD38" i="1" s="1"/>
  <c r="CL38" i="1" s="1"/>
  <c r="CK38" i="1"/>
  <c r="CB61" i="1"/>
  <c r="BJ33" i="1"/>
  <c r="BP33" i="1" s="1"/>
  <c r="BB60" i="1"/>
  <c r="AB60" i="1"/>
  <c r="AM32" i="1"/>
  <c r="AL32" i="1"/>
  <c r="AK32" i="1"/>
  <c r="AJ32" i="1"/>
  <c r="AP32" i="1" s="1"/>
  <c r="K30" i="1"/>
  <c r="M30" i="1"/>
  <c r="L30" i="1"/>
  <c r="H30" i="1"/>
  <c r="B158" i="1"/>
  <c r="EL37" i="1" l="1"/>
  <c r="EH37" i="1"/>
  <c r="EJ37" i="1" s="1"/>
  <c r="EP37" i="1" s="1"/>
  <c r="ED38" i="1" s="1"/>
  <c r="EK38" i="1" s="1"/>
  <c r="IO38" i="1"/>
  <c r="IJ38" i="1"/>
  <c r="IP38" i="1" s="1"/>
  <c r="II39" i="1"/>
  <c r="IB62" i="1"/>
  <c r="HD34" i="1"/>
  <c r="HB64" i="1"/>
  <c r="GB63" i="1"/>
  <c r="GL38" i="1"/>
  <c r="GN38" i="1"/>
  <c r="GG38" i="1"/>
  <c r="GI38" i="1" s="1"/>
  <c r="GH38" i="1"/>
  <c r="FB65" i="1"/>
  <c r="FO38" i="1"/>
  <c r="FJ38" i="1"/>
  <c r="FP38" i="1" s="1"/>
  <c r="FI39" i="1" s="1"/>
  <c r="DI40" i="1"/>
  <c r="DN39" i="1"/>
  <c r="DO39" i="1" s="1"/>
  <c r="DD40" i="1" s="1"/>
  <c r="DH40" i="1" s="1"/>
  <c r="DJ40" i="1" s="1"/>
  <c r="DP40" i="1" s="1"/>
  <c r="DI41" i="1" s="1"/>
  <c r="EB64" i="1"/>
  <c r="DB61" i="1"/>
  <c r="CG38" i="1"/>
  <c r="CI38" i="1" s="1"/>
  <c r="CH38" i="1"/>
  <c r="CN38" i="1"/>
  <c r="CO38" i="1" s="1"/>
  <c r="CD39" i="1" s="1"/>
  <c r="CK39" i="1" s="1"/>
  <c r="CB62" i="1"/>
  <c r="BB61" i="1"/>
  <c r="BD34" i="1"/>
  <c r="N30" i="1"/>
  <c r="O30" i="1" s="1"/>
  <c r="AB61" i="1"/>
  <c r="AN32" i="1"/>
  <c r="AO32" i="1" s="1"/>
  <c r="AD33" i="1" s="1"/>
  <c r="J30" i="1"/>
  <c r="B159" i="1"/>
  <c r="ID39" i="1" l="1"/>
  <c r="IK39" i="1" s="1"/>
  <c r="IB63" i="1"/>
  <c r="HB65" i="1"/>
  <c r="HG34" i="1"/>
  <c r="HI34" i="1" s="1"/>
  <c r="HL34" i="1"/>
  <c r="HN34" i="1"/>
  <c r="HO34" i="1" s="1"/>
  <c r="HK34" i="1"/>
  <c r="HH34" i="1"/>
  <c r="GB64" i="1"/>
  <c r="GO38" i="1"/>
  <c r="GJ38" i="1"/>
  <c r="GP38" i="1" s="1"/>
  <c r="GI39" i="1" s="1"/>
  <c r="FD39" i="1"/>
  <c r="FK39" i="1" s="1"/>
  <c r="FB66" i="1"/>
  <c r="EH38" i="1"/>
  <c r="EN38" i="1"/>
  <c r="EO38" i="1" s="1"/>
  <c r="EG38" i="1"/>
  <c r="EI38" i="1" s="1"/>
  <c r="DL40" i="1"/>
  <c r="DK40" i="1"/>
  <c r="DM40" i="1"/>
  <c r="EL38" i="1"/>
  <c r="EB65" i="1"/>
  <c r="CJ38" i="1"/>
  <c r="CP38" i="1" s="1"/>
  <c r="CI39" i="1" s="1"/>
  <c r="DB62" i="1"/>
  <c r="CM39" i="1"/>
  <c r="CN39" i="1" s="1"/>
  <c r="CL39" i="1"/>
  <c r="CH39" i="1"/>
  <c r="CB63" i="1"/>
  <c r="BL34" i="1"/>
  <c r="BG34" i="1"/>
  <c r="BI34" i="1" s="1"/>
  <c r="BN34" i="1"/>
  <c r="BO34" i="1" s="1"/>
  <c r="BK34" i="1"/>
  <c r="BH34" i="1"/>
  <c r="BB62" i="1"/>
  <c r="AG33" i="1"/>
  <c r="AI33" i="1" s="1"/>
  <c r="AL33" i="1"/>
  <c r="AN33" i="1"/>
  <c r="AO33" i="1" s="1"/>
  <c r="AK33" i="1"/>
  <c r="AB62" i="1"/>
  <c r="AH33" i="1"/>
  <c r="P30" i="1"/>
  <c r="I31" i="1" s="1"/>
  <c r="B160" i="1"/>
  <c r="FH39" i="1" l="1"/>
  <c r="FJ39" i="1" s="1"/>
  <c r="FP39" i="1" s="1"/>
  <c r="FI40" i="1" s="1"/>
  <c r="EJ38" i="1"/>
  <c r="EP38" i="1" s="1"/>
  <c r="EI39" i="1" s="1"/>
  <c r="IH39" i="1"/>
  <c r="IJ39" i="1" s="1"/>
  <c r="IP39" i="1" s="1"/>
  <c r="II40" i="1" s="1"/>
  <c r="IM39" i="1"/>
  <c r="IN39" i="1" s="1"/>
  <c r="IO39" i="1" s="1"/>
  <c r="ID40" i="1" s="1"/>
  <c r="IK40" i="1" s="1"/>
  <c r="IL39" i="1"/>
  <c r="IB64" i="1"/>
  <c r="HJ34" i="1"/>
  <c r="HP34" i="1"/>
  <c r="HB66" i="1"/>
  <c r="GD39" i="1"/>
  <c r="GK39" i="1" s="1"/>
  <c r="GB65" i="1"/>
  <c r="FM39" i="1"/>
  <c r="FN39" i="1" s="1"/>
  <c r="FO39" i="1" s="1"/>
  <c r="FD40" i="1" s="1"/>
  <c r="FK40" i="1" s="1"/>
  <c r="FL39" i="1"/>
  <c r="FB67" i="1"/>
  <c r="DN40" i="1"/>
  <c r="DO40" i="1" s="1"/>
  <c r="DD41" i="1" s="1"/>
  <c r="EB66" i="1"/>
  <c r="CJ39" i="1"/>
  <c r="CP39" i="1" s="1"/>
  <c r="CI40" i="1" s="1"/>
  <c r="DB63" i="1"/>
  <c r="CO39" i="1"/>
  <c r="CD40" i="1" s="1"/>
  <c r="CK40" i="1"/>
  <c r="CB64" i="1"/>
  <c r="BB63" i="1"/>
  <c r="BJ34" i="1"/>
  <c r="BP34" i="1" s="1"/>
  <c r="AB63" i="1"/>
  <c r="AJ33" i="1"/>
  <c r="AP33" i="1" s="1"/>
  <c r="D31" i="1"/>
  <c r="H31" i="1" s="1"/>
  <c r="J31" i="1" s="1"/>
  <c r="B161" i="1"/>
  <c r="ED39" i="1" l="1"/>
  <c r="EK39" i="1" s="1"/>
  <c r="IM40" i="1"/>
  <c r="IN40" i="1" s="1"/>
  <c r="IL40" i="1"/>
  <c r="IH40" i="1"/>
  <c r="IJ40" i="1" s="1"/>
  <c r="IP40" i="1" s="1"/>
  <c r="II41" i="1" s="1"/>
  <c r="IB65" i="1"/>
  <c r="HB67" i="1"/>
  <c r="HD35" i="1"/>
  <c r="GM39" i="1"/>
  <c r="GN39" i="1" s="1"/>
  <c r="GO39" i="1" s="1"/>
  <c r="GH39" i="1"/>
  <c r="GJ39" i="1" s="1"/>
  <c r="GP39" i="1" s="1"/>
  <c r="GI40" i="1" s="1"/>
  <c r="GL39" i="1"/>
  <c r="GB66" i="1"/>
  <c r="FB68" i="1"/>
  <c r="FL40" i="1"/>
  <c r="FM40" i="1"/>
  <c r="FN40" i="1" s="1"/>
  <c r="FH40" i="1"/>
  <c r="FJ40" i="1" s="1"/>
  <c r="FP40" i="1" s="1"/>
  <c r="FI41" i="1" s="1"/>
  <c r="EM39" i="1"/>
  <c r="EN39" i="1" s="1"/>
  <c r="EO39" i="1" s="1"/>
  <c r="DL41" i="1"/>
  <c r="DM41" i="1"/>
  <c r="DK41" i="1"/>
  <c r="DN41" i="1" s="1"/>
  <c r="DO41" i="1" s="1"/>
  <c r="DH41" i="1"/>
  <c r="DJ41" i="1" s="1"/>
  <c r="DP41" i="1" s="1"/>
  <c r="DI42" i="1" s="1"/>
  <c r="EB67" i="1"/>
  <c r="DB64" i="1"/>
  <c r="CL40" i="1"/>
  <c r="CM40" i="1"/>
  <c r="CN40" i="1" s="1"/>
  <c r="CH40" i="1"/>
  <c r="CJ40" i="1" s="1"/>
  <c r="CP40" i="1" s="1"/>
  <c r="CI41" i="1" s="1"/>
  <c r="CB65" i="1"/>
  <c r="BD35" i="1"/>
  <c r="BB64" i="1"/>
  <c r="AD34" i="1"/>
  <c r="AB64" i="1"/>
  <c r="P31" i="1"/>
  <c r="K31" i="1"/>
  <c r="L31" i="1"/>
  <c r="M31" i="1"/>
  <c r="B162" i="1"/>
  <c r="EH39" i="1" l="1"/>
  <c r="EJ39" i="1" s="1"/>
  <c r="EP39" i="1" s="1"/>
  <c r="EI40" i="1" s="1"/>
  <c r="EL39" i="1"/>
  <c r="ED40" i="1"/>
  <c r="EK40" i="1" s="1"/>
  <c r="IO40" i="1"/>
  <c r="ID41" i="1" s="1"/>
  <c r="IK41" i="1" s="1"/>
  <c r="IB66" i="1"/>
  <c r="HB68" i="1"/>
  <c r="HL35" i="1"/>
  <c r="HN35" i="1"/>
  <c r="HO35" i="1" s="1"/>
  <c r="HG35" i="1"/>
  <c r="HI35" i="1" s="1"/>
  <c r="HK35" i="1"/>
  <c r="HH35" i="1"/>
  <c r="GD40" i="1"/>
  <c r="GK40" i="1" s="1"/>
  <c r="GB67" i="1"/>
  <c r="FO40" i="1"/>
  <c r="FD41" i="1" s="1"/>
  <c r="FK41" i="1" s="1"/>
  <c r="FB69" i="1"/>
  <c r="DD42" i="1"/>
  <c r="EB68" i="1"/>
  <c r="DB65" i="1"/>
  <c r="CB66" i="1"/>
  <c r="CO40" i="1"/>
  <c r="CD41" i="1" s="1"/>
  <c r="CK41" i="1" s="1"/>
  <c r="BL35" i="1"/>
  <c r="BG35" i="1"/>
  <c r="BI35" i="1" s="1"/>
  <c r="BN35" i="1"/>
  <c r="BO35" i="1" s="1"/>
  <c r="BK35" i="1"/>
  <c r="BB65" i="1"/>
  <c r="BH35" i="1"/>
  <c r="AB65" i="1"/>
  <c r="AL34" i="1"/>
  <c r="AN34" i="1"/>
  <c r="AO34" i="1" s="1"/>
  <c r="AG34" i="1"/>
  <c r="AI34" i="1" s="1"/>
  <c r="AK34" i="1"/>
  <c r="AH34" i="1"/>
  <c r="N31" i="1"/>
  <c r="O31" i="1" s="1"/>
  <c r="D32" i="1" s="1"/>
  <c r="H32" i="1" s="1"/>
  <c r="I32" i="1"/>
  <c r="B163" i="1"/>
  <c r="EH40" i="1" l="1"/>
  <c r="EJ40" i="1" s="1"/>
  <c r="EP40" i="1" s="1"/>
  <c r="EI41" i="1" s="1"/>
  <c r="EL40" i="1"/>
  <c r="GH40" i="1"/>
  <c r="GJ40" i="1" s="1"/>
  <c r="GP40" i="1" s="1"/>
  <c r="GI41" i="1" s="1"/>
  <c r="EM40" i="1"/>
  <c r="EN40" i="1" s="1"/>
  <c r="EO40" i="1" s="1"/>
  <c r="ED41" i="1" s="1"/>
  <c r="EK41" i="1" s="1"/>
  <c r="GM40" i="1"/>
  <c r="GN40" i="1" s="1"/>
  <c r="GO40" i="1" s="1"/>
  <c r="GD41" i="1" s="1"/>
  <c r="GK41" i="1" s="1"/>
  <c r="IH41" i="1"/>
  <c r="IJ41" i="1" s="1"/>
  <c r="IP41" i="1" s="1"/>
  <c r="II42" i="1" s="1"/>
  <c r="IL41" i="1"/>
  <c r="IM41" i="1"/>
  <c r="IN41" i="1" s="1"/>
  <c r="IB67" i="1"/>
  <c r="HJ35" i="1"/>
  <c r="HP35" i="1" s="1"/>
  <c r="HB69" i="1"/>
  <c r="GL40" i="1"/>
  <c r="GB68" i="1"/>
  <c r="FB70" i="1"/>
  <c r="FL41" i="1"/>
  <c r="FM41" i="1"/>
  <c r="FN41" i="1" s="1"/>
  <c r="FH41" i="1"/>
  <c r="FJ41" i="1" s="1"/>
  <c r="FP41" i="1" s="1"/>
  <c r="FI42" i="1" s="1"/>
  <c r="DH42" i="1"/>
  <c r="DJ42" i="1" s="1"/>
  <c r="DP42" i="1" s="1"/>
  <c r="DL42" i="1"/>
  <c r="DK42" i="1"/>
  <c r="DM42" i="1"/>
  <c r="EB69" i="1"/>
  <c r="DB66" i="1"/>
  <c r="CL41" i="1"/>
  <c r="CM41" i="1"/>
  <c r="CN41" i="1" s="1"/>
  <c r="CH41" i="1"/>
  <c r="CJ41" i="1" s="1"/>
  <c r="CP41" i="1" s="1"/>
  <c r="CI42" i="1" s="1"/>
  <c r="CB67" i="1"/>
  <c r="BB66" i="1"/>
  <c r="BJ35" i="1"/>
  <c r="BP35" i="1" s="1"/>
  <c r="AB66" i="1"/>
  <c r="AJ34" i="1"/>
  <c r="AP34" i="1" s="1"/>
  <c r="K32" i="1"/>
  <c r="L32" i="1"/>
  <c r="M32" i="1"/>
  <c r="J32" i="1"/>
  <c r="P32" i="1" s="1"/>
  <c r="B164" i="1"/>
  <c r="IO41" i="1" l="1"/>
  <c r="ID42" i="1" s="1"/>
  <c r="IK42" i="1" s="1"/>
  <c r="IB68" i="1"/>
  <c r="HD36" i="1"/>
  <c r="HH36" i="1" s="1"/>
  <c r="HB70" i="1"/>
  <c r="GB69" i="1"/>
  <c r="GL41" i="1"/>
  <c r="GM41" i="1"/>
  <c r="GN41" i="1" s="1"/>
  <c r="GH41" i="1"/>
  <c r="GJ41" i="1" s="1"/>
  <c r="GP41" i="1" s="1"/>
  <c r="GI42" i="1" s="1"/>
  <c r="FO41" i="1"/>
  <c r="FD42" i="1" s="1"/>
  <c r="FK42" i="1"/>
  <c r="FB71" i="1"/>
  <c r="DN42" i="1"/>
  <c r="DO42" i="1" s="1"/>
  <c r="DD43" i="1" s="1"/>
  <c r="DH43" i="1" s="1"/>
  <c r="DI43" i="1"/>
  <c r="EB70" i="1"/>
  <c r="EL41" i="1"/>
  <c r="EM41" i="1"/>
  <c r="EN41" i="1" s="1"/>
  <c r="EH41" i="1"/>
  <c r="EJ41" i="1" s="1"/>
  <c r="EP41" i="1" s="1"/>
  <c r="EI42" i="1" s="1"/>
  <c r="DB67" i="1"/>
  <c r="CO41" i="1"/>
  <c r="CD42" i="1" s="1"/>
  <c r="CK42" i="1" s="1"/>
  <c r="CB68" i="1"/>
  <c r="BD36" i="1"/>
  <c r="BH36" i="1" s="1"/>
  <c r="BB67" i="1"/>
  <c r="AD35" i="1"/>
  <c r="AH35" i="1" s="1"/>
  <c r="AB67" i="1"/>
  <c r="N32" i="1"/>
  <c r="O32" i="1" s="1"/>
  <c r="D33" i="1" s="1"/>
  <c r="B165" i="1"/>
  <c r="IH42" i="1" l="1"/>
  <c r="IJ42" i="1" s="1"/>
  <c r="IP42" i="1" s="1"/>
  <c r="II43" i="1" s="1"/>
  <c r="IM42" i="1"/>
  <c r="IN42" i="1" s="1"/>
  <c r="IL42" i="1"/>
  <c r="IB69" i="1"/>
  <c r="HB71" i="1"/>
  <c r="HL36" i="1"/>
  <c r="HG36" i="1"/>
  <c r="HI36" i="1" s="1"/>
  <c r="HJ36" i="1" s="1"/>
  <c r="HP36" i="1" s="1"/>
  <c r="HN36" i="1"/>
  <c r="HO36" i="1" s="1"/>
  <c r="HK36" i="1"/>
  <c r="GB70" i="1"/>
  <c r="GO41" i="1"/>
  <c r="GD42" i="1" s="1"/>
  <c r="GK42" i="1" s="1"/>
  <c r="FB72" i="1"/>
  <c r="FL42" i="1"/>
  <c r="FM42" i="1"/>
  <c r="FN42" i="1" s="1"/>
  <c r="FH42" i="1"/>
  <c r="FJ42" i="1" s="1"/>
  <c r="FP42" i="1" s="1"/>
  <c r="FI43" i="1" s="1"/>
  <c r="DJ43" i="1"/>
  <c r="DP43" i="1" s="1"/>
  <c r="DI44" i="1" s="1"/>
  <c r="DM43" i="1"/>
  <c r="DL43" i="1"/>
  <c r="DK43" i="1"/>
  <c r="EO41" i="1"/>
  <c r="ED42" i="1" s="1"/>
  <c r="EK42" i="1" s="1"/>
  <c r="EB71" i="1"/>
  <c r="DB68" i="1"/>
  <c r="CB69" i="1"/>
  <c r="CL42" i="1"/>
  <c r="CM42" i="1"/>
  <c r="CN42" i="1" s="1"/>
  <c r="CH42" i="1"/>
  <c r="CJ42" i="1" s="1"/>
  <c r="CP42" i="1" s="1"/>
  <c r="CI43" i="1" s="1"/>
  <c r="BB68" i="1"/>
  <c r="BL36" i="1"/>
  <c r="BN36" i="1"/>
  <c r="BO36" i="1" s="1"/>
  <c r="BG36" i="1"/>
  <c r="BI36" i="1" s="1"/>
  <c r="BJ36" i="1" s="1"/>
  <c r="BP36" i="1" s="1"/>
  <c r="BK36" i="1"/>
  <c r="AB68" i="1"/>
  <c r="AL35" i="1"/>
  <c r="AG35" i="1"/>
  <c r="AI35" i="1" s="1"/>
  <c r="AJ35" i="1" s="1"/>
  <c r="AP35" i="1" s="1"/>
  <c r="AN35" i="1"/>
  <c r="AO35" i="1" s="1"/>
  <c r="AK35" i="1"/>
  <c r="H33" i="1"/>
  <c r="N33" i="1"/>
  <c r="O33" i="1" s="1"/>
  <c r="K33" i="1"/>
  <c r="L33" i="1"/>
  <c r="G33" i="1"/>
  <c r="I33" i="1" s="1"/>
  <c r="B166" i="1"/>
  <c r="DN43" i="1" l="1"/>
  <c r="DO43" i="1" s="1"/>
  <c r="IO42" i="1"/>
  <c r="ID43" i="1" s="1"/>
  <c r="IK43" i="1" s="1"/>
  <c r="IB70" i="1"/>
  <c r="HD37" i="1"/>
  <c r="HI37" i="1"/>
  <c r="HB72" i="1"/>
  <c r="DD44" i="1"/>
  <c r="DL44" i="1" s="1"/>
  <c r="GB71" i="1"/>
  <c r="GL42" i="1"/>
  <c r="GM42" i="1"/>
  <c r="GN42" i="1" s="1"/>
  <c r="GH42" i="1"/>
  <c r="GJ42" i="1" s="1"/>
  <c r="GP42" i="1" s="1"/>
  <c r="GI43" i="1" s="1"/>
  <c r="FO42" i="1"/>
  <c r="FD43" i="1" s="1"/>
  <c r="FK43" i="1" s="1"/>
  <c r="FB73" i="1"/>
  <c r="DK44" i="1"/>
  <c r="EB72" i="1"/>
  <c r="EL42" i="1"/>
  <c r="EM42" i="1"/>
  <c r="EN42" i="1" s="1"/>
  <c r="EH42" i="1"/>
  <c r="EJ42" i="1" s="1"/>
  <c r="EP42" i="1" s="1"/>
  <c r="EI43" i="1" s="1"/>
  <c r="DB69" i="1"/>
  <c r="CO42" i="1"/>
  <c r="CD43" i="1" s="1"/>
  <c r="CK43" i="1" s="1"/>
  <c r="CB70" i="1"/>
  <c r="BI37" i="1"/>
  <c r="BD37" i="1"/>
  <c r="BH37" i="1" s="1"/>
  <c r="BB69" i="1"/>
  <c r="AD36" i="1"/>
  <c r="AB69" i="1"/>
  <c r="J33" i="1"/>
  <c r="P33" i="1" s="1"/>
  <c r="D34" i="1" s="1"/>
  <c r="B167" i="1"/>
  <c r="DM44" i="1" l="1"/>
  <c r="DH44" i="1"/>
  <c r="DJ44" i="1" s="1"/>
  <c r="DP44" i="1" s="1"/>
  <c r="IL43" i="1"/>
  <c r="IM43" i="1"/>
  <c r="IN43" i="1" s="1"/>
  <c r="IH43" i="1"/>
  <c r="IJ43" i="1" s="1"/>
  <c r="IP43" i="1" s="1"/>
  <c r="II44" i="1" s="1"/>
  <c r="IB71" i="1"/>
  <c r="HB73" i="1"/>
  <c r="HL37" i="1"/>
  <c r="HM37" i="1"/>
  <c r="HK37" i="1"/>
  <c r="HH37" i="1"/>
  <c r="GO42" i="1"/>
  <c r="GD43" i="1" s="1"/>
  <c r="GK43" i="1"/>
  <c r="GB72" i="1"/>
  <c r="FB74" i="1"/>
  <c r="FL43" i="1"/>
  <c r="FM43" i="1"/>
  <c r="FN43" i="1" s="1"/>
  <c r="FH43" i="1"/>
  <c r="FJ43" i="1" s="1"/>
  <c r="FP43" i="1" s="1"/>
  <c r="FI44" i="1" s="1"/>
  <c r="DN44" i="1"/>
  <c r="DO44" i="1" s="1"/>
  <c r="DD45" i="1" s="1"/>
  <c r="DK45" i="1" s="1"/>
  <c r="EO42" i="1"/>
  <c r="ED43" i="1" s="1"/>
  <c r="EK43" i="1" s="1"/>
  <c r="EB73" i="1"/>
  <c r="DB70" i="1"/>
  <c r="CB71" i="1"/>
  <c r="CL43" i="1"/>
  <c r="CM43" i="1"/>
  <c r="CN43" i="1" s="1"/>
  <c r="CH43" i="1"/>
  <c r="CJ43" i="1" s="1"/>
  <c r="CP43" i="1" s="1"/>
  <c r="CI44" i="1" s="1"/>
  <c r="BB70" i="1"/>
  <c r="BL37" i="1"/>
  <c r="BM37" i="1"/>
  <c r="BK37" i="1"/>
  <c r="BJ37" i="1"/>
  <c r="BP37" i="1" s="1"/>
  <c r="AB70" i="1"/>
  <c r="AL36" i="1"/>
  <c r="AG36" i="1"/>
  <c r="AI36" i="1" s="1"/>
  <c r="AN36" i="1"/>
  <c r="AO36" i="1" s="1"/>
  <c r="AK36" i="1"/>
  <c r="AH36" i="1"/>
  <c r="H34" i="1"/>
  <c r="N34" i="1"/>
  <c r="O34" i="1" s="1"/>
  <c r="G34" i="1"/>
  <c r="I34" i="1" s="1"/>
  <c r="L34" i="1"/>
  <c r="K34" i="1"/>
  <c r="B168" i="1"/>
  <c r="IO43" i="1" l="1"/>
  <c r="ID44" i="1" s="1"/>
  <c r="IK44" i="1" s="1"/>
  <c r="IB72" i="1"/>
  <c r="HN37" i="1"/>
  <c r="HO37" i="1" s="1"/>
  <c r="HB74" i="1"/>
  <c r="HJ37" i="1"/>
  <c r="HP37" i="1" s="1"/>
  <c r="GB73" i="1"/>
  <c r="GL43" i="1"/>
  <c r="GM43" i="1"/>
  <c r="GN43" i="1" s="1"/>
  <c r="GH43" i="1"/>
  <c r="GJ43" i="1" s="1"/>
  <c r="GP43" i="1" s="1"/>
  <c r="GI44" i="1" s="1"/>
  <c r="FO43" i="1"/>
  <c r="FD44" i="1" s="1"/>
  <c r="FK44" i="1"/>
  <c r="FB75" i="1"/>
  <c r="DG45" i="1"/>
  <c r="DI45" i="1" s="1"/>
  <c r="DN45" i="1"/>
  <c r="DO45" i="1" s="1"/>
  <c r="DL45" i="1"/>
  <c r="DH45" i="1"/>
  <c r="EB74" i="1"/>
  <c r="EL43" i="1"/>
  <c r="EM43" i="1"/>
  <c r="EN43" i="1" s="1"/>
  <c r="EH43" i="1"/>
  <c r="EJ43" i="1" s="1"/>
  <c r="EP43" i="1" s="1"/>
  <c r="EI44" i="1" s="1"/>
  <c r="DB71" i="1"/>
  <c r="CB72" i="1"/>
  <c r="CO43" i="1"/>
  <c r="CD44" i="1" s="1"/>
  <c r="CK44" i="1" s="1"/>
  <c r="BN37" i="1"/>
  <c r="BO37" i="1" s="1"/>
  <c r="BD38" i="1" s="1"/>
  <c r="BG38" i="1" s="1"/>
  <c r="BI38" i="1" s="1"/>
  <c r="BB71" i="1"/>
  <c r="AJ36" i="1"/>
  <c r="AP36" i="1" s="1"/>
  <c r="AB71" i="1"/>
  <c r="J34" i="1"/>
  <c r="P34" i="1" s="1"/>
  <c r="D35" i="1" s="1"/>
  <c r="B169" i="1"/>
  <c r="IM44" i="1" l="1"/>
  <c r="IN44" i="1" s="1"/>
  <c r="IL44" i="1"/>
  <c r="IH44" i="1"/>
  <c r="IJ44" i="1" s="1"/>
  <c r="IP44" i="1" s="1"/>
  <c r="IB73" i="1"/>
  <c r="HD38" i="1"/>
  <c r="HH38" i="1" s="1"/>
  <c r="HB75" i="1"/>
  <c r="GO43" i="1"/>
  <c r="GD44" i="1" s="1"/>
  <c r="GK44" i="1"/>
  <c r="GB74" i="1"/>
  <c r="FB76" i="1"/>
  <c r="FL44" i="1"/>
  <c r="FM44" i="1"/>
  <c r="FN44" i="1" s="1"/>
  <c r="FH44" i="1"/>
  <c r="FJ44" i="1" s="1"/>
  <c r="FP44" i="1" s="1"/>
  <c r="DJ45" i="1"/>
  <c r="DP45" i="1" s="1"/>
  <c r="DD46" i="1" s="1"/>
  <c r="EO43" i="1"/>
  <c r="ED44" i="1" s="1"/>
  <c r="EK44" i="1" s="1"/>
  <c r="EB75" i="1"/>
  <c r="DB72" i="1"/>
  <c r="CM44" i="1"/>
  <c r="CN44" i="1" s="1"/>
  <c r="CL44" i="1"/>
  <c r="CH44" i="1"/>
  <c r="CJ44" i="1" s="1"/>
  <c r="CP44" i="1" s="1"/>
  <c r="CB73" i="1"/>
  <c r="BH38" i="1"/>
  <c r="BJ38" i="1" s="1"/>
  <c r="BP38" i="1" s="1"/>
  <c r="BK38" i="1"/>
  <c r="BN38" i="1"/>
  <c r="BO38" i="1" s="1"/>
  <c r="BL38" i="1"/>
  <c r="BB72" i="1"/>
  <c r="AB72" i="1"/>
  <c r="AD37" i="1"/>
  <c r="AI37" i="1"/>
  <c r="H35" i="1"/>
  <c r="L35" i="1"/>
  <c r="G35" i="1"/>
  <c r="I35" i="1" s="1"/>
  <c r="J35" i="1" s="1"/>
  <c r="N35" i="1"/>
  <c r="O35" i="1" s="1"/>
  <c r="K35" i="1"/>
  <c r="B170" i="1"/>
  <c r="IO44" i="1" l="1"/>
  <c r="ID45" i="1" s="1"/>
  <c r="IK45" i="1" s="1"/>
  <c r="IB74" i="1"/>
  <c r="HB76" i="1"/>
  <c r="HL38" i="1"/>
  <c r="HG38" i="1"/>
  <c r="HI38" i="1" s="1"/>
  <c r="HJ38" i="1" s="1"/>
  <c r="HP38" i="1" s="1"/>
  <c r="HN38" i="1"/>
  <c r="HO38" i="1" s="1"/>
  <c r="HK38" i="1"/>
  <c r="GB75" i="1"/>
  <c r="GL44" i="1"/>
  <c r="GM44" i="1"/>
  <c r="GN44" i="1" s="1"/>
  <c r="GH44" i="1"/>
  <c r="GJ44" i="1" s="1"/>
  <c r="GP44" i="1" s="1"/>
  <c r="FO44" i="1"/>
  <c r="FD45" i="1" s="1"/>
  <c r="FK45" i="1"/>
  <c r="FB77" i="1"/>
  <c r="DK46" i="1"/>
  <c r="DG46" i="1"/>
  <c r="DI46" i="1" s="1"/>
  <c r="DL46" i="1"/>
  <c r="DH46" i="1"/>
  <c r="DN46" i="1"/>
  <c r="DO46" i="1" s="1"/>
  <c r="EL44" i="1"/>
  <c r="EM44" i="1"/>
  <c r="EN44" i="1" s="1"/>
  <c r="EH44" i="1"/>
  <c r="EJ44" i="1" s="1"/>
  <c r="EP44" i="1" s="1"/>
  <c r="EB76" i="1"/>
  <c r="DB73" i="1"/>
  <c r="CO44" i="1"/>
  <c r="CD45" i="1" s="1"/>
  <c r="CK45" i="1" s="1"/>
  <c r="CB74" i="1"/>
  <c r="BD39" i="1"/>
  <c r="BH39" i="1" s="1"/>
  <c r="BI39" i="1"/>
  <c r="BB73" i="1"/>
  <c r="AL37" i="1"/>
  <c r="AM37" i="1"/>
  <c r="AK37" i="1"/>
  <c r="AH37" i="1"/>
  <c r="AB73" i="1"/>
  <c r="P35" i="1"/>
  <c r="D36" i="1" s="1"/>
  <c r="K36" i="1" s="1"/>
  <c r="B171" i="1"/>
  <c r="IH45" i="1" l="1"/>
  <c r="IN45" i="1"/>
  <c r="IL45" i="1"/>
  <c r="IG45" i="1"/>
  <c r="II45" i="1" s="1"/>
  <c r="IB75" i="1"/>
  <c r="HD39" i="1"/>
  <c r="HH39" i="1" s="1"/>
  <c r="HI39" i="1"/>
  <c r="HB77" i="1"/>
  <c r="GO44" i="1"/>
  <c r="GD45" i="1" s="1"/>
  <c r="GK45" i="1" s="1"/>
  <c r="GB76" i="1"/>
  <c r="FB78" i="1"/>
  <c r="FL45" i="1"/>
  <c r="FN45" i="1"/>
  <c r="FG45" i="1"/>
  <c r="FI45" i="1" s="1"/>
  <c r="FH45" i="1"/>
  <c r="DJ46" i="1"/>
  <c r="DP46" i="1" s="1"/>
  <c r="DD47" i="1" s="1"/>
  <c r="EO44" i="1"/>
  <c r="ED45" i="1" s="1"/>
  <c r="EK45" i="1" s="1"/>
  <c r="EB77" i="1"/>
  <c r="AN37" i="1"/>
  <c r="AO37" i="1" s="1"/>
  <c r="DB74" i="1"/>
  <c r="CB75" i="1"/>
  <c r="CL45" i="1"/>
  <c r="CG45" i="1"/>
  <c r="CI45" i="1" s="1"/>
  <c r="CN45" i="1"/>
  <c r="CH45" i="1"/>
  <c r="BJ39" i="1"/>
  <c r="BP39" i="1" s="1"/>
  <c r="BB74" i="1"/>
  <c r="BI40" i="1"/>
  <c r="BL39" i="1"/>
  <c r="BM39" i="1"/>
  <c r="BK39" i="1"/>
  <c r="AJ37" i="1"/>
  <c r="AP37" i="1" s="1"/>
  <c r="AB74" i="1"/>
  <c r="G36" i="1"/>
  <c r="I36" i="1" s="1"/>
  <c r="L36" i="1"/>
  <c r="H36" i="1"/>
  <c r="N36" i="1"/>
  <c r="O36" i="1" s="1"/>
  <c r="B172" i="1"/>
  <c r="IJ45" i="1" l="1"/>
  <c r="IP45" i="1" s="1"/>
  <c r="IO45" i="1"/>
  <c r="ID46" i="1" s="1"/>
  <c r="IK46" i="1" s="1"/>
  <c r="IB76" i="1"/>
  <c r="HB78" i="1"/>
  <c r="HJ39" i="1"/>
  <c r="HP39" i="1" s="1"/>
  <c r="HL39" i="1"/>
  <c r="HM39" i="1"/>
  <c r="HK39" i="1"/>
  <c r="HI40" i="1"/>
  <c r="GB77" i="1"/>
  <c r="GL45" i="1"/>
  <c r="GN45" i="1"/>
  <c r="GG45" i="1"/>
  <c r="GI45" i="1" s="1"/>
  <c r="GH45" i="1"/>
  <c r="FB79" i="1"/>
  <c r="FJ45" i="1"/>
  <c r="FP45" i="1" s="1"/>
  <c r="FO45" i="1"/>
  <c r="DK47" i="1"/>
  <c r="DL47" i="1"/>
  <c r="DG47" i="1"/>
  <c r="DI47" i="1" s="1"/>
  <c r="DH47" i="1"/>
  <c r="DN47" i="1"/>
  <c r="DO47" i="1" s="1"/>
  <c r="EB78" i="1"/>
  <c r="EL45" i="1"/>
  <c r="EN45" i="1"/>
  <c r="EG45" i="1"/>
  <c r="EI45" i="1" s="1"/>
  <c r="EH45" i="1"/>
  <c r="DB75" i="1"/>
  <c r="CB76" i="1"/>
  <c r="CO45" i="1"/>
  <c r="CJ45" i="1"/>
  <c r="CP45" i="1" s="1"/>
  <c r="BN39" i="1"/>
  <c r="BO39" i="1" s="1"/>
  <c r="BD40" i="1" s="1"/>
  <c r="BL40" i="1" s="1"/>
  <c r="BB75" i="1"/>
  <c r="J36" i="1"/>
  <c r="P36" i="1" s="1"/>
  <c r="D37" i="1" s="1"/>
  <c r="AD38" i="1"/>
  <c r="AH38" i="1" s="1"/>
  <c r="AB75" i="1"/>
  <c r="B173" i="1"/>
  <c r="IH46" i="1" l="1"/>
  <c r="IL46" i="1"/>
  <c r="IG46" i="1"/>
  <c r="II46" i="1" s="1"/>
  <c r="IJ46" i="1" s="1"/>
  <c r="IP46" i="1" s="1"/>
  <c r="IN46" i="1"/>
  <c r="IB77" i="1"/>
  <c r="HN39" i="1"/>
  <c r="HO39" i="1" s="1"/>
  <c r="HD40" i="1" s="1"/>
  <c r="HH40" i="1" s="1"/>
  <c r="HJ40" i="1" s="1"/>
  <c r="HP40" i="1" s="1"/>
  <c r="HB79" i="1"/>
  <c r="DJ47" i="1"/>
  <c r="DP47" i="1" s="1"/>
  <c r="DD48" i="1"/>
  <c r="DH48" i="1" s="1"/>
  <c r="GB78" i="1"/>
  <c r="GJ45" i="1"/>
  <c r="GP45" i="1" s="1"/>
  <c r="GO45" i="1"/>
  <c r="FD46" i="1"/>
  <c r="FK46" i="1" s="1"/>
  <c r="FN46" i="1"/>
  <c r="FB80" i="1"/>
  <c r="EB79" i="1"/>
  <c r="EO45" i="1"/>
  <c r="EJ45" i="1"/>
  <c r="EP45" i="1" s="1"/>
  <c r="K37" i="1"/>
  <c r="M37" i="1"/>
  <c r="I37" i="1"/>
  <c r="DB76" i="1"/>
  <c r="CD46" i="1"/>
  <c r="CK46" i="1" s="1"/>
  <c r="CB77" i="1"/>
  <c r="BK40" i="1"/>
  <c r="BH40" i="1"/>
  <c r="BJ40" i="1" s="1"/>
  <c r="BP40" i="1" s="1"/>
  <c r="BM40" i="1"/>
  <c r="BB76" i="1"/>
  <c r="L37" i="1"/>
  <c r="H37" i="1"/>
  <c r="AB76" i="1"/>
  <c r="AL38" i="1"/>
  <c r="AN38" i="1"/>
  <c r="AO38" i="1" s="1"/>
  <c r="AG38" i="1"/>
  <c r="AI38" i="1" s="1"/>
  <c r="AJ38" i="1" s="1"/>
  <c r="AP38" i="1" s="1"/>
  <c r="AK38" i="1"/>
  <c r="B174" i="1"/>
  <c r="J37" i="1" l="1"/>
  <c r="P37" i="1" s="1"/>
  <c r="N37" i="1"/>
  <c r="O37" i="1" s="1"/>
  <c r="FH46" i="1"/>
  <c r="CN46" i="1"/>
  <c r="CO46" i="1" s="1"/>
  <c r="IO46" i="1"/>
  <c r="ID47" i="1" s="1"/>
  <c r="IK47" i="1" s="1"/>
  <c r="IB78" i="1"/>
  <c r="HM40" i="1"/>
  <c r="HK40" i="1"/>
  <c r="HN40" i="1" s="1"/>
  <c r="HO40" i="1" s="1"/>
  <c r="HD41" i="1" s="1"/>
  <c r="HL40" i="1"/>
  <c r="HI41" i="1"/>
  <c r="HB80" i="1"/>
  <c r="DG48" i="1"/>
  <c r="DI48" i="1" s="1"/>
  <c r="DJ48" i="1" s="1"/>
  <c r="DP48" i="1" s="1"/>
  <c r="DI49" i="1" s="1"/>
  <c r="DL48" i="1"/>
  <c r="DN48" i="1"/>
  <c r="DO48" i="1" s="1"/>
  <c r="DD49" i="1" s="1"/>
  <c r="DK49" i="1" s="1"/>
  <c r="DK48" i="1"/>
  <c r="GD46" i="1"/>
  <c r="GK46" i="1" s="1"/>
  <c r="GB79" i="1"/>
  <c r="FL46" i="1"/>
  <c r="FG46" i="1"/>
  <c r="FI46" i="1" s="1"/>
  <c r="FJ46" i="1" s="1"/>
  <c r="FP46" i="1" s="1"/>
  <c r="FO46" i="1"/>
  <c r="FB81" i="1"/>
  <c r="ED46" i="1"/>
  <c r="EK46" i="1" s="1"/>
  <c r="EB80" i="1"/>
  <c r="CH46" i="1"/>
  <c r="BN40" i="1"/>
  <c r="BO40" i="1" s="1"/>
  <c r="BD41" i="1" s="1"/>
  <c r="CL46" i="1"/>
  <c r="DB77" i="1"/>
  <c r="CG46" i="1"/>
  <c r="CI46" i="1" s="1"/>
  <c r="CB78" i="1"/>
  <c r="BB77" i="1"/>
  <c r="BI41" i="1"/>
  <c r="AD39" i="1"/>
  <c r="AH39" i="1" s="1"/>
  <c r="AI39" i="1"/>
  <c r="AB77" i="1"/>
  <c r="B175" i="1"/>
  <c r="D38" i="1" l="1"/>
  <c r="K38" i="1" s="1"/>
  <c r="G38" i="1"/>
  <c r="I38" i="1" s="1"/>
  <c r="CJ46" i="1"/>
  <c r="CP46" i="1" s="1"/>
  <c r="GN46" i="1"/>
  <c r="GO46" i="1" s="1"/>
  <c r="GG46" i="1"/>
  <c r="GI46" i="1" s="1"/>
  <c r="IH47" i="1"/>
  <c r="IG47" i="1"/>
  <c r="II47" i="1" s="1"/>
  <c r="IL47" i="1"/>
  <c r="IN47" i="1"/>
  <c r="IB79" i="1"/>
  <c r="HB81" i="1"/>
  <c r="HL41" i="1"/>
  <c r="HM41" i="1"/>
  <c r="HK41" i="1"/>
  <c r="HH41" i="1"/>
  <c r="HJ41" i="1" s="1"/>
  <c r="GH46" i="1"/>
  <c r="DL49" i="1"/>
  <c r="DH49" i="1"/>
  <c r="DJ49" i="1" s="1"/>
  <c r="DP49" i="1" s="1"/>
  <c r="DI50" i="1" s="1"/>
  <c r="DM49" i="1"/>
  <c r="DN49" i="1" s="1"/>
  <c r="DO49" i="1" s="1"/>
  <c r="DD50" i="1" s="1"/>
  <c r="GL46" i="1"/>
  <c r="GB80" i="1"/>
  <c r="FD47" i="1"/>
  <c r="FK47" i="1" s="1"/>
  <c r="FB82" i="1"/>
  <c r="EH46" i="1"/>
  <c r="EN46" i="1"/>
  <c r="EO46" i="1" s="1"/>
  <c r="EG46" i="1"/>
  <c r="EI46" i="1" s="1"/>
  <c r="EL46" i="1"/>
  <c r="EB81" i="1"/>
  <c r="CD47" i="1"/>
  <c r="CK47" i="1" s="1"/>
  <c r="DB78" i="1"/>
  <c r="CB79" i="1"/>
  <c r="BB78" i="1"/>
  <c r="BL41" i="1"/>
  <c r="BM41" i="1"/>
  <c r="BK41" i="1"/>
  <c r="BH41" i="1"/>
  <c r="AJ39" i="1"/>
  <c r="AP39" i="1" s="1"/>
  <c r="AB78" i="1"/>
  <c r="AL39" i="1"/>
  <c r="AM39" i="1"/>
  <c r="AK39" i="1"/>
  <c r="B176" i="1"/>
  <c r="N38" i="1" l="1"/>
  <c r="O38" i="1" s="1"/>
  <c r="H38" i="1"/>
  <c r="J38" i="1" s="1"/>
  <c r="P38" i="1" s="1"/>
  <c r="I39" i="1" s="1"/>
  <c r="L38" i="1"/>
  <c r="FN47" i="1"/>
  <c r="FO47" i="1" s="1"/>
  <c r="FG47" i="1"/>
  <c r="FI47" i="1" s="1"/>
  <c r="IJ47" i="1"/>
  <c r="IP47" i="1" s="1"/>
  <c r="GJ46" i="1"/>
  <c r="GP46" i="1" s="1"/>
  <c r="FH47" i="1"/>
  <c r="DH50" i="1"/>
  <c r="DJ50" i="1" s="1"/>
  <c r="DP50" i="1" s="1"/>
  <c r="IO47" i="1"/>
  <c r="ID48" i="1" s="1"/>
  <c r="IK48" i="1" s="1"/>
  <c r="IB80" i="1"/>
  <c r="HP41" i="1"/>
  <c r="HN41" i="1"/>
  <c r="HO41" i="1" s="1"/>
  <c r="HB82" i="1"/>
  <c r="GD47" i="1"/>
  <c r="GK47" i="1" s="1"/>
  <c r="GN47" i="1"/>
  <c r="GH47" i="1"/>
  <c r="GB81" i="1"/>
  <c r="FL47" i="1"/>
  <c r="FB83" i="1"/>
  <c r="EJ46" i="1"/>
  <c r="EP46" i="1" s="1"/>
  <c r="ED47" i="1" s="1"/>
  <c r="EK47" i="1" s="1"/>
  <c r="EB82" i="1"/>
  <c r="DM50" i="1"/>
  <c r="DK50" i="1"/>
  <c r="DN50" i="1" s="1"/>
  <c r="DO50" i="1" s="1"/>
  <c r="DD51" i="1" s="1"/>
  <c r="DL50" i="1"/>
  <c r="CN47" i="1"/>
  <c r="CO47" i="1" s="1"/>
  <c r="CD48" i="1" s="1"/>
  <c r="CK48" i="1" s="1"/>
  <c r="CH47" i="1"/>
  <c r="CG47" i="1"/>
  <c r="CI47" i="1" s="1"/>
  <c r="CL47" i="1"/>
  <c r="DI51" i="1"/>
  <c r="DB79" i="1"/>
  <c r="CB80" i="1"/>
  <c r="BJ41" i="1"/>
  <c r="BP41" i="1" s="1"/>
  <c r="BN41" i="1"/>
  <c r="BO41" i="1" s="1"/>
  <c r="BB79" i="1"/>
  <c r="AN39" i="1"/>
  <c r="AO39" i="1" s="1"/>
  <c r="AD40" i="1" s="1"/>
  <c r="AH40" i="1" s="1"/>
  <c r="AB79" i="1"/>
  <c r="AI40" i="1"/>
  <c r="B177" i="1"/>
  <c r="FJ47" i="1" l="1"/>
  <c r="FP47" i="1" s="1"/>
  <c r="D39" i="1"/>
  <c r="L39" i="1" s="1"/>
  <c r="IG48" i="1"/>
  <c r="II48" i="1" s="1"/>
  <c r="IL48" i="1"/>
  <c r="IN48" i="1"/>
  <c r="IH48" i="1"/>
  <c r="IB81" i="1"/>
  <c r="HB83" i="1"/>
  <c r="HD42" i="1"/>
  <c r="HH42" i="1" s="1"/>
  <c r="HI42" i="1"/>
  <c r="GG47" i="1"/>
  <c r="GI47" i="1" s="1"/>
  <c r="GJ47" i="1" s="1"/>
  <c r="GP47" i="1" s="1"/>
  <c r="GL47" i="1"/>
  <c r="GO47" i="1"/>
  <c r="GB82" i="1"/>
  <c r="FD48" i="1"/>
  <c r="FK48" i="1" s="1"/>
  <c r="FB84" i="1"/>
  <c r="EH47" i="1"/>
  <c r="EN47" i="1"/>
  <c r="EO47" i="1" s="1"/>
  <c r="EG47" i="1"/>
  <c r="EI47" i="1" s="1"/>
  <c r="EL47" i="1"/>
  <c r="EB83" i="1"/>
  <c r="CJ47" i="1"/>
  <c r="CP47" i="1" s="1"/>
  <c r="DL51" i="1"/>
  <c r="DK51" i="1"/>
  <c r="DH51" i="1"/>
  <c r="DJ51" i="1" s="1"/>
  <c r="DP51" i="1" s="1"/>
  <c r="DB80" i="1"/>
  <c r="CB81" i="1"/>
  <c r="CL48" i="1"/>
  <c r="CG48" i="1"/>
  <c r="CI48" i="1" s="1"/>
  <c r="CN48" i="1"/>
  <c r="CH48" i="1"/>
  <c r="BB80" i="1"/>
  <c r="BD42" i="1"/>
  <c r="BI42" i="1"/>
  <c r="AJ40" i="1"/>
  <c r="AP40" i="1" s="1"/>
  <c r="AI41" i="1" s="1"/>
  <c r="AM40" i="1"/>
  <c r="AL40" i="1"/>
  <c r="AK40" i="1"/>
  <c r="AB80" i="1"/>
  <c r="H39" i="1"/>
  <c r="B178" i="1"/>
  <c r="FL48" i="1" l="1"/>
  <c r="K39" i="1"/>
  <c r="N39" i="1" s="1"/>
  <c r="O39" i="1" s="1"/>
  <c r="M39" i="1"/>
  <c r="FG48" i="1"/>
  <c r="FI48" i="1" s="1"/>
  <c r="FJ48" i="1" s="1"/>
  <c r="FP48" i="1" s="1"/>
  <c r="FI49" i="1" s="1"/>
  <c r="FH48" i="1"/>
  <c r="FN48" i="1"/>
  <c r="FO48" i="1" s="1"/>
  <c r="IO48" i="1"/>
  <c r="IJ48" i="1"/>
  <c r="IP48" i="1" s="1"/>
  <c r="II49" i="1" s="1"/>
  <c r="IB82" i="1"/>
  <c r="HB84" i="1"/>
  <c r="HL42" i="1"/>
  <c r="HM42" i="1"/>
  <c r="HK42" i="1"/>
  <c r="HJ42" i="1"/>
  <c r="HP42" i="1" s="1"/>
  <c r="GD48" i="1"/>
  <c r="GK48" i="1" s="1"/>
  <c r="GB83" i="1"/>
  <c r="FB85" i="1"/>
  <c r="EJ47" i="1"/>
  <c r="EP47" i="1" s="1"/>
  <c r="ED48" i="1" s="1"/>
  <c r="EK48" i="1" s="1"/>
  <c r="EB84" i="1"/>
  <c r="DD52" i="1"/>
  <c r="DH52" i="1" s="1"/>
  <c r="DI52" i="1"/>
  <c r="DB81" i="1"/>
  <c r="CJ48" i="1"/>
  <c r="CP48" i="1" s="1"/>
  <c r="CI49" i="1" s="1"/>
  <c r="CB82" i="1"/>
  <c r="CO48" i="1"/>
  <c r="CD49" i="1" s="1"/>
  <c r="CK49" i="1" s="1"/>
  <c r="BM42" i="1"/>
  <c r="BL42" i="1"/>
  <c r="BK42" i="1"/>
  <c r="BH42" i="1"/>
  <c r="BJ42" i="1" s="1"/>
  <c r="BB81" i="1"/>
  <c r="J39" i="1"/>
  <c r="P39" i="1" s="1"/>
  <c r="I40" i="1" s="1"/>
  <c r="AN40" i="1"/>
  <c r="AO40" i="1" s="1"/>
  <c r="AD41" i="1" s="1"/>
  <c r="AB81" i="1"/>
  <c r="B179" i="1"/>
  <c r="HN42" i="1" l="1"/>
  <c r="HO42" i="1" s="1"/>
  <c r="HD43" i="1" s="1"/>
  <c r="ID49" i="1"/>
  <c r="IK49" i="1" s="1"/>
  <c r="IB83" i="1"/>
  <c r="HI43" i="1"/>
  <c r="HB85" i="1"/>
  <c r="GH48" i="1"/>
  <c r="GG48" i="1"/>
  <c r="GI48" i="1" s="1"/>
  <c r="GJ48" i="1" s="1"/>
  <c r="GP48" i="1" s="1"/>
  <c r="GN48" i="1"/>
  <c r="GO48" i="1" s="1"/>
  <c r="GL48" i="1"/>
  <c r="GB84" i="1"/>
  <c r="FD49" i="1"/>
  <c r="FK49" i="1" s="1"/>
  <c r="FB86" i="1"/>
  <c r="EH48" i="1"/>
  <c r="EN48" i="1"/>
  <c r="EO48" i="1" s="1"/>
  <c r="EG48" i="1"/>
  <c r="EI48" i="1" s="1"/>
  <c r="EL48" i="1"/>
  <c r="EB85" i="1"/>
  <c r="DJ52" i="1"/>
  <c r="DP52" i="1" s="1"/>
  <c r="DL52" i="1"/>
  <c r="DK52" i="1"/>
  <c r="DB82" i="1"/>
  <c r="CB83" i="1"/>
  <c r="CL49" i="1"/>
  <c r="CM49" i="1"/>
  <c r="CN49" i="1" s="1"/>
  <c r="CH49" i="1"/>
  <c r="CJ49" i="1" s="1"/>
  <c r="CP49" i="1" s="1"/>
  <c r="CI50" i="1" s="1"/>
  <c r="BP42" i="1"/>
  <c r="BB82" i="1"/>
  <c r="BN42" i="1"/>
  <c r="BO42" i="1" s="1"/>
  <c r="D40" i="1"/>
  <c r="K40" i="1" s="1"/>
  <c r="AB82" i="1"/>
  <c r="AM41" i="1"/>
  <c r="AL41" i="1"/>
  <c r="AK41" i="1"/>
  <c r="AH41" i="1"/>
  <c r="B180" i="1"/>
  <c r="FH49" i="1" l="1"/>
  <c r="FJ49" i="1" s="1"/>
  <c r="FP49" i="1" s="1"/>
  <c r="FI50" i="1" s="1"/>
  <c r="IM49" i="1"/>
  <c r="IN49" i="1" s="1"/>
  <c r="IO49" i="1" s="1"/>
  <c r="IL49" i="1"/>
  <c r="IH49" i="1"/>
  <c r="IJ49" i="1" s="1"/>
  <c r="IP49" i="1" s="1"/>
  <c r="II50" i="1" s="1"/>
  <c r="IB84" i="1"/>
  <c r="HL43" i="1"/>
  <c r="HM43" i="1"/>
  <c r="HK43" i="1"/>
  <c r="HB86" i="1"/>
  <c r="HH43" i="1"/>
  <c r="HJ43" i="1" s="1"/>
  <c r="GD49" i="1"/>
  <c r="GK49" i="1" s="1"/>
  <c r="GI49" i="1"/>
  <c r="GB85" i="1"/>
  <c r="GM49" i="1"/>
  <c r="GN49" i="1" s="1"/>
  <c r="GH49" i="1"/>
  <c r="GJ49" i="1" s="1"/>
  <c r="GP49" i="1" s="1"/>
  <c r="GI50" i="1" s="1"/>
  <c r="FM49" i="1"/>
  <c r="FN49" i="1" s="1"/>
  <c r="FO49" i="1" s="1"/>
  <c r="FD50" i="1" s="1"/>
  <c r="FK50" i="1" s="1"/>
  <c r="FL49" i="1"/>
  <c r="FB87" i="1"/>
  <c r="EJ48" i="1"/>
  <c r="EP48" i="1" s="1"/>
  <c r="EI49" i="1" s="1"/>
  <c r="EB86" i="1"/>
  <c r="DD53" i="1"/>
  <c r="DH53" i="1" s="1"/>
  <c r="DI53" i="1"/>
  <c r="DB83" i="1"/>
  <c r="CO49" i="1"/>
  <c r="CD50" i="1" s="1"/>
  <c r="CM50" i="1" s="1"/>
  <c r="CK50" i="1"/>
  <c r="CB84" i="1"/>
  <c r="BB83" i="1"/>
  <c r="BD43" i="1"/>
  <c r="BI43" i="1"/>
  <c r="L40" i="1"/>
  <c r="M40" i="1"/>
  <c r="N40" i="1" s="1"/>
  <c r="O40" i="1" s="1"/>
  <c r="H40" i="1"/>
  <c r="J40" i="1" s="1"/>
  <c r="P40" i="1" s="1"/>
  <c r="AJ41" i="1"/>
  <c r="AP41" i="1" s="1"/>
  <c r="AN41" i="1"/>
  <c r="AO41" i="1" s="1"/>
  <c r="AB83" i="1"/>
  <c r="B181" i="1"/>
  <c r="GL49" i="1" l="1"/>
  <c r="D41" i="1"/>
  <c r="H41" i="1" s="1"/>
  <c r="ID50" i="1"/>
  <c r="IK50" i="1" s="1"/>
  <c r="IB85" i="1"/>
  <c r="HN43" i="1"/>
  <c r="HO43" i="1" s="1"/>
  <c r="HB87" i="1"/>
  <c r="HP43" i="1"/>
  <c r="GO49" i="1"/>
  <c r="GD50" i="1" s="1"/>
  <c r="GK50" i="1" s="1"/>
  <c r="GB86" i="1"/>
  <c r="FB88" i="1"/>
  <c r="FL50" i="1"/>
  <c r="FH50" i="1"/>
  <c r="ED49" i="1"/>
  <c r="EK49" i="1" s="1"/>
  <c r="EB87" i="1"/>
  <c r="CN50" i="1"/>
  <c r="CO50" i="1" s="1"/>
  <c r="I41" i="1"/>
  <c r="DJ53" i="1"/>
  <c r="DP53" i="1" s="1"/>
  <c r="DL53" i="1"/>
  <c r="DK53" i="1"/>
  <c r="DB84" i="1"/>
  <c r="CB85" i="1"/>
  <c r="CL50" i="1"/>
  <c r="CH50" i="1"/>
  <c r="BL43" i="1"/>
  <c r="BM43" i="1"/>
  <c r="BK43" i="1"/>
  <c r="BB84" i="1"/>
  <c r="BH43" i="1"/>
  <c r="BJ43" i="1" s="1"/>
  <c r="AI42" i="1"/>
  <c r="AD42" i="1"/>
  <c r="AB84" i="1"/>
  <c r="M41" i="1"/>
  <c r="B182" i="1"/>
  <c r="K41" i="1" l="1"/>
  <c r="L41" i="1"/>
  <c r="J41" i="1"/>
  <c r="P41" i="1" s="1"/>
  <c r="I42" i="1" s="1"/>
  <c r="IH50" i="1"/>
  <c r="IJ50" i="1" s="1"/>
  <c r="IP50" i="1" s="1"/>
  <c r="IL50" i="1"/>
  <c r="IB86" i="1"/>
  <c r="HI44" i="1"/>
  <c r="HD44" i="1"/>
  <c r="HB88" i="1"/>
  <c r="EM49" i="1"/>
  <c r="EN49" i="1" s="1"/>
  <c r="EO49" i="1" s="1"/>
  <c r="GB87" i="1"/>
  <c r="GL50" i="1"/>
  <c r="GH50" i="1"/>
  <c r="FB89" i="1"/>
  <c r="FJ50" i="1"/>
  <c r="FP50" i="1" s="1"/>
  <c r="EL49" i="1"/>
  <c r="EH49" i="1"/>
  <c r="EJ49" i="1" s="1"/>
  <c r="EP49" i="1" s="1"/>
  <c r="EI50" i="1" s="1"/>
  <c r="EB88" i="1"/>
  <c r="DD54" i="1"/>
  <c r="DH54" i="1" s="1"/>
  <c r="DI54" i="1"/>
  <c r="DB85" i="1"/>
  <c r="CJ50" i="1"/>
  <c r="CP50" i="1" s="1"/>
  <c r="CB86" i="1"/>
  <c r="BN43" i="1"/>
  <c r="BO43" i="1" s="1"/>
  <c r="BB85" i="1"/>
  <c r="BP43" i="1"/>
  <c r="N41" i="1"/>
  <c r="O41" i="1" s="1"/>
  <c r="D42" i="1" s="1"/>
  <c r="AB85" i="1"/>
  <c r="AL42" i="1"/>
  <c r="AM42" i="1"/>
  <c r="AK42" i="1"/>
  <c r="AH42" i="1"/>
  <c r="B183" i="1"/>
  <c r="ID51" i="1" l="1"/>
  <c r="II51" i="1"/>
  <c r="IB87" i="1"/>
  <c r="HB89" i="1"/>
  <c r="HL44" i="1"/>
  <c r="HM44" i="1"/>
  <c r="HK44" i="1"/>
  <c r="HH44" i="1"/>
  <c r="HJ44" i="1" s="1"/>
  <c r="GB88" i="1"/>
  <c r="GJ50" i="1"/>
  <c r="GP50" i="1" s="1"/>
  <c r="FD51" i="1"/>
  <c r="FI51" i="1"/>
  <c r="FB90" i="1"/>
  <c r="ED50" i="1"/>
  <c r="EB89" i="1"/>
  <c r="DJ54" i="1"/>
  <c r="DP54" i="1" s="1"/>
  <c r="DD55" i="1" s="1"/>
  <c r="DL54" i="1"/>
  <c r="DK54" i="1"/>
  <c r="DB86" i="1"/>
  <c r="CD51" i="1"/>
  <c r="CI51" i="1"/>
  <c r="CB87" i="1"/>
  <c r="BB86" i="1"/>
  <c r="BI44" i="1"/>
  <c r="BD44" i="1"/>
  <c r="BH44" i="1" s="1"/>
  <c r="K42" i="1"/>
  <c r="M42" i="1"/>
  <c r="L42" i="1"/>
  <c r="AJ42" i="1"/>
  <c r="AP42" i="1" s="1"/>
  <c r="AB86" i="1"/>
  <c r="AN42" i="1"/>
  <c r="AO42" i="1" s="1"/>
  <c r="H42" i="1"/>
  <c r="B184" i="1"/>
  <c r="IL51" i="1" l="1"/>
  <c r="IK51" i="1"/>
  <c r="IH51" i="1"/>
  <c r="IJ51" i="1" s="1"/>
  <c r="IP51" i="1" s="1"/>
  <c r="IB88" i="1"/>
  <c r="HP44" i="1"/>
  <c r="HN44" i="1"/>
  <c r="HO44" i="1" s="1"/>
  <c r="HB90" i="1"/>
  <c r="GD51" i="1"/>
  <c r="GH51" i="1" s="1"/>
  <c r="GI51" i="1"/>
  <c r="GB89" i="1"/>
  <c r="FL51" i="1"/>
  <c r="FK51" i="1"/>
  <c r="FH51" i="1"/>
  <c r="FJ51" i="1" s="1"/>
  <c r="FP51" i="1" s="1"/>
  <c r="FB91" i="1"/>
  <c r="EK50" i="1"/>
  <c r="EL50" i="1"/>
  <c r="EH50" i="1"/>
  <c r="EJ50" i="1" s="1"/>
  <c r="EP50" i="1" s="1"/>
  <c r="ED51" i="1" s="1"/>
  <c r="EH51" i="1" s="1"/>
  <c r="EB90" i="1"/>
  <c r="DH55" i="1"/>
  <c r="DI55" i="1"/>
  <c r="DL55" i="1"/>
  <c r="DK55" i="1"/>
  <c r="DB87" i="1"/>
  <c r="CL51" i="1"/>
  <c r="CK51" i="1"/>
  <c r="CH51" i="1"/>
  <c r="CJ51" i="1" s="1"/>
  <c r="CP51" i="1" s="1"/>
  <c r="CB88" i="1"/>
  <c r="BJ44" i="1"/>
  <c r="BP44" i="1" s="1"/>
  <c r="BL44" i="1"/>
  <c r="BM44" i="1"/>
  <c r="BK44" i="1"/>
  <c r="BB87" i="1"/>
  <c r="N42" i="1"/>
  <c r="O42" i="1" s="1"/>
  <c r="AI43" i="1"/>
  <c r="AD43" i="1"/>
  <c r="AH43" i="1" s="1"/>
  <c r="AB87" i="1"/>
  <c r="J42" i="1"/>
  <c r="P42" i="1" s="1"/>
  <c r="B185" i="1"/>
  <c r="ID52" i="1" l="1"/>
  <c r="IH52" i="1" s="1"/>
  <c r="II52" i="1"/>
  <c r="IB89" i="1"/>
  <c r="HD45" i="1"/>
  <c r="HL45" i="1" s="1"/>
  <c r="HK45" i="1"/>
  <c r="HB91" i="1"/>
  <c r="GJ51" i="1"/>
  <c r="GP51" i="1" s="1"/>
  <c r="GD52" i="1" s="1"/>
  <c r="GL51" i="1"/>
  <c r="GK51" i="1"/>
  <c r="GB90" i="1"/>
  <c r="FD52" i="1"/>
  <c r="FH52" i="1" s="1"/>
  <c r="FI52" i="1"/>
  <c r="FB92" i="1"/>
  <c r="EI51" i="1"/>
  <c r="EJ51" i="1" s="1"/>
  <c r="EP51" i="1" s="1"/>
  <c r="ED52" i="1" s="1"/>
  <c r="EH52" i="1" s="1"/>
  <c r="EL51" i="1"/>
  <c r="EK51" i="1"/>
  <c r="EB91" i="1"/>
  <c r="D43" i="1"/>
  <c r="H43" i="1" s="1"/>
  <c r="DJ55" i="1"/>
  <c r="DP55" i="1" s="1"/>
  <c r="DD56" i="1" s="1"/>
  <c r="DL56" i="1" s="1"/>
  <c r="DB88" i="1"/>
  <c r="CD52" i="1"/>
  <c r="CH52" i="1" s="1"/>
  <c r="CI52" i="1"/>
  <c r="CB89" i="1"/>
  <c r="BN44" i="1"/>
  <c r="BO44" i="1" s="1"/>
  <c r="BD45" i="1" s="1"/>
  <c r="BB88" i="1"/>
  <c r="AB88" i="1"/>
  <c r="AM43" i="1"/>
  <c r="AL43" i="1"/>
  <c r="AK43" i="1"/>
  <c r="AJ43" i="1"/>
  <c r="AP43" i="1" s="1"/>
  <c r="I43" i="1"/>
  <c r="B186" i="1"/>
  <c r="HN45" i="1" l="1"/>
  <c r="HO45" i="1" s="1"/>
  <c r="EI52" i="1"/>
  <c r="HG45" i="1"/>
  <c r="HI45" i="1" s="1"/>
  <c r="M43" i="1"/>
  <c r="J43" i="1"/>
  <c r="P43" i="1" s="1"/>
  <c r="I44" i="1" s="1"/>
  <c r="HH45" i="1"/>
  <c r="IJ52" i="1"/>
  <c r="IP52" i="1" s="1"/>
  <c r="ID53" i="1"/>
  <c r="IH53" i="1" s="1"/>
  <c r="II53" i="1"/>
  <c r="IL52" i="1"/>
  <c r="IK52" i="1"/>
  <c r="IB90" i="1"/>
  <c r="HB92" i="1"/>
  <c r="GI52" i="1"/>
  <c r="GL52" i="1"/>
  <c r="GK52" i="1"/>
  <c r="GH52" i="1"/>
  <c r="GB91" i="1"/>
  <c r="FJ52" i="1"/>
  <c r="FP52" i="1" s="1"/>
  <c r="FL52" i="1"/>
  <c r="FK52" i="1"/>
  <c r="FB93" i="1"/>
  <c r="EJ52" i="1"/>
  <c r="EP52" i="1" s="1"/>
  <c r="ED53" i="1" s="1"/>
  <c r="EH53" i="1" s="1"/>
  <c r="EL52" i="1"/>
  <c r="EK52" i="1"/>
  <c r="EB92" i="1"/>
  <c r="DK56" i="1"/>
  <c r="L43" i="1"/>
  <c r="K43" i="1"/>
  <c r="N43" i="1" s="1"/>
  <c r="O43" i="1" s="1"/>
  <c r="DI56" i="1"/>
  <c r="DH56" i="1"/>
  <c r="DB89" i="1"/>
  <c r="CJ52" i="1"/>
  <c r="CP52" i="1" s="1"/>
  <c r="CD53" i="1"/>
  <c r="CH53" i="1" s="1"/>
  <c r="CI53" i="1"/>
  <c r="CL52" i="1"/>
  <c r="CK52" i="1"/>
  <c r="CB90" i="1"/>
  <c r="BL45" i="1"/>
  <c r="BN45" i="1"/>
  <c r="BO45" i="1" s="1"/>
  <c r="BG45" i="1"/>
  <c r="BI45" i="1" s="1"/>
  <c r="BK45" i="1"/>
  <c r="BH45" i="1"/>
  <c r="BB89" i="1"/>
  <c r="AI44" i="1"/>
  <c r="AN43" i="1"/>
  <c r="AO43" i="1" s="1"/>
  <c r="AD44" i="1" s="1"/>
  <c r="AB89" i="1"/>
  <c r="B187" i="1"/>
  <c r="HJ45" i="1" l="1"/>
  <c r="HP45" i="1" s="1"/>
  <c r="D44" i="1"/>
  <c r="L44" i="1" s="1"/>
  <c r="GJ52" i="1"/>
  <c r="GP52" i="1" s="1"/>
  <c r="IJ53" i="1"/>
  <c r="IP53" i="1" s="1"/>
  <c r="IL53" i="1"/>
  <c r="IK53" i="1"/>
  <c r="IB91" i="1"/>
  <c r="HB93" i="1"/>
  <c r="HD46" i="1"/>
  <c r="EI53" i="1"/>
  <c r="EJ53" i="1" s="1"/>
  <c r="EP53" i="1" s="1"/>
  <c r="ED54" i="1" s="1"/>
  <c r="EH54" i="1" s="1"/>
  <c r="GD53" i="1"/>
  <c r="GH53" i="1" s="1"/>
  <c r="GI53" i="1"/>
  <c r="GB92" i="1"/>
  <c r="FD53" i="1"/>
  <c r="FH53" i="1" s="1"/>
  <c r="FI53" i="1"/>
  <c r="FB94" i="1"/>
  <c r="EL53" i="1"/>
  <c r="EK53" i="1"/>
  <c r="EB93" i="1"/>
  <c r="DJ56" i="1"/>
  <c r="DP56" i="1" s="1"/>
  <c r="DI57" i="1" s="1"/>
  <c r="DB90" i="1"/>
  <c r="CJ53" i="1"/>
  <c r="CP53" i="1" s="1"/>
  <c r="CL53" i="1"/>
  <c r="CK53" i="1"/>
  <c r="CB91" i="1"/>
  <c r="BJ45" i="1"/>
  <c r="BP45" i="1" s="1"/>
  <c r="BB90" i="1"/>
  <c r="AL44" i="1"/>
  <c r="AM44" i="1"/>
  <c r="AK44" i="1"/>
  <c r="AB90" i="1"/>
  <c r="AH44" i="1"/>
  <c r="AJ44" i="1" s="1"/>
  <c r="K44" i="1"/>
  <c r="M44" i="1"/>
  <c r="B188" i="1"/>
  <c r="H44" i="1" l="1"/>
  <c r="J44" i="1" s="1"/>
  <c r="ID54" i="1"/>
  <c r="IH54" i="1" s="1"/>
  <c r="II54" i="1"/>
  <c r="IB92" i="1"/>
  <c r="HL46" i="1"/>
  <c r="HG46" i="1"/>
  <c r="HI46" i="1" s="1"/>
  <c r="HN46" i="1"/>
  <c r="HO46" i="1" s="1"/>
  <c r="HK46" i="1"/>
  <c r="HH46" i="1"/>
  <c r="HB94" i="1"/>
  <c r="EI54" i="1"/>
  <c r="EJ54" i="1" s="1"/>
  <c r="EP54" i="1" s="1"/>
  <c r="ED55" i="1" s="1"/>
  <c r="EH55" i="1" s="1"/>
  <c r="GJ53" i="1"/>
  <c r="GP53" i="1" s="1"/>
  <c r="GL53" i="1"/>
  <c r="GK53" i="1"/>
  <c r="GB93" i="1"/>
  <c r="FJ53" i="1"/>
  <c r="FP53" i="1" s="1"/>
  <c r="FL53" i="1"/>
  <c r="FK53" i="1"/>
  <c r="FB95" i="1"/>
  <c r="EL54" i="1"/>
  <c r="EK54" i="1"/>
  <c r="EB94" i="1"/>
  <c r="DD57" i="1"/>
  <c r="DL57" i="1" s="1"/>
  <c r="DB91" i="1"/>
  <c r="CD54" i="1"/>
  <c r="CH54" i="1" s="1"/>
  <c r="CI54" i="1"/>
  <c r="CB92" i="1"/>
  <c r="BD46" i="1"/>
  <c r="BH46" i="1" s="1"/>
  <c r="BB91" i="1"/>
  <c r="AN44" i="1"/>
  <c r="AO44" i="1" s="1"/>
  <c r="AB91" i="1"/>
  <c r="AP44" i="1"/>
  <c r="P44" i="1"/>
  <c r="N44" i="1"/>
  <c r="O44" i="1" s="1"/>
  <c r="B189" i="1"/>
  <c r="EI55" i="1" l="1"/>
  <c r="EJ55" i="1" s="1"/>
  <c r="EP55" i="1" s="1"/>
  <c r="ED56" i="1" s="1"/>
  <c r="EH56" i="1" s="1"/>
  <c r="IJ54" i="1"/>
  <c r="IP54" i="1" s="1"/>
  <c r="IL54" i="1"/>
  <c r="IK54" i="1"/>
  <c r="IB93" i="1"/>
  <c r="HB95" i="1"/>
  <c r="HJ46" i="1"/>
  <c r="HP46" i="1" s="1"/>
  <c r="GD54" i="1"/>
  <c r="GH54" i="1" s="1"/>
  <c r="GI54" i="1"/>
  <c r="GB94" i="1"/>
  <c r="FD54" i="1"/>
  <c r="FH54" i="1" s="1"/>
  <c r="FI54" i="1"/>
  <c r="FB96" i="1"/>
  <c r="EL55" i="1"/>
  <c r="EK55" i="1"/>
  <c r="EB95" i="1"/>
  <c r="DH57" i="1"/>
  <c r="DJ57" i="1" s="1"/>
  <c r="DP57" i="1" s="1"/>
  <c r="DK57" i="1"/>
  <c r="DB92" i="1"/>
  <c r="CJ54" i="1"/>
  <c r="CP54" i="1" s="1"/>
  <c r="CI55" i="1" s="1"/>
  <c r="CD55" i="1"/>
  <c r="CL54" i="1"/>
  <c r="CK54" i="1"/>
  <c r="CB93" i="1"/>
  <c r="BB92" i="1"/>
  <c r="BL46" i="1"/>
  <c r="BG46" i="1"/>
  <c r="BI46" i="1" s="1"/>
  <c r="BJ46" i="1" s="1"/>
  <c r="BP46" i="1" s="1"/>
  <c r="BN46" i="1"/>
  <c r="BO46" i="1" s="1"/>
  <c r="BK46" i="1"/>
  <c r="AD45" i="1"/>
  <c r="AB92" i="1"/>
  <c r="D45" i="1"/>
  <c r="H45" i="1" s="1"/>
  <c r="B190" i="1"/>
  <c r="ID55" i="1" l="1"/>
  <c r="IH55" i="1" s="1"/>
  <c r="II55" i="1"/>
  <c r="IB94" i="1"/>
  <c r="HD47" i="1"/>
  <c r="HH47" i="1" s="1"/>
  <c r="HB96" i="1"/>
  <c r="EI56" i="1"/>
  <c r="EJ56" i="1" s="1"/>
  <c r="EP56" i="1" s="1"/>
  <c r="ED57" i="1" s="1"/>
  <c r="GJ54" i="1"/>
  <c r="GP54" i="1" s="1"/>
  <c r="GL54" i="1"/>
  <c r="GK54" i="1"/>
  <c r="GB95" i="1"/>
  <c r="FJ54" i="1"/>
  <c r="FP54" i="1" s="1"/>
  <c r="FL54" i="1"/>
  <c r="FK54" i="1"/>
  <c r="FB97" i="1"/>
  <c r="EL56" i="1"/>
  <c r="EK56" i="1"/>
  <c r="EB96" i="1"/>
  <c r="DD58" i="1"/>
  <c r="DI58" i="1"/>
  <c r="G45" i="1"/>
  <c r="I45" i="1" s="1"/>
  <c r="J45" i="1" s="1"/>
  <c r="P45" i="1" s="1"/>
  <c r="N45" i="1"/>
  <c r="O45" i="1" s="1"/>
  <c r="CH55" i="1"/>
  <c r="CJ55" i="1" s="1"/>
  <c r="CP55" i="1" s="1"/>
  <c r="DB93" i="1"/>
  <c r="CL55" i="1"/>
  <c r="CK55" i="1"/>
  <c r="CB94" i="1"/>
  <c r="BD47" i="1"/>
  <c r="BB93" i="1"/>
  <c r="AB93" i="1"/>
  <c r="AL45" i="1"/>
  <c r="AG45" i="1"/>
  <c r="AI45" i="1" s="1"/>
  <c r="AN45" i="1"/>
  <c r="AO45" i="1" s="1"/>
  <c r="AK45" i="1"/>
  <c r="AH45" i="1"/>
  <c r="K45" i="1"/>
  <c r="L45" i="1"/>
  <c r="B191" i="1"/>
  <c r="IJ55" i="1" l="1"/>
  <c r="IP55" i="1" s="1"/>
  <c r="ID56" i="1"/>
  <c r="IH56" i="1" s="1"/>
  <c r="II56" i="1"/>
  <c r="IL55" i="1"/>
  <c r="IK55" i="1"/>
  <c r="IB95" i="1"/>
  <c r="HB97" i="1"/>
  <c r="HL47" i="1"/>
  <c r="HG47" i="1"/>
  <c r="HI47" i="1" s="1"/>
  <c r="HJ47" i="1" s="1"/>
  <c r="HP47" i="1" s="1"/>
  <c r="HN47" i="1"/>
  <c r="HO47" i="1" s="1"/>
  <c r="HK47" i="1"/>
  <c r="EI57" i="1"/>
  <c r="GD55" i="1"/>
  <c r="GH55" i="1" s="1"/>
  <c r="GI55" i="1"/>
  <c r="GB96" i="1"/>
  <c r="FD55" i="1"/>
  <c r="FH55" i="1" s="1"/>
  <c r="FI55" i="1"/>
  <c r="FB98" i="1"/>
  <c r="EL57" i="1"/>
  <c r="EK57" i="1"/>
  <c r="EH57" i="1"/>
  <c r="EB97" i="1"/>
  <c r="DH58" i="1"/>
  <c r="DJ58" i="1" s="1"/>
  <c r="DP58" i="1" s="1"/>
  <c r="DL58" i="1"/>
  <c r="DK58" i="1"/>
  <c r="DB94" i="1"/>
  <c r="CD56" i="1"/>
  <c r="CH56" i="1" s="1"/>
  <c r="CI56" i="1"/>
  <c r="CB95" i="1"/>
  <c r="BB94" i="1"/>
  <c r="BL47" i="1"/>
  <c r="BG47" i="1"/>
  <c r="BI47" i="1" s="1"/>
  <c r="BN47" i="1"/>
  <c r="BO47" i="1" s="1"/>
  <c r="BK47" i="1"/>
  <c r="BH47" i="1"/>
  <c r="AJ45" i="1"/>
  <c r="AP45" i="1" s="1"/>
  <c r="AB94" i="1"/>
  <c r="D46" i="1"/>
  <c r="L46" i="1" s="1"/>
  <c r="B192" i="1"/>
  <c r="EJ57" i="1" l="1"/>
  <c r="EP57" i="1" s="1"/>
  <c r="ED58" i="1" s="1"/>
  <c r="EH58" i="1" s="1"/>
  <c r="IJ56" i="1"/>
  <c r="IP56" i="1" s="1"/>
  <c r="ID57" i="1"/>
  <c r="IH57" i="1" s="1"/>
  <c r="II57" i="1"/>
  <c r="IL56" i="1"/>
  <c r="IK56" i="1"/>
  <c r="IB96" i="1"/>
  <c r="HD48" i="1"/>
  <c r="HH48" i="1" s="1"/>
  <c r="HB98" i="1"/>
  <c r="GJ55" i="1"/>
  <c r="GP55" i="1" s="1"/>
  <c r="GL55" i="1"/>
  <c r="GK55" i="1"/>
  <c r="GB97" i="1"/>
  <c r="FJ55" i="1"/>
  <c r="FP55" i="1" s="1"/>
  <c r="FD56" i="1"/>
  <c r="FH56" i="1" s="1"/>
  <c r="FI56" i="1"/>
  <c r="FL55" i="1"/>
  <c r="FK55" i="1"/>
  <c r="FB99" i="1"/>
  <c r="EB98" i="1"/>
  <c r="DD59" i="1"/>
  <c r="DH59" i="1" s="1"/>
  <c r="DI59" i="1"/>
  <c r="DB95" i="1"/>
  <c r="CJ56" i="1"/>
  <c r="CP56" i="1" s="1"/>
  <c r="CD57" i="1" s="1"/>
  <c r="CH57" i="1" s="1"/>
  <c r="CI57" i="1"/>
  <c r="CL56" i="1"/>
  <c r="CK56" i="1"/>
  <c r="CB96" i="1"/>
  <c r="BJ47" i="1"/>
  <c r="BP47" i="1" s="1"/>
  <c r="BB95" i="1"/>
  <c r="AB95" i="1"/>
  <c r="AD46" i="1"/>
  <c r="AH46" i="1" s="1"/>
  <c r="K46" i="1"/>
  <c r="H46" i="1"/>
  <c r="G46" i="1"/>
  <c r="I46" i="1" s="1"/>
  <c r="N46" i="1"/>
  <c r="O46" i="1" s="1"/>
  <c r="B193" i="1"/>
  <c r="EI58" i="1" l="1"/>
  <c r="EJ58" i="1" s="1"/>
  <c r="EP58" i="1" s="1"/>
  <c r="IJ57" i="1"/>
  <c r="IP57" i="1" s="1"/>
  <c r="IL57" i="1"/>
  <c r="IK57" i="1"/>
  <c r="IB97" i="1"/>
  <c r="HB99" i="1"/>
  <c r="HL48" i="1"/>
  <c r="HG48" i="1"/>
  <c r="HI48" i="1" s="1"/>
  <c r="HJ48" i="1" s="1"/>
  <c r="HP48" i="1" s="1"/>
  <c r="HN48" i="1"/>
  <c r="HO48" i="1" s="1"/>
  <c r="HK48" i="1"/>
  <c r="GD56" i="1"/>
  <c r="GI56" i="1"/>
  <c r="GH56" i="1"/>
  <c r="GB98" i="1"/>
  <c r="FJ56" i="1"/>
  <c r="FP56" i="1" s="1"/>
  <c r="FL56" i="1"/>
  <c r="FK56" i="1"/>
  <c r="FB100" i="1"/>
  <c r="EL58" i="1"/>
  <c r="EK58" i="1"/>
  <c r="EB99" i="1"/>
  <c r="DJ59" i="1"/>
  <c r="DP59" i="1" s="1"/>
  <c r="DK59" i="1"/>
  <c r="DL59" i="1"/>
  <c r="DB96" i="1"/>
  <c r="CJ57" i="1"/>
  <c r="CP57" i="1" s="1"/>
  <c r="CL57" i="1"/>
  <c r="CK57" i="1"/>
  <c r="CB97" i="1"/>
  <c r="BB96" i="1"/>
  <c r="BD48" i="1"/>
  <c r="BH48" i="1" s="1"/>
  <c r="AG46" i="1"/>
  <c r="AI46" i="1" s="1"/>
  <c r="AJ46" i="1" s="1"/>
  <c r="AP46" i="1" s="1"/>
  <c r="AL46" i="1"/>
  <c r="AN46" i="1"/>
  <c r="AO46" i="1" s="1"/>
  <c r="AK46" i="1"/>
  <c r="AB96" i="1"/>
  <c r="J46" i="1"/>
  <c r="B194" i="1"/>
  <c r="ID58" i="1" l="1"/>
  <c r="IH58" i="1" s="1"/>
  <c r="II58" i="1"/>
  <c r="IB98" i="1"/>
  <c r="HI49" i="1"/>
  <c r="HD49" i="1"/>
  <c r="HB100" i="1"/>
  <c r="GJ56" i="1"/>
  <c r="GP56" i="1" s="1"/>
  <c r="GL56" i="1"/>
  <c r="GK56" i="1"/>
  <c r="GB99" i="1"/>
  <c r="FD57" i="1"/>
  <c r="FH57" i="1" s="1"/>
  <c r="FI57" i="1"/>
  <c r="FB101" i="1"/>
  <c r="ED59" i="1"/>
  <c r="EH59" i="1" s="1"/>
  <c r="EI59" i="1"/>
  <c r="EB100" i="1"/>
  <c r="DD60" i="1"/>
  <c r="DI60" i="1"/>
  <c r="DB97" i="1"/>
  <c r="CD58" i="1"/>
  <c r="CH58" i="1" s="1"/>
  <c r="CI58" i="1"/>
  <c r="CB98" i="1"/>
  <c r="BL48" i="1"/>
  <c r="BN48" i="1"/>
  <c r="BO48" i="1" s="1"/>
  <c r="BG48" i="1"/>
  <c r="BI48" i="1" s="1"/>
  <c r="BJ48" i="1" s="1"/>
  <c r="BP48" i="1" s="1"/>
  <c r="BK48" i="1"/>
  <c r="BB97" i="1"/>
  <c r="AD47" i="1"/>
  <c r="AH47" i="1" s="1"/>
  <c r="AB97" i="1"/>
  <c r="P46" i="1"/>
  <c r="D47" i="1" s="1"/>
  <c r="B195" i="1"/>
  <c r="IJ58" i="1" l="1"/>
  <c r="IP58" i="1" s="1"/>
  <c r="IL58" i="1"/>
  <c r="IK58" i="1"/>
  <c r="IB99" i="1"/>
  <c r="HB101" i="1"/>
  <c r="HL49" i="1"/>
  <c r="HM49" i="1"/>
  <c r="HK49" i="1"/>
  <c r="HH49" i="1"/>
  <c r="GD57" i="1"/>
  <c r="GH57" i="1" s="1"/>
  <c r="GI57" i="1"/>
  <c r="GB100" i="1"/>
  <c r="FJ57" i="1"/>
  <c r="FP57" i="1" s="1"/>
  <c r="FL57" i="1"/>
  <c r="FK57" i="1"/>
  <c r="FB102" i="1"/>
  <c r="EJ59" i="1"/>
  <c r="EP59" i="1" s="1"/>
  <c r="EL59" i="1"/>
  <c r="EK59" i="1"/>
  <c r="EB101" i="1"/>
  <c r="DH60" i="1"/>
  <c r="DJ60" i="1" s="1"/>
  <c r="DP60" i="1" s="1"/>
  <c r="DL60" i="1"/>
  <c r="DK60" i="1"/>
  <c r="DB98" i="1"/>
  <c r="CJ58" i="1"/>
  <c r="CP58" i="1" s="1"/>
  <c r="CD59" i="1"/>
  <c r="CI59" i="1"/>
  <c r="CL58" i="1"/>
  <c r="CK58" i="1"/>
  <c r="CB99" i="1"/>
  <c r="BB98" i="1"/>
  <c r="BD49" i="1"/>
  <c r="BI49" i="1"/>
  <c r="AB98" i="1"/>
  <c r="AL47" i="1"/>
  <c r="AN47" i="1"/>
  <c r="AO47" i="1" s="1"/>
  <c r="AG47" i="1"/>
  <c r="AI47" i="1" s="1"/>
  <c r="AJ47" i="1" s="1"/>
  <c r="AP47" i="1" s="1"/>
  <c r="AK47" i="1"/>
  <c r="K47" i="1"/>
  <c r="H47" i="1"/>
  <c r="G47" i="1"/>
  <c r="I47" i="1" s="1"/>
  <c r="L47" i="1"/>
  <c r="N47" i="1"/>
  <c r="O47" i="1" s="1"/>
  <c r="B196" i="1"/>
  <c r="J47" i="1" l="1"/>
  <c r="ID59" i="1"/>
  <c r="IH59" i="1" s="1"/>
  <c r="II59" i="1"/>
  <c r="IB100" i="1"/>
  <c r="HB102" i="1"/>
  <c r="HJ49" i="1"/>
  <c r="HP49" i="1" s="1"/>
  <c r="HN49" i="1"/>
  <c r="HO49" i="1" s="1"/>
  <c r="GJ57" i="1"/>
  <c r="GP57" i="1" s="1"/>
  <c r="GL57" i="1"/>
  <c r="GK57" i="1"/>
  <c r="GB101" i="1"/>
  <c r="FD58" i="1"/>
  <c r="FH58" i="1" s="1"/>
  <c r="FI58" i="1"/>
  <c r="FB103" i="1"/>
  <c r="ED60" i="1"/>
  <c r="EH60" i="1" s="1"/>
  <c r="EI60" i="1"/>
  <c r="EB102" i="1"/>
  <c r="DD61" i="1"/>
  <c r="DI61" i="1"/>
  <c r="DB99" i="1"/>
  <c r="CL59" i="1"/>
  <c r="CK59" i="1"/>
  <c r="CH59" i="1"/>
  <c r="CJ59" i="1" s="1"/>
  <c r="CP59" i="1" s="1"/>
  <c r="CB100" i="1"/>
  <c r="BL49" i="1"/>
  <c r="BM49" i="1"/>
  <c r="BK49" i="1"/>
  <c r="BB99" i="1"/>
  <c r="BH49" i="1"/>
  <c r="BJ49" i="1" s="1"/>
  <c r="AD48" i="1"/>
  <c r="AH48" i="1" s="1"/>
  <c r="AB99" i="1"/>
  <c r="P47" i="1"/>
  <c r="D48" i="1" s="1"/>
  <c r="B197" i="1"/>
  <c r="BN49" i="1" l="1"/>
  <c r="BO49" i="1" s="1"/>
  <c r="IJ59" i="1"/>
  <c r="IP59" i="1" s="1"/>
  <c r="IL59" i="1"/>
  <c r="IK59" i="1"/>
  <c r="IB101" i="1"/>
  <c r="HD50" i="1"/>
  <c r="HI50" i="1"/>
  <c r="HB103" i="1"/>
  <c r="GD58" i="1"/>
  <c r="GH58" i="1" s="1"/>
  <c r="GI58" i="1"/>
  <c r="GB102" i="1"/>
  <c r="FJ58" i="1"/>
  <c r="FP58" i="1" s="1"/>
  <c r="FL58" i="1"/>
  <c r="FK58" i="1"/>
  <c r="FB104" i="1"/>
  <c r="EJ60" i="1"/>
  <c r="EP60" i="1" s="1"/>
  <c r="ED61" i="1" s="1"/>
  <c r="EH61" i="1" s="1"/>
  <c r="EL60" i="1"/>
  <c r="EK60" i="1"/>
  <c r="EB103" i="1"/>
  <c r="DH61" i="1"/>
  <c r="DJ61" i="1" s="1"/>
  <c r="DP61" i="1" s="1"/>
  <c r="DL61" i="1"/>
  <c r="DK61" i="1"/>
  <c r="DB100" i="1"/>
  <c r="CD60" i="1"/>
  <c r="CH60" i="1" s="1"/>
  <c r="CI60" i="1"/>
  <c r="CB101" i="1"/>
  <c r="BB100" i="1"/>
  <c r="BP49" i="1"/>
  <c r="AL48" i="1"/>
  <c r="AN48" i="1"/>
  <c r="AO48" i="1" s="1"/>
  <c r="AG48" i="1"/>
  <c r="AI48" i="1" s="1"/>
  <c r="AJ48" i="1" s="1"/>
  <c r="AP48" i="1" s="1"/>
  <c r="AK48" i="1"/>
  <c r="AB100" i="1"/>
  <c r="H48" i="1"/>
  <c r="N48" i="1"/>
  <c r="O48" i="1" s="1"/>
  <c r="K48" i="1"/>
  <c r="L48" i="1"/>
  <c r="G48" i="1"/>
  <c r="I48" i="1" s="1"/>
  <c r="B198" i="1"/>
  <c r="G50" i="1"/>
  <c r="N50" i="1"/>
  <c r="ID60" i="1" l="1"/>
  <c r="IH60" i="1" s="1"/>
  <c r="II60" i="1"/>
  <c r="IB102" i="1"/>
  <c r="HL50" i="1"/>
  <c r="HK50" i="1"/>
  <c r="HB104" i="1"/>
  <c r="HH50" i="1"/>
  <c r="EI61" i="1"/>
  <c r="EJ61" i="1" s="1"/>
  <c r="EP61" i="1" s="1"/>
  <c r="ED62" i="1" s="1"/>
  <c r="EH62" i="1" s="1"/>
  <c r="GJ58" i="1"/>
  <c r="GP58" i="1" s="1"/>
  <c r="GL58" i="1"/>
  <c r="GK58" i="1"/>
  <c r="GB103" i="1"/>
  <c r="FD59" i="1"/>
  <c r="FH59" i="1" s="1"/>
  <c r="FI59" i="1"/>
  <c r="FB105" i="1"/>
  <c r="EL61" i="1"/>
  <c r="EK61" i="1"/>
  <c r="EB104" i="1"/>
  <c r="DD62" i="1"/>
  <c r="DI62" i="1"/>
  <c r="DB101" i="1"/>
  <c r="CJ60" i="1"/>
  <c r="CP60" i="1" s="1"/>
  <c r="CL60" i="1"/>
  <c r="CK60" i="1"/>
  <c r="CB102" i="1"/>
  <c r="BD50" i="1"/>
  <c r="BM50" i="1" s="1"/>
  <c r="BI50" i="1"/>
  <c r="BB101" i="1"/>
  <c r="AI49" i="1"/>
  <c r="AD49" i="1"/>
  <c r="AH49" i="1" s="1"/>
  <c r="AB101" i="1"/>
  <c r="J48" i="1"/>
  <c r="P48" i="1" s="1"/>
  <c r="O50" i="1"/>
  <c r="B199" i="1"/>
  <c r="IJ60" i="1" l="1"/>
  <c r="IP60" i="1" s="1"/>
  <c r="IL60" i="1"/>
  <c r="IK60" i="1"/>
  <c r="IB103" i="1"/>
  <c r="HB105" i="1"/>
  <c r="HJ50" i="1"/>
  <c r="HP50" i="1" s="1"/>
  <c r="EI62" i="1"/>
  <c r="EJ62" i="1" s="1"/>
  <c r="EP62" i="1" s="1"/>
  <c r="GD59" i="1"/>
  <c r="GH59" i="1" s="1"/>
  <c r="GI59" i="1"/>
  <c r="GB104" i="1"/>
  <c r="FJ59" i="1"/>
  <c r="FP59" i="1" s="1"/>
  <c r="FL59" i="1"/>
  <c r="FK59" i="1"/>
  <c r="FB106" i="1"/>
  <c r="EL62" i="1"/>
  <c r="EK62" i="1"/>
  <c r="EB105" i="1"/>
  <c r="DH62" i="1"/>
  <c r="DJ62" i="1" s="1"/>
  <c r="DP62" i="1" s="1"/>
  <c r="DL62" i="1"/>
  <c r="DK62" i="1"/>
  <c r="DB102" i="1"/>
  <c r="CD61" i="1"/>
  <c r="CH61" i="1" s="1"/>
  <c r="CI61" i="1"/>
  <c r="CB103" i="1"/>
  <c r="BB102" i="1"/>
  <c r="BL50" i="1"/>
  <c r="BK50" i="1"/>
  <c r="BN50" i="1" s="1"/>
  <c r="BO50" i="1" s="1"/>
  <c r="BH50" i="1"/>
  <c r="BJ50" i="1" s="1"/>
  <c r="AM49" i="1"/>
  <c r="AL49" i="1"/>
  <c r="AK49" i="1"/>
  <c r="AB102" i="1"/>
  <c r="AJ49" i="1"/>
  <c r="AP49" i="1" s="1"/>
  <c r="D49" i="1"/>
  <c r="I49" i="1"/>
  <c r="B200" i="1"/>
  <c r="ID61" i="1" l="1"/>
  <c r="IH61" i="1" s="1"/>
  <c r="II61" i="1"/>
  <c r="IB104" i="1"/>
  <c r="HI51" i="1"/>
  <c r="HD51" i="1"/>
  <c r="HH51" i="1" s="1"/>
  <c r="HB106" i="1"/>
  <c r="GJ59" i="1"/>
  <c r="GP59" i="1" s="1"/>
  <c r="GL59" i="1"/>
  <c r="GK59" i="1"/>
  <c r="GB105" i="1"/>
  <c r="FD60" i="1"/>
  <c r="FI60" i="1"/>
  <c r="FH60" i="1"/>
  <c r="FB107" i="1"/>
  <c r="ED63" i="1"/>
  <c r="EI63" i="1"/>
  <c r="EB106" i="1"/>
  <c r="DD63" i="1"/>
  <c r="DI63" i="1"/>
  <c r="DB103" i="1"/>
  <c r="CJ61" i="1"/>
  <c r="CP61" i="1" s="1"/>
  <c r="CL61" i="1"/>
  <c r="CK61" i="1"/>
  <c r="CB104" i="1"/>
  <c r="BP50" i="1"/>
  <c r="BB103" i="1"/>
  <c r="AN49" i="1"/>
  <c r="AO49" i="1" s="1"/>
  <c r="AD50" i="1" s="1"/>
  <c r="AM50" i="1" s="1"/>
  <c r="AI50" i="1"/>
  <c r="AB103" i="1"/>
  <c r="H49" i="1"/>
  <c r="K49" i="1"/>
  <c r="L49" i="1"/>
  <c r="M49" i="1"/>
  <c r="B201" i="1"/>
  <c r="IJ61" i="1" l="1"/>
  <c r="IP61" i="1" s="1"/>
  <c r="IL61" i="1"/>
  <c r="IK61" i="1"/>
  <c r="IB105" i="1"/>
  <c r="HL51" i="1"/>
  <c r="HK51" i="1"/>
  <c r="HB107" i="1"/>
  <c r="HJ51" i="1"/>
  <c r="HP51" i="1" s="1"/>
  <c r="GD60" i="1"/>
  <c r="GH60" i="1" s="1"/>
  <c r="GI60" i="1"/>
  <c r="GB106" i="1"/>
  <c r="FJ60" i="1"/>
  <c r="FP60" i="1" s="1"/>
  <c r="FL60" i="1"/>
  <c r="FK60" i="1"/>
  <c r="FB108" i="1"/>
  <c r="EL63" i="1"/>
  <c r="EK63" i="1"/>
  <c r="EH63" i="1"/>
  <c r="EJ63" i="1" s="1"/>
  <c r="EP63" i="1" s="1"/>
  <c r="EB107" i="1"/>
  <c r="DH63" i="1"/>
  <c r="DJ63" i="1" s="1"/>
  <c r="DP63" i="1" s="1"/>
  <c r="DK63" i="1"/>
  <c r="DL63" i="1"/>
  <c r="DB104" i="1"/>
  <c r="CD62" i="1"/>
  <c r="CH62" i="1" s="1"/>
  <c r="CI62" i="1"/>
  <c r="CB105" i="1"/>
  <c r="BB104" i="1"/>
  <c r="BI51" i="1"/>
  <c r="BD51" i="1"/>
  <c r="BH51" i="1" s="1"/>
  <c r="AB104" i="1"/>
  <c r="AL50" i="1"/>
  <c r="AK50" i="1"/>
  <c r="AN50" i="1" s="1"/>
  <c r="AO50" i="1" s="1"/>
  <c r="AH50" i="1"/>
  <c r="N49" i="1"/>
  <c r="O49" i="1" s="1"/>
  <c r="J49" i="1"/>
  <c r="P49" i="1" s="1"/>
  <c r="I50" i="1" s="1"/>
  <c r="B202" i="1"/>
  <c r="ID62" i="1" l="1"/>
  <c r="IH62" i="1" s="1"/>
  <c r="II62" i="1"/>
  <c r="IB106" i="1"/>
  <c r="HI52" i="1"/>
  <c r="HD52" i="1"/>
  <c r="HB108" i="1"/>
  <c r="GJ60" i="1"/>
  <c r="GP60" i="1" s="1"/>
  <c r="GD61" i="1" s="1"/>
  <c r="GH61" i="1" s="1"/>
  <c r="GL60" i="1"/>
  <c r="GK60" i="1"/>
  <c r="GB107" i="1"/>
  <c r="FD61" i="1"/>
  <c r="FH61" i="1" s="1"/>
  <c r="FI61" i="1"/>
  <c r="FB109" i="1"/>
  <c r="ED64" i="1"/>
  <c r="EH64" i="1" s="1"/>
  <c r="EI64" i="1"/>
  <c r="EB108" i="1"/>
  <c r="DD64" i="1"/>
  <c r="DI64" i="1"/>
  <c r="DB105" i="1"/>
  <c r="CJ62" i="1"/>
  <c r="CP62" i="1" s="1"/>
  <c r="CL62" i="1"/>
  <c r="CK62" i="1"/>
  <c r="CB106" i="1"/>
  <c r="BJ51" i="1"/>
  <c r="BP51" i="1" s="1"/>
  <c r="BL51" i="1"/>
  <c r="BK51" i="1"/>
  <c r="BB105" i="1"/>
  <c r="AJ50" i="1"/>
  <c r="AP50" i="1" s="1"/>
  <c r="AB105" i="1"/>
  <c r="D50" i="1"/>
  <c r="B203" i="1"/>
  <c r="IJ62" i="1" l="1"/>
  <c r="IP62" i="1" s="1"/>
  <c r="IL62" i="1"/>
  <c r="IK62" i="1"/>
  <c r="IB107" i="1"/>
  <c r="HL52" i="1"/>
  <c r="HK52" i="1"/>
  <c r="HB109" i="1"/>
  <c r="HH52" i="1"/>
  <c r="HJ52" i="1" s="1"/>
  <c r="GI61" i="1"/>
  <c r="GJ61" i="1" s="1"/>
  <c r="GP61" i="1" s="1"/>
  <c r="GD62" i="1" s="1"/>
  <c r="GH62" i="1" s="1"/>
  <c r="GL61" i="1"/>
  <c r="GK61" i="1"/>
  <c r="GB108" i="1"/>
  <c r="FJ61" i="1"/>
  <c r="FP61" i="1" s="1"/>
  <c r="FL61" i="1"/>
  <c r="FK61" i="1"/>
  <c r="FB110" i="1"/>
  <c r="EJ64" i="1"/>
  <c r="EP64" i="1" s="1"/>
  <c r="EL64" i="1"/>
  <c r="EK64" i="1"/>
  <c r="EB109" i="1"/>
  <c r="DH64" i="1"/>
  <c r="DJ64" i="1" s="1"/>
  <c r="DP64" i="1" s="1"/>
  <c r="DK64" i="1"/>
  <c r="DL64" i="1"/>
  <c r="DB106" i="1"/>
  <c r="CD63" i="1"/>
  <c r="CH63" i="1" s="1"/>
  <c r="CI63" i="1"/>
  <c r="CB107" i="1"/>
  <c r="BD52" i="1"/>
  <c r="BH52" i="1" s="1"/>
  <c r="BI52" i="1"/>
  <c r="BB106" i="1"/>
  <c r="AD51" i="1"/>
  <c r="AH51" i="1" s="1"/>
  <c r="AI51" i="1"/>
  <c r="AB106" i="1"/>
  <c r="H50" i="1"/>
  <c r="K50" i="1"/>
  <c r="L50" i="1"/>
  <c r="B204" i="1"/>
  <c r="ID63" i="1" l="1"/>
  <c r="IH63" i="1" s="1"/>
  <c r="II63" i="1"/>
  <c r="IB108" i="1"/>
  <c r="HB110" i="1"/>
  <c r="HP52" i="1"/>
  <c r="GI62" i="1"/>
  <c r="GJ62" i="1" s="1"/>
  <c r="GP62" i="1" s="1"/>
  <c r="GL62" i="1"/>
  <c r="GK62" i="1"/>
  <c r="GB109" i="1"/>
  <c r="FD62" i="1"/>
  <c r="FH62" i="1" s="1"/>
  <c r="FI62" i="1"/>
  <c r="FB111" i="1"/>
  <c r="ED65" i="1"/>
  <c r="EH65" i="1" s="1"/>
  <c r="EI65" i="1"/>
  <c r="EB110" i="1"/>
  <c r="DD65" i="1"/>
  <c r="DI65" i="1"/>
  <c r="DB107" i="1"/>
  <c r="CJ63" i="1"/>
  <c r="CP63" i="1" s="1"/>
  <c r="CD64" i="1"/>
  <c r="CH64" i="1" s="1"/>
  <c r="CI64" i="1"/>
  <c r="CL63" i="1"/>
  <c r="CK63" i="1"/>
  <c r="CB108" i="1"/>
  <c r="BB107" i="1"/>
  <c r="BJ52" i="1"/>
  <c r="BP52" i="1" s="1"/>
  <c r="BL52" i="1"/>
  <c r="BK52" i="1"/>
  <c r="AJ51" i="1"/>
  <c r="AP51" i="1" s="1"/>
  <c r="AB107" i="1"/>
  <c r="AL51" i="1"/>
  <c r="AK51" i="1"/>
  <c r="J50" i="1"/>
  <c r="B205" i="1"/>
  <c r="IJ63" i="1" l="1"/>
  <c r="IP63" i="1" s="1"/>
  <c r="IL63" i="1"/>
  <c r="IK63" i="1"/>
  <c r="IB109" i="1"/>
  <c r="HI53" i="1"/>
  <c r="HD53" i="1"/>
  <c r="HB111" i="1"/>
  <c r="GD63" i="1"/>
  <c r="GH63" i="1" s="1"/>
  <c r="GI63" i="1"/>
  <c r="GB110" i="1"/>
  <c r="FJ62" i="1"/>
  <c r="FP62" i="1" s="1"/>
  <c r="FL62" i="1"/>
  <c r="FK62" i="1"/>
  <c r="FB112" i="1"/>
  <c r="EJ65" i="1"/>
  <c r="EP65" i="1" s="1"/>
  <c r="EL65" i="1"/>
  <c r="EK65" i="1"/>
  <c r="EB111" i="1"/>
  <c r="DH65" i="1"/>
  <c r="DJ65" i="1" s="1"/>
  <c r="DP65" i="1" s="1"/>
  <c r="DK65" i="1"/>
  <c r="DL65" i="1"/>
  <c r="DB108" i="1"/>
  <c r="CJ64" i="1"/>
  <c r="CP64" i="1" s="1"/>
  <c r="CL64" i="1"/>
  <c r="CK64" i="1"/>
  <c r="CB109" i="1"/>
  <c r="BI53" i="1"/>
  <c r="BD53" i="1"/>
  <c r="BH53" i="1" s="1"/>
  <c r="BB108" i="1"/>
  <c r="AB108" i="1"/>
  <c r="AI52" i="1"/>
  <c r="AD52" i="1"/>
  <c r="AH52" i="1" s="1"/>
  <c r="P50" i="1"/>
  <c r="D51" i="1" s="1"/>
  <c r="B206" i="1"/>
  <c r="ID64" i="1" l="1"/>
  <c r="II64" i="1"/>
  <c r="IH64" i="1"/>
  <c r="IB110" i="1"/>
  <c r="HB112" i="1"/>
  <c r="HL53" i="1"/>
  <c r="HK53" i="1"/>
  <c r="HH53" i="1"/>
  <c r="HJ53" i="1" s="1"/>
  <c r="GJ63" i="1"/>
  <c r="GP63" i="1" s="1"/>
  <c r="GL63" i="1"/>
  <c r="GK63" i="1"/>
  <c r="GB111" i="1"/>
  <c r="FD63" i="1"/>
  <c r="FH63" i="1" s="1"/>
  <c r="FI63" i="1"/>
  <c r="FB113" i="1"/>
  <c r="ED66" i="1"/>
  <c r="EH66" i="1" s="1"/>
  <c r="EI66" i="1"/>
  <c r="EB112" i="1"/>
  <c r="DD66" i="1"/>
  <c r="DI66" i="1"/>
  <c r="DB109" i="1"/>
  <c r="CD65" i="1"/>
  <c r="CH65" i="1" s="1"/>
  <c r="CI65" i="1"/>
  <c r="CB110" i="1"/>
  <c r="BL53" i="1"/>
  <c r="BK53" i="1"/>
  <c r="BB109" i="1"/>
  <c r="BJ53" i="1"/>
  <c r="BP53" i="1" s="1"/>
  <c r="AJ52" i="1"/>
  <c r="AP52" i="1" s="1"/>
  <c r="AB109" i="1"/>
  <c r="AL52" i="1"/>
  <c r="AK52" i="1"/>
  <c r="H51" i="1"/>
  <c r="K51" i="1"/>
  <c r="L51" i="1"/>
  <c r="I51" i="1"/>
  <c r="B207" i="1"/>
  <c r="IJ64" i="1" l="1"/>
  <c r="IP64" i="1" s="1"/>
  <c r="IL64" i="1"/>
  <c r="IK64" i="1"/>
  <c r="IB111" i="1"/>
  <c r="HB113" i="1"/>
  <c r="HP53" i="1"/>
  <c r="GD64" i="1"/>
  <c r="GH64" i="1" s="1"/>
  <c r="GI64" i="1"/>
  <c r="GB112" i="1"/>
  <c r="FJ63" i="1"/>
  <c r="FP63" i="1" s="1"/>
  <c r="FL63" i="1"/>
  <c r="FK63" i="1"/>
  <c r="FB114" i="1"/>
  <c r="EJ66" i="1"/>
  <c r="EP66" i="1" s="1"/>
  <c r="EL66" i="1"/>
  <c r="EK66" i="1"/>
  <c r="EB113" i="1"/>
  <c r="DH66" i="1"/>
  <c r="DJ66" i="1" s="1"/>
  <c r="DP66" i="1" s="1"/>
  <c r="DK66" i="1"/>
  <c r="DL66" i="1"/>
  <c r="DB110" i="1"/>
  <c r="CJ65" i="1"/>
  <c r="CP65" i="1" s="1"/>
  <c r="CD66" i="1"/>
  <c r="CH66" i="1" s="1"/>
  <c r="CI66" i="1"/>
  <c r="CL65" i="1"/>
  <c r="CK65" i="1"/>
  <c r="CB111" i="1"/>
  <c r="BD54" i="1"/>
  <c r="BH54" i="1" s="1"/>
  <c r="BI54" i="1"/>
  <c r="BB110" i="1"/>
  <c r="AB110" i="1"/>
  <c r="AD53" i="1"/>
  <c r="AI53" i="1"/>
  <c r="J51" i="1"/>
  <c r="P51" i="1" s="1"/>
  <c r="D52" i="1" s="1"/>
  <c r="B208" i="1"/>
  <c r="ID65" i="1" l="1"/>
  <c r="IH65" i="1" s="1"/>
  <c r="II65" i="1"/>
  <c r="IB112" i="1"/>
  <c r="HD54" i="1"/>
  <c r="HI54" i="1"/>
  <c r="HB114" i="1"/>
  <c r="GJ64" i="1"/>
  <c r="GP64" i="1" s="1"/>
  <c r="GL64" i="1"/>
  <c r="GK64" i="1"/>
  <c r="GB113" i="1"/>
  <c r="FD64" i="1"/>
  <c r="FH64" i="1" s="1"/>
  <c r="FI64" i="1"/>
  <c r="FB115" i="1"/>
  <c r="ED67" i="1"/>
  <c r="EH67" i="1" s="1"/>
  <c r="EI67" i="1"/>
  <c r="EB114" i="1"/>
  <c r="DI67" i="1"/>
  <c r="DD67" i="1"/>
  <c r="DB111" i="1"/>
  <c r="CJ66" i="1"/>
  <c r="CP66" i="1" s="1"/>
  <c r="CL66" i="1"/>
  <c r="CK66" i="1"/>
  <c r="CB112" i="1"/>
  <c r="BJ54" i="1"/>
  <c r="BP54" i="1" s="1"/>
  <c r="BB111" i="1"/>
  <c r="BL54" i="1"/>
  <c r="BK54" i="1"/>
  <c r="AL53" i="1"/>
  <c r="AK53" i="1"/>
  <c r="AB111" i="1"/>
  <c r="AH53" i="1"/>
  <c r="AJ53" i="1" s="1"/>
  <c r="H52" i="1"/>
  <c r="K52" i="1"/>
  <c r="L52" i="1"/>
  <c r="I52" i="1"/>
  <c r="B209" i="1"/>
  <c r="IJ65" i="1" l="1"/>
  <c r="IP65" i="1" s="1"/>
  <c r="ID66" i="1" s="1"/>
  <c r="IH66" i="1" s="1"/>
  <c r="IL65" i="1"/>
  <c r="IK65" i="1"/>
  <c r="IB113" i="1"/>
  <c r="HB115" i="1"/>
  <c r="HL54" i="1"/>
  <c r="HK54" i="1"/>
  <c r="HH54" i="1"/>
  <c r="GD65" i="1"/>
  <c r="GH65" i="1" s="1"/>
  <c r="GI65" i="1"/>
  <c r="GB114" i="1"/>
  <c r="FJ64" i="1"/>
  <c r="FP64" i="1" s="1"/>
  <c r="FL64" i="1"/>
  <c r="FK64" i="1"/>
  <c r="FB116" i="1"/>
  <c r="EJ67" i="1"/>
  <c r="EP67" i="1" s="1"/>
  <c r="EL67" i="1"/>
  <c r="EK67" i="1"/>
  <c r="EB115" i="1"/>
  <c r="DH67" i="1"/>
  <c r="DJ67" i="1" s="1"/>
  <c r="DP67" i="1" s="1"/>
  <c r="DL67" i="1"/>
  <c r="DK67" i="1"/>
  <c r="DB112" i="1"/>
  <c r="CD67" i="1"/>
  <c r="CH67" i="1" s="1"/>
  <c r="CI67" i="1"/>
  <c r="CB113" i="1"/>
  <c r="BD55" i="1"/>
  <c r="BH55" i="1" s="1"/>
  <c r="BI55" i="1"/>
  <c r="BB112" i="1"/>
  <c r="AB112" i="1"/>
  <c r="AP53" i="1"/>
  <c r="J52" i="1"/>
  <c r="P52" i="1" s="1"/>
  <c r="D53" i="1" s="1"/>
  <c r="B210" i="1"/>
  <c r="II66" i="1" l="1"/>
  <c r="IJ66" i="1" s="1"/>
  <c r="IP66" i="1" s="1"/>
  <c r="ID67" i="1"/>
  <c r="IH67" i="1" s="1"/>
  <c r="IL66" i="1"/>
  <c r="IK66" i="1"/>
  <c r="IB114" i="1"/>
  <c r="HB116" i="1"/>
  <c r="HJ54" i="1"/>
  <c r="HP54" i="1" s="1"/>
  <c r="GJ65" i="1"/>
  <c r="GP65" i="1" s="1"/>
  <c r="GL65" i="1"/>
  <c r="GK65" i="1"/>
  <c r="GB115" i="1"/>
  <c r="FD65" i="1"/>
  <c r="FH65" i="1" s="1"/>
  <c r="FI65" i="1"/>
  <c r="FB117" i="1"/>
  <c r="ED68" i="1"/>
  <c r="EH68" i="1" s="1"/>
  <c r="EI68" i="1"/>
  <c r="EB116" i="1"/>
  <c r="DI68" i="1"/>
  <c r="DD68" i="1"/>
  <c r="DB113" i="1"/>
  <c r="CJ67" i="1"/>
  <c r="CP67" i="1" s="1"/>
  <c r="CL67" i="1"/>
  <c r="CK67" i="1"/>
  <c r="CB114" i="1"/>
  <c r="BK55" i="1"/>
  <c r="BL55" i="1"/>
  <c r="BJ55" i="1"/>
  <c r="BP55" i="1" s="1"/>
  <c r="BI56" i="1" s="1"/>
  <c r="BB113" i="1"/>
  <c r="AI54" i="1"/>
  <c r="AD54" i="1"/>
  <c r="AB113" i="1"/>
  <c r="H53" i="1"/>
  <c r="I53" i="1"/>
  <c r="K53" i="1"/>
  <c r="L53" i="1"/>
  <c r="B211" i="1"/>
  <c r="II67" i="1" l="1"/>
  <c r="IJ67" i="1" s="1"/>
  <c r="IP67" i="1" s="1"/>
  <c r="IL67" i="1"/>
  <c r="IK67" i="1"/>
  <c r="IB115" i="1"/>
  <c r="HI55" i="1"/>
  <c r="HD55" i="1"/>
  <c r="HB117" i="1"/>
  <c r="GD66" i="1"/>
  <c r="GH66" i="1" s="1"/>
  <c r="GI66" i="1"/>
  <c r="GB116" i="1"/>
  <c r="FJ65" i="1"/>
  <c r="FP65" i="1" s="1"/>
  <c r="FL65" i="1"/>
  <c r="FK65" i="1"/>
  <c r="FB118" i="1"/>
  <c r="EJ68" i="1"/>
  <c r="EP68" i="1" s="1"/>
  <c r="EL68" i="1"/>
  <c r="EK68" i="1"/>
  <c r="EB117" i="1"/>
  <c r="DH68" i="1"/>
  <c r="DJ68" i="1" s="1"/>
  <c r="DP68" i="1" s="1"/>
  <c r="DK68" i="1"/>
  <c r="DL68" i="1"/>
  <c r="DB114" i="1"/>
  <c r="CD68" i="1"/>
  <c r="CH68" i="1" s="1"/>
  <c r="CI68" i="1"/>
  <c r="CB115" i="1"/>
  <c r="BD56" i="1"/>
  <c r="BL56" i="1" s="1"/>
  <c r="BB114" i="1"/>
  <c r="J53" i="1"/>
  <c r="P53" i="1" s="1"/>
  <c r="D54" i="1" s="1"/>
  <c r="H54" i="1" s="1"/>
  <c r="AB114" i="1"/>
  <c r="AL54" i="1"/>
  <c r="AK54" i="1"/>
  <c r="AH54" i="1"/>
  <c r="B212" i="1"/>
  <c r="ID68" i="1" l="1"/>
  <c r="IH68" i="1" s="1"/>
  <c r="II68" i="1"/>
  <c r="IB116" i="1"/>
  <c r="HL55" i="1"/>
  <c r="HK55" i="1"/>
  <c r="HH55" i="1"/>
  <c r="HB118" i="1"/>
  <c r="GJ66" i="1"/>
  <c r="GP66" i="1" s="1"/>
  <c r="GL66" i="1"/>
  <c r="GK66" i="1"/>
  <c r="GB117" i="1"/>
  <c r="FD66" i="1"/>
  <c r="FI66" i="1"/>
  <c r="FH66" i="1"/>
  <c r="FB119" i="1"/>
  <c r="ED69" i="1"/>
  <c r="EH69" i="1" s="1"/>
  <c r="EI69" i="1"/>
  <c r="EB118" i="1"/>
  <c r="DD69" i="1"/>
  <c r="DH69" i="1" s="1"/>
  <c r="DI69" i="1"/>
  <c r="DB115" i="1"/>
  <c r="CJ68" i="1"/>
  <c r="CP68" i="1" s="1"/>
  <c r="CL68" i="1"/>
  <c r="CK68" i="1"/>
  <c r="CB116" i="1"/>
  <c r="BK56" i="1"/>
  <c r="BH56" i="1"/>
  <c r="BJ56" i="1" s="1"/>
  <c r="BP56" i="1" s="1"/>
  <c r="BB115" i="1"/>
  <c r="I54" i="1"/>
  <c r="J54" i="1" s="1"/>
  <c r="P54" i="1" s="1"/>
  <c r="D55" i="1" s="1"/>
  <c r="K55" i="1" s="1"/>
  <c r="AB115" i="1"/>
  <c r="AJ54" i="1"/>
  <c r="AP54" i="1" s="1"/>
  <c r="K54" i="1"/>
  <c r="L54" i="1"/>
  <c r="B213" i="1"/>
  <c r="IJ68" i="1" l="1"/>
  <c r="IP68" i="1" s="1"/>
  <c r="IL68" i="1"/>
  <c r="IK68" i="1"/>
  <c r="IB117" i="1"/>
  <c r="HB119" i="1"/>
  <c r="HJ55" i="1"/>
  <c r="HP55" i="1" s="1"/>
  <c r="GD67" i="1"/>
  <c r="GH67" i="1" s="1"/>
  <c r="GI67" i="1"/>
  <c r="GB118" i="1"/>
  <c r="FJ66" i="1"/>
  <c r="FP66" i="1" s="1"/>
  <c r="FL66" i="1"/>
  <c r="FK66" i="1"/>
  <c r="FB120" i="1"/>
  <c r="EJ69" i="1"/>
  <c r="EP69" i="1" s="1"/>
  <c r="EL69" i="1"/>
  <c r="EK69" i="1"/>
  <c r="EB119" i="1"/>
  <c r="DJ69" i="1"/>
  <c r="DP69" i="1" s="1"/>
  <c r="DL69" i="1"/>
  <c r="DK69" i="1"/>
  <c r="DB116" i="1"/>
  <c r="CD69" i="1"/>
  <c r="CH69" i="1" s="1"/>
  <c r="CI69" i="1"/>
  <c r="CB117" i="1"/>
  <c r="BD57" i="1"/>
  <c r="BH57" i="1" s="1"/>
  <c r="BI57" i="1"/>
  <c r="BB116" i="1"/>
  <c r="AI55" i="1"/>
  <c r="AD55" i="1"/>
  <c r="AB116" i="1"/>
  <c r="I55" i="1"/>
  <c r="L55" i="1"/>
  <c r="H55" i="1"/>
  <c r="B214" i="1"/>
  <c r="ID69" i="1" l="1"/>
  <c r="IH69" i="1" s="1"/>
  <c r="II69" i="1"/>
  <c r="IB118" i="1"/>
  <c r="HI56" i="1"/>
  <c r="HD56" i="1"/>
  <c r="HB120" i="1"/>
  <c r="GJ67" i="1"/>
  <c r="GP67" i="1" s="1"/>
  <c r="GL67" i="1"/>
  <c r="GK67" i="1"/>
  <c r="GB119" i="1"/>
  <c r="FD67" i="1"/>
  <c r="FI67" i="1"/>
  <c r="FH67" i="1"/>
  <c r="FB121" i="1"/>
  <c r="ED70" i="1"/>
  <c r="EH70" i="1" s="1"/>
  <c r="EI70" i="1"/>
  <c r="EB120" i="1"/>
  <c r="DD70" i="1"/>
  <c r="DI70" i="1"/>
  <c r="DB117" i="1"/>
  <c r="CJ69" i="1"/>
  <c r="CP69" i="1" s="1"/>
  <c r="CL69" i="1"/>
  <c r="CK69" i="1"/>
  <c r="CB118" i="1"/>
  <c r="BJ57" i="1"/>
  <c r="BP57" i="1" s="1"/>
  <c r="BB117" i="1"/>
  <c r="BL57" i="1"/>
  <c r="BK57" i="1"/>
  <c r="J55" i="1"/>
  <c r="P55" i="1" s="1"/>
  <c r="I56" i="1" s="1"/>
  <c r="AB117" i="1"/>
  <c r="AL55" i="1"/>
  <c r="AK55" i="1"/>
  <c r="AH55" i="1"/>
  <c r="B215" i="1"/>
  <c r="IJ69" i="1" l="1"/>
  <c r="IP69" i="1" s="1"/>
  <c r="IL69" i="1"/>
  <c r="IK69" i="1"/>
  <c r="IB119" i="1"/>
  <c r="HL56" i="1"/>
  <c r="HK56" i="1"/>
  <c r="HB121" i="1"/>
  <c r="HH56" i="1"/>
  <c r="HJ56" i="1" s="1"/>
  <c r="GD68" i="1"/>
  <c r="GH68" i="1" s="1"/>
  <c r="GI68" i="1"/>
  <c r="GB120" i="1"/>
  <c r="FJ67" i="1"/>
  <c r="FP67" i="1" s="1"/>
  <c r="FL67" i="1"/>
  <c r="FK67" i="1"/>
  <c r="FB122" i="1"/>
  <c r="EJ70" i="1"/>
  <c r="EP70" i="1" s="1"/>
  <c r="EL70" i="1"/>
  <c r="EK70" i="1"/>
  <c r="EB121" i="1"/>
  <c r="DH70" i="1"/>
  <c r="DJ70" i="1" s="1"/>
  <c r="DP70" i="1" s="1"/>
  <c r="DL70" i="1"/>
  <c r="DK70" i="1"/>
  <c r="DB118" i="1"/>
  <c r="CD70" i="1"/>
  <c r="CH70" i="1" s="1"/>
  <c r="CI70" i="1"/>
  <c r="CB119" i="1"/>
  <c r="BI58" i="1"/>
  <c r="BD58" i="1"/>
  <c r="BB118" i="1"/>
  <c r="D56" i="1"/>
  <c r="H56" i="1" s="1"/>
  <c r="J56" i="1" s="1"/>
  <c r="P56" i="1" s="1"/>
  <c r="AJ55" i="1"/>
  <c r="AP55" i="1" s="1"/>
  <c r="AB118" i="1"/>
  <c r="B216" i="1"/>
  <c r="K56" i="1" l="1"/>
  <c r="L56" i="1"/>
  <c r="ID70" i="1"/>
  <c r="IH70" i="1" s="1"/>
  <c r="II70" i="1"/>
  <c r="IB120" i="1"/>
  <c r="HB122" i="1"/>
  <c r="HP56" i="1"/>
  <c r="GJ68" i="1"/>
  <c r="GP68" i="1" s="1"/>
  <c r="GL68" i="1"/>
  <c r="GK68" i="1"/>
  <c r="GB121" i="1"/>
  <c r="FD68" i="1"/>
  <c r="FH68" i="1" s="1"/>
  <c r="FI68" i="1"/>
  <c r="FB123" i="1"/>
  <c r="ED71" i="1"/>
  <c r="EH71" i="1" s="1"/>
  <c r="EI71" i="1"/>
  <c r="EB122" i="1"/>
  <c r="DI71" i="1"/>
  <c r="DD71" i="1"/>
  <c r="DB119" i="1"/>
  <c r="CJ70" i="1"/>
  <c r="CP70" i="1" s="1"/>
  <c r="CI71" i="1" s="1"/>
  <c r="CL70" i="1"/>
  <c r="CK70" i="1"/>
  <c r="CB120" i="1"/>
  <c r="BL58" i="1"/>
  <c r="BK58" i="1"/>
  <c r="BB119" i="1"/>
  <c r="BH58" i="1"/>
  <c r="BJ58" i="1" s="1"/>
  <c r="AI56" i="1"/>
  <c r="AD56" i="1"/>
  <c r="AB119" i="1"/>
  <c r="D57" i="1"/>
  <c r="H57" i="1" s="1"/>
  <c r="I57" i="1"/>
  <c r="B217" i="1"/>
  <c r="IJ70" i="1" l="1"/>
  <c r="IP70" i="1" s="1"/>
  <c r="IL70" i="1"/>
  <c r="IK70" i="1"/>
  <c r="IB121" i="1"/>
  <c r="HI57" i="1"/>
  <c r="HD57" i="1"/>
  <c r="HB123" i="1"/>
  <c r="GD69" i="1"/>
  <c r="GH69" i="1" s="1"/>
  <c r="GI69" i="1"/>
  <c r="GB122" i="1"/>
  <c r="FJ68" i="1"/>
  <c r="FP68" i="1" s="1"/>
  <c r="FL68" i="1"/>
  <c r="FK68" i="1"/>
  <c r="FB124" i="1"/>
  <c r="EJ71" i="1"/>
  <c r="EP71" i="1" s="1"/>
  <c r="EL71" i="1"/>
  <c r="EK71" i="1"/>
  <c r="EB123" i="1"/>
  <c r="DH71" i="1"/>
  <c r="DL71" i="1"/>
  <c r="DK71" i="1"/>
  <c r="DJ71" i="1"/>
  <c r="DP71" i="1" s="1"/>
  <c r="CD71" i="1"/>
  <c r="CH71" i="1" s="1"/>
  <c r="CJ71" i="1" s="1"/>
  <c r="CP71" i="1" s="1"/>
  <c r="DB120" i="1"/>
  <c r="CK71" i="1"/>
  <c r="CB121" i="1"/>
  <c r="BB120" i="1"/>
  <c r="BP58" i="1"/>
  <c r="AB120" i="1"/>
  <c r="AL56" i="1"/>
  <c r="AK56" i="1"/>
  <c r="AH56" i="1"/>
  <c r="AJ56" i="1" s="1"/>
  <c r="J57" i="1"/>
  <c r="P57" i="1" s="1"/>
  <c r="D58" i="1" s="1"/>
  <c r="H58" i="1" s="1"/>
  <c r="K57" i="1"/>
  <c r="L57" i="1"/>
  <c r="B218" i="1"/>
  <c r="ID71" i="1" l="1"/>
  <c r="IH71" i="1" s="1"/>
  <c r="II71" i="1"/>
  <c r="IB122" i="1"/>
  <c r="HL57" i="1"/>
  <c r="HK57" i="1"/>
  <c r="HB124" i="1"/>
  <c r="HH57" i="1"/>
  <c r="GJ69" i="1"/>
  <c r="GP69" i="1" s="1"/>
  <c r="GL69" i="1"/>
  <c r="GK69" i="1"/>
  <c r="GB123" i="1"/>
  <c r="FD69" i="1"/>
  <c r="FH69" i="1" s="1"/>
  <c r="FI69" i="1"/>
  <c r="FB125" i="1"/>
  <c r="ED72" i="1"/>
  <c r="EH72" i="1" s="1"/>
  <c r="EI72" i="1"/>
  <c r="EB124" i="1"/>
  <c r="DD72" i="1"/>
  <c r="DI72" i="1"/>
  <c r="CL71" i="1"/>
  <c r="DB121" i="1"/>
  <c r="CD72" i="1"/>
  <c r="CH72" i="1" s="1"/>
  <c r="CI72" i="1"/>
  <c r="CB122" i="1"/>
  <c r="BI59" i="1"/>
  <c r="BD59" i="1"/>
  <c r="BH59" i="1" s="1"/>
  <c r="BB121" i="1"/>
  <c r="AP56" i="1"/>
  <c r="AB121" i="1"/>
  <c r="K58" i="1"/>
  <c r="I58" i="1"/>
  <c r="B219" i="1"/>
  <c r="L58" i="1"/>
  <c r="IJ71" i="1" l="1"/>
  <c r="IP71" i="1" s="1"/>
  <c r="IL71" i="1"/>
  <c r="IK71" i="1"/>
  <c r="IB123" i="1"/>
  <c r="HB125" i="1"/>
  <c r="HJ57" i="1"/>
  <c r="HP57" i="1" s="1"/>
  <c r="GD70" i="1"/>
  <c r="GH70" i="1" s="1"/>
  <c r="GI70" i="1"/>
  <c r="GB124" i="1"/>
  <c r="FJ69" i="1"/>
  <c r="FP69" i="1" s="1"/>
  <c r="FL69" i="1"/>
  <c r="FK69" i="1"/>
  <c r="FB126" i="1"/>
  <c r="EJ72" i="1"/>
  <c r="EP72" i="1" s="1"/>
  <c r="ED73" i="1" s="1"/>
  <c r="EH73" i="1" s="1"/>
  <c r="EL72" i="1"/>
  <c r="EK72" i="1"/>
  <c r="EB125" i="1"/>
  <c r="DH72" i="1"/>
  <c r="DJ72" i="1" s="1"/>
  <c r="DP72" i="1" s="1"/>
  <c r="DK72" i="1"/>
  <c r="DL72" i="1"/>
  <c r="DB122" i="1"/>
  <c r="CJ72" i="1"/>
  <c r="CP72" i="1" s="1"/>
  <c r="CL72" i="1"/>
  <c r="CK72" i="1"/>
  <c r="CB123" i="1"/>
  <c r="BL59" i="1"/>
  <c r="BK59" i="1"/>
  <c r="BB122" i="1"/>
  <c r="BJ59" i="1"/>
  <c r="BP59" i="1" s="1"/>
  <c r="AB122" i="1"/>
  <c r="AI57" i="1"/>
  <c r="AD57" i="1"/>
  <c r="AH57" i="1" s="1"/>
  <c r="B220" i="1"/>
  <c r="J58" i="1"/>
  <c r="ID72" i="1" l="1"/>
  <c r="IH72" i="1" s="1"/>
  <c r="II72" i="1"/>
  <c r="IB124" i="1"/>
  <c r="HD58" i="1"/>
  <c r="HH58" i="1" s="1"/>
  <c r="HI58" i="1"/>
  <c r="HB126" i="1"/>
  <c r="GJ70" i="1"/>
  <c r="GP70" i="1" s="1"/>
  <c r="GL70" i="1"/>
  <c r="GK70" i="1"/>
  <c r="GB125" i="1"/>
  <c r="FD70" i="1"/>
  <c r="FH70" i="1" s="1"/>
  <c r="FI70" i="1"/>
  <c r="FB127" i="1"/>
  <c r="EI73" i="1"/>
  <c r="EJ73" i="1" s="1"/>
  <c r="EP73" i="1" s="1"/>
  <c r="ED74" i="1" s="1"/>
  <c r="EH74" i="1" s="1"/>
  <c r="EL73" i="1"/>
  <c r="EK73" i="1"/>
  <c r="EB126" i="1"/>
  <c r="DI73" i="1"/>
  <c r="DD73" i="1"/>
  <c r="DB123" i="1"/>
  <c r="CD73" i="1"/>
  <c r="CH73" i="1" s="1"/>
  <c r="CI73" i="1"/>
  <c r="CB124" i="1"/>
  <c r="BD60" i="1"/>
  <c r="BH60" i="1" s="1"/>
  <c r="BI60" i="1"/>
  <c r="BB123" i="1"/>
  <c r="AJ57" i="1"/>
  <c r="AP57" i="1" s="1"/>
  <c r="AD58" i="1" s="1"/>
  <c r="AB123" i="1"/>
  <c r="AL57" i="1"/>
  <c r="AK57" i="1"/>
  <c r="P58" i="1"/>
  <c r="I59" i="1" s="1"/>
  <c r="B221" i="1"/>
  <c r="IJ72" i="1" l="1"/>
  <c r="IP72" i="1" s="1"/>
  <c r="ID73" i="1" s="1"/>
  <c r="IH73" i="1" s="1"/>
  <c r="II73" i="1"/>
  <c r="IL72" i="1"/>
  <c r="IK72" i="1"/>
  <c r="IB125" i="1"/>
  <c r="HJ58" i="1"/>
  <c r="HP58" i="1" s="1"/>
  <c r="HB127" i="1"/>
  <c r="HL58" i="1"/>
  <c r="HK58" i="1"/>
  <c r="GD71" i="1"/>
  <c r="GH71" i="1" s="1"/>
  <c r="GI71" i="1"/>
  <c r="GB126" i="1"/>
  <c r="FJ70" i="1"/>
  <c r="FP70" i="1" s="1"/>
  <c r="FL70" i="1"/>
  <c r="FK70" i="1"/>
  <c r="FB128" i="1"/>
  <c r="EI74" i="1"/>
  <c r="EJ74" i="1" s="1"/>
  <c r="EP74" i="1" s="1"/>
  <c r="EL74" i="1"/>
  <c r="EK74" i="1"/>
  <c r="EB127" i="1"/>
  <c r="DH73" i="1"/>
  <c r="DJ73" i="1" s="1"/>
  <c r="DP73" i="1" s="1"/>
  <c r="DL73" i="1"/>
  <c r="DK73" i="1"/>
  <c r="DB124" i="1"/>
  <c r="CJ73" i="1"/>
  <c r="CP73" i="1" s="1"/>
  <c r="CL73" i="1"/>
  <c r="CK73" i="1"/>
  <c r="CB125" i="1"/>
  <c r="BJ60" i="1"/>
  <c r="BP60" i="1" s="1"/>
  <c r="BB124" i="1"/>
  <c r="BL60" i="1"/>
  <c r="BK60" i="1"/>
  <c r="AI58" i="1"/>
  <c r="AL58" i="1"/>
  <c r="AK58" i="1"/>
  <c r="AH58" i="1"/>
  <c r="AB124" i="1"/>
  <c r="D59" i="1"/>
  <c r="H59" i="1" s="1"/>
  <c r="B222" i="1"/>
  <c r="IJ73" i="1" l="1"/>
  <c r="IP73" i="1" s="1"/>
  <c r="IL73" i="1"/>
  <c r="IK73" i="1"/>
  <c r="IB126" i="1"/>
  <c r="HB128" i="1"/>
  <c r="HI59" i="1"/>
  <c r="HD59" i="1"/>
  <c r="HH59" i="1" s="1"/>
  <c r="GJ71" i="1"/>
  <c r="GP71" i="1" s="1"/>
  <c r="GD72" i="1" s="1"/>
  <c r="GH72" i="1" s="1"/>
  <c r="GL71" i="1"/>
  <c r="GK71" i="1"/>
  <c r="GB127" i="1"/>
  <c r="FD71" i="1"/>
  <c r="FH71" i="1" s="1"/>
  <c r="FI71" i="1"/>
  <c r="FB129" i="1"/>
  <c r="EI75" i="1"/>
  <c r="ED75" i="1"/>
  <c r="EH75" i="1" s="1"/>
  <c r="EB128" i="1"/>
  <c r="DI74" i="1"/>
  <c r="DD74" i="1"/>
  <c r="DB125" i="1"/>
  <c r="CD74" i="1"/>
  <c r="CH74" i="1" s="1"/>
  <c r="CI74" i="1"/>
  <c r="CB126" i="1"/>
  <c r="BD61" i="1"/>
  <c r="BI61" i="1"/>
  <c r="BB125" i="1"/>
  <c r="AB125" i="1"/>
  <c r="AJ58" i="1"/>
  <c r="AP58" i="1" s="1"/>
  <c r="L59" i="1"/>
  <c r="K59" i="1"/>
  <c r="B223" i="1"/>
  <c r="J59" i="1"/>
  <c r="ID74" i="1" l="1"/>
  <c r="IH74" i="1" s="1"/>
  <c r="II74" i="1"/>
  <c r="IB127" i="1"/>
  <c r="HJ59" i="1"/>
  <c r="HP59" i="1" s="1"/>
  <c r="HB129" i="1"/>
  <c r="HL59" i="1"/>
  <c r="HK59" i="1"/>
  <c r="EK75" i="1"/>
  <c r="GI72" i="1"/>
  <c r="GJ72" i="1" s="1"/>
  <c r="GP72" i="1" s="1"/>
  <c r="GL72" i="1"/>
  <c r="GK72" i="1"/>
  <c r="GB128" i="1"/>
  <c r="FJ71" i="1"/>
  <c r="FP71" i="1" s="1"/>
  <c r="FL71" i="1"/>
  <c r="FK71" i="1"/>
  <c r="FB130" i="1"/>
  <c r="EL75" i="1"/>
  <c r="EJ75" i="1"/>
  <c r="EP75" i="1" s="1"/>
  <c r="ED76" i="1" s="1"/>
  <c r="EH76" i="1" s="1"/>
  <c r="EB129" i="1"/>
  <c r="DH74" i="1"/>
  <c r="DJ74" i="1" s="1"/>
  <c r="DP74" i="1" s="1"/>
  <c r="DL74" i="1"/>
  <c r="DK74" i="1"/>
  <c r="DB126" i="1"/>
  <c r="CJ74" i="1"/>
  <c r="CP74" i="1" s="1"/>
  <c r="CL74" i="1"/>
  <c r="CK74" i="1"/>
  <c r="CB127" i="1"/>
  <c r="BB126" i="1"/>
  <c r="BL61" i="1"/>
  <c r="BK61" i="1"/>
  <c r="BH61" i="1"/>
  <c r="BJ61" i="1" s="1"/>
  <c r="AD59" i="1"/>
  <c r="AI59" i="1"/>
  <c r="AB126" i="1"/>
  <c r="P59" i="1"/>
  <c r="I60" i="1" s="1"/>
  <c r="B224" i="1"/>
  <c r="IJ74" i="1" l="1"/>
  <c r="IP74" i="1" s="1"/>
  <c r="IL74" i="1"/>
  <c r="IK74" i="1"/>
  <c r="IB128" i="1"/>
  <c r="HB130" i="1"/>
  <c r="HI60" i="1"/>
  <c r="HD60" i="1"/>
  <c r="HH60" i="1" s="1"/>
  <c r="EI76" i="1"/>
  <c r="EJ76" i="1" s="1"/>
  <c r="EP76" i="1" s="1"/>
  <c r="ED77" i="1" s="1"/>
  <c r="EH77" i="1" s="1"/>
  <c r="GD73" i="1"/>
  <c r="GH73" i="1" s="1"/>
  <c r="GI73" i="1"/>
  <c r="GB129" i="1"/>
  <c r="FD72" i="1"/>
  <c r="FI72" i="1"/>
  <c r="FH72" i="1"/>
  <c r="FB131" i="1"/>
  <c r="EL76" i="1"/>
  <c r="EK76" i="1"/>
  <c r="EB130" i="1"/>
  <c r="DD75" i="1"/>
  <c r="DI75" i="1"/>
  <c r="DB127" i="1"/>
  <c r="CD75" i="1"/>
  <c r="CH75" i="1" s="1"/>
  <c r="CI75" i="1"/>
  <c r="CB128" i="1"/>
  <c r="BP61" i="1"/>
  <c r="BB127" i="1"/>
  <c r="AB127" i="1"/>
  <c r="AL59" i="1"/>
  <c r="AK59" i="1"/>
  <c r="AH59" i="1"/>
  <c r="AJ59" i="1" s="1"/>
  <c r="D60" i="1"/>
  <c r="H60" i="1" s="1"/>
  <c r="B225" i="1"/>
  <c r="ID75" i="1" l="1"/>
  <c r="IH75" i="1" s="1"/>
  <c r="II75" i="1"/>
  <c r="IB129" i="1"/>
  <c r="HJ60" i="1"/>
  <c r="HP60" i="1" s="1"/>
  <c r="HL60" i="1"/>
  <c r="HK60" i="1"/>
  <c r="HB131" i="1"/>
  <c r="GJ73" i="1"/>
  <c r="GP73" i="1" s="1"/>
  <c r="GL73" i="1"/>
  <c r="GK73" i="1"/>
  <c r="GB130" i="1"/>
  <c r="FJ72" i="1"/>
  <c r="FP72" i="1" s="1"/>
  <c r="FD73" i="1"/>
  <c r="FH73" i="1" s="1"/>
  <c r="FI73" i="1"/>
  <c r="FL72" i="1"/>
  <c r="FK72" i="1"/>
  <c r="FB132" i="1"/>
  <c r="EI77" i="1"/>
  <c r="EJ77" i="1" s="1"/>
  <c r="EP77" i="1" s="1"/>
  <c r="EL77" i="1"/>
  <c r="EK77" i="1"/>
  <c r="EB131" i="1"/>
  <c r="DH75" i="1"/>
  <c r="DJ75" i="1" s="1"/>
  <c r="DP75" i="1" s="1"/>
  <c r="DL75" i="1"/>
  <c r="DK75" i="1"/>
  <c r="DB128" i="1"/>
  <c r="CJ75" i="1"/>
  <c r="CP75" i="1" s="1"/>
  <c r="CL75" i="1"/>
  <c r="CK75" i="1"/>
  <c r="CB129" i="1"/>
  <c r="BB128" i="1"/>
  <c r="BI62" i="1"/>
  <c r="BD62" i="1"/>
  <c r="BH62" i="1" s="1"/>
  <c r="AB128" i="1"/>
  <c r="AP59" i="1"/>
  <c r="L60" i="1"/>
  <c r="K60" i="1"/>
  <c r="B226" i="1"/>
  <c r="J60" i="1"/>
  <c r="IJ75" i="1" l="1"/>
  <c r="IP75" i="1" s="1"/>
  <c r="IL75" i="1"/>
  <c r="IK75" i="1"/>
  <c r="IB130" i="1"/>
  <c r="HD61" i="1"/>
  <c r="HH61" i="1" s="1"/>
  <c r="HI61" i="1"/>
  <c r="HB132" i="1"/>
  <c r="HK61" i="1"/>
  <c r="GD74" i="1"/>
  <c r="GH74" i="1" s="1"/>
  <c r="GI74" i="1"/>
  <c r="GB131" i="1"/>
  <c r="FJ73" i="1"/>
  <c r="FP73" i="1" s="1"/>
  <c r="FL73" i="1"/>
  <c r="FK73" i="1"/>
  <c r="FB133" i="1"/>
  <c r="ED78" i="1"/>
  <c r="EH78" i="1" s="1"/>
  <c r="EI78" i="1"/>
  <c r="EB132" i="1"/>
  <c r="DD76" i="1"/>
  <c r="DI76" i="1"/>
  <c r="DB129" i="1"/>
  <c r="CD76" i="1"/>
  <c r="CH76" i="1" s="1"/>
  <c r="CI76" i="1"/>
  <c r="CB130" i="1"/>
  <c r="BJ62" i="1"/>
  <c r="BP62" i="1" s="1"/>
  <c r="BL62" i="1"/>
  <c r="BK62" i="1"/>
  <c r="BB129" i="1"/>
  <c r="AI60" i="1"/>
  <c r="AD60" i="1"/>
  <c r="AB129" i="1"/>
  <c r="P60" i="1"/>
  <c r="I61" i="1" s="1"/>
  <c r="B227" i="1"/>
  <c r="HL61" i="1" l="1"/>
  <c r="ID76" i="1"/>
  <c r="IH76" i="1" s="1"/>
  <c r="II76" i="1"/>
  <c r="IB131" i="1"/>
  <c r="HJ61" i="1"/>
  <c r="HP61" i="1" s="1"/>
  <c r="HB133" i="1"/>
  <c r="GJ74" i="1"/>
  <c r="GP74" i="1" s="1"/>
  <c r="GL74" i="1"/>
  <c r="GK74" i="1"/>
  <c r="GB132" i="1"/>
  <c r="FD74" i="1"/>
  <c r="FH74" i="1" s="1"/>
  <c r="FI74" i="1"/>
  <c r="FB134" i="1"/>
  <c r="EJ78" i="1"/>
  <c r="EP78" i="1" s="1"/>
  <c r="EL78" i="1"/>
  <c r="EK78" i="1"/>
  <c r="EB133" i="1"/>
  <c r="DH76" i="1"/>
  <c r="DJ76" i="1" s="1"/>
  <c r="DP76" i="1" s="1"/>
  <c r="DL76" i="1"/>
  <c r="DK76" i="1"/>
  <c r="DB130" i="1"/>
  <c r="CJ76" i="1"/>
  <c r="CP76" i="1" s="1"/>
  <c r="CL76" i="1"/>
  <c r="CK76" i="1"/>
  <c r="CB131" i="1"/>
  <c r="BB130" i="1"/>
  <c r="BI63" i="1"/>
  <c r="BD63" i="1"/>
  <c r="BH63" i="1" s="1"/>
  <c r="AL60" i="1"/>
  <c r="AK60" i="1"/>
  <c r="AB130" i="1"/>
  <c r="AH60" i="1"/>
  <c r="AJ60" i="1" s="1"/>
  <c r="D61" i="1"/>
  <c r="H61" i="1" s="1"/>
  <c r="B228" i="1"/>
  <c r="IJ76" i="1" l="1"/>
  <c r="IP76" i="1" s="1"/>
  <c r="ID77" i="1" s="1"/>
  <c r="IH77" i="1" s="1"/>
  <c r="II77" i="1"/>
  <c r="IL76" i="1"/>
  <c r="IK76" i="1"/>
  <c r="IB132" i="1"/>
  <c r="HD62" i="1"/>
  <c r="HI62" i="1"/>
  <c r="HB134" i="1"/>
  <c r="GD75" i="1"/>
  <c r="GH75" i="1" s="1"/>
  <c r="GI75" i="1"/>
  <c r="GB133" i="1"/>
  <c r="FJ74" i="1"/>
  <c r="FP74" i="1" s="1"/>
  <c r="FD75" i="1"/>
  <c r="FH75" i="1" s="1"/>
  <c r="FI75" i="1"/>
  <c r="FL74" i="1"/>
  <c r="FK74" i="1"/>
  <c r="FB135" i="1"/>
  <c r="ED79" i="1"/>
  <c r="EH79" i="1" s="1"/>
  <c r="EI79" i="1"/>
  <c r="EB134" i="1"/>
  <c r="DI77" i="1"/>
  <c r="DD77" i="1"/>
  <c r="DB131" i="1"/>
  <c r="CD77" i="1"/>
  <c r="CH77" i="1" s="1"/>
  <c r="CI77" i="1"/>
  <c r="CB132" i="1"/>
  <c r="BB131" i="1"/>
  <c r="BJ63" i="1"/>
  <c r="BP63" i="1" s="1"/>
  <c r="BL63" i="1"/>
  <c r="BK63" i="1"/>
  <c r="AB131" i="1"/>
  <c r="AP60" i="1"/>
  <c r="K61" i="1"/>
  <c r="B229" i="1"/>
  <c r="L61" i="1"/>
  <c r="IJ77" i="1" l="1"/>
  <c r="IP77" i="1" s="1"/>
  <c r="IL77" i="1"/>
  <c r="IK77" i="1"/>
  <c r="IB133" i="1"/>
  <c r="HH62" i="1"/>
  <c r="HJ62" i="1" s="1"/>
  <c r="HP62" i="1" s="1"/>
  <c r="HK62" i="1"/>
  <c r="HL62" i="1"/>
  <c r="HB135" i="1"/>
  <c r="GJ75" i="1"/>
  <c r="GP75" i="1" s="1"/>
  <c r="GD76" i="1"/>
  <c r="GH76" i="1" s="1"/>
  <c r="GI76" i="1"/>
  <c r="GL75" i="1"/>
  <c r="GK75" i="1"/>
  <c r="GB134" i="1"/>
  <c r="FJ75" i="1"/>
  <c r="FP75" i="1" s="1"/>
  <c r="FD76" i="1"/>
  <c r="FH76" i="1" s="1"/>
  <c r="FI76" i="1"/>
  <c r="FL75" i="1"/>
  <c r="FK75" i="1"/>
  <c r="FB136" i="1"/>
  <c r="EJ79" i="1"/>
  <c r="EP79" i="1" s="1"/>
  <c r="EL79" i="1"/>
  <c r="EK79" i="1"/>
  <c r="EB135" i="1"/>
  <c r="DH77" i="1"/>
  <c r="DJ77" i="1" s="1"/>
  <c r="DP77" i="1" s="1"/>
  <c r="DL77" i="1"/>
  <c r="DK77" i="1"/>
  <c r="DB132" i="1"/>
  <c r="CJ77" i="1"/>
  <c r="CP77" i="1" s="1"/>
  <c r="CL77" i="1"/>
  <c r="CK77" i="1"/>
  <c r="CB133" i="1"/>
  <c r="BD64" i="1"/>
  <c r="BH64" i="1" s="1"/>
  <c r="BI64" i="1"/>
  <c r="BB132" i="1"/>
  <c r="AD61" i="1"/>
  <c r="AI61" i="1"/>
  <c r="AB132" i="1"/>
  <c r="B230" i="1"/>
  <c r="J61" i="1"/>
  <c r="ID78" i="1" l="1"/>
  <c r="IH78" i="1" s="1"/>
  <c r="II78" i="1"/>
  <c r="IB134" i="1"/>
  <c r="HD63" i="1"/>
  <c r="HH63" i="1" s="1"/>
  <c r="HI63" i="1"/>
  <c r="HB136" i="1"/>
  <c r="GJ76" i="1"/>
  <c r="GP76" i="1" s="1"/>
  <c r="GL76" i="1"/>
  <c r="GK76" i="1"/>
  <c r="GB135" i="1"/>
  <c r="FJ76" i="1"/>
  <c r="FP76" i="1" s="1"/>
  <c r="FL76" i="1"/>
  <c r="FK76" i="1"/>
  <c r="FB137" i="1"/>
  <c r="ED80" i="1"/>
  <c r="EH80" i="1" s="1"/>
  <c r="EI80" i="1"/>
  <c r="EB136" i="1"/>
  <c r="DD78" i="1"/>
  <c r="DI78" i="1"/>
  <c r="DB133" i="1"/>
  <c r="CD78" i="1"/>
  <c r="CH78" i="1" s="1"/>
  <c r="CI78" i="1"/>
  <c r="CB134" i="1"/>
  <c r="BB133" i="1"/>
  <c r="BJ64" i="1"/>
  <c r="BP64" i="1" s="1"/>
  <c r="BL64" i="1"/>
  <c r="BK64" i="1"/>
  <c r="AB133" i="1"/>
  <c r="AL61" i="1"/>
  <c r="AK61" i="1"/>
  <c r="AH61" i="1"/>
  <c r="P61" i="1"/>
  <c r="I62" i="1" s="1"/>
  <c r="B231" i="1"/>
  <c r="IJ78" i="1" l="1"/>
  <c r="IP78" i="1" s="1"/>
  <c r="IL78" i="1"/>
  <c r="IK78" i="1"/>
  <c r="IB135" i="1"/>
  <c r="HJ63" i="1"/>
  <c r="HP63" i="1" s="1"/>
  <c r="HK63" i="1"/>
  <c r="HL63" i="1"/>
  <c r="HI64" i="1"/>
  <c r="HD64" i="1"/>
  <c r="HB137" i="1"/>
  <c r="GD77" i="1"/>
  <c r="GI77" i="1"/>
  <c r="GH77" i="1"/>
  <c r="GB136" i="1"/>
  <c r="FD77" i="1"/>
  <c r="FH77" i="1" s="1"/>
  <c r="FI77" i="1"/>
  <c r="FB138" i="1"/>
  <c r="EJ80" i="1"/>
  <c r="EP80" i="1" s="1"/>
  <c r="ED81" i="1" s="1"/>
  <c r="EH81" i="1" s="1"/>
  <c r="EL80" i="1"/>
  <c r="EK80" i="1"/>
  <c r="EB137" i="1"/>
  <c r="DH78" i="1"/>
  <c r="DJ78" i="1" s="1"/>
  <c r="DP78" i="1" s="1"/>
  <c r="DL78" i="1"/>
  <c r="DK78" i="1"/>
  <c r="DB134" i="1"/>
  <c r="CJ78" i="1"/>
  <c r="CP78" i="1" s="1"/>
  <c r="CL78" i="1"/>
  <c r="CK78" i="1"/>
  <c r="CB135" i="1"/>
  <c r="BD65" i="1"/>
  <c r="BH65" i="1" s="1"/>
  <c r="BI65" i="1"/>
  <c r="BB134" i="1"/>
  <c r="AB134" i="1"/>
  <c r="AJ61" i="1"/>
  <c r="AP61" i="1" s="1"/>
  <c r="D62" i="1"/>
  <c r="H62" i="1" s="1"/>
  <c r="J62" i="1" s="1"/>
  <c r="B232" i="1"/>
  <c r="ID79" i="1" l="1"/>
  <c r="IH79" i="1" s="1"/>
  <c r="II79" i="1"/>
  <c r="IB136" i="1"/>
  <c r="HB138" i="1"/>
  <c r="HL64" i="1"/>
  <c r="HK64" i="1"/>
  <c r="HH64" i="1"/>
  <c r="HJ64" i="1" s="1"/>
  <c r="GJ77" i="1"/>
  <c r="GP77" i="1" s="1"/>
  <c r="GD78" i="1"/>
  <c r="GH78" i="1" s="1"/>
  <c r="GI78" i="1"/>
  <c r="GL77" i="1"/>
  <c r="GK77" i="1"/>
  <c r="GB137" i="1"/>
  <c r="FJ77" i="1"/>
  <c r="FP77" i="1" s="1"/>
  <c r="FL77" i="1"/>
  <c r="FK77" i="1"/>
  <c r="FB139" i="1"/>
  <c r="EI81" i="1"/>
  <c r="EJ81" i="1" s="1"/>
  <c r="EP81" i="1" s="1"/>
  <c r="EL81" i="1"/>
  <c r="EK81" i="1"/>
  <c r="EB138" i="1"/>
  <c r="DI79" i="1"/>
  <c r="DD79" i="1"/>
  <c r="DB135" i="1"/>
  <c r="CD79" i="1"/>
  <c r="CH79" i="1" s="1"/>
  <c r="CI79" i="1"/>
  <c r="CB136" i="1"/>
  <c r="BB135" i="1"/>
  <c r="BJ65" i="1"/>
  <c r="BP65" i="1" s="1"/>
  <c r="BL65" i="1"/>
  <c r="BK65" i="1"/>
  <c r="L62" i="1"/>
  <c r="K62" i="1"/>
  <c r="AI62" i="1"/>
  <c r="AD62" i="1"/>
  <c r="AB135" i="1"/>
  <c r="P62" i="1"/>
  <c r="I63" i="1" s="1"/>
  <c r="B233" i="1"/>
  <c r="IJ79" i="1" l="1"/>
  <c r="IP79" i="1" s="1"/>
  <c r="IL79" i="1"/>
  <c r="IK79" i="1"/>
  <c r="IB137" i="1"/>
  <c r="HP64" i="1"/>
  <c r="HB139" i="1"/>
  <c r="GJ78" i="1"/>
  <c r="GP78" i="1" s="1"/>
  <c r="GL78" i="1"/>
  <c r="GK78" i="1"/>
  <c r="GB138" i="1"/>
  <c r="FD78" i="1"/>
  <c r="FH78" i="1" s="1"/>
  <c r="FI78" i="1"/>
  <c r="FB140" i="1"/>
  <c r="ED82" i="1"/>
  <c r="EH82" i="1" s="1"/>
  <c r="EI82" i="1"/>
  <c r="EB139" i="1"/>
  <c r="DH79" i="1"/>
  <c r="DJ79" i="1" s="1"/>
  <c r="DP79" i="1" s="1"/>
  <c r="DL79" i="1"/>
  <c r="DK79" i="1"/>
  <c r="DB136" i="1"/>
  <c r="CJ79" i="1"/>
  <c r="CP79" i="1" s="1"/>
  <c r="CL79" i="1"/>
  <c r="CK79" i="1"/>
  <c r="CB137" i="1"/>
  <c r="BD66" i="1"/>
  <c r="BH66" i="1" s="1"/>
  <c r="BI66" i="1"/>
  <c r="BB136" i="1"/>
  <c r="D63" i="1"/>
  <c r="H63" i="1" s="1"/>
  <c r="AB136" i="1"/>
  <c r="AL62" i="1"/>
  <c r="AK62" i="1"/>
  <c r="AH62" i="1"/>
  <c r="B234" i="1"/>
  <c r="ID80" i="1" l="1"/>
  <c r="IH80" i="1" s="1"/>
  <c r="II80" i="1"/>
  <c r="IB138" i="1"/>
  <c r="HB140" i="1"/>
  <c r="HI65" i="1"/>
  <c r="HD65" i="1"/>
  <c r="GD79" i="1"/>
  <c r="GH79" i="1" s="1"/>
  <c r="GI79" i="1"/>
  <c r="GB139" i="1"/>
  <c r="FJ78" i="1"/>
  <c r="FP78" i="1" s="1"/>
  <c r="FD79" i="1"/>
  <c r="FH79" i="1" s="1"/>
  <c r="FI79" i="1"/>
  <c r="FL78" i="1"/>
  <c r="FK78" i="1"/>
  <c r="FB141" i="1"/>
  <c r="EJ82" i="1"/>
  <c r="EP82" i="1" s="1"/>
  <c r="EL82" i="1"/>
  <c r="EK82" i="1"/>
  <c r="EB140" i="1"/>
  <c r="DD80" i="1"/>
  <c r="DI80" i="1"/>
  <c r="L63" i="1"/>
  <c r="K63" i="1"/>
  <c r="DB137" i="1"/>
  <c r="CD80" i="1"/>
  <c r="CH80" i="1" s="1"/>
  <c r="CI80" i="1"/>
  <c r="CB138" i="1"/>
  <c r="BJ66" i="1"/>
  <c r="BP66" i="1" s="1"/>
  <c r="BL66" i="1"/>
  <c r="BK66" i="1"/>
  <c r="BB137" i="1"/>
  <c r="AB137" i="1"/>
  <c r="AJ62" i="1"/>
  <c r="AP62" i="1" s="1"/>
  <c r="B235" i="1"/>
  <c r="J63" i="1"/>
  <c r="IJ80" i="1" l="1"/>
  <c r="IP80" i="1" s="1"/>
  <c r="IL80" i="1"/>
  <c r="IK80" i="1"/>
  <c r="IB139" i="1"/>
  <c r="HL65" i="1"/>
  <c r="HK65" i="1"/>
  <c r="HB141" i="1"/>
  <c r="HH65" i="1"/>
  <c r="GJ79" i="1"/>
  <c r="GP79" i="1" s="1"/>
  <c r="GL79" i="1"/>
  <c r="GK79" i="1"/>
  <c r="GB140" i="1"/>
  <c r="FJ79" i="1"/>
  <c r="FP79" i="1" s="1"/>
  <c r="FL79" i="1"/>
  <c r="FK79" i="1"/>
  <c r="FB142" i="1"/>
  <c r="ED83" i="1"/>
  <c r="EH83" i="1" s="1"/>
  <c r="EI83" i="1"/>
  <c r="EB141" i="1"/>
  <c r="DH80" i="1"/>
  <c r="DJ80" i="1" s="1"/>
  <c r="DP80" i="1" s="1"/>
  <c r="DL80" i="1"/>
  <c r="DK80" i="1"/>
  <c r="DB138" i="1"/>
  <c r="CJ80" i="1"/>
  <c r="CP80" i="1" s="1"/>
  <c r="CL80" i="1"/>
  <c r="CK80" i="1"/>
  <c r="CB139" i="1"/>
  <c r="BB138" i="1"/>
  <c r="BD67" i="1"/>
  <c r="BI67" i="1"/>
  <c r="AD63" i="1"/>
  <c r="AH63" i="1" s="1"/>
  <c r="AI63" i="1"/>
  <c r="AB138" i="1"/>
  <c r="P63" i="1"/>
  <c r="I64" i="1" s="1"/>
  <c r="B236" i="1"/>
  <c r="ID81" i="1" l="1"/>
  <c r="IH81" i="1" s="1"/>
  <c r="II81" i="1"/>
  <c r="IB140" i="1"/>
  <c r="HB142" i="1"/>
  <c r="HJ65" i="1"/>
  <c r="HP65" i="1" s="1"/>
  <c r="GD80" i="1"/>
  <c r="GH80" i="1" s="1"/>
  <c r="GI80" i="1"/>
  <c r="GB141" i="1"/>
  <c r="FD80" i="1"/>
  <c r="FH80" i="1" s="1"/>
  <c r="FI80" i="1"/>
  <c r="FB143" i="1"/>
  <c r="EJ83" i="1"/>
  <c r="EP83" i="1" s="1"/>
  <c r="EL83" i="1"/>
  <c r="EK83" i="1"/>
  <c r="EB142" i="1"/>
  <c r="DD81" i="1"/>
  <c r="DI81" i="1"/>
  <c r="DB139" i="1"/>
  <c r="CD81" i="1"/>
  <c r="CH81" i="1" s="1"/>
  <c r="CI81" i="1"/>
  <c r="CB140" i="1"/>
  <c r="BL67" i="1"/>
  <c r="BK67" i="1"/>
  <c r="BH67" i="1"/>
  <c r="BJ67" i="1" s="1"/>
  <c r="BB139" i="1"/>
  <c r="AJ63" i="1"/>
  <c r="AP63" i="1" s="1"/>
  <c r="AB139" i="1"/>
  <c r="AL63" i="1"/>
  <c r="AK63" i="1"/>
  <c r="D64" i="1"/>
  <c r="H64" i="1" s="1"/>
  <c r="J64" i="1" s="1"/>
  <c r="B237" i="1"/>
  <c r="IJ81" i="1" l="1"/>
  <c r="IP81" i="1" s="1"/>
  <c r="IL81" i="1"/>
  <c r="IK81" i="1"/>
  <c r="IB141" i="1"/>
  <c r="HD66" i="1"/>
  <c r="HH66" i="1" s="1"/>
  <c r="HI66" i="1"/>
  <c r="HB143" i="1"/>
  <c r="GJ80" i="1"/>
  <c r="GP80" i="1" s="1"/>
  <c r="GL80" i="1"/>
  <c r="GK80" i="1"/>
  <c r="GB142" i="1"/>
  <c r="FJ80" i="1"/>
  <c r="FP80" i="1" s="1"/>
  <c r="FL80" i="1"/>
  <c r="FK80" i="1"/>
  <c r="FB144" i="1"/>
  <c r="ED84" i="1"/>
  <c r="EH84" i="1" s="1"/>
  <c r="EI84" i="1"/>
  <c r="EB143" i="1"/>
  <c r="DH81" i="1"/>
  <c r="DJ81" i="1" s="1"/>
  <c r="DP81" i="1" s="1"/>
  <c r="DL81" i="1"/>
  <c r="DK81" i="1"/>
  <c r="DB140" i="1"/>
  <c r="CJ81" i="1"/>
  <c r="CP81" i="1" s="1"/>
  <c r="CL81" i="1"/>
  <c r="CK81" i="1"/>
  <c r="CB141" i="1"/>
  <c r="BB140" i="1"/>
  <c r="BP67" i="1"/>
  <c r="AD64" i="1"/>
  <c r="AH64" i="1" s="1"/>
  <c r="AI64" i="1"/>
  <c r="AB140" i="1"/>
  <c r="L64" i="1"/>
  <c r="K64" i="1"/>
  <c r="P64" i="1"/>
  <c r="I65" i="1" s="1"/>
  <c r="B238" i="1"/>
  <c r="ID82" i="1" l="1"/>
  <c r="IH82" i="1" s="1"/>
  <c r="II82" i="1"/>
  <c r="IB142" i="1"/>
  <c r="HJ66" i="1"/>
  <c r="HP66" i="1" s="1"/>
  <c r="HB144" i="1"/>
  <c r="HL66" i="1"/>
  <c r="HK66" i="1"/>
  <c r="GD81" i="1"/>
  <c r="GH81" i="1" s="1"/>
  <c r="GI81" i="1"/>
  <c r="GB143" i="1"/>
  <c r="FD81" i="1"/>
  <c r="FI81" i="1"/>
  <c r="FH81" i="1"/>
  <c r="FB145" i="1"/>
  <c r="EJ84" i="1"/>
  <c r="EP84" i="1" s="1"/>
  <c r="EL84" i="1"/>
  <c r="EK84" i="1"/>
  <c r="EB144" i="1"/>
  <c r="DI82" i="1"/>
  <c r="DD82" i="1"/>
  <c r="DB141" i="1"/>
  <c r="CD82" i="1"/>
  <c r="CH82" i="1" s="1"/>
  <c r="CI82" i="1"/>
  <c r="CB142" i="1"/>
  <c r="BD68" i="1"/>
  <c r="BI68" i="1"/>
  <c r="BB141" i="1"/>
  <c r="D65" i="1"/>
  <c r="H65" i="1" s="1"/>
  <c r="J65" i="1" s="1"/>
  <c r="P65" i="1" s="1"/>
  <c r="AB141" i="1"/>
  <c r="AJ64" i="1"/>
  <c r="AP64" i="1" s="1"/>
  <c r="AL64" i="1"/>
  <c r="AK64" i="1"/>
  <c r="B239" i="1"/>
  <c r="IJ82" i="1" l="1"/>
  <c r="IP82" i="1" s="1"/>
  <c r="IL82" i="1"/>
  <c r="IK82" i="1"/>
  <c r="IB143" i="1"/>
  <c r="HB145" i="1"/>
  <c r="HD67" i="1"/>
  <c r="HI67" i="1"/>
  <c r="GJ81" i="1"/>
  <c r="GP81" i="1" s="1"/>
  <c r="GL81" i="1"/>
  <c r="GK81" i="1"/>
  <c r="GB144" i="1"/>
  <c r="FJ81" i="1"/>
  <c r="FP81" i="1" s="1"/>
  <c r="FL81" i="1"/>
  <c r="FK81" i="1"/>
  <c r="FB146" i="1"/>
  <c r="ED85" i="1"/>
  <c r="EH85" i="1" s="1"/>
  <c r="EI85" i="1"/>
  <c r="EB145" i="1"/>
  <c r="DH82" i="1"/>
  <c r="DJ82" i="1" s="1"/>
  <c r="DP82" i="1" s="1"/>
  <c r="DK82" i="1"/>
  <c r="DL82" i="1"/>
  <c r="DB142" i="1"/>
  <c r="CJ82" i="1"/>
  <c r="CP82" i="1" s="1"/>
  <c r="CD83" i="1"/>
  <c r="CH83" i="1" s="1"/>
  <c r="CI83" i="1"/>
  <c r="CL82" i="1"/>
  <c r="CK82" i="1"/>
  <c r="CB143" i="1"/>
  <c r="BL68" i="1"/>
  <c r="BK68" i="1"/>
  <c r="BB142" i="1"/>
  <c r="BH68" i="1"/>
  <c r="K65" i="1"/>
  <c r="L65" i="1"/>
  <c r="AI65" i="1"/>
  <c r="AD65" i="1"/>
  <c r="AB142" i="1"/>
  <c r="I66" i="1"/>
  <c r="D66" i="1"/>
  <c r="H66" i="1" s="1"/>
  <c r="B240" i="1"/>
  <c r="ID83" i="1" l="1"/>
  <c r="IH83" i="1" s="1"/>
  <c r="II83" i="1"/>
  <c r="IB144" i="1"/>
  <c r="HL67" i="1"/>
  <c r="HK67" i="1"/>
  <c r="HB146" i="1"/>
  <c r="HH67" i="1"/>
  <c r="GD82" i="1"/>
  <c r="GH82" i="1" s="1"/>
  <c r="GI82" i="1"/>
  <c r="GB145" i="1"/>
  <c r="FD82" i="1"/>
  <c r="FH82" i="1" s="1"/>
  <c r="FI82" i="1"/>
  <c r="FB147" i="1"/>
  <c r="EJ85" i="1"/>
  <c r="EP85" i="1" s="1"/>
  <c r="EL85" i="1"/>
  <c r="EK85" i="1"/>
  <c r="EB146" i="1"/>
  <c r="DD83" i="1"/>
  <c r="DI83" i="1"/>
  <c r="DB143" i="1"/>
  <c r="CJ83" i="1"/>
  <c r="CP83" i="1" s="1"/>
  <c r="CL83" i="1"/>
  <c r="CK83" i="1"/>
  <c r="CB144" i="1"/>
  <c r="BB143" i="1"/>
  <c r="BJ68" i="1"/>
  <c r="BP68" i="1" s="1"/>
  <c r="AB143" i="1"/>
  <c r="AL65" i="1"/>
  <c r="AK65" i="1"/>
  <c r="AH65" i="1"/>
  <c r="AJ65" i="1" s="1"/>
  <c r="K66" i="1"/>
  <c r="B241" i="1"/>
  <c r="L66" i="1"/>
  <c r="IJ83" i="1" l="1"/>
  <c r="IP83" i="1" s="1"/>
  <c r="IL83" i="1"/>
  <c r="IK83" i="1"/>
  <c r="IB145" i="1"/>
  <c r="HB147" i="1"/>
  <c r="HJ67" i="1"/>
  <c r="HP67" i="1" s="1"/>
  <c r="GJ82" i="1"/>
  <c r="GP82" i="1" s="1"/>
  <c r="GD83" i="1" s="1"/>
  <c r="GH83" i="1" s="1"/>
  <c r="GL82" i="1"/>
  <c r="GK82" i="1"/>
  <c r="GB146" i="1"/>
  <c r="FJ82" i="1"/>
  <c r="FP82" i="1" s="1"/>
  <c r="FL82" i="1"/>
  <c r="FK82" i="1"/>
  <c r="FB148" i="1"/>
  <c r="ED86" i="1"/>
  <c r="EH86" i="1" s="1"/>
  <c r="EI86" i="1"/>
  <c r="EB147" i="1"/>
  <c r="DH83" i="1"/>
  <c r="DJ83" i="1" s="1"/>
  <c r="DP83" i="1" s="1"/>
  <c r="DL83" i="1"/>
  <c r="DK83" i="1"/>
  <c r="DB144" i="1"/>
  <c r="CD84" i="1"/>
  <c r="CH84" i="1" s="1"/>
  <c r="CI84" i="1"/>
  <c r="CB145" i="1"/>
  <c r="BD69" i="1"/>
  <c r="BI69" i="1"/>
  <c r="BB144" i="1"/>
  <c r="AB144" i="1"/>
  <c r="AP65" i="1"/>
  <c r="B242" i="1"/>
  <c r="J66" i="1"/>
  <c r="ID84" i="1" l="1"/>
  <c r="IH84" i="1" s="1"/>
  <c r="II84" i="1"/>
  <c r="IB146" i="1"/>
  <c r="HI68" i="1"/>
  <c r="HD68" i="1"/>
  <c r="HB148" i="1"/>
  <c r="GI83" i="1"/>
  <c r="GJ83" i="1" s="1"/>
  <c r="GP83" i="1" s="1"/>
  <c r="GL83" i="1"/>
  <c r="GK83" i="1"/>
  <c r="GB147" i="1"/>
  <c r="FD83" i="1"/>
  <c r="FH83" i="1" s="1"/>
  <c r="FI83" i="1"/>
  <c r="FB149" i="1"/>
  <c r="EJ86" i="1"/>
  <c r="EP86" i="1" s="1"/>
  <c r="ED87" i="1" s="1"/>
  <c r="EH87" i="1" s="1"/>
  <c r="EL86" i="1"/>
  <c r="EK86" i="1"/>
  <c r="EB148" i="1"/>
  <c r="DD84" i="1"/>
  <c r="DI84" i="1"/>
  <c r="DB145" i="1"/>
  <c r="CJ84" i="1"/>
  <c r="CP84" i="1" s="1"/>
  <c r="CL84" i="1"/>
  <c r="CK84" i="1"/>
  <c r="CB146" i="1"/>
  <c r="BB145" i="1"/>
  <c r="BL69" i="1"/>
  <c r="BK69" i="1"/>
  <c r="BH69" i="1"/>
  <c r="AI66" i="1"/>
  <c r="AD66" i="1"/>
  <c r="AB145" i="1"/>
  <c r="P66" i="1"/>
  <c r="I67" i="1" s="1"/>
  <c r="B243" i="1"/>
  <c r="IJ84" i="1" l="1"/>
  <c r="IP84" i="1" s="1"/>
  <c r="IL84" i="1"/>
  <c r="IK84" i="1"/>
  <c r="IB147" i="1"/>
  <c r="HL68" i="1"/>
  <c r="HK68" i="1"/>
  <c r="HH68" i="1"/>
  <c r="HB149" i="1"/>
  <c r="GD84" i="1"/>
  <c r="GH84" i="1" s="1"/>
  <c r="GI84" i="1"/>
  <c r="GB148" i="1"/>
  <c r="FL83" i="1"/>
  <c r="FK83" i="1"/>
  <c r="FJ83" i="1"/>
  <c r="FP83" i="1" s="1"/>
  <c r="FB150" i="1"/>
  <c r="EI87" i="1"/>
  <c r="EJ87" i="1" s="1"/>
  <c r="EP87" i="1" s="1"/>
  <c r="EL87" i="1"/>
  <c r="EK87" i="1"/>
  <c r="EB149" i="1"/>
  <c r="DH84" i="1"/>
  <c r="DJ84" i="1" s="1"/>
  <c r="DP84" i="1" s="1"/>
  <c r="DL84" i="1"/>
  <c r="DK84" i="1"/>
  <c r="DB146" i="1"/>
  <c r="CD85" i="1"/>
  <c r="CH85" i="1" s="1"/>
  <c r="CI85" i="1"/>
  <c r="CB147" i="1"/>
  <c r="BB146" i="1"/>
  <c r="BJ69" i="1"/>
  <c r="BP69" i="1" s="1"/>
  <c r="AB146" i="1"/>
  <c r="AL66" i="1"/>
  <c r="AK66" i="1"/>
  <c r="AH66" i="1"/>
  <c r="D67" i="1"/>
  <c r="H67" i="1" s="1"/>
  <c r="B244" i="1"/>
  <c r="ID85" i="1" l="1"/>
  <c r="IH85" i="1" s="1"/>
  <c r="II85" i="1"/>
  <c r="IB148" i="1"/>
  <c r="HJ68" i="1"/>
  <c r="HP68" i="1" s="1"/>
  <c r="HB150" i="1"/>
  <c r="GJ84" i="1"/>
  <c r="GP84" i="1" s="1"/>
  <c r="GL84" i="1"/>
  <c r="GK84" i="1"/>
  <c r="GB149" i="1"/>
  <c r="FD84" i="1"/>
  <c r="FI84" i="1"/>
  <c r="FH84" i="1"/>
  <c r="FB151" i="1"/>
  <c r="ED88" i="1"/>
  <c r="EH88" i="1" s="1"/>
  <c r="EI88" i="1"/>
  <c r="EB150" i="1"/>
  <c r="DI85" i="1"/>
  <c r="DD85" i="1"/>
  <c r="DB147" i="1"/>
  <c r="CJ85" i="1"/>
  <c r="CP85" i="1" s="1"/>
  <c r="CI86" i="1" s="1"/>
  <c r="CD86" i="1"/>
  <c r="CH86" i="1" s="1"/>
  <c r="CL85" i="1"/>
  <c r="CK85" i="1"/>
  <c r="CB148" i="1"/>
  <c r="BD70" i="1"/>
  <c r="BH70" i="1" s="1"/>
  <c r="BI70" i="1"/>
  <c r="BB147" i="1"/>
  <c r="AB147" i="1"/>
  <c r="AJ66" i="1"/>
  <c r="AP66" i="1" s="1"/>
  <c r="L67" i="1"/>
  <c r="K67" i="1"/>
  <c r="B245" i="1"/>
  <c r="J67" i="1"/>
  <c r="IJ85" i="1" l="1"/>
  <c r="IP85" i="1" s="1"/>
  <c r="IL85" i="1"/>
  <c r="IK85" i="1"/>
  <c r="IB149" i="1"/>
  <c r="HI69" i="1"/>
  <c r="HD69" i="1"/>
  <c r="HB151" i="1"/>
  <c r="GD85" i="1"/>
  <c r="GH85" i="1" s="1"/>
  <c r="GI85" i="1"/>
  <c r="GB150" i="1"/>
  <c r="FJ84" i="1"/>
  <c r="FP84" i="1" s="1"/>
  <c r="FL84" i="1"/>
  <c r="FK84" i="1"/>
  <c r="FB152" i="1"/>
  <c r="EJ88" i="1"/>
  <c r="EP88" i="1" s="1"/>
  <c r="EL88" i="1"/>
  <c r="EK88" i="1"/>
  <c r="EB151" i="1"/>
  <c r="DH85" i="1"/>
  <c r="DJ85" i="1" s="1"/>
  <c r="DP85" i="1" s="1"/>
  <c r="DL85" i="1"/>
  <c r="DK85" i="1"/>
  <c r="DB148" i="1"/>
  <c r="CJ86" i="1"/>
  <c r="CP86" i="1" s="1"/>
  <c r="CL86" i="1"/>
  <c r="CK86" i="1"/>
  <c r="CB149" i="1"/>
  <c r="BJ70" i="1"/>
  <c r="BP70" i="1" s="1"/>
  <c r="BB148" i="1"/>
  <c r="BL70" i="1"/>
  <c r="BK70" i="1"/>
  <c r="AD67" i="1"/>
  <c r="AH67" i="1" s="1"/>
  <c r="AI67" i="1"/>
  <c r="AB148" i="1"/>
  <c r="P67" i="1"/>
  <c r="I68" i="1" s="1"/>
  <c r="B246" i="1"/>
  <c r="ID86" i="1" l="1"/>
  <c r="IH86" i="1" s="1"/>
  <c r="II86" i="1"/>
  <c r="IB150" i="1"/>
  <c r="HL69" i="1"/>
  <c r="HK69" i="1"/>
  <c r="HB152" i="1"/>
  <c r="HH69" i="1"/>
  <c r="GJ85" i="1"/>
  <c r="GP85" i="1" s="1"/>
  <c r="GL85" i="1"/>
  <c r="GK85" i="1"/>
  <c r="GB151" i="1"/>
  <c r="FD85" i="1"/>
  <c r="FH85" i="1" s="1"/>
  <c r="FI85" i="1"/>
  <c r="FB153" i="1"/>
  <c r="ED89" i="1"/>
  <c r="EH89" i="1" s="1"/>
  <c r="EI89" i="1"/>
  <c r="EB152" i="1"/>
  <c r="DD86" i="1"/>
  <c r="DH86" i="1" s="1"/>
  <c r="DI86" i="1"/>
  <c r="DB149" i="1"/>
  <c r="CD87" i="1"/>
  <c r="CH87" i="1" s="1"/>
  <c r="CI87" i="1"/>
  <c r="CB150" i="1"/>
  <c r="BB149" i="1"/>
  <c r="BI71" i="1"/>
  <c r="BD71" i="1"/>
  <c r="AJ67" i="1"/>
  <c r="AP67" i="1" s="1"/>
  <c r="AB149" i="1"/>
  <c r="AL67" i="1"/>
  <c r="AK67" i="1"/>
  <c r="D68" i="1"/>
  <c r="H68" i="1" s="1"/>
  <c r="B247" i="1"/>
  <c r="IJ86" i="1" l="1"/>
  <c r="IP86" i="1" s="1"/>
  <c r="IL86" i="1"/>
  <c r="IK86" i="1"/>
  <c r="IB151" i="1"/>
  <c r="HB153" i="1"/>
  <c r="HJ69" i="1"/>
  <c r="HP69" i="1" s="1"/>
  <c r="GD86" i="1"/>
  <c r="GH86" i="1" s="1"/>
  <c r="GI86" i="1"/>
  <c r="GB152" i="1"/>
  <c r="FJ85" i="1"/>
  <c r="FP85" i="1" s="1"/>
  <c r="FL85" i="1"/>
  <c r="FK85" i="1"/>
  <c r="FB154" i="1"/>
  <c r="EJ89" i="1"/>
  <c r="EP89" i="1" s="1"/>
  <c r="EL89" i="1"/>
  <c r="EK89" i="1"/>
  <c r="EB153" i="1"/>
  <c r="DJ86" i="1"/>
  <c r="DP86" i="1" s="1"/>
  <c r="DK86" i="1"/>
  <c r="DL86" i="1"/>
  <c r="DB150" i="1"/>
  <c r="CJ87" i="1"/>
  <c r="CP87" i="1" s="1"/>
  <c r="CL87" i="1"/>
  <c r="CK87" i="1"/>
  <c r="CB151" i="1"/>
  <c r="BL71" i="1"/>
  <c r="BK71" i="1"/>
  <c r="BH71" i="1"/>
  <c r="BB150" i="1"/>
  <c r="AB150" i="1"/>
  <c r="AD68" i="1"/>
  <c r="AI68" i="1"/>
  <c r="L68" i="1"/>
  <c r="K68" i="1"/>
  <c r="J68" i="1"/>
  <c r="B248" i="1"/>
  <c r="ID87" i="1" l="1"/>
  <c r="IH87" i="1" s="1"/>
  <c r="II87" i="1"/>
  <c r="IB152" i="1"/>
  <c r="HD70" i="1"/>
  <c r="HH70" i="1" s="1"/>
  <c r="HI70" i="1"/>
  <c r="HB154" i="1"/>
  <c r="GJ86" i="1"/>
  <c r="GP86" i="1" s="1"/>
  <c r="GL86" i="1"/>
  <c r="GK86" i="1"/>
  <c r="GB153" i="1"/>
  <c r="FD86" i="1"/>
  <c r="FH86" i="1" s="1"/>
  <c r="FI86" i="1"/>
  <c r="FB155" i="1"/>
  <c r="ED90" i="1"/>
  <c r="EH90" i="1" s="1"/>
  <c r="EI90" i="1"/>
  <c r="EB154" i="1"/>
  <c r="DD87" i="1"/>
  <c r="DH87" i="1" s="1"/>
  <c r="DI87" i="1"/>
  <c r="DB151" i="1"/>
  <c r="CD88" i="1"/>
  <c r="CH88" i="1" s="1"/>
  <c r="CI88" i="1"/>
  <c r="CB152" i="1"/>
  <c r="BJ71" i="1"/>
  <c r="BP71" i="1" s="1"/>
  <c r="BB151" i="1"/>
  <c r="AL68" i="1"/>
  <c r="AK68" i="1"/>
  <c r="AB151" i="1"/>
  <c r="AH68" i="1"/>
  <c r="AJ68" i="1" s="1"/>
  <c r="P68" i="1"/>
  <c r="I69" i="1" s="1"/>
  <c r="B249" i="1"/>
  <c r="IJ87" i="1" l="1"/>
  <c r="IP87" i="1" s="1"/>
  <c r="IL87" i="1"/>
  <c r="IK87" i="1"/>
  <c r="IB153" i="1"/>
  <c r="HB155" i="1"/>
  <c r="HJ70" i="1"/>
  <c r="HP70" i="1" s="1"/>
  <c r="HL70" i="1"/>
  <c r="HK70" i="1"/>
  <c r="GD87" i="1"/>
  <c r="GH87" i="1" s="1"/>
  <c r="GI87" i="1"/>
  <c r="GB154" i="1"/>
  <c r="FJ86" i="1"/>
  <c r="FP86" i="1" s="1"/>
  <c r="FL86" i="1"/>
  <c r="FK86" i="1"/>
  <c r="FB156" i="1"/>
  <c r="EL90" i="1"/>
  <c r="EK90" i="1"/>
  <c r="EJ90" i="1"/>
  <c r="EP90" i="1" s="1"/>
  <c r="EB155" i="1"/>
  <c r="DJ87" i="1"/>
  <c r="DP87" i="1" s="1"/>
  <c r="DL87" i="1"/>
  <c r="DK87" i="1"/>
  <c r="DB152" i="1"/>
  <c r="CJ88" i="1"/>
  <c r="CP88" i="1" s="1"/>
  <c r="CL88" i="1"/>
  <c r="CK88" i="1"/>
  <c r="CB153" i="1"/>
  <c r="BI72" i="1"/>
  <c r="BD72" i="1"/>
  <c r="BB152" i="1"/>
  <c r="AB152" i="1"/>
  <c r="AP68" i="1"/>
  <c r="D69" i="1"/>
  <c r="H69" i="1" s="1"/>
  <c r="B250" i="1"/>
  <c r="ID88" i="1" l="1"/>
  <c r="II88" i="1"/>
  <c r="IH88" i="1"/>
  <c r="IB154" i="1"/>
  <c r="HI71" i="1"/>
  <c r="HD71" i="1"/>
  <c r="HH71" i="1" s="1"/>
  <c r="HB156" i="1"/>
  <c r="GJ87" i="1"/>
  <c r="GP87" i="1" s="1"/>
  <c r="GL87" i="1"/>
  <c r="GK87" i="1"/>
  <c r="GB155" i="1"/>
  <c r="FD87" i="1"/>
  <c r="FH87" i="1" s="1"/>
  <c r="FI87" i="1"/>
  <c r="FB157" i="1"/>
  <c r="ED91" i="1"/>
  <c r="EH91" i="1" s="1"/>
  <c r="EI91" i="1"/>
  <c r="EB156" i="1"/>
  <c r="DD88" i="1"/>
  <c r="DI88" i="1"/>
  <c r="DB153" i="1"/>
  <c r="CD89" i="1"/>
  <c r="CH89" i="1" s="1"/>
  <c r="CI89" i="1"/>
  <c r="CB154" i="1"/>
  <c r="BL72" i="1"/>
  <c r="BK72" i="1"/>
  <c r="BH72" i="1"/>
  <c r="BB153" i="1"/>
  <c r="AD69" i="1"/>
  <c r="AH69" i="1" s="1"/>
  <c r="AI69" i="1"/>
  <c r="AB153" i="1"/>
  <c r="L69" i="1"/>
  <c r="K69" i="1"/>
  <c r="J69" i="1"/>
  <c r="P69" i="1" s="1"/>
  <c r="B251" i="1"/>
  <c r="IJ88" i="1" l="1"/>
  <c r="IP88" i="1" s="1"/>
  <c r="IL88" i="1"/>
  <c r="IK88" i="1"/>
  <c r="IB155" i="1"/>
  <c r="HL71" i="1"/>
  <c r="HK71" i="1"/>
  <c r="HB157" i="1"/>
  <c r="HJ71" i="1"/>
  <c r="HP71" i="1" s="1"/>
  <c r="GD88" i="1"/>
  <c r="GH88" i="1" s="1"/>
  <c r="GI88" i="1"/>
  <c r="GB156" i="1"/>
  <c r="FJ87" i="1"/>
  <c r="FP87" i="1" s="1"/>
  <c r="FL87" i="1"/>
  <c r="FK87" i="1"/>
  <c r="FB158" i="1"/>
  <c r="EJ91" i="1"/>
  <c r="EP91" i="1" s="1"/>
  <c r="EL91" i="1"/>
  <c r="EK91" i="1"/>
  <c r="EB157" i="1"/>
  <c r="DL88" i="1"/>
  <c r="DK88" i="1"/>
  <c r="DH88" i="1"/>
  <c r="DJ88" i="1" s="1"/>
  <c r="DP88" i="1" s="1"/>
  <c r="DB154" i="1"/>
  <c r="CJ89" i="1"/>
  <c r="CP89" i="1" s="1"/>
  <c r="CL89" i="1"/>
  <c r="CK89" i="1"/>
  <c r="CB155" i="1"/>
  <c r="BB154" i="1"/>
  <c r="BJ72" i="1"/>
  <c r="BP72" i="1" s="1"/>
  <c r="AB154" i="1"/>
  <c r="AJ69" i="1"/>
  <c r="AP69" i="1" s="1"/>
  <c r="AL69" i="1"/>
  <c r="AK69" i="1"/>
  <c r="I70" i="1"/>
  <c r="D70" i="1"/>
  <c r="H70" i="1" s="1"/>
  <c r="B252" i="1"/>
  <c r="ID89" i="1" l="1"/>
  <c r="IH89" i="1" s="1"/>
  <c r="II89" i="1"/>
  <c r="IB156" i="1"/>
  <c r="HI72" i="1"/>
  <c r="HD72" i="1"/>
  <c r="HH72" i="1" s="1"/>
  <c r="HB158" i="1"/>
  <c r="GJ88" i="1"/>
  <c r="GP88" i="1" s="1"/>
  <c r="GL88" i="1"/>
  <c r="GK88" i="1"/>
  <c r="GB157" i="1"/>
  <c r="FD88" i="1"/>
  <c r="FI88" i="1"/>
  <c r="FH88" i="1"/>
  <c r="FB159" i="1"/>
  <c r="ED92" i="1"/>
  <c r="EH92" i="1" s="1"/>
  <c r="EI92" i="1"/>
  <c r="EB158" i="1"/>
  <c r="DI89" i="1"/>
  <c r="DD89" i="1"/>
  <c r="DH89" i="1" s="1"/>
  <c r="DJ89" i="1" s="1"/>
  <c r="DP89" i="1" s="1"/>
  <c r="DB155" i="1"/>
  <c r="CD90" i="1"/>
  <c r="CH90" i="1" s="1"/>
  <c r="CI90" i="1"/>
  <c r="CB156" i="1"/>
  <c r="BD73" i="1"/>
  <c r="BH73" i="1" s="1"/>
  <c r="BI73" i="1"/>
  <c r="BB155" i="1"/>
  <c r="AI70" i="1"/>
  <c r="AD70" i="1"/>
  <c r="AH70" i="1" s="1"/>
  <c r="AB155" i="1"/>
  <c r="J70" i="1"/>
  <c r="K70" i="1"/>
  <c r="L70" i="1"/>
  <c r="B253" i="1"/>
  <c r="IJ89" i="1" l="1"/>
  <c r="IP89" i="1" s="1"/>
  <c r="IL89" i="1"/>
  <c r="IK89" i="1"/>
  <c r="IB157" i="1"/>
  <c r="HB159" i="1"/>
  <c r="HL72" i="1"/>
  <c r="HK72" i="1"/>
  <c r="HJ72" i="1"/>
  <c r="HP72" i="1" s="1"/>
  <c r="GD89" i="1"/>
  <c r="GH89" i="1" s="1"/>
  <c r="GI89" i="1"/>
  <c r="GB158" i="1"/>
  <c r="FJ88" i="1"/>
  <c r="FP88" i="1" s="1"/>
  <c r="FD89" i="1"/>
  <c r="FH89" i="1" s="1"/>
  <c r="FI89" i="1"/>
  <c r="FL88" i="1"/>
  <c r="FK88" i="1"/>
  <c r="FB160" i="1"/>
  <c r="EJ92" i="1"/>
  <c r="EP92" i="1" s="1"/>
  <c r="EL92" i="1"/>
  <c r="EK92" i="1"/>
  <c r="EB159" i="1"/>
  <c r="DD90" i="1"/>
  <c r="DI90" i="1"/>
  <c r="DL89" i="1"/>
  <c r="DK89" i="1"/>
  <c r="DB156" i="1"/>
  <c r="CJ90" i="1"/>
  <c r="CP90" i="1" s="1"/>
  <c r="CL90" i="1"/>
  <c r="CK90" i="1"/>
  <c r="CB157" i="1"/>
  <c r="BJ73" i="1"/>
  <c r="BP73" i="1" s="1"/>
  <c r="BB156" i="1"/>
  <c r="BL73" i="1"/>
  <c r="BK73" i="1"/>
  <c r="AJ70" i="1"/>
  <c r="AP70" i="1" s="1"/>
  <c r="AB156" i="1"/>
  <c r="AL70" i="1"/>
  <c r="AK70" i="1"/>
  <c r="P70" i="1"/>
  <c r="I71" i="1" s="1"/>
  <c r="B254" i="1"/>
  <c r="ID90" i="1" l="1"/>
  <c r="IH90" i="1" s="1"/>
  <c r="II90" i="1"/>
  <c r="IB158" i="1"/>
  <c r="HD73" i="1"/>
  <c r="HI73" i="1"/>
  <c r="HB160" i="1"/>
  <c r="GJ89" i="1"/>
  <c r="GP89" i="1" s="1"/>
  <c r="GL89" i="1"/>
  <c r="GK89" i="1"/>
  <c r="GB159" i="1"/>
  <c r="FJ89" i="1"/>
  <c r="FP89" i="1" s="1"/>
  <c r="FL89" i="1"/>
  <c r="FK89" i="1"/>
  <c r="FB161" i="1"/>
  <c r="ED93" i="1"/>
  <c r="EH93" i="1" s="1"/>
  <c r="EI93" i="1"/>
  <c r="EB160" i="1"/>
  <c r="DK90" i="1"/>
  <c r="DL90" i="1"/>
  <c r="DH90" i="1"/>
  <c r="DJ90" i="1" s="1"/>
  <c r="DP90" i="1" s="1"/>
  <c r="DB157" i="1"/>
  <c r="CD91" i="1"/>
  <c r="CH91" i="1" s="1"/>
  <c r="CI91" i="1"/>
  <c r="CB158" i="1"/>
  <c r="BB157" i="1"/>
  <c r="BI74" i="1"/>
  <c r="BD74" i="1"/>
  <c r="BH74" i="1" s="1"/>
  <c r="AD71" i="1"/>
  <c r="AH71" i="1" s="1"/>
  <c r="AI71" i="1"/>
  <c r="AB157" i="1"/>
  <c r="D71" i="1"/>
  <c r="K71" i="1" s="1"/>
  <c r="B255" i="1"/>
  <c r="IJ90" i="1" l="1"/>
  <c r="IP90" i="1" s="1"/>
  <c r="IL90" i="1"/>
  <c r="IK90" i="1"/>
  <c r="IB159" i="1"/>
  <c r="HL73" i="1"/>
  <c r="HK73" i="1"/>
  <c r="HB161" i="1"/>
  <c r="HH73" i="1"/>
  <c r="GD90" i="1"/>
  <c r="GH90" i="1" s="1"/>
  <c r="GI90" i="1"/>
  <c r="GB160" i="1"/>
  <c r="FD90" i="1"/>
  <c r="FH90" i="1" s="1"/>
  <c r="FI90" i="1"/>
  <c r="FB162" i="1"/>
  <c r="EJ93" i="1"/>
  <c r="EP93" i="1" s="1"/>
  <c r="EI94" i="1" s="1"/>
  <c r="EL93" i="1"/>
  <c r="EK93" i="1"/>
  <c r="EB161" i="1"/>
  <c r="DD91" i="1"/>
  <c r="DI91" i="1"/>
  <c r="DB158" i="1"/>
  <c r="CJ91" i="1"/>
  <c r="CP91" i="1" s="1"/>
  <c r="CL91" i="1"/>
  <c r="CK91" i="1"/>
  <c r="CB159" i="1"/>
  <c r="BB158" i="1"/>
  <c r="BJ74" i="1"/>
  <c r="BP74" i="1" s="1"/>
  <c r="BL74" i="1"/>
  <c r="BK74" i="1"/>
  <c r="AJ71" i="1"/>
  <c r="AP71" i="1" s="1"/>
  <c r="AI72" i="1" s="1"/>
  <c r="AK71" i="1"/>
  <c r="AL71" i="1"/>
  <c r="AB158" i="1"/>
  <c r="L71" i="1"/>
  <c r="H71" i="1"/>
  <c r="J71" i="1" s="1"/>
  <c r="B256" i="1"/>
  <c r="ID91" i="1" l="1"/>
  <c r="IH91" i="1" s="1"/>
  <c r="II91" i="1"/>
  <c r="IB160" i="1"/>
  <c r="HB162" i="1"/>
  <c r="HJ73" i="1"/>
  <c r="HP73" i="1" s="1"/>
  <c r="ED94" i="1"/>
  <c r="EH94" i="1" s="1"/>
  <c r="EJ94" i="1" s="1"/>
  <c r="EP94" i="1" s="1"/>
  <c r="GJ90" i="1"/>
  <c r="GP90" i="1" s="1"/>
  <c r="GL90" i="1"/>
  <c r="GK90" i="1"/>
  <c r="GB161" i="1"/>
  <c r="FJ90" i="1"/>
  <c r="FP90" i="1" s="1"/>
  <c r="FD91" i="1"/>
  <c r="FH91" i="1" s="1"/>
  <c r="FI91" i="1"/>
  <c r="FL90" i="1"/>
  <c r="FK90" i="1"/>
  <c r="FB163" i="1"/>
  <c r="EB162" i="1"/>
  <c r="DH91" i="1"/>
  <c r="DJ91" i="1" s="1"/>
  <c r="DP91" i="1" s="1"/>
  <c r="DK91" i="1"/>
  <c r="DL91" i="1"/>
  <c r="DB159" i="1"/>
  <c r="CD92" i="1"/>
  <c r="CH92" i="1" s="1"/>
  <c r="CI92" i="1"/>
  <c r="CB160" i="1"/>
  <c r="BB159" i="1"/>
  <c r="BI75" i="1"/>
  <c r="BD75" i="1"/>
  <c r="AD72" i="1"/>
  <c r="AL72" i="1" s="1"/>
  <c r="AB159" i="1"/>
  <c r="P71" i="1"/>
  <c r="D72" i="1" s="1"/>
  <c r="H72" i="1" s="1"/>
  <c r="B257" i="1"/>
  <c r="EK94" i="1" l="1"/>
  <c r="EL94" i="1"/>
  <c r="IJ91" i="1"/>
  <c r="IP91" i="1" s="1"/>
  <c r="IL91" i="1"/>
  <c r="IK91" i="1"/>
  <c r="IB161" i="1"/>
  <c r="HI74" i="1"/>
  <c r="HD74" i="1"/>
  <c r="HB163" i="1"/>
  <c r="GD91" i="1"/>
  <c r="GI91" i="1"/>
  <c r="GB162" i="1"/>
  <c r="FJ91" i="1"/>
  <c r="FP91" i="1" s="1"/>
  <c r="FL91" i="1"/>
  <c r="FK91" i="1"/>
  <c r="FB164" i="1"/>
  <c r="ED95" i="1"/>
  <c r="EH95" i="1" s="1"/>
  <c r="EI95" i="1"/>
  <c r="EB163" i="1"/>
  <c r="DI92" i="1"/>
  <c r="DD92" i="1"/>
  <c r="DB160" i="1"/>
  <c r="CJ92" i="1"/>
  <c r="CP92" i="1" s="1"/>
  <c r="CL92" i="1"/>
  <c r="CK92" i="1"/>
  <c r="CB161" i="1"/>
  <c r="BL75" i="1"/>
  <c r="BK75" i="1"/>
  <c r="BH75" i="1"/>
  <c r="BB160" i="1"/>
  <c r="AH72" i="1"/>
  <c r="AJ72" i="1" s="1"/>
  <c r="AK72" i="1"/>
  <c r="AB160" i="1"/>
  <c r="K72" i="1"/>
  <c r="L72" i="1"/>
  <c r="I72" i="1"/>
  <c r="J72" i="1" s="1"/>
  <c r="P72" i="1" s="1"/>
  <c r="D73" i="1" s="1"/>
  <c r="H73" i="1" s="1"/>
  <c r="B258" i="1"/>
  <c r="ID92" i="1" l="1"/>
  <c r="IH92" i="1" s="1"/>
  <c r="II92" i="1"/>
  <c r="IB162" i="1"/>
  <c r="HL74" i="1"/>
  <c r="HK74" i="1"/>
  <c r="HB164" i="1"/>
  <c r="HH74" i="1"/>
  <c r="HJ74" i="1" s="1"/>
  <c r="GL91" i="1"/>
  <c r="GK91" i="1"/>
  <c r="GH91" i="1"/>
  <c r="GJ91" i="1" s="1"/>
  <c r="GP91" i="1" s="1"/>
  <c r="GB163" i="1"/>
  <c r="FD92" i="1"/>
  <c r="FH92" i="1" s="1"/>
  <c r="FI92" i="1"/>
  <c r="FB165" i="1"/>
  <c r="EJ95" i="1"/>
  <c r="EP95" i="1" s="1"/>
  <c r="EL95" i="1"/>
  <c r="EK95" i="1"/>
  <c r="EB164" i="1"/>
  <c r="DK92" i="1"/>
  <c r="DL92" i="1"/>
  <c r="DH92" i="1"/>
  <c r="DJ92" i="1" s="1"/>
  <c r="DP92" i="1" s="1"/>
  <c r="DB161" i="1"/>
  <c r="CD93" i="1"/>
  <c r="CH93" i="1" s="1"/>
  <c r="CI93" i="1"/>
  <c r="CB162" i="1"/>
  <c r="BB161" i="1"/>
  <c r="BJ75" i="1"/>
  <c r="BP75" i="1" s="1"/>
  <c r="AP72" i="1"/>
  <c r="AI73" i="1" s="1"/>
  <c r="AB161" i="1"/>
  <c r="I73" i="1"/>
  <c r="J73" i="1" s="1"/>
  <c r="K73" i="1"/>
  <c r="L73" i="1"/>
  <c r="B259" i="1"/>
  <c r="IJ92" i="1" l="1"/>
  <c r="IP92" i="1" s="1"/>
  <c r="IL92" i="1"/>
  <c r="IK92" i="1"/>
  <c r="IB163" i="1"/>
  <c r="HB165" i="1"/>
  <c r="HP74" i="1"/>
  <c r="GD92" i="1"/>
  <c r="GH92" i="1" s="1"/>
  <c r="GI92" i="1"/>
  <c r="GB164" i="1"/>
  <c r="FJ92" i="1"/>
  <c r="FP92" i="1" s="1"/>
  <c r="FD93" i="1"/>
  <c r="FH93" i="1" s="1"/>
  <c r="FI93" i="1"/>
  <c r="FL92" i="1"/>
  <c r="FK92" i="1"/>
  <c r="FB166" i="1"/>
  <c r="ED96" i="1"/>
  <c r="EH96" i="1" s="1"/>
  <c r="EI96" i="1"/>
  <c r="EB165" i="1"/>
  <c r="DD93" i="1"/>
  <c r="DI93" i="1"/>
  <c r="DB162" i="1"/>
  <c r="CJ93" i="1"/>
  <c r="CP93" i="1" s="1"/>
  <c r="CL93" i="1"/>
  <c r="CK93" i="1"/>
  <c r="CB163" i="1"/>
  <c r="BD76" i="1"/>
  <c r="BH76" i="1" s="1"/>
  <c r="BI76" i="1"/>
  <c r="BB162" i="1"/>
  <c r="AD73" i="1"/>
  <c r="AL73" i="1" s="1"/>
  <c r="AB162" i="1"/>
  <c r="P73" i="1"/>
  <c r="I74" i="1" s="1"/>
  <c r="B260" i="1"/>
  <c r="ID93" i="1" l="1"/>
  <c r="IH93" i="1" s="1"/>
  <c r="II93" i="1"/>
  <c r="IB164" i="1"/>
  <c r="HD75" i="1"/>
  <c r="HI75" i="1"/>
  <c r="HB166" i="1"/>
  <c r="GJ92" i="1"/>
  <c r="GP92" i="1" s="1"/>
  <c r="GD93" i="1" s="1"/>
  <c r="GH93" i="1" s="1"/>
  <c r="GL92" i="1"/>
  <c r="GK92" i="1"/>
  <c r="GB165" i="1"/>
  <c r="FJ93" i="1"/>
  <c r="FP93" i="1" s="1"/>
  <c r="FL93" i="1"/>
  <c r="FK93" i="1"/>
  <c r="FB167" i="1"/>
  <c r="EJ96" i="1"/>
  <c r="EP96" i="1" s="1"/>
  <c r="EL96" i="1"/>
  <c r="EK96" i="1"/>
  <c r="EB166" i="1"/>
  <c r="DH93" i="1"/>
  <c r="DJ93" i="1" s="1"/>
  <c r="DP93" i="1" s="1"/>
  <c r="DL93" i="1"/>
  <c r="DK93" i="1"/>
  <c r="DB163" i="1"/>
  <c r="CD94" i="1"/>
  <c r="CH94" i="1" s="1"/>
  <c r="CI94" i="1"/>
  <c r="CB164" i="1"/>
  <c r="BB163" i="1"/>
  <c r="BJ76" i="1"/>
  <c r="BP76" i="1" s="1"/>
  <c r="BL76" i="1"/>
  <c r="BK76" i="1"/>
  <c r="AH73" i="1"/>
  <c r="AJ73" i="1" s="1"/>
  <c r="AK73" i="1"/>
  <c r="AB163" i="1"/>
  <c r="D74" i="1"/>
  <c r="K74" i="1" s="1"/>
  <c r="B261" i="1"/>
  <c r="IJ93" i="1" l="1"/>
  <c r="IP93" i="1" s="1"/>
  <c r="IL93" i="1"/>
  <c r="IK93" i="1"/>
  <c r="IB165" i="1"/>
  <c r="HB167" i="1"/>
  <c r="HL75" i="1"/>
  <c r="HK75" i="1"/>
  <c r="HH75" i="1"/>
  <c r="GI93" i="1"/>
  <c r="GJ93" i="1" s="1"/>
  <c r="GP93" i="1" s="1"/>
  <c r="GL93" i="1"/>
  <c r="GK93" i="1"/>
  <c r="GB166" i="1"/>
  <c r="FD94" i="1"/>
  <c r="FH94" i="1" s="1"/>
  <c r="FI94" i="1"/>
  <c r="FB168" i="1"/>
  <c r="ED97" i="1"/>
  <c r="EH97" i="1" s="1"/>
  <c r="EI97" i="1"/>
  <c r="EB167" i="1"/>
  <c r="DD94" i="1"/>
  <c r="DI94" i="1"/>
  <c r="DB164" i="1"/>
  <c r="CJ94" i="1"/>
  <c r="CP94" i="1" s="1"/>
  <c r="CL94" i="1"/>
  <c r="CK94" i="1"/>
  <c r="CB165" i="1"/>
  <c r="BI77" i="1"/>
  <c r="BD77" i="1"/>
  <c r="BH77" i="1" s="1"/>
  <c r="BB164" i="1"/>
  <c r="AP73" i="1"/>
  <c r="AD74" i="1" s="1"/>
  <c r="AB164" i="1"/>
  <c r="H74" i="1"/>
  <c r="J74" i="1" s="1"/>
  <c r="L74" i="1"/>
  <c r="B262" i="1"/>
  <c r="ID94" i="1" l="1"/>
  <c r="IH94" i="1" s="1"/>
  <c r="II94" i="1"/>
  <c r="IB166" i="1"/>
  <c r="HB168" i="1"/>
  <c r="HJ75" i="1"/>
  <c r="HP75" i="1" s="1"/>
  <c r="GD94" i="1"/>
  <c r="GH94" i="1" s="1"/>
  <c r="GI94" i="1"/>
  <c r="GB167" i="1"/>
  <c r="FJ94" i="1"/>
  <c r="FP94" i="1" s="1"/>
  <c r="FL94" i="1"/>
  <c r="FK94" i="1"/>
  <c r="FB169" i="1"/>
  <c r="EJ97" i="1"/>
  <c r="EP97" i="1" s="1"/>
  <c r="EL97" i="1"/>
  <c r="EK97" i="1"/>
  <c r="EB168" i="1"/>
  <c r="DH94" i="1"/>
  <c r="DJ94" i="1" s="1"/>
  <c r="DP94" i="1" s="1"/>
  <c r="DK94" i="1"/>
  <c r="DL94" i="1"/>
  <c r="DB165" i="1"/>
  <c r="CD95" i="1"/>
  <c r="CH95" i="1" s="1"/>
  <c r="CI95" i="1"/>
  <c r="CB166" i="1"/>
  <c r="BL77" i="1"/>
  <c r="BK77" i="1"/>
  <c r="BB165" i="1"/>
  <c r="BJ77" i="1"/>
  <c r="BP77" i="1" s="1"/>
  <c r="AI74" i="1"/>
  <c r="AL74" i="1"/>
  <c r="AK74" i="1"/>
  <c r="AB165" i="1"/>
  <c r="AH74" i="1"/>
  <c r="P74" i="1"/>
  <c r="D75" i="1" s="1"/>
  <c r="K75" i="1" s="1"/>
  <c r="B263" i="1"/>
  <c r="IJ94" i="1" l="1"/>
  <c r="IP94" i="1" s="1"/>
  <c r="IL94" i="1"/>
  <c r="IK94" i="1"/>
  <c r="IB167" i="1"/>
  <c r="HD76" i="1"/>
  <c r="HH76" i="1" s="1"/>
  <c r="HI76" i="1"/>
  <c r="HB169" i="1"/>
  <c r="GJ94" i="1"/>
  <c r="GP94" i="1" s="1"/>
  <c r="GL94" i="1"/>
  <c r="GK94" i="1"/>
  <c r="GB168" i="1"/>
  <c r="FD95" i="1"/>
  <c r="FH95" i="1" s="1"/>
  <c r="FI95" i="1"/>
  <c r="FB170" i="1"/>
  <c r="ED98" i="1"/>
  <c r="EH98" i="1" s="1"/>
  <c r="EI98" i="1"/>
  <c r="EB169" i="1"/>
  <c r="DI95" i="1"/>
  <c r="DD95" i="1"/>
  <c r="DB166" i="1"/>
  <c r="CJ95" i="1"/>
  <c r="CP95" i="1" s="1"/>
  <c r="CL95" i="1"/>
  <c r="CK95" i="1"/>
  <c r="CB167" i="1"/>
  <c r="BD78" i="1"/>
  <c r="BH78" i="1" s="1"/>
  <c r="BI78" i="1"/>
  <c r="BB166" i="1"/>
  <c r="L75" i="1"/>
  <c r="AB166" i="1"/>
  <c r="AJ74" i="1"/>
  <c r="AP74" i="1" s="1"/>
  <c r="H75" i="1"/>
  <c r="I75" i="1"/>
  <c r="B264" i="1"/>
  <c r="ID95" i="1" l="1"/>
  <c r="IH95" i="1" s="1"/>
  <c r="II95" i="1"/>
  <c r="IB168" i="1"/>
  <c r="HB170" i="1"/>
  <c r="HJ76" i="1"/>
  <c r="HP76" i="1" s="1"/>
  <c r="HL76" i="1"/>
  <c r="HK76" i="1"/>
  <c r="GD95" i="1"/>
  <c r="GH95" i="1" s="1"/>
  <c r="GI95" i="1"/>
  <c r="GB169" i="1"/>
  <c r="FJ95" i="1"/>
  <c r="FP95" i="1" s="1"/>
  <c r="FL95" i="1"/>
  <c r="FK95" i="1"/>
  <c r="FB171" i="1"/>
  <c r="EJ98" i="1"/>
  <c r="EP98" i="1" s="1"/>
  <c r="EL98" i="1"/>
  <c r="EK98" i="1"/>
  <c r="EB170" i="1"/>
  <c r="DH95" i="1"/>
  <c r="DJ95" i="1" s="1"/>
  <c r="DP95" i="1" s="1"/>
  <c r="DK95" i="1"/>
  <c r="DL95" i="1"/>
  <c r="DB167" i="1"/>
  <c r="CD96" i="1"/>
  <c r="CH96" i="1" s="1"/>
  <c r="CI96" i="1"/>
  <c r="CB168" i="1"/>
  <c r="BB167" i="1"/>
  <c r="BJ78" i="1"/>
  <c r="BP78" i="1" s="1"/>
  <c r="BL78" i="1"/>
  <c r="BK78" i="1"/>
  <c r="J75" i="1"/>
  <c r="P75" i="1" s="1"/>
  <c r="I76" i="1" s="1"/>
  <c r="AD75" i="1"/>
  <c r="AI75" i="1"/>
  <c r="AB167" i="1"/>
  <c r="B265" i="1"/>
  <c r="IJ95" i="1" l="1"/>
  <c r="IP95" i="1" s="1"/>
  <c r="IL95" i="1"/>
  <c r="IK95" i="1"/>
  <c r="IB169" i="1"/>
  <c r="HD77" i="1"/>
  <c r="HH77" i="1" s="1"/>
  <c r="HI77" i="1"/>
  <c r="HB171" i="1"/>
  <c r="GJ95" i="1"/>
  <c r="GP95" i="1" s="1"/>
  <c r="GL95" i="1"/>
  <c r="GK95" i="1"/>
  <c r="GB170" i="1"/>
  <c r="FD96" i="1"/>
  <c r="FH96" i="1" s="1"/>
  <c r="FI96" i="1"/>
  <c r="FB172" i="1"/>
  <c r="ED99" i="1"/>
  <c r="EH99" i="1" s="1"/>
  <c r="EI99" i="1"/>
  <c r="EB171" i="1"/>
  <c r="DI96" i="1"/>
  <c r="DD96" i="1"/>
  <c r="D76" i="1"/>
  <c r="H76" i="1" s="1"/>
  <c r="J76" i="1" s="1"/>
  <c r="P76" i="1" s="1"/>
  <c r="I77" i="1" s="1"/>
  <c r="DB168" i="1"/>
  <c r="CJ96" i="1"/>
  <c r="CP96" i="1" s="1"/>
  <c r="CL96" i="1"/>
  <c r="CK96" i="1"/>
  <c r="CB169" i="1"/>
  <c r="BD79" i="1"/>
  <c r="BH79" i="1" s="1"/>
  <c r="BI79" i="1"/>
  <c r="BB168" i="1"/>
  <c r="AL75" i="1"/>
  <c r="AK75" i="1"/>
  <c r="AB168" i="1"/>
  <c r="AH75" i="1"/>
  <c r="AJ75" i="1" s="1"/>
  <c r="B266" i="1"/>
  <c r="ID96" i="1" l="1"/>
  <c r="IH96" i="1" s="1"/>
  <c r="II96" i="1"/>
  <c r="IB170" i="1"/>
  <c r="HJ77" i="1"/>
  <c r="HP77" i="1" s="1"/>
  <c r="HB172" i="1"/>
  <c r="HL77" i="1"/>
  <c r="HK77" i="1"/>
  <c r="GD96" i="1"/>
  <c r="GH96" i="1" s="1"/>
  <c r="GI96" i="1"/>
  <c r="GB171" i="1"/>
  <c r="FJ96" i="1"/>
  <c r="FP96" i="1" s="1"/>
  <c r="FL96" i="1"/>
  <c r="FK96" i="1"/>
  <c r="FB173" i="1"/>
  <c r="EJ99" i="1"/>
  <c r="EP99" i="1" s="1"/>
  <c r="EL99" i="1"/>
  <c r="EK99" i="1"/>
  <c r="EB172" i="1"/>
  <c r="DH96" i="1"/>
  <c r="DJ96" i="1" s="1"/>
  <c r="DP96" i="1" s="1"/>
  <c r="DK96" i="1"/>
  <c r="DL96" i="1"/>
  <c r="K76" i="1"/>
  <c r="L76" i="1"/>
  <c r="DB169" i="1"/>
  <c r="CD97" i="1"/>
  <c r="CH97" i="1" s="1"/>
  <c r="CI97" i="1"/>
  <c r="CB170" i="1"/>
  <c r="BB169" i="1"/>
  <c r="BJ79" i="1"/>
  <c r="BP79" i="1" s="1"/>
  <c r="BL79" i="1"/>
  <c r="BK79" i="1"/>
  <c r="D77" i="1"/>
  <c r="H77" i="1" s="1"/>
  <c r="AB169" i="1"/>
  <c r="AP75" i="1"/>
  <c r="B267" i="1"/>
  <c r="IJ96" i="1" l="1"/>
  <c r="IP96" i="1" s="1"/>
  <c r="IL96" i="1"/>
  <c r="IK96" i="1"/>
  <c r="IB171" i="1"/>
  <c r="HD78" i="1"/>
  <c r="HH78" i="1" s="1"/>
  <c r="HI78" i="1"/>
  <c r="HB173" i="1"/>
  <c r="GJ96" i="1"/>
  <c r="GP96" i="1" s="1"/>
  <c r="GL96" i="1"/>
  <c r="GK96" i="1"/>
  <c r="GB172" i="1"/>
  <c r="FD97" i="1"/>
  <c r="FH97" i="1" s="1"/>
  <c r="FI97" i="1"/>
  <c r="FB174" i="1"/>
  <c r="ED100" i="1"/>
  <c r="EH100" i="1" s="1"/>
  <c r="EI100" i="1"/>
  <c r="EB173" i="1"/>
  <c r="DD97" i="1"/>
  <c r="DI97" i="1"/>
  <c r="DB170" i="1"/>
  <c r="CJ97" i="1"/>
  <c r="CP97" i="1" s="1"/>
  <c r="CL97" i="1"/>
  <c r="CK97" i="1"/>
  <c r="CB171" i="1"/>
  <c r="BD80" i="1"/>
  <c r="BI80" i="1"/>
  <c r="BB170" i="1"/>
  <c r="K77" i="1"/>
  <c r="L77" i="1"/>
  <c r="AB170" i="1"/>
  <c r="AD76" i="1"/>
  <c r="AH76" i="1" s="1"/>
  <c r="AI76" i="1"/>
  <c r="B268" i="1"/>
  <c r="J77" i="1"/>
  <c r="ID97" i="1" l="1"/>
  <c r="IH97" i="1" s="1"/>
  <c r="II97" i="1"/>
  <c r="IB172" i="1"/>
  <c r="HJ78" i="1"/>
  <c r="HP78" i="1" s="1"/>
  <c r="HB174" i="1"/>
  <c r="HL78" i="1"/>
  <c r="HK78" i="1"/>
  <c r="GD97" i="1"/>
  <c r="GH97" i="1" s="1"/>
  <c r="GI97" i="1"/>
  <c r="GB173" i="1"/>
  <c r="FJ97" i="1"/>
  <c r="FP97" i="1" s="1"/>
  <c r="FL97" i="1"/>
  <c r="FK97" i="1"/>
  <c r="FB175" i="1"/>
  <c r="EJ100" i="1"/>
  <c r="EP100" i="1" s="1"/>
  <c r="EL100" i="1"/>
  <c r="EK100" i="1"/>
  <c r="EB174" i="1"/>
  <c r="DH97" i="1"/>
  <c r="DJ97" i="1" s="1"/>
  <c r="DP97" i="1" s="1"/>
  <c r="DK97" i="1"/>
  <c r="DL97" i="1"/>
  <c r="DB171" i="1"/>
  <c r="CD98" i="1"/>
  <c r="CH98" i="1" s="1"/>
  <c r="CI98" i="1"/>
  <c r="CB172" i="1"/>
  <c r="BL80" i="1"/>
  <c r="BK80" i="1"/>
  <c r="BB171" i="1"/>
  <c r="BH80" i="1"/>
  <c r="AB171" i="1"/>
  <c r="AL76" i="1"/>
  <c r="AK76" i="1"/>
  <c r="AJ76" i="1"/>
  <c r="AP76" i="1" s="1"/>
  <c r="P77" i="1"/>
  <c r="I78" i="1" s="1"/>
  <c r="B269" i="1"/>
  <c r="IJ97" i="1" l="1"/>
  <c r="IP97" i="1" s="1"/>
  <c r="IL97" i="1"/>
  <c r="IK97" i="1"/>
  <c r="IB173" i="1"/>
  <c r="HI79" i="1"/>
  <c r="HD79" i="1"/>
  <c r="HH79" i="1" s="1"/>
  <c r="HB175" i="1"/>
  <c r="GJ97" i="1"/>
  <c r="GP97" i="1" s="1"/>
  <c r="GL97" i="1"/>
  <c r="GK97" i="1"/>
  <c r="GB174" i="1"/>
  <c r="FD98" i="1"/>
  <c r="FH98" i="1" s="1"/>
  <c r="FI98" i="1"/>
  <c r="FB176" i="1"/>
  <c r="ED101" i="1"/>
  <c r="EH101" i="1" s="1"/>
  <c r="EI101" i="1"/>
  <c r="EB175" i="1"/>
  <c r="DI98" i="1"/>
  <c r="DD98" i="1"/>
  <c r="DH98" i="1" s="1"/>
  <c r="D78" i="1"/>
  <c r="H78" i="1" s="1"/>
  <c r="DB172" i="1"/>
  <c r="CJ98" i="1"/>
  <c r="CP98" i="1" s="1"/>
  <c r="CL98" i="1"/>
  <c r="CK98" i="1"/>
  <c r="CB173" i="1"/>
  <c r="BB172" i="1"/>
  <c r="BJ80" i="1"/>
  <c r="BP80" i="1" s="1"/>
  <c r="AD77" i="1"/>
  <c r="AH77" i="1" s="1"/>
  <c r="AI77" i="1"/>
  <c r="AB172" i="1"/>
  <c r="B270" i="1"/>
  <c r="K78" i="1" l="1"/>
  <c r="L78" i="1"/>
  <c r="ID98" i="1"/>
  <c r="II98" i="1"/>
  <c r="IH98" i="1"/>
  <c r="IB174" i="1"/>
  <c r="HB176" i="1"/>
  <c r="HL79" i="1"/>
  <c r="HK79" i="1"/>
  <c r="HJ79" i="1"/>
  <c r="HP79" i="1" s="1"/>
  <c r="GD98" i="1"/>
  <c r="GH98" i="1" s="1"/>
  <c r="GI98" i="1"/>
  <c r="GB175" i="1"/>
  <c r="FJ98" i="1"/>
  <c r="FP98" i="1" s="1"/>
  <c r="FL98" i="1"/>
  <c r="FK98" i="1"/>
  <c r="FB177" i="1"/>
  <c r="EJ101" i="1"/>
  <c r="EP101" i="1" s="1"/>
  <c r="EL101" i="1"/>
  <c r="EK101" i="1"/>
  <c r="EB176" i="1"/>
  <c r="DL98" i="1"/>
  <c r="DK98" i="1"/>
  <c r="DJ98" i="1"/>
  <c r="DP98" i="1" s="1"/>
  <c r="DB173" i="1"/>
  <c r="CD99" i="1"/>
  <c r="CH99" i="1" s="1"/>
  <c r="CI99" i="1"/>
  <c r="CB174" i="1"/>
  <c r="BD81" i="1"/>
  <c r="BH81" i="1" s="1"/>
  <c r="BI81" i="1"/>
  <c r="BB173" i="1"/>
  <c r="AB173" i="1"/>
  <c r="AJ77" i="1"/>
  <c r="AP77" i="1" s="1"/>
  <c r="AL77" i="1"/>
  <c r="AK77" i="1"/>
  <c r="J78" i="1"/>
  <c r="B271" i="1"/>
  <c r="IJ98" i="1" l="1"/>
  <c r="IP98" i="1" s="1"/>
  <c r="IL98" i="1"/>
  <c r="IK98" i="1"/>
  <c r="IB175" i="1"/>
  <c r="HI80" i="1"/>
  <c r="HD80" i="1"/>
  <c r="HH80" i="1" s="1"/>
  <c r="HB177" i="1"/>
  <c r="GJ98" i="1"/>
  <c r="GP98" i="1" s="1"/>
  <c r="GL98" i="1"/>
  <c r="GK98" i="1"/>
  <c r="GB176" i="1"/>
  <c r="FD99" i="1"/>
  <c r="FH99" i="1" s="1"/>
  <c r="FI99" i="1"/>
  <c r="FB178" i="1"/>
  <c r="ED102" i="1"/>
  <c r="EH102" i="1" s="1"/>
  <c r="EI102" i="1"/>
  <c r="EB177" i="1"/>
  <c r="DD99" i="1"/>
  <c r="DH99" i="1" s="1"/>
  <c r="DI99" i="1"/>
  <c r="DB174" i="1"/>
  <c r="CJ99" i="1"/>
  <c r="CP99" i="1" s="1"/>
  <c r="CL99" i="1"/>
  <c r="CK99" i="1"/>
  <c r="CB175" i="1"/>
  <c r="BJ81" i="1"/>
  <c r="BP81" i="1" s="1"/>
  <c r="BB174" i="1"/>
  <c r="BL81" i="1"/>
  <c r="BK81" i="1"/>
  <c r="AI78" i="1"/>
  <c r="AD78" i="1"/>
  <c r="AB174" i="1"/>
  <c r="P78" i="1"/>
  <c r="I79" i="1" s="1"/>
  <c r="B272" i="1"/>
  <c r="ID99" i="1" l="1"/>
  <c r="IH99" i="1" s="1"/>
  <c r="II99" i="1"/>
  <c r="IB176" i="1"/>
  <c r="HB178" i="1"/>
  <c r="HL80" i="1"/>
  <c r="HK80" i="1"/>
  <c r="HJ80" i="1"/>
  <c r="HP80" i="1" s="1"/>
  <c r="GD99" i="1"/>
  <c r="GH99" i="1" s="1"/>
  <c r="GI99" i="1"/>
  <c r="GB177" i="1"/>
  <c r="FJ99" i="1"/>
  <c r="FP99" i="1" s="1"/>
  <c r="FD100" i="1"/>
  <c r="FH100" i="1" s="1"/>
  <c r="FI100" i="1"/>
  <c r="FL99" i="1"/>
  <c r="FK99" i="1"/>
  <c r="FB179" i="1"/>
  <c r="EJ102" i="1"/>
  <c r="EP102" i="1" s="1"/>
  <c r="EL102" i="1"/>
  <c r="EK102" i="1"/>
  <c r="EB178" i="1"/>
  <c r="DJ99" i="1"/>
  <c r="DP99" i="1" s="1"/>
  <c r="DD100" i="1" s="1"/>
  <c r="DH100" i="1" s="1"/>
  <c r="DI100" i="1"/>
  <c r="DL99" i="1"/>
  <c r="DK99" i="1"/>
  <c r="DB175" i="1"/>
  <c r="CD100" i="1"/>
  <c r="CH100" i="1" s="1"/>
  <c r="CI100" i="1"/>
  <c r="CB176" i="1"/>
  <c r="BD82" i="1"/>
  <c r="BI82" i="1"/>
  <c r="BB175" i="1"/>
  <c r="AB175" i="1"/>
  <c r="AL78" i="1"/>
  <c r="AK78" i="1"/>
  <c r="AH78" i="1"/>
  <c r="D79" i="1"/>
  <c r="K79" i="1" s="1"/>
  <c r="B273" i="1"/>
  <c r="IJ99" i="1" l="1"/>
  <c r="IP99" i="1" s="1"/>
  <c r="IL99" i="1"/>
  <c r="IK99" i="1"/>
  <c r="IB177" i="1"/>
  <c r="HD81" i="1"/>
  <c r="HI81" i="1"/>
  <c r="HB179" i="1"/>
  <c r="GJ99" i="1"/>
  <c r="GP99" i="1" s="1"/>
  <c r="GL99" i="1"/>
  <c r="GK99" i="1"/>
  <c r="GB178" i="1"/>
  <c r="FJ100" i="1"/>
  <c r="FP100" i="1" s="1"/>
  <c r="FL100" i="1"/>
  <c r="FK100" i="1"/>
  <c r="FB180" i="1"/>
  <c r="ED103" i="1"/>
  <c r="EH103" i="1" s="1"/>
  <c r="EI103" i="1"/>
  <c r="EB179" i="1"/>
  <c r="DJ100" i="1"/>
  <c r="DP100" i="1" s="1"/>
  <c r="DD101" i="1"/>
  <c r="DH101" i="1" s="1"/>
  <c r="DI101" i="1"/>
  <c r="DL100" i="1"/>
  <c r="DK100" i="1"/>
  <c r="DB176" i="1"/>
  <c r="CJ100" i="1"/>
  <c r="CP100" i="1" s="1"/>
  <c r="CI101" i="1" s="1"/>
  <c r="CL100" i="1"/>
  <c r="CK100" i="1"/>
  <c r="CB177" i="1"/>
  <c r="BL82" i="1"/>
  <c r="BK82" i="1"/>
  <c r="BB176" i="1"/>
  <c r="BH82" i="1"/>
  <c r="AB176" i="1"/>
  <c r="AJ78" i="1"/>
  <c r="AP78" i="1" s="1"/>
  <c r="L79" i="1"/>
  <c r="H79" i="1"/>
  <c r="J79" i="1" s="1"/>
  <c r="B274" i="1"/>
  <c r="ID100" i="1" l="1"/>
  <c r="IH100" i="1" s="1"/>
  <c r="II100" i="1"/>
  <c r="IB178" i="1"/>
  <c r="HL81" i="1"/>
  <c r="HK81" i="1"/>
  <c r="HB180" i="1"/>
  <c r="HH81" i="1"/>
  <c r="GD100" i="1"/>
  <c r="GH100" i="1" s="1"/>
  <c r="GI100" i="1"/>
  <c r="GB179" i="1"/>
  <c r="FD101" i="1"/>
  <c r="FH101" i="1" s="1"/>
  <c r="FI101" i="1"/>
  <c r="FB181" i="1"/>
  <c r="EJ103" i="1"/>
  <c r="EP103" i="1" s="1"/>
  <c r="EL103" i="1"/>
  <c r="EK103" i="1"/>
  <c r="EB180" i="1"/>
  <c r="DJ101" i="1"/>
  <c r="DP101" i="1" s="1"/>
  <c r="DK101" i="1"/>
  <c r="DL101" i="1"/>
  <c r="CD101" i="1"/>
  <c r="CH101" i="1" s="1"/>
  <c r="CJ101" i="1" s="1"/>
  <c r="CP101" i="1" s="1"/>
  <c r="CD102" i="1" s="1"/>
  <c r="CH102" i="1" s="1"/>
  <c r="DB177" i="1"/>
  <c r="CK101" i="1"/>
  <c r="CB178" i="1"/>
  <c r="BB177" i="1"/>
  <c r="BJ82" i="1"/>
  <c r="BP82" i="1" s="1"/>
  <c r="AI79" i="1"/>
  <c r="AD79" i="1"/>
  <c r="AB177" i="1"/>
  <c r="P79" i="1"/>
  <c r="B275" i="1"/>
  <c r="IJ100" i="1" l="1"/>
  <c r="IP100" i="1" s="1"/>
  <c r="IL100" i="1"/>
  <c r="IK100" i="1"/>
  <c r="IB179" i="1"/>
  <c r="HB181" i="1"/>
  <c r="HJ81" i="1"/>
  <c r="HP81" i="1" s="1"/>
  <c r="GJ100" i="1"/>
  <c r="GP100" i="1" s="1"/>
  <c r="GL100" i="1"/>
  <c r="GK100" i="1"/>
  <c r="GB180" i="1"/>
  <c r="FJ101" i="1"/>
  <c r="FP101" i="1" s="1"/>
  <c r="FD102" i="1"/>
  <c r="FH102" i="1" s="1"/>
  <c r="FI102" i="1"/>
  <c r="FL101" i="1"/>
  <c r="FK101" i="1"/>
  <c r="FB182" i="1"/>
  <c r="ED104" i="1"/>
  <c r="EH104" i="1" s="1"/>
  <c r="EI104" i="1"/>
  <c r="EB181" i="1"/>
  <c r="DD102" i="1"/>
  <c r="DH102" i="1" s="1"/>
  <c r="DI102" i="1"/>
  <c r="CL101" i="1"/>
  <c r="CI102" i="1"/>
  <c r="CJ102" i="1" s="1"/>
  <c r="CP102" i="1" s="1"/>
  <c r="DB178" i="1"/>
  <c r="CL102" i="1"/>
  <c r="CK102" i="1"/>
  <c r="CB179" i="1"/>
  <c r="BD83" i="1"/>
  <c r="BI83" i="1"/>
  <c r="BB178" i="1"/>
  <c r="AB178" i="1"/>
  <c r="AL79" i="1"/>
  <c r="AK79" i="1"/>
  <c r="AH79" i="1"/>
  <c r="AJ79" i="1" s="1"/>
  <c r="I80" i="1"/>
  <c r="D80" i="1"/>
  <c r="B276" i="1"/>
  <c r="ID101" i="1" l="1"/>
  <c r="IH101" i="1" s="1"/>
  <c r="II101" i="1"/>
  <c r="IB180" i="1"/>
  <c r="HD82" i="1"/>
  <c r="HH82" i="1" s="1"/>
  <c r="HI82" i="1"/>
  <c r="HB182" i="1"/>
  <c r="GD101" i="1"/>
  <c r="GH101" i="1" s="1"/>
  <c r="GI101" i="1"/>
  <c r="GB181" i="1"/>
  <c r="FJ102" i="1"/>
  <c r="FP102" i="1" s="1"/>
  <c r="FL102" i="1"/>
  <c r="FK102" i="1"/>
  <c r="FB183" i="1"/>
  <c r="EJ104" i="1"/>
  <c r="EP104" i="1" s="1"/>
  <c r="EL104" i="1"/>
  <c r="EK104" i="1"/>
  <c r="EB182" i="1"/>
  <c r="DJ102" i="1"/>
  <c r="DP102" i="1" s="1"/>
  <c r="DI103" i="1" s="1"/>
  <c r="DL102" i="1"/>
  <c r="DK102" i="1"/>
  <c r="DB179" i="1"/>
  <c r="CD103" i="1"/>
  <c r="CI103" i="1"/>
  <c r="CH103" i="1"/>
  <c r="CB180" i="1"/>
  <c r="BL83" i="1"/>
  <c r="BK83" i="1"/>
  <c r="BB179" i="1"/>
  <c r="BH83" i="1"/>
  <c r="AB179" i="1"/>
  <c r="AP79" i="1"/>
  <c r="H80" i="1"/>
  <c r="K80" i="1"/>
  <c r="L80" i="1"/>
  <c r="B277" i="1"/>
  <c r="IJ101" i="1" l="1"/>
  <c r="IP101" i="1" s="1"/>
  <c r="IL101" i="1"/>
  <c r="IK101" i="1"/>
  <c r="IB181" i="1"/>
  <c r="HJ82" i="1"/>
  <c r="HP82" i="1" s="1"/>
  <c r="HB183" i="1"/>
  <c r="HL82" i="1"/>
  <c r="HK82" i="1"/>
  <c r="DD103" i="1"/>
  <c r="DH103" i="1" s="1"/>
  <c r="DJ103" i="1" s="1"/>
  <c r="DP103" i="1" s="1"/>
  <c r="DD104" i="1" s="1"/>
  <c r="DH104" i="1" s="1"/>
  <c r="GJ101" i="1"/>
  <c r="GP101" i="1" s="1"/>
  <c r="GL101" i="1"/>
  <c r="GK101" i="1"/>
  <c r="GB182" i="1"/>
  <c r="FD103" i="1"/>
  <c r="FI103" i="1"/>
  <c r="FH103" i="1"/>
  <c r="FB184" i="1"/>
  <c r="ED105" i="1"/>
  <c r="EH105" i="1" s="1"/>
  <c r="EI105" i="1"/>
  <c r="EB183" i="1"/>
  <c r="DK103" i="1"/>
  <c r="DB180" i="1"/>
  <c r="CJ103" i="1"/>
  <c r="CP103" i="1" s="1"/>
  <c r="CL103" i="1"/>
  <c r="CK103" i="1"/>
  <c r="CB181" i="1"/>
  <c r="BB180" i="1"/>
  <c r="BJ83" i="1"/>
  <c r="BP83" i="1" s="1"/>
  <c r="AD80" i="1"/>
  <c r="AH80" i="1" s="1"/>
  <c r="AI80" i="1"/>
  <c r="AB180" i="1"/>
  <c r="J80" i="1"/>
  <c r="P80" i="1" s="1"/>
  <c r="B278" i="1"/>
  <c r="DL103" i="1" l="1"/>
  <c r="ID102" i="1"/>
  <c r="IH102" i="1" s="1"/>
  <c r="II102" i="1"/>
  <c r="IB182" i="1"/>
  <c r="HI83" i="1"/>
  <c r="HD83" i="1"/>
  <c r="HB184" i="1"/>
  <c r="DI104" i="1"/>
  <c r="DJ104" i="1" s="1"/>
  <c r="DP104" i="1" s="1"/>
  <c r="DI105" i="1" s="1"/>
  <c r="GD102" i="1"/>
  <c r="GH102" i="1" s="1"/>
  <c r="GI102" i="1"/>
  <c r="GB183" i="1"/>
  <c r="FJ103" i="1"/>
  <c r="FP103" i="1" s="1"/>
  <c r="FL103" i="1"/>
  <c r="FK103" i="1"/>
  <c r="FB185" i="1"/>
  <c r="EJ105" i="1"/>
  <c r="EP105" i="1" s="1"/>
  <c r="EL105" i="1"/>
  <c r="EK105" i="1"/>
  <c r="EB184" i="1"/>
  <c r="DD105" i="1"/>
  <c r="DH105" i="1" s="1"/>
  <c r="DK104" i="1"/>
  <c r="DL104" i="1"/>
  <c r="DB181" i="1"/>
  <c r="CD104" i="1"/>
  <c r="CH104" i="1" s="1"/>
  <c r="CI104" i="1"/>
  <c r="CB182" i="1"/>
  <c r="BD84" i="1"/>
  <c r="BH84" i="1" s="1"/>
  <c r="BI84" i="1"/>
  <c r="BB181" i="1"/>
  <c r="AJ80" i="1"/>
  <c r="AP80" i="1" s="1"/>
  <c r="AB181" i="1"/>
  <c r="AL80" i="1"/>
  <c r="AK80" i="1"/>
  <c r="I81" i="1"/>
  <c r="D81" i="1"/>
  <c r="H81" i="1" s="1"/>
  <c r="B279" i="1"/>
  <c r="IJ102" i="1" l="1"/>
  <c r="IP102" i="1" s="1"/>
  <c r="IL102" i="1"/>
  <c r="IK102" i="1"/>
  <c r="IB183" i="1"/>
  <c r="HL83" i="1"/>
  <c r="HK83" i="1"/>
  <c r="HH83" i="1"/>
  <c r="HB185" i="1"/>
  <c r="DJ105" i="1"/>
  <c r="DP105" i="1" s="1"/>
  <c r="GJ102" i="1"/>
  <c r="GP102" i="1" s="1"/>
  <c r="GL102" i="1"/>
  <c r="GK102" i="1"/>
  <c r="GB184" i="1"/>
  <c r="FD104" i="1"/>
  <c r="FH104" i="1" s="1"/>
  <c r="FI104" i="1"/>
  <c r="FB186" i="1"/>
  <c r="ED106" i="1"/>
  <c r="EH106" i="1" s="1"/>
  <c r="EI106" i="1"/>
  <c r="EB185" i="1"/>
  <c r="DI106" i="1"/>
  <c r="DD106" i="1"/>
  <c r="DL105" i="1"/>
  <c r="DK105" i="1"/>
  <c r="DB182" i="1"/>
  <c r="CJ104" i="1"/>
  <c r="CP104" i="1" s="1"/>
  <c r="CL104" i="1"/>
  <c r="CK104" i="1"/>
  <c r="CB183" i="1"/>
  <c r="BJ84" i="1"/>
  <c r="BP84" i="1" s="1"/>
  <c r="BB182" i="1"/>
  <c r="BL84" i="1"/>
  <c r="BK84" i="1"/>
  <c r="J81" i="1"/>
  <c r="P81" i="1" s="1"/>
  <c r="AI81" i="1"/>
  <c r="AD81" i="1"/>
  <c r="AB182" i="1"/>
  <c r="K81" i="1"/>
  <c r="L81" i="1"/>
  <c r="B280" i="1"/>
  <c r="ID103" i="1" l="1"/>
  <c r="IH103" i="1" s="1"/>
  <c r="II103" i="1"/>
  <c r="IB184" i="1"/>
  <c r="HJ83" i="1"/>
  <c r="HP83" i="1" s="1"/>
  <c r="HB186" i="1"/>
  <c r="GD103" i="1"/>
  <c r="GH103" i="1" s="1"/>
  <c r="GI103" i="1"/>
  <c r="GB185" i="1"/>
  <c r="FJ104" i="1"/>
  <c r="FP104" i="1" s="1"/>
  <c r="FL104" i="1"/>
  <c r="FK104" i="1"/>
  <c r="FB187" i="1"/>
  <c r="EJ106" i="1"/>
  <c r="EP106" i="1" s="1"/>
  <c r="ED107" i="1" s="1"/>
  <c r="EH107" i="1" s="1"/>
  <c r="EL106" i="1"/>
  <c r="EK106" i="1"/>
  <c r="EB186" i="1"/>
  <c r="DH106" i="1"/>
  <c r="DJ106" i="1" s="1"/>
  <c r="DP106" i="1" s="1"/>
  <c r="DK106" i="1"/>
  <c r="DL106" i="1"/>
  <c r="DB183" i="1"/>
  <c r="CD105" i="1"/>
  <c r="CH105" i="1" s="1"/>
  <c r="CI105" i="1"/>
  <c r="CB184" i="1"/>
  <c r="BD85" i="1"/>
  <c r="BH85" i="1" s="1"/>
  <c r="BI85" i="1"/>
  <c r="BB183" i="1"/>
  <c r="AB183" i="1"/>
  <c r="AL81" i="1"/>
  <c r="AK81" i="1"/>
  <c r="AH81" i="1"/>
  <c r="D82" i="1"/>
  <c r="I82" i="1"/>
  <c r="B281" i="1"/>
  <c r="IJ103" i="1" l="1"/>
  <c r="IP103" i="1" s="1"/>
  <c r="IL103" i="1"/>
  <c r="IK103" i="1"/>
  <c r="IB185" i="1"/>
  <c r="HD84" i="1"/>
  <c r="HH84" i="1" s="1"/>
  <c r="HI84" i="1"/>
  <c r="HB187" i="1"/>
  <c r="EI107" i="1"/>
  <c r="EJ107" i="1" s="1"/>
  <c r="EP107" i="1" s="1"/>
  <c r="GJ103" i="1"/>
  <c r="GP103" i="1" s="1"/>
  <c r="GL103" i="1"/>
  <c r="GK103" i="1"/>
  <c r="GB186" i="1"/>
  <c r="FD105" i="1"/>
  <c r="FH105" i="1" s="1"/>
  <c r="FI105" i="1"/>
  <c r="FB188" i="1"/>
  <c r="EL107" i="1"/>
  <c r="EK107" i="1"/>
  <c r="EB187" i="1"/>
  <c r="DD107" i="1"/>
  <c r="DH107" i="1" s="1"/>
  <c r="DI107" i="1"/>
  <c r="DB184" i="1"/>
  <c r="CJ105" i="1"/>
  <c r="CP105" i="1" s="1"/>
  <c r="CL105" i="1"/>
  <c r="CK105" i="1"/>
  <c r="CB185" i="1"/>
  <c r="BJ85" i="1"/>
  <c r="BP85" i="1" s="1"/>
  <c r="BB184" i="1"/>
  <c r="BL85" i="1"/>
  <c r="BK85" i="1"/>
  <c r="AB184" i="1"/>
  <c r="AJ81" i="1"/>
  <c r="AP81" i="1" s="1"/>
  <c r="H82" i="1"/>
  <c r="L82" i="1"/>
  <c r="K82" i="1"/>
  <c r="B282" i="1"/>
  <c r="ID104" i="1" l="1"/>
  <c r="IH104" i="1" s="1"/>
  <c r="II104" i="1"/>
  <c r="IB186" i="1"/>
  <c r="HJ84" i="1"/>
  <c r="HP84" i="1" s="1"/>
  <c r="HB188" i="1"/>
  <c r="HL84" i="1"/>
  <c r="HK84" i="1"/>
  <c r="GD104" i="1"/>
  <c r="GH104" i="1" s="1"/>
  <c r="GI104" i="1"/>
  <c r="GB187" i="1"/>
  <c r="FJ105" i="1"/>
  <c r="FP105" i="1" s="1"/>
  <c r="FD106" i="1"/>
  <c r="FH106" i="1" s="1"/>
  <c r="FI106" i="1"/>
  <c r="FL105" i="1"/>
  <c r="FK105" i="1"/>
  <c r="FB189" i="1"/>
  <c r="ED108" i="1"/>
  <c r="EI108" i="1"/>
  <c r="EB188" i="1"/>
  <c r="DJ107" i="1"/>
  <c r="DP107" i="1" s="1"/>
  <c r="DL107" i="1"/>
  <c r="DK107" i="1"/>
  <c r="DB185" i="1"/>
  <c r="CD106" i="1"/>
  <c r="CH106" i="1" s="1"/>
  <c r="CI106" i="1"/>
  <c r="CB186" i="1"/>
  <c r="BD86" i="1"/>
  <c r="BH86" i="1" s="1"/>
  <c r="BI86" i="1"/>
  <c r="BB185" i="1"/>
  <c r="AI82" i="1"/>
  <c r="AD82" i="1"/>
  <c r="AB185" i="1"/>
  <c r="J82" i="1"/>
  <c r="P82" i="1" s="1"/>
  <c r="B283" i="1"/>
  <c r="IJ104" i="1" l="1"/>
  <c r="IP104" i="1" s="1"/>
  <c r="IL104" i="1"/>
  <c r="IK104" i="1"/>
  <c r="IB187" i="1"/>
  <c r="HD85" i="1"/>
  <c r="HI85" i="1"/>
  <c r="HB189" i="1"/>
  <c r="GJ104" i="1"/>
  <c r="GP104" i="1" s="1"/>
  <c r="GL104" i="1"/>
  <c r="GK104" i="1"/>
  <c r="GB188" i="1"/>
  <c r="FJ106" i="1"/>
  <c r="FP106" i="1" s="1"/>
  <c r="FL106" i="1"/>
  <c r="FK106" i="1"/>
  <c r="FB190" i="1"/>
  <c r="EL108" i="1"/>
  <c r="EK108" i="1"/>
  <c r="EH108" i="1"/>
  <c r="EJ108" i="1" s="1"/>
  <c r="EP108" i="1" s="1"/>
  <c r="EB189" i="1"/>
  <c r="DI108" i="1"/>
  <c r="DD108" i="1"/>
  <c r="DH108" i="1" s="1"/>
  <c r="DJ108" i="1" s="1"/>
  <c r="DP108" i="1" s="1"/>
  <c r="DB186" i="1"/>
  <c r="CJ106" i="1"/>
  <c r="CP106" i="1" s="1"/>
  <c r="CL106" i="1"/>
  <c r="CK106" i="1"/>
  <c r="CB187" i="1"/>
  <c r="BB186" i="1"/>
  <c r="BJ86" i="1"/>
  <c r="BP86" i="1" s="1"/>
  <c r="BL86" i="1"/>
  <c r="BK86" i="1"/>
  <c r="AB186" i="1"/>
  <c r="AL82" i="1"/>
  <c r="AK82" i="1"/>
  <c r="AH82" i="1"/>
  <c r="I83" i="1"/>
  <c r="D83" i="1"/>
  <c r="B284" i="1"/>
  <c r="ID105" i="1" l="1"/>
  <c r="IH105" i="1" s="1"/>
  <c r="II105" i="1"/>
  <c r="IB188" i="1"/>
  <c r="HB190" i="1"/>
  <c r="HL85" i="1"/>
  <c r="HK85" i="1"/>
  <c r="HH85" i="1"/>
  <c r="GD105" i="1"/>
  <c r="GH105" i="1" s="1"/>
  <c r="GI105" i="1"/>
  <c r="GB189" i="1"/>
  <c r="FD107" i="1"/>
  <c r="FH107" i="1" s="1"/>
  <c r="FI107" i="1"/>
  <c r="FB191" i="1"/>
  <c r="ED109" i="1"/>
  <c r="EH109" i="1" s="1"/>
  <c r="EI109" i="1"/>
  <c r="EB190" i="1"/>
  <c r="DD109" i="1"/>
  <c r="DI109" i="1"/>
  <c r="DL108" i="1"/>
  <c r="DK108" i="1"/>
  <c r="DB187" i="1"/>
  <c r="CD107" i="1"/>
  <c r="CH107" i="1" s="1"/>
  <c r="CI107" i="1"/>
  <c r="CB188" i="1"/>
  <c r="BB187" i="1"/>
  <c r="BD87" i="1"/>
  <c r="BH87" i="1" s="1"/>
  <c r="BI87" i="1"/>
  <c r="AB187" i="1"/>
  <c r="AJ82" i="1"/>
  <c r="AP82" i="1" s="1"/>
  <c r="H83" i="1"/>
  <c r="J83" i="1" s="1"/>
  <c r="L83" i="1"/>
  <c r="K83" i="1"/>
  <c r="B285" i="1"/>
  <c r="IJ105" i="1" l="1"/>
  <c r="IP105" i="1" s="1"/>
  <c r="IL105" i="1"/>
  <c r="IK105" i="1"/>
  <c r="IB189" i="1"/>
  <c r="HB191" i="1"/>
  <c r="HJ85" i="1"/>
  <c r="HP85" i="1" s="1"/>
  <c r="GJ105" i="1"/>
  <c r="GP105" i="1" s="1"/>
  <c r="GD106" i="1"/>
  <c r="GH106" i="1" s="1"/>
  <c r="GI106" i="1"/>
  <c r="GL105" i="1"/>
  <c r="GK105" i="1"/>
  <c r="GB190" i="1"/>
  <c r="FJ107" i="1"/>
  <c r="FP107" i="1" s="1"/>
  <c r="FD108" i="1"/>
  <c r="FI108" i="1"/>
  <c r="FH108" i="1"/>
  <c r="FL107" i="1"/>
  <c r="FK107" i="1"/>
  <c r="FB192" i="1"/>
  <c r="EJ109" i="1"/>
  <c r="EP109" i="1" s="1"/>
  <c r="ED110" i="1" s="1"/>
  <c r="EH110" i="1" s="1"/>
  <c r="EL109" i="1"/>
  <c r="EK109" i="1"/>
  <c r="EB191" i="1"/>
  <c r="DH109" i="1"/>
  <c r="DJ109" i="1" s="1"/>
  <c r="DP109" i="1" s="1"/>
  <c r="DL109" i="1"/>
  <c r="DK109" i="1"/>
  <c r="DB188" i="1"/>
  <c r="CJ107" i="1"/>
  <c r="CP107" i="1" s="1"/>
  <c r="CD108" i="1"/>
  <c r="CH108" i="1" s="1"/>
  <c r="CI108" i="1"/>
  <c r="CL107" i="1"/>
  <c r="CK107" i="1"/>
  <c r="CB189" i="1"/>
  <c r="BL87" i="1"/>
  <c r="BK87" i="1"/>
  <c r="BJ87" i="1"/>
  <c r="BP87" i="1" s="1"/>
  <c r="BB188" i="1"/>
  <c r="AI83" i="1"/>
  <c r="AD83" i="1"/>
  <c r="AH83" i="1" s="1"/>
  <c r="AB188" i="1"/>
  <c r="P83" i="1"/>
  <c r="B286" i="1"/>
  <c r="ID106" i="1" l="1"/>
  <c r="IH106" i="1" s="1"/>
  <c r="II106" i="1"/>
  <c r="IB190" i="1"/>
  <c r="HD86" i="1"/>
  <c r="HH86" i="1" s="1"/>
  <c r="HI86" i="1"/>
  <c r="HB192" i="1"/>
  <c r="EI110" i="1"/>
  <c r="EJ110" i="1" s="1"/>
  <c r="EP110" i="1" s="1"/>
  <c r="GJ106" i="1"/>
  <c r="GP106" i="1" s="1"/>
  <c r="GD107" i="1" s="1"/>
  <c r="GL106" i="1"/>
  <c r="GK106" i="1"/>
  <c r="GB191" i="1"/>
  <c r="FJ108" i="1"/>
  <c r="FP108" i="1" s="1"/>
  <c r="FL108" i="1"/>
  <c r="FK108" i="1"/>
  <c r="FB193" i="1"/>
  <c r="EL110" i="1"/>
  <c r="EK110" i="1"/>
  <c r="EB192" i="1"/>
  <c r="DD110" i="1"/>
  <c r="DH110" i="1" s="1"/>
  <c r="DI110" i="1"/>
  <c r="DB189" i="1"/>
  <c r="CJ108" i="1"/>
  <c r="CP108" i="1" s="1"/>
  <c r="CL108" i="1"/>
  <c r="CK108" i="1"/>
  <c r="CB190" i="1"/>
  <c r="BD88" i="1"/>
  <c r="BH88" i="1" s="1"/>
  <c r="BI88" i="1"/>
  <c r="BB189" i="1"/>
  <c r="AB189" i="1"/>
  <c r="AL83" i="1"/>
  <c r="AK83" i="1"/>
  <c r="AJ83" i="1"/>
  <c r="AP83" i="1" s="1"/>
  <c r="I84" i="1"/>
  <c r="D84" i="1"/>
  <c r="B287" i="1"/>
  <c r="IJ106" i="1" l="1"/>
  <c r="IP106" i="1" s="1"/>
  <c r="ID107" i="1" s="1"/>
  <c r="IH107" i="1" s="1"/>
  <c r="IL106" i="1"/>
  <c r="IK106" i="1"/>
  <c r="IB191" i="1"/>
  <c r="HJ86" i="1"/>
  <c r="HP86" i="1" s="1"/>
  <c r="HB193" i="1"/>
  <c r="HL86" i="1"/>
  <c r="HK86" i="1"/>
  <c r="GH107" i="1"/>
  <c r="GI107" i="1"/>
  <c r="GL107" i="1"/>
  <c r="GK107" i="1"/>
  <c r="GB192" i="1"/>
  <c r="FD109" i="1"/>
  <c r="FH109" i="1" s="1"/>
  <c r="FI109" i="1"/>
  <c r="FB194" i="1"/>
  <c r="ED111" i="1"/>
  <c r="EH111" i="1" s="1"/>
  <c r="EI111" i="1"/>
  <c r="EB193" i="1"/>
  <c r="DJ110" i="1"/>
  <c r="DP110" i="1" s="1"/>
  <c r="DD111" i="1" s="1"/>
  <c r="DH111" i="1" s="1"/>
  <c r="DL110" i="1"/>
  <c r="DK110" i="1"/>
  <c r="DB190" i="1"/>
  <c r="CD109" i="1"/>
  <c r="CH109" i="1" s="1"/>
  <c r="CI109" i="1"/>
  <c r="CB191" i="1"/>
  <c r="BB190" i="1"/>
  <c r="BJ88" i="1"/>
  <c r="BP88" i="1" s="1"/>
  <c r="BL88" i="1"/>
  <c r="BK88" i="1"/>
  <c r="AI84" i="1"/>
  <c r="AD84" i="1"/>
  <c r="AH84" i="1" s="1"/>
  <c r="AB190" i="1"/>
  <c r="H84" i="1"/>
  <c r="J84" i="1" s="1"/>
  <c r="L84" i="1"/>
  <c r="K84" i="1"/>
  <c r="B288" i="1"/>
  <c r="GJ107" i="1" l="1"/>
  <c r="GP107" i="1" s="1"/>
  <c r="II107" i="1"/>
  <c r="IJ107" i="1" s="1"/>
  <c r="IP107" i="1" s="1"/>
  <c r="IL107" i="1"/>
  <c r="IK107" i="1"/>
  <c r="IB192" i="1"/>
  <c r="HI87" i="1"/>
  <c r="HD87" i="1"/>
  <c r="HH87" i="1" s="1"/>
  <c r="HB194" i="1"/>
  <c r="DI111" i="1"/>
  <c r="DJ111" i="1" s="1"/>
  <c r="DP111" i="1" s="1"/>
  <c r="DD112" i="1" s="1"/>
  <c r="DH112" i="1" s="1"/>
  <c r="GD108" i="1"/>
  <c r="GH108" i="1" s="1"/>
  <c r="GI108" i="1"/>
  <c r="GB193" i="1"/>
  <c r="FJ109" i="1"/>
  <c r="FP109" i="1" s="1"/>
  <c r="FL109" i="1"/>
  <c r="FK109" i="1"/>
  <c r="FB195" i="1"/>
  <c r="EJ111" i="1"/>
  <c r="EP111" i="1" s="1"/>
  <c r="EL111" i="1"/>
  <c r="EK111" i="1"/>
  <c r="EB194" i="1"/>
  <c r="DL111" i="1"/>
  <c r="DK111" i="1"/>
  <c r="DB191" i="1"/>
  <c r="CJ109" i="1"/>
  <c r="CP109" i="1" s="1"/>
  <c r="CL109" i="1"/>
  <c r="CK109" i="1"/>
  <c r="CB192" i="1"/>
  <c r="BD89" i="1"/>
  <c r="BH89" i="1" s="1"/>
  <c r="BI89" i="1"/>
  <c r="BB191" i="1"/>
  <c r="AB191" i="1"/>
  <c r="AL84" i="1"/>
  <c r="AK84" i="1"/>
  <c r="AJ84" i="1"/>
  <c r="AP84" i="1" s="1"/>
  <c r="P84" i="1"/>
  <c r="B289" i="1"/>
  <c r="ID108" i="1" l="1"/>
  <c r="IH108" i="1" s="1"/>
  <c r="II108" i="1"/>
  <c r="IB193" i="1"/>
  <c r="HL87" i="1"/>
  <c r="HK87" i="1"/>
  <c r="HB195" i="1"/>
  <c r="HJ87" i="1"/>
  <c r="HP87" i="1" s="1"/>
  <c r="GJ108" i="1"/>
  <c r="GP108" i="1" s="1"/>
  <c r="GL108" i="1"/>
  <c r="GK108" i="1"/>
  <c r="GB194" i="1"/>
  <c r="FD110" i="1"/>
  <c r="FH110" i="1" s="1"/>
  <c r="FI110" i="1"/>
  <c r="FB196" i="1"/>
  <c r="ED112" i="1"/>
  <c r="EI112" i="1"/>
  <c r="EB195" i="1"/>
  <c r="DI112" i="1"/>
  <c r="DJ112" i="1" s="1"/>
  <c r="DP112" i="1" s="1"/>
  <c r="DL112" i="1"/>
  <c r="DK112" i="1"/>
  <c r="DB192" i="1"/>
  <c r="CD110" i="1"/>
  <c r="CH110" i="1" s="1"/>
  <c r="CI110" i="1"/>
  <c r="CB193" i="1"/>
  <c r="BJ89" i="1"/>
  <c r="BP89" i="1" s="1"/>
  <c r="BB192" i="1"/>
  <c r="BL89" i="1"/>
  <c r="BK89" i="1"/>
  <c r="AD85" i="1"/>
  <c r="AH85" i="1" s="1"/>
  <c r="AI85" i="1"/>
  <c r="AB192" i="1"/>
  <c r="I85" i="1"/>
  <c r="D85" i="1"/>
  <c r="H85" i="1" s="1"/>
  <c r="B290" i="1"/>
  <c r="IJ108" i="1" l="1"/>
  <c r="IP108" i="1" s="1"/>
  <c r="ID109" i="1" s="1"/>
  <c r="IH109" i="1" s="1"/>
  <c r="II109" i="1"/>
  <c r="IL108" i="1"/>
  <c r="IK108" i="1"/>
  <c r="IB194" i="1"/>
  <c r="HI88" i="1"/>
  <c r="HD88" i="1"/>
  <c r="HH88" i="1" s="1"/>
  <c r="HB196" i="1"/>
  <c r="GD109" i="1"/>
  <c r="GH109" i="1" s="1"/>
  <c r="GI109" i="1"/>
  <c r="GB195" i="1"/>
  <c r="FJ110" i="1"/>
  <c r="FP110" i="1" s="1"/>
  <c r="FL110" i="1"/>
  <c r="FK110" i="1"/>
  <c r="FB197" i="1"/>
  <c r="EL112" i="1"/>
  <c r="EK112" i="1"/>
  <c r="EH112" i="1"/>
  <c r="EJ112" i="1" s="1"/>
  <c r="EP112" i="1" s="1"/>
  <c r="EB196" i="1"/>
  <c r="DI113" i="1"/>
  <c r="DD113" i="1"/>
  <c r="DH113" i="1" s="1"/>
  <c r="DK113" i="1"/>
  <c r="DB193" i="1"/>
  <c r="CJ110" i="1"/>
  <c r="CP110" i="1" s="1"/>
  <c r="CL110" i="1"/>
  <c r="CK110" i="1"/>
  <c r="CB194" i="1"/>
  <c r="BI90" i="1"/>
  <c r="BD90" i="1"/>
  <c r="BB193" i="1"/>
  <c r="AJ85" i="1"/>
  <c r="AP85" i="1" s="1"/>
  <c r="AB193" i="1"/>
  <c r="AL85" i="1"/>
  <c r="AK85" i="1"/>
  <c r="K85" i="1"/>
  <c r="L85" i="1"/>
  <c r="J85" i="1"/>
  <c r="P85" i="1" s="1"/>
  <c r="B291" i="1"/>
  <c r="DJ113" i="1" l="1"/>
  <c r="DP113" i="1" s="1"/>
  <c r="IJ109" i="1"/>
  <c r="IP109" i="1" s="1"/>
  <c r="ID110" i="1" s="1"/>
  <c r="IH110" i="1" s="1"/>
  <c r="II110" i="1"/>
  <c r="IL109" i="1"/>
  <c r="IK109" i="1"/>
  <c r="IB195" i="1"/>
  <c r="HB197" i="1"/>
  <c r="HL88" i="1"/>
  <c r="HK88" i="1"/>
  <c r="HJ88" i="1"/>
  <c r="HP88" i="1" s="1"/>
  <c r="GJ109" i="1"/>
  <c r="GP109" i="1" s="1"/>
  <c r="GL109" i="1"/>
  <c r="GK109" i="1"/>
  <c r="GB196" i="1"/>
  <c r="FD111" i="1"/>
  <c r="FH111" i="1" s="1"/>
  <c r="FI111" i="1"/>
  <c r="FB198" i="1"/>
  <c r="ED113" i="1"/>
  <c r="EH113" i="1" s="1"/>
  <c r="EI113" i="1"/>
  <c r="EB197" i="1"/>
  <c r="DL113" i="1"/>
  <c r="DI114" i="1"/>
  <c r="DD114" i="1"/>
  <c r="DH114" i="1" s="1"/>
  <c r="DB194" i="1"/>
  <c r="CD111" i="1"/>
  <c r="CH111" i="1" s="1"/>
  <c r="CI111" i="1"/>
  <c r="CB195" i="1"/>
  <c r="BL90" i="1"/>
  <c r="BK90" i="1"/>
  <c r="BB194" i="1"/>
  <c r="BH90" i="1"/>
  <c r="BJ90" i="1" s="1"/>
  <c r="AB194" i="1"/>
  <c r="AD86" i="1"/>
  <c r="AH86" i="1" s="1"/>
  <c r="AI86" i="1"/>
  <c r="I86" i="1"/>
  <c r="D86" i="1"/>
  <c r="H86" i="1" s="1"/>
  <c r="B292" i="1"/>
  <c r="IJ110" i="1" l="1"/>
  <c r="IP110" i="1" s="1"/>
  <c r="IL110" i="1"/>
  <c r="IK110" i="1"/>
  <c r="IB196" i="1"/>
  <c r="HD89" i="1"/>
  <c r="HH89" i="1" s="1"/>
  <c r="HI89" i="1"/>
  <c r="HB198" i="1"/>
  <c r="GD110" i="1"/>
  <c r="GH110" i="1" s="1"/>
  <c r="GI110" i="1"/>
  <c r="GB197" i="1"/>
  <c r="FJ111" i="1"/>
  <c r="FP111" i="1" s="1"/>
  <c r="FL111" i="1"/>
  <c r="FK111" i="1"/>
  <c r="FB199" i="1"/>
  <c r="EJ113" i="1"/>
  <c r="EP113" i="1" s="1"/>
  <c r="EL113" i="1"/>
  <c r="EK113" i="1"/>
  <c r="EB198" i="1"/>
  <c r="DJ114" i="1"/>
  <c r="DP114" i="1" s="1"/>
  <c r="DI115" i="1" s="1"/>
  <c r="DK114" i="1"/>
  <c r="DL114" i="1"/>
  <c r="DB195" i="1"/>
  <c r="CJ111" i="1"/>
  <c r="CP111" i="1" s="1"/>
  <c r="CL111" i="1"/>
  <c r="CK111" i="1"/>
  <c r="CB196" i="1"/>
  <c r="BP90" i="1"/>
  <c r="BB195" i="1"/>
  <c r="AB195" i="1"/>
  <c r="AL86" i="1"/>
  <c r="AK86" i="1"/>
  <c r="AJ86" i="1"/>
  <c r="AP86" i="1" s="1"/>
  <c r="K86" i="1"/>
  <c r="L86" i="1"/>
  <c r="J86" i="1"/>
  <c r="P86" i="1" s="1"/>
  <c r="B293" i="1"/>
  <c r="ID111" i="1" l="1"/>
  <c r="IH111" i="1" s="1"/>
  <c r="II111" i="1"/>
  <c r="IB197" i="1"/>
  <c r="HB199" i="1"/>
  <c r="HJ89" i="1"/>
  <c r="HP89" i="1" s="1"/>
  <c r="HL89" i="1"/>
  <c r="HK89" i="1"/>
  <c r="GJ110" i="1"/>
  <c r="GP110" i="1" s="1"/>
  <c r="GL110" i="1"/>
  <c r="GK110" i="1"/>
  <c r="GB198" i="1"/>
  <c r="FD112" i="1"/>
  <c r="FH112" i="1" s="1"/>
  <c r="FI112" i="1"/>
  <c r="FB200" i="1"/>
  <c r="ED114" i="1"/>
  <c r="EH114" i="1" s="1"/>
  <c r="EI114" i="1"/>
  <c r="EB199" i="1"/>
  <c r="DD115" i="1"/>
  <c r="DH115" i="1" s="1"/>
  <c r="DJ115" i="1" s="1"/>
  <c r="DP115" i="1" s="1"/>
  <c r="DB196" i="1"/>
  <c r="CD112" i="1"/>
  <c r="CH112" i="1" s="1"/>
  <c r="CI112" i="1"/>
  <c r="CB197" i="1"/>
  <c r="BB196" i="1"/>
  <c r="BD91" i="1"/>
  <c r="BI91" i="1"/>
  <c r="AI87" i="1"/>
  <c r="AD87" i="1"/>
  <c r="AH87" i="1" s="1"/>
  <c r="AB196" i="1"/>
  <c r="D87" i="1"/>
  <c r="I87" i="1"/>
  <c r="B294" i="1"/>
  <c r="IJ111" i="1" l="1"/>
  <c r="IP111" i="1" s="1"/>
  <c r="IL111" i="1"/>
  <c r="IK111" i="1"/>
  <c r="IB198" i="1"/>
  <c r="HI90" i="1"/>
  <c r="HD90" i="1"/>
  <c r="HB200" i="1"/>
  <c r="GD111" i="1"/>
  <c r="GH111" i="1" s="1"/>
  <c r="GI111" i="1"/>
  <c r="GB199" i="1"/>
  <c r="FJ112" i="1"/>
  <c r="FP112" i="1" s="1"/>
  <c r="FL112" i="1"/>
  <c r="FK112" i="1"/>
  <c r="FB201" i="1"/>
  <c r="EJ114" i="1"/>
  <c r="EP114" i="1" s="1"/>
  <c r="EL114" i="1"/>
  <c r="EK114" i="1"/>
  <c r="EB200" i="1"/>
  <c r="DK115" i="1"/>
  <c r="DL115" i="1"/>
  <c r="DI116" i="1"/>
  <c r="DD116" i="1"/>
  <c r="DB197" i="1"/>
  <c r="CJ112" i="1"/>
  <c r="CP112" i="1" s="1"/>
  <c r="CL112" i="1"/>
  <c r="CK112" i="1"/>
  <c r="CB198" i="1"/>
  <c r="BB197" i="1"/>
  <c r="BL91" i="1"/>
  <c r="BK91" i="1"/>
  <c r="BH91" i="1"/>
  <c r="BJ91" i="1" s="1"/>
  <c r="AJ87" i="1"/>
  <c r="AP87" i="1" s="1"/>
  <c r="AB197" i="1"/>
  <c r="AL87" i="1"/>
  <c r="AK87" i="1"/>
  <c r="H87" i="1"/>
  <c r="J87" i="1" s="1"/>
  <c r="K87" i="1"/>
  <c r="L87" i="1"/>
  <c r="B295" i="1"/>
  <c r="ID112" i="1" l="1"/>
  <c r="IH112" i="1" s="1"/>
  <c r="II112" i="1"/>
  <c r="IB199" i="1"/>
  <c r="HL90" i="1"/>
  <c r="HK90" i="1"/>
  <c r="HH90" i="1"/>
  <c r="HJ90" i="1" s="1"/>
  <c r="HB201" i="1"/>
  <c r="GJ111" i="1"/>
  <c r="GP111" i="1" s="1"/>
  <c r="GD112" i="1" s="1"/>
  <c r="GH112" i="1" s="1"/>
  <c r="GI112" i="1"/>
  <c r="GL111" i="1"/>
  <c r="GK111" i="1"/>
  <c r="GB200" i="1"/>
  <c r="FD113" i="1"/>
  <c r="FH113" i="1" s="1"/>
  <c r="FI113" i="1"/>
  <c r="FB202" i="1"/>
  <c r="ED115" i="1"/>
  <c r="EH115" i="1" s="1"/>
  <c r="EI115" i="1"/>
  <c r="EB201" i="1"/>
  <c r="DL116" i="1"/>
  <c r="DK116" i="1"/>
  <c r="DH116" i="1"/>
  <c r="DJ116" i="1" s="1"/>
  <c r="DP116" i="1" s="1"/>
  <c r="DB198" i="1"/>
  <c r="CD113" i="1"/>
  <c r="CH113" i="1" s="1"/>
  <c r="CI113" i="1"/>
  <c r="CB199" i="1"/>
  <c r="BB198" i="1"/>
  <c r="BP91" i="1"/>
  <c r="AI88" i="1"/>
  <c r="AD88" i="1"/>
  <c r="AH88" i="1" s="1"/>
  <c r="AB198" i="1"/>
  <c r="P87" i="1"/>
  <c r="B296" i="1"/>
  <c r="IJ112" i="1" l="1"/>
  <c r="IP112" i="1" s="1"/>
  <c r="IL112" i="1"/>
  <c r="IK112" i="1"/>
  <c r="IB200" i="1"/>
  <c r="HB202" i="1"/>
  <c r="HP90" i="1"/>
  <c r="GJ112" i="1"/>
  <c r="GP112" i="1" s="1"/>
  <c r="GI113" i="1" s="1"/>
  <c r="GD113" i="1"/>
  <c r="GH113" i="1" s="1"/>
  <c r="GL112" i="1"/>
  <c r="GK112" i="1"/>
  <c r="GB201" i="1"/>
  <c r="FJ113" i="1"/>
  <c r="FP113" i="1" s="1"/>
  <c r="FL113" i="1"/>
  <c r="FK113" i="1"/>
  <c r="FB203" i="1"/>
  <c r="EJ115" i="1"/>
  <c r="EP115" i="1" s="1"/>
  <c r="EL115" i="1"/>
  <c r="EK115" i="1"/>
  <c r="EB202" i="1"/>
  <c r="DD117" i="1"/>
  <c r="DI117" i="1"/>
  <c r="DB199" i="1"/>
  <c r="CJ113" i="1"/>
  <c r="CP113" i="1" s="1"/>
  <c r="CL113" i="1"/>
  <c r="CK113" i="1"/>
  <c r="CB200" i="1"/>
  <c r="BI92" i="1"/>
  <c r="BD92" i="1"/>
  <c r="BH92" i="1" s="1"/>
  <c r="BB199" i="1"/>
  <c r="AB199" i="1"/>
  <c r="AL88" i="1"/>
  <c r="AK88" i="1"/>
  <c r="AJ88" i="1"/>
  <c r="AP88" i="1" s="1"/>
  <c r="I88" i="1"/>
  <c r="D88" i="1"/>
  <c r="B297" i="1"/>
  <c r="ID113" i="1" l="1"/>
  <c r="IH113" i="1" s="1"/>
  <c r="II113" i="1"/>
  <c r="IB201" i="1"/>
  <c r="HD91" i="1"/>
  <c r="HH91" i="1" s="1"/>
  <c r="HI91" i="1"/>
  <c r="HB203" i="1"/>
  <c r="GJ113" i="1"/>
  <c r="GP113" i="1" s="1"/>
  <c r="GL113" i="1"/>
  <c r="GK113" i="1"/>
  <c r="GB202" i="1"/>
  <c r="FD114" i="1"/>
  <c r="FH114" i="1" s="1"/>
  <c r="FI114" i="1"/>
  <c r="FB204" i="1"/>
  <c r="ED116" i="1"/>
  <c r="EH116" i="1" s="1"/>
  <c r="EI116" i="1"/>
  <c r="EB203" i="1"/>
  <c r="DL117" i="1"/>
  <c r="DK117" i="1"/>
  <c r="DH117" i="1"/>
  <c r="DJ117" i="1" s="1"/>
  <c r="DP117" i="1" s="1"/>
  <c r="DB200" i="1"/>
  <c r="CD114" i="1"/>
  <c r="CH114" i="1" s="1"/>
  <c r="CI114" i="1"/>
  <c r="CB201" i="1"/>
  <c r="BB200" i="1"/>
  <c r="BL92" i="1"/>
  <c r="BK92" i="1"/>
  <c r="BJ92" i="1"/>
  <c r="BP92" i="1" s="1"/>
  <c r="AI89" i="1"/>
  <c r="AD89" i="1"/>
  <c r="AB200" i="1"/>
  <c r="H88" i="1"/>
  <c r="L88" i="1"/>
  <c r="K88" i="1"/>
  <c r="B298" i="1"/>
  <c r="IJ113" i="1" l="1"/>
  <c r="IP113" i="1" s="1"/>
  <c r="IL113" i="1"/>
  <c r="IK113" i="1"/>
  <c r="IB202" i="1"/>
  <c r="HJ91" i="1"/>
  <c r="HP91" i="1" s="1"/>
  <c r="HB204" i="1"/>
  <c r="HL91" i="1"/>
  <c r="HK91" i="1"/>
  <c r="GD114" i="1"/>
  <c r="GH114" i="1" s="1"/>
  <c r="GI114" i="1"/>
  <c r="GB203" i="1"/>
  <c r="FJ114" i="1"/>
  <c r="FP114" i="1" s="1"/>
  <c r="FL114" i="1"/>
  <c r="FK114" i="1"/>
  <c r="FB205" i="1"/>
  <c r="EJ116" i="1"/>
  <c r="EP116" i="1" s="1"/>
  <c r="EL116" i="1"/>
  <c r="EK116" i="1"/>
  <c r="EB204" i="1"/>
  <c r="DD118" i="1"/>
  <c r="DH118" i="1" s="1"/>
  <c r="DI118" i="1"/>
  <c r="DB201" i="1"/>
  <c r="CJ114" i="1"/>
  <c r="CP114" i="1" s="1"/>
  <c r="CL114" i="1"/>
  <c r="CK114" i="1"/>
  <c r="CB202" i="1"/>
  <c r="BI93" i="1"/>
  <c r="BD93" i="1"/>
  <c r="BB201" i="1"/>
  <c r="AL89" i="1"/>
  <c r="AK89" i="1"/>
  <c r="AH89" i="1"/>
  <c r="AB201" i="1"/>
  <c r="J88" i="1"/>
  <c r="P88" i="1" s="1"/>
  <c r="B299" i="1"/>
  <c r="ID114" i="1" l="1"/>
  <c r="IH114" i="1" s="1"/>
  <c r="II114" i="1"/>
  <c r="IB203" i="1"/>
  <c r="HI92" i="1"/>
  <c r="HD92" i="1"/>
  <c r="HB205" i="1"/>
  <c r="GJ114" i="1"/>
  <c r="GP114" i="1" s="1"/>
  <c r="GL114" i="1"/>
  <c r="GK114" i="1"/>
  <c r="GB204" i="1"/>
  <c r="FD115" i="1"/>
  <c r="FH115" i="1" s="1"/>
  <c r="FI115" i="1"/>
  <c r="FB206" i="1"/>
  <c r="ED117" i="1"/>
  <c r="EH117" i="1" s="1"/>
  <c r="EI117" i="1"/>
  <c r="EB205" i="1"/>
  <c r="DJ118" i="1"/>
  <c r="DP118" i="1" s="1"/>
  <c r="DI119" i="1" s="1"/>
  <c r="DK118" i="1"/>
  <c r="DL118" i="1"/>
  <c r="DB202" i="1"/>
  <c r="CD115" i="1"/>
  <c r="CI115" i="1"/>
  <c r="CH115" i="1"/>
  <c r="CB203" i="1"/>
  <c r="BB202" i="1"/>
  <c r="BL93" i="1"/>
  <c r="BK93" i="1"/>
  <c r="BH93" i="1"/>
  <c r="BJ93" i="1" s="1"/>
  <c r="AB202" i="1"/>
  <c r="AJ89" i="1"/>
  <c r="AP89" i="1" s="1"/>
  <c r="D89" i="1"/>
  <c r="I89" i="1"/>
  <c r="B300" i="1"/>
  <c r="IJ114" i="1" l="1"/>
  <c r="IP114" i="1" s="1"/>
  <c r="IL114" i="1"/>
  <c r="IK114" i="1"/>
  <c r="IB204" i="1"/>
  <c r="HL92" i="1"/>
  <c r="HK92" i="1"/>
  <c r="HB206" i="1"/>
  <c r="HH92" i="1"/>
  <c r="HJ92" i="1" s="1"/>
  <c r="GD115" i="1"/>
  <c r="GH115" i="1" s="1"/>
  <c r="GI115" i="1"/>
  <c r="GB205" i="1"/>
  <c r="FJ115" i="1"/>
  <c r="FP115" i="1" s="1"/>
  <c r="FL115" i="1"/>
  <c r="FK115" i="1"/>
  <c r="FB207" i="1"/>
  <c r="EJ117" i="1"/>
  <c r="EP117" i="1" s="1"/>
  <c r="EL117" i="1"/>
  <c r="EK117" i="1"/>
  <c r="EB206" i="1"/>
  <c r="DD119" i="1"/>
  <c r="DB203" i="1"/>
  <c r="CJ115" i="1"/>
  <c r="CP115" i="1" s="1"/>
  <c r="CD116" i="1" s="1"/>
  <c r="CH116" i="1" s="1"/>
  <c r="CL115" i="1"/>
  <c r="CK115" i="1"/>
  <c r="CB204" i="1"/>
  <c r="BB203" i="1"/>
  <c r="BP93" i="1"/>
  <c r="AD90" i="1"/>
  <c r="AH90" i="1" s="1"/>
  <c r="AI90" i="1"/>
  <c r="AB203" i="1"/>
  <c r="H89" i="1"/>
  <c r="K89" i="1"/>
  <c r="L89" i="1"/>
  <c r="B301" i="1"/>
  <c r="ID115" i="1" l="1"/>
  <c r="II115" i="1"/>
  <c r="IH115" i="1"/>
  <c r="IB205" i="1"/>
  <c r="HB207" i="1"/>
  <c r="HP92" i="1"/>
  <c r="GJ115" i="1"/>
  <c r="GP115" i="1" s="1"/>
  <c r="GD116" i="1" s="1"/>
  <c r="GH116" i="1" s="1"/>
  <c r="GL115" i="1"/>
  <c r="GK115" i="1"/>
  <c r="GB206" i="1"/>
  <c r="FD116" i="1"/>
  <c r="FH116" i="1" s="1"/>
  <c r="FI116" i="1"/>
  <c r="FB208" i="1"/>
  <c r="ED118" i="1"/>
  <c r="EH118" i="1" s="1"/>
  <c r="EI118" i="1"/>
  <c r="EB207" i="1"/>
  <c r="DL119" i="1"/>
  <c r="DH119" i="1"/>
  <c r="DJ119" i="1" s="1"/>
  <c r="DP119" i="1" s="1"/>
  <c r="DK119" i="1"/>
  <c r="CI116" i="1"/>
  <c r="CJ116" i="1" s="1"/>
  <c r="CP116" i="1" s="1"/>
  <c r="CD117" i="1" s="1"/>
  <c r="CH117" i="1" s="1"/>
  <c r="DB204" i="1"/>
  <c r="CI117" i="1"/>
  <c r="CL116" i="1"/>
  <c r="CK116" i="1"/>
  <c r="CB205" i="1"/>
  <c r="BD94" i="1"/>
  <c r="BH94" i="1" s="1"/>
  <c r="BI94" i="1"/>
  <c r="BB204" i="1"/>
  <c r="AJ90" i="1"/>
  <c r="AP90" i="1" s="1"/>
  <c r="AB204" i="1"/>
  <c r="AL90" i="1"/>
  <c r="AK90" i="1"/>
  <c r="J89" i="1"/>
  <c r="P89" i="1" s="1"/>
  <c r="B302" i="1"/>
  <c r="IJ115" i="1" l="1"/>
  <c r="IP115" i="1" s="1"/>
  <c r="IL115" i="1"/>
  <c r="IK115" i="1"/>
  <c r="IB206" i="1"/>
  <c r="HI93" i="1"/>
  <c r="HD93" i="1"/>
  <c r="HB208" i="1"/>
  <c r="GI116" i="1"/>
  <c r="GJ116" i="1" s="1"/>
  <c r="GP116" i="1" s="1"/>
  <c r="GD117" i="1" s="1"/>
  <c r="GL116" i="1"/>
  <c r="GK116" i="1"/>
  <c r="GB207" i="1"/>
  <c r="FJ116" i="1"/>
  <c r="FP116" i="1" s="1"/>
  <c r="FL116" i="1"/>
  <c r="FK116" i="1"/>
  <c r="FB209" i="1"/>
  <c r="EJ118" i="1"/>
  <c r="EP118" i="1" s="1"/>
  <c r="EL118" i="1"/>
  <c r="EK118" i="1"/>
  <c r="EB208" i="1"/>
  <c r="DI120" i="1"/>
  <c r="DD120" i="1"/>
  <c r="DB205" i="1"/>
  <c r="CJ117" i="1"/>
  <c r="CP117" i="1" s="1"/>
  <c r="CL117" i="1"/>
  <c r="CK117" i="1"/>
  <c r="CB206" i="1"/>
  <c r="BB205" i="1"/>
  <c r="BJ94" i="1"/>
  <c r="BP94" i="1" s="1"/>
  <c r="BL94" i="1"/>
  <c r="BK94" i="1"/>
  <c r="AI91" i="1"/>
  <c r="AD91" i="1"/>
  <c r="AH91" i="1" s="1"/>
  <c r="AB205" i="1"/>
  <c r="I90" i="1"/>
  <c r="D90" i="1"/>
  <c r="H90" i="1" s="1"/>
  <c r="B303" i="1"/>
  <c r="ID116" i="1" l="1"/>
  <c r="II116" i="1"/>
  <c r="IH116" i="1"/>
  <c r="IB207" i="1"/>
  <c r="HL93" i="1"/>
  <c r="HK93" i="1"/>
  <c r="HH93" i="1"/>
  <c r="HJ93" i="1" s="1"/>
  <c r="HB209" i="1"/>
  <c r="GH117" i="1"/>
  <c r="GI117" i="1"/>
  <c r="GL117" i="1"/>
  <c r="GK117" i="1"/>
  <c r="GB208" i="1"/>
  <c r="FD117" i="1"/>
  <c r="FH117" i="1" s="1"/>
  <c r="FI117" i="1"/>
  <c r="FB210" i="1"/>
  <c r="ED119" i="1"/>
  <c r="EH119" i="1" s="1"/>
  <c r="EI119" i="1"/>
  <c r="EB209" i="1"/>
  <c r="DK120" i="1"/>
  <c r="DL120" i="1"/>
  <c r="DH120" i="1"/>
  <c r="DJ120" i="1" s="1"/>
  <c r="DP120" i="1" s="1"/>
  <c r="DB206" i="1"/>
  <c r="CD118" i="1"/>
  <c r="CH118" i="1" s="1"/>
  <c r="CI118" i="1"/>
  <c r="CB207" i="1"/>
  <c r="BI95" i="1"/>
  <c r="BD95" i="1"/>
  <c r="BH95" i="1" s="1"/>
  <c r="BB206" i="1"/>
  <c r="AL91" i="1"/>
  <c r="AK91" i="1"/>
  <c r="AB206" i="1"/>
  <c r="AJ91" i="1"/>
  <c r="AP91" i="1" s="1"/>
  <c r="K90" i="1"/>
  <c r="L90" i="1"/>
  <c r="J90" i="1"/>
  <c r="P90" i="1" s="1"/>
  <c r="B304" i="1"/>
  <c r="GJ117" i="1" l="1"/>
  <c r="GP117" i="1" s="1"/>
  <c r="IJ116" i="1"/>
  <c r="IP116" i="1" s="1"/>
  <c r="IL116" i="1"/>
  <c r="IK116" i="1"/>
  <c r="IB208" i="1"/>
  <c r="HB210" i="1"/>
  <c r="HP93" i="1"/>
  <c r="GD118" i="1"/>
  <c r="GH118" i="1" s="1"/>
  <c r="GI118" i="1"/>
  <c r="GB209" i="1"/>
  <c r="FJ117" i="1"/>
  <c r="FP117" i="1" s="1"/>
  <c r="FL117" i="1"/>
  <c r="FK117" i="1"/>
  <c r="FB211" i="1"/>
  <c r="EJ119" i="1"/>
  <c r="EP119" i="1" s="1"/>
  <c r="EL119" i="1"/>
  <c r="EK119" i="1"/>
  <c r="EB210" i="1"/>
  <c r="DD121" i="1"/>
  <c r="DH121" i="1" s="1"/>
  <c r="DI121" i="1"/>
  <c r="DB207" i="1"/>
  <c r="CJ118" i="1"/>
  <c r="CP118" i="1" s="1"/>
  <c r="CL118" i="1"/>
  <c r="CK118" i="1"/>
  <c r="CB208" i="1"/>
  <c r="BL95" i="1"/>
  <c r="BK95" i="1"/>
  <c r="BB207" i="1"/>
  <c r="BJ95" i="1"/>
  <c r="BP95" i="1" s="1"/>
  <c r="AB207" i="1"/>
  <c r="AI92" i="1"/>
  <c r="AD92" i="1"/>
  <c r="D91" i="1"/>
  <c r="H91" i="1" s="1"/>
  <c r="I91" i="1"/>
  <c r="B305" i="1"/>
  <c r="ID117" i="1" l="1"/>
  <c r="IH117" i="1" s="1"/>
  <c r="II117" i="1"/>
  <c r="IB209" i="1"/>
  <c r="HD94" i="1"/>
  <c r="HH94" i="1" s="1"/>
  <c r="HI94" i="1"/>
  <c r="HB211" i="1"/>
  <c r="GJ118" i="1"/>
  <c r="GP118" i="1" s="1"/>
  <c r="GL118" i="1"/>
  <c r="GK118" i="1"/>
  <c r="GB210" i="1"/>
  <c r="FD118" i="1"/>
  <c r="FH118" i="1" s="1"/>
  <c r="FI118" i="1"/>
  <c r="FB212" i="1"/>
  <c r="ED120" i="1"/>
  <c r="EH120" i="1" s="1"/>
  <c r="EI120" i="1"/>
  <c r="EB211" i="1"/>
  <c r="DJ121" i="1"/>
  <c r="DP121" i="1" s="1"/>
  <c r="DL121" i="1"/>
  <c r="DK121" i="1"/>
  <c r="DB208" i="1"/>
  <c r="CD119" i="1"/>
  <c r="CH119" i="1" s="1"/>
  <c r="CI119" i="1"/>
  <c r="CB209" i="1"/>
  <c r="BD96" i="1"/>
  <c r="BI96" i="1"/>
  <c r="BB208" i="1"/>
  <c r="AB208" i="1"/>
  <c r="AL92" i="1"/>
  <c r="AK92" i="1"/>
  <c r="AH92" i="1"/>
  <c r="J91" i="1"/>
  <c r="P91" i="1" s="1"/>
  <c r="K91" i="1"/>
  <c r="L91" i="1"/>
  <c r="B306" i="1"/>
  <c r="IJ117" i="1" l="1"/>
  <c r="IP117" i="1" s="1"/>
  <c r="IL117" i="1"/>
  <c r="IK117" i="1"/>
  <c r="IB210" i="1"/>
  <c r="HJ94" i="1"/>
  <c r="HP94" i="1" s="1"/>
  <c r="HB212" i="1"/>
  <c r="HL94" i="1"/>
  <c r="HK94" i="1"/>
  <c r="GD119" i="1"/>
  <c r="GH119" i="1" s="1"/>
  <c r="GI119" i="1"/>
  <c r="GB211" i="1"/>
  <c r="FJ118" i="1"/>
  <c r="FP118" i="1" s="1"/>
  <c r="FL118" i="1"/>
  <c r="FK118" i="1"/>
  <c r="FB213" i="1"/>
  <c r="DD122" i="1"/>
  <c r="DL122" i="1" s="1"/>
  <c r="DI122" i="1"/>
  <c r="EJ120" i="1"/>
  <c r="EP120" i="1" s="1"/>
  <c r="EL120" i="1"/>
  <c r="EK120" i="1"/>
  <c r="EB212" i="1"/>
  <c r="DB209" i="1"/>
  <c r="CJ119" i="1"/>
  <c r="CP119" i="1" s="1"/>
  <c r="CL119" i="1"/>
  <c r="CK119" i="1"/>
  <c r="CB210" i="1"/>
  <c r="BB209" i="1"/>
  <c r="BL96" i="1"/>
  <c r="BK96" i="1"/>
  <c r="BH96" i="1"/>
  <c r="AB209" i="1"/>
  <c r="AJ92" i="1"/>
  <c r="AP92" i="1" s="1"/>
  <c r="D92" i="1"/>
  <c r="H92" i="1" s="1"/>
  <c r="I92" i="1"/>
  <c r="B307" i="1"/>
  <c r="ID118" i="1" l="1"/>
  <c r="IH118" i="1" s="1"/>
  <c r="II118" i="1"/>
  <c r="IB211" i="1"/>
  <c r="HI95" i="1"/>
  <c r="HD95" i="1"/>
  <c r="HH95" i="1" s="1"/>
  <c r="HB213" i="1"/>
  <c r="GJ119" i="1"/>
  <c r="GP119" i="1" s="1"/>
  <c r="GD120" i="1" s="1"/>
  <c r="GH120" i="1" s="1"/>
  <c r="GI120" i="1"/>
  <c r="GL119" i="1"/>
  <c r="GK119" i="1"/>
  <c r="GB212" i="1"/>
  <c r="FD119" i="1"/>
  <c r="FI119" i="1"/>
  <c r="FB214" i="1"/>
  <c r="DH122" i="1"/>
  <c r="DJ122" i="1" s="1"/>
  <c r="DP122" i="1" s="1"/>
  <c r="DK122" i="1"/>
  <c r="ED121" i="1"/>
  <c r="EH121" i="1" s="1"/>
  <c r="EI121" i="1"/>
  <c r="EB213" i="1"/>
  <c r="DB210" i="1"/>
  <c r="CD120" i="1"/>
  <c r="CH120" i="1" s="1"/>
  <c r="CI120" i="1"/>
  <c r="CB211" i="1"/>
  <c r="BB210" i="1"/>
  <c r="BJ96" i="1"/>
  <c r="BP96" i="1" s="1"/>
  <c r="AD93" i="1"/>
  <c r="AH93" i="1" s="1"/>
  <c r="AI93" i="1"/>
  <c r="AB210" i="1"/>
  <c r="J92" i="1"/>
  <c r="P92" i="1" s="1"/>
  <c r="K92" i="1"/>
  <c r="L92" i="1"/>
  <c r="B308" i="1"/>
  <c r="IJ118" i="1" l="1"/>
  <c r="IP118" i="1" s="1"/>
  <c r="IL118" i="1"/>
  <c r="IK118" i="1"/>
  <c r="IB212" i="1"/>
  <c r="HB214" i="1"/>
  <c r="HL95" i="1"/>
  <c r="HK95" i="1"/>
  <c r="HJ95" i="1"/>
  <c r="HP95" i="1" s="1"/>
  <c r="GJ120" i="1"/>
  <c r="GP120" i="1" s="1"/>
  <c r="GL120" i="1"/>
  <c r="GK120" i="1"/>
  <c r="GB213" i="1"/>
  <c r="FL119" i="1"/>
  <c r="FK119" i="1"/>
  <c r="FH119" i="1"/>
  <c r="FJ119" i="1" s="1"/>
  <c r="FP119" i="1" s="1"/>
  <c r="FB215" i="1"/>
  <c r="DI123" i="1"/>
  <c r="DD123" i="1"/>
  <c r="EJ121" i="1"/>
  <c r="EP121" i="1" s="1"/>
  <c r="ED122" i="1" s="1"/>
  <c r="EH122" i="1" s="1"/>
  <c r="EL121" i="1"/>
  <c r="EK121" i="1"/>
  <c r="EB214" i="1"/>
  <c r="DB211" i="1"/>
  <c r="CJ120" i="1"/>
  <c r="CP120" i="1" s="1"/>
  <c r="CL120" i="1"/>
  <c r="CK120" i="1"/>
  <c r="CB212" i="1"/>
  <c r="BD97" i="1"/>
  <c r="BI97" i="1"/>
  <c r="BB211" i="1"/>
  <c r="AB211" i="1"/>
  <c r="AJ93" i="1"/>
  <c r="AP93" i="1" s="1"/>
  <c r="AL93" i="1"/>
  <c r="AK93" i="1"/>
  <c r="D93" i="1"/>
  <c r="H93" i="1" s="1"/>
  <c r="I93" i="1"/>
  <c r="B309" i="1"/>
  <c r="ID119" i="1" l="1"/>
  <c r="IH119" i="1" s="1"/>
  <c r="II119" i="1"/>
  <c r="IB213" i="1"/>
  <c r="HI96" i="1"/>
  <c r="HD96" i="1"/>
  <c r="HB215" i="1"/>
  <c r="GD121" i="1"/>
  <c r="GH121" i="1" s="1"/>
  <c r="GI121" i="1"/>
  <c r="GB214" i="1"/>
  <c r="FD120" i="1"/>
  <c r="FI120" i="1"/>
  <c r="FH120" i="1"/>
  <c r="FB216" i="1"/>
  <c r="EI122" i="1"/>
  <c r="EJ122" i="1" s="1"/>
  <c r="EP122" i="1" s="1"/>
  <c r="DH123" i="1"/>
  <c r="DJ123" i="1" s="1"/>
  <c r="DP123" i="1" s="1"/>
  <c r="DK123" i="1"/>
  <c r="DL123" i="1"/>
  <c r="EL122" i="1"/>
  <c r="EK122" i="1"/>
  <c r="EB215" i="1"/>
  <c r="DB212" i="1"/>
  <c r="CD121" i="1"/>
  <c r="CH121" i="1" s="1"/>
  <c r="CI121" i="1"/>
  <c r="CB213" i="1"/>
  <c r="BB212" i="1"/>
  <c r="BL97" i="1"/>
  <c r="BK97" i="1"/>
  <c r="BH97" i="1"/>
  <c r="AI94" i="1"/>
  <c r="AD94" i="1"/>
  <c r="AB212" i="1"/>
  <c r="J93" i="1"/>
  <c r="P93" i="1" s="1"/>
  <c r="K93" i="1"/>
  <c r="L93" i="1"/>
  <c r="B310" i="1"/>
  <c r="IJ119" i="1" l="1"/>
  <c r="IP119" i="1" s="1"/>
  <c r="IL119" i="1"/>
  <c r="IK119" i="1"/>
  <c r="IB214" i="1"/>
  <c r="HL96" i="1"/>
  <c r="HK96" i="1"/>
  <c r="HB216" i="1"/>
  <c r="HH96" i="1"/>
  <c r="HJ96" i="1" s="1"/>
  <c r="GJ121" i="1"/>
  <c r="GP121" i="1" s="1"/>
  <c r="GL121" i="1"/>
  <c r="GK121" i="1"/>
  <c r="GB215" i="1"/>
  <c r="FJ120" i="1"/>
  <c r="FP120" i="1" s="1"/>
  <c r="FL120" i="1"/>
  <c r="FK120" i="1"/>
  <c r="FB217" i="1"/>
  <c r="DI124" i="1"/>
  <c r="DD124" i="1"/>
  <c r="ED123" i="1"/>
  <c r="EH123" i="1" s="1"/>
  <c r="EI123" i="1"/>
  <c r="EB216" i="1"/>
  <c r="DB213" i="1"/>
  <c r="CJ121" i="1"/>
  <c r="CP121" i="1" s="1"/>
  <c r="CL121" i="1"/>
  <c r="CK121" i="1"/>
  <c r="CB214" i="1"/>
  <c r="BB213" i="1"/>
  <c r="BJ97" i="1"/>
  <c r="BP97" i="1" s="1"/>
  <c r="AB213" i="1"/>
  <c r="AL94" i="1"/>
  <c r="AK94" i="1"/>
  <c r="AH94" i="1"/>
  <c r="AJ94" i="1" s="1"/>
  <c r="D94" i="1"/>
  <c r="H94" i="1" s="1"/>
  <c r="I94" i="1"/>
  <c r="B311" i="1"/>
  <c r="ID120" i="1" l="1"/>
  <c r="IH120" i="1" s="1"/>
  <c r="II120" i="1"/>
  <c r="IB215" i="1"/>
  <c r="HB217" i="1"/>
  <c r="HP96" i="1"/>
  <c r="GD122" i="1"/>
  <c r="GI122" i="1"/>
  <c r="GH122" i="1"/>
  <c r="GB216" i="1"/>
  <c r="FD121" i="1"/>
  <c r="FH121" i="1" s="1"/>
  <c r="FI121" i="1"/>
  <c r="FB218" i="1"/>
  <c r="DL124" i="1"/>
  <c r="DK124" i="1"/>
  <c r="DH124" i="1"/>
  <c r="DJ124" i="1" s="1"/>
  <c r="DP124" i="1" s="1"/>
  <c r="EJ123" i="1"/>
  <c r="EP123" i="1" s="1"/>
  <c r="ED124" i="1" s="1"/>
  <c r="EH124" i="1" s="1"/>
  <c r="EL123" i="1"/>
  <c r="EK123" i="1"/>
  <c r="EB217" i="1"/>
  <c r="DB214" i="1"/>
  <c r="CD122" i="1"/>
  <c r="CH122" i="1" s="1"/>
  <c r="CI122" i="1"/>
  <c r="CB215" i="1"/>
  <c r="BD98" i="1"/>
  <c r="BH98" i="1" s="1"/>
  <c r="BI98" i="1"/>
  <c r="BB214" i="1"/>
  <c r="J94" i="1"/>
  <c r="P94" i="1" s="1"/>
  <c r="AB214" i="1"/>
  <c r="AP94" i="1"/>
  <c r="K94" i="1"/>
  <c r="L94" i="1"/>
  <c r="B312" i="1"/>
  <c r="IJ120" i="1" l="1"/>
  <c r="IP120" i="1" s="1"/>
  <c r="ID121" i="1"/>
  <c r="IH121" i="1" s="1"/>
  <c r="II121" i="1"/>
  <c r="IL120" i="1"/>
  <c r="IK120" i="1"/>
  <c r="IB216" i="1"/>
  <c r="HI97" i="1"/>
  <c r="HD97" i="1"/>
  <c r="HB218" i="1"/>
  <c r="GJ122" i="1"/>
  <c r="GP122" i="1" s="1"/>
  <c r="GL122" i="1"/>
  <c r="GK122" i="1"/>
  <c r="GB217" i="1"/>
  <c r="FJ121" i="1"/>
  <c r="FP121" i="1" s="1"/>
  <c r="FL121" i="1"/>
  <c r="FK121" i="1"/>
  <c r="FB219" i="1"/>
  <c r="EI124" i="1"/>
  <c r="EJ124" i="1" s="1"/>
  <c r="EP124" i="1" s="1"/>
  <c r="DD125" i="1"/>
  <c r="DH125" i="1" s="1"/>
  <c r="DI125" i="1"/>
  <c r="EL124" i="1"/>
  <c r="EK124" i="1"/>
  <c r="EB218" i="1"/>
  <c r="DB215" i="1"/>
  <c r="CJ122" i="1"/>
  <c r="CP122" i="1" s="1"/>
  <c r="CL122" i="1"/>
  <c r="CK122" i="1"/>
  <c r="CB216" i="1"/>
  <c r="BJ98" i="1"/>
  <c r="BP98" i="1" s="1"/>
  <c r="BB215" i="1"/>
  <c r="BL98" i="1"/>
  <c r="BK98" i="1"/>
  <c r="AI95" i="1"/>
  <c r="AD95" i="1"/>
  <c r="AH95" i="1" s="1"/>
  <c r="AB215" i="1"/>
  <c r="D95" i="1"/>
  <c r="H95" i="1" s="1"/>
  <c r="I95" i="1"/>
  <c r="B313" i="1"/>
  <c r="IJ121" i="1" l="1"/>
  <c r="IP121" i="1" s="1"/>
  <c r="IL121" i="1"/>
  <c r="IK121" i="1"/>
  <c r="IB217" i="1"/>
  <c r="HL97" i="1"/>
  <c r="HK97" i="1"/>
  <c r="HB219" i="1"/>
  <c r="HH97" i="1"/>
  <c r="GD123" i="1"/>
  <c r="GH123" i="1" s="1"/>
  <c r="GI123" i="1"/>
  <c r="GB218" i="1"/>
  <c r="FD122" i="1"/>
  <c r="FH122" i="1" s="1"/>
  <c r="FI122" i="1"/>
  <c r="FB220" i="1"/>
  <c r="DJ125" i="1"/>
  <c r="DP125" i="1" s="1"/>
  <c r="DL125" i="1"/>
  <c r="DK125" i="1"/>
  <c r="ED125" i="1"/>
  <c r="EH125" i="1" s="1"/>
  <c r="EI125" i="1"/>
  <c r="EB219" i="1"/>
  <c r="DB216" i="1"/>
  <c r="CD123" i="1"/>
  <c r="CH123" i="1" s="1"/>
  <c r="CI123" i="1"/>
  <c r="CB217" i="1"/>
  <c r="BD99" i="1"/>
  <c r="BH99" i="1" s="1"/>
  <c r="BI99" i="1"/>
  <c r="BB216" i="1"/>
  <c r="AB216" i="1"/>
  <c r="AL95" i="1"/>
  <c r="AK95" i="1"/>
  <c r="AJ95" i="1"/>
  <c r="AP95" i="1" s="1"/>
  <c r="J95" i="1"/>
  <c r="P95" i="1" s="1"/>
  <c r="K95" i="1"/>
  <c r="L95" i="1"/>
  <c r="B314" i="1"/>
  <c r="ID122" i="1" l="1"/>
  <c r="IH122" i="1" s="1"/>
  <c r="II122" i="1"/>
  <c r="IB218" i="1"/>
  <c r="HB220" i="1"/>
  <c r="HJ97" i="1"/>
  <c r="HP97" i="1" s="1"/>
  <c r="DD126" i="1"/>
  <c r="DH126" i="1" s="1"/>
  <c r="DJ126" i="1" s="1"/>
  <c r="DP126" i="1" s="1"/>
  <c r="DI127" i="1" s="1"/>
  <c r="DI126" i="1"/>
  <c r="GJ123" i="1"/>
  <c r="GP123" i="1" s="1"/>
  <c r="GL123" i="1"/>
  <c r="GK123" i="1"/>
  <c r="GB219" i="1"/>
  <c r="FJ122" i="1"/>
  <c r="FP122" i="1" s="1"/>
  <c r="FL122" i="1"/>
  <c r="FK122" i="1"/>
  <c r="FB221" i="1"/>
  <c r="EJ125" i="1"/>
  <c r="EP125" i="1" s="1"/>
  <c r="EL125" i="1"/>
  <c r="EK125" i="1"/>
  <c r="EB220" i="1"/>
  <c r="DD127" i="1"/>
  <c r="DB217" i="1"/>
  <c r="CJ123" i="1"/>
  <c r="CP123" i="1" s="1"/>
  <c r="CL123" i="1"/>
  <c r="CK123" i="1"/>
  <c r="CB218" i="1"/>
  <c r="BJ99" i="1"/>
  <c r="BP99" i="1" s="1"/>
  <c r="BB217" i="1"/>
  <c r="BL99" i="1"/>
  <c r="BK99" i="1"/>
  <c r="AD96" i="1"/>
  <c r="AI96" i="1"/>
  <c r="AB217" i="1"/>
  <c r="D96" i="1"/>
  <c r="H96" i="1" s="1"/>
  <c r="I96" i="1"/>
  <c r="B315" i="1"/>
  <c r="IJ122" i="1" l="1"/>
  <c r="IP122" i="1" s="1"/>
  <c r="ID123" i="1"/>
  <c r="IH123" i="1" s="1"/>
  <c r="II123" i="1"/>
  <c r="IL122" i="1"/>
  <c r="IK122" i="1"/>
  <c r="IB219" i="1"/>
  <c r="HB221" i="1"/>
  <c r="HI98" i="1"/>
  <c r="HD98" i="1"/>
  <c r="DL126" i="1"/>
  <c r="DK126" i="1"/>
  <c r="GD124" i="1"/>
  <c r="GH124" i="1" s="1"/>
  <c r="GI124" i="1"/>
  <c r="GB220" i="1"/>
  <c r="FD123" i="1"/>
  <c r="FH123" i="1" s="1"/>
  <c r="FI123" i="1"/>
  <c r="FB222" i="1"/>
  <c r="ED126" i="1"/>
  <c r="EH126" i="1" s="1"/>
  <c r="EI126" i="1"/>
  <c r="EB221" i="1"/>
  <c r="DH127" i="1"/>
  <c r="DJ127" i="1" s="1"/>
  <c r="DP127" i="1" s="1"/>
  <c r="DK127" i="1"/>
  <c r="DL127" i="1"/>
  <c r="DB218" i="1"/>
  <c r="CD124" i="1"/>
  <c r="CH124" i="1" s="1"/>
  <c r="CI124" i="1"/>
  <c r="CB219" i="1"/>
  <c r="BI100" i="1"/>
  <c r="BD100" i="1"/>
  <c r="BB218" i="1"/>
  <c r="J96" i="1"/>
  <c r="P96" i="1" s="1"/>
  <c r="D97" i="1" s="1"/>
  <c r="AL96" i="1"/>
  <c r="AK96" i="1"/>
  <c r="AB218" i="1"/>
  <c r="AH96" i="1"/>
  <c r="K96" i="1"/>
  <c r="L96" i="1"/>
  <c r="IJ123" i="1" l="1"/>
  <c r="IP123" i="1" s="1"/>
  <c r="IL123" i="1"/>
  <c r="IK123" i="1"/>
  <c r="IB220" i="1"/>
  <c r="HL98" i="1"/>
  <c r="HK98" i="1"/>
  <c r="HB222" i="1"/>
  <c r="HH98" i="1"/>
  <c r="GJ124" i="1"/>
  <c r="GP124" i="1" s="1"/>
  <c r="GL124" i="1"/>
  <c r="GK124" i="1"/>
  <c r="GB221" i="1"/>
  <c r="FJ123" i="1"/>
  <c r="FP123" i="1" s="1"/>
  <c r="FL123" i="1"/>
  <c r="FK123" i="1"/>
  <c r="FB223" i="1"/>
  <c r="EJ126" i="1"/>
  <c r="EP126" i="1" s="1"/>
  <c r="ED127" i="1" s="1"/>
  <c r="EH127" i="1" s="1"/>
  <c r="EL126" i="1"/>
  <c r="EK126" i="1"/>
  <c r="EB222" i="1"/>
  <c r="DD128" i="1"/>
  <c r="DI128" i="1"/>
  <c r="DB219" i="1"/>
  <c r="CJ124" i="1"/>
  <c r="CP124" i="1" s="1"/>
  <c r="CI125" i="1" s="1"/>
  <c r="CL124" i="1"/>
  <c r="CK124" i="1"/>
  <c r="CB220" i="1"/>
  <c r="BL100" i="1"/>
  <c r="BK100" i="1"/>
  <c r="BB219" i="1"/>
  <c r="BH100" i="1"/>
  <c r="BJ100" i="1" s="1"/>
  <c r="I97" i="1"/>
  <c r="AB219" i="1"/>
  <c r="AJ96" i="1"/>
  <c r="AP96" i="1" s="1"/>
  <c r="K97" i="1"/>
  <c r="L97" i="1"/>
  <c r="H97" i="1"/>
  <c r="ID124" i="1" l="1"/>
  <c r="IH124" i="1" s="1"/>
  <c r="II124" i="1"/>
  <c r="IB221" i="1"/>
  <c r="HB223" i="1"/>
  <c r="HJ98" i="1"/>
  <c r="HP98" i="1" s="1"/>
  <c r="GD125" i="1"/>
  <c r="GH125" i="1" s="1"/>
  <c r="GI125" i="1"/>
  <c r="GB222" i="1"/>
  <c r="FD124" i="1"/>
  <c r="FH124" i="1" s="1"/>
  <c r="FI124" i="1"/>
  <c r="FB224" i="1"/>
  <c r="EI127" i="1"/>
  <c r="EJ127" i="1" s="1"/>
  <c r="EP127" i="1" s="1"/>
  <c r="EL127" i="1"/>
  <c r="EK127" i="1"/>
  <c r="EB223" i="1"/>
  <c r="DH128" i="1"/>
  <c r="DJ128" i="1" s="1"/>
  <c r="DP128" i="1" s="1"/>
  <c r="DK128" i="1"/>
  <c r="DL128" i="1"/>
  <c r="CD125" i="1"/>
  <c r="CH125" i="1" s="1"/>
  <c r="CJ125" i="1" s="1"/>
  <c r="CP125" i="1" s="1"/>
  <c r="DB220" i="1"/>
  <c r="CK125" i="1"/>
  <c r="CB221" i="1"/>
  <c r="BB220" i="1"/>
  <c r="BP100" i="1"/>
  <c r="AD97" i="1"/>
  <c r="AI97" i="1"/>
  <c r="AB220" i="1"/>
  <c r="J97" i="1"/>
  <c r="P97" i="1" s="1"/>
  <c r="IJ124" i="1" l="1"/>
  <c r="IP124" i="1" s="1"/>
  <c r="IL124" i="1"/>
  <c r="IK124" i="1"/>
  <c r="IB222" i="1"/>
  <c r="HI99" i="1"/>
  <c r="HD99" i="1"/>
  <c r="HH99" i="1" s="1"/>
  <c r="HB224" i="1"/>
  <c r="GJ125" i="1"/>
  <c r="GP125" i="1" s="1"/>
  <c r="GD126" i="1" s="1"/>
  <c r="GL125" i="1"/>
  <c r="GK125" i="1"/>
  <c r="GB223" i="1"/>
  <c r="FJ124" i="1"/>
  <c r="FP124" i="1" s="1"/>
  <c r="FL124" i="1"/>
  <c r="FK124" i="1"/>
  <c r="FB225" i="1"/>
  <c r="ED128" i="1"/>
  <c r="EH128" i="1" s="1"/>
  <c r="EI128" i="1"/>
  <c r="EB224" i="1"/>
  <c r="DI129" i="1"/>
  <c r="DD129" i="1"/>
  <c r="CL125" i="1"/>
  <c r="DB221" i="1"/>
  <c r="CD126" i="1"/>
  <c r="CH126" i="1" s="1"/>
  <c r="CI126" i="1"/>
  <c r="CB222" i="1"/>
  <c r="BI101" i="1"/>
  <c r="BD101" i="1"/>
  <c r="BH101" i="1" s="1"/>
  <c r="BB221" i="1"/>
  <c r="AB221" i="1"/>
  <c r="AL97" i="1"/>
  <c r="AK97" i="1"/>
  <c r="AH97" i="1"/>
  <c r="AJ97" i="1" s="1"/>
  <c r="I98" i="1"/>
  <c r="D98" i="1"/>
  <c r="ID125" i="1" l="1"/>
  <c r="IH125" i="1" s="1"/>
  <c r="II125" i="1"/>
  <c r="IB223" i="1"/>
  <c r="HL99" i="1"/>
  <c r="HK99" i="1"/>
  <c r="HB225" i="1"/>
  <c r="HJ99" i="1"/>
  <c r="HP99" i="1" s="1"/>
  <c r="GI126" i="1"/>
  <c r="GL126" i="1"/>
  <c r="GK126" i="1"/>
  <c r="GH126" i="1"/>
  <c r="GB224" i="1"/>
  <c r="FD125" i="1"/>
  <c r="FH125" i="1" s="1"/>
  <c r="FI125" i="1"/>
  <c r="FB226" i="1"/>
  <c r="EJ128" i="1"/>
  <c r="EP128" i="1" s="1"/>
  <c r="EL128" i="1"/>
  <c r="EK128" i="1"/>
  <c r="EB225" i="1"/>
  <c r="DH129" i="1"/>
  <c r="DJ129" i="1" s="1"/>
  <c r="DP129" i="1" s="1"/>
  <c r="DK129" i="1"/>
  <c r="DL129" i="1"/>
  <c r="DB222" i="1"/>
  <c r="CJ126" i="1"/>
  <c r="CP126" i="1" s="1"/>
  <c r="CD127" i="1" s="1"/>
  <c r="CH127" i="1" s="1"/>
  <c r="CL126" i="1"/>
  <c r="CK126" i="1"/>
  <c r="CB223" i="1"/>
  <c r="BL101" i="1"/>
  <c r="BK101" i="1"/>
  <c r="BB222" i="1"/>
  <c r="BJ101" i="1"/>
  <c r="BP101" i="1" s="1"/>
  <c r="AB222" i="1"/>
  <c r="AP97" i="1"/>
  <c r="H98" i="1"/>
  <c r="K98" i="1"/>
  <c r="L98" i="1"/>
  <c r="GJ126" i="1" l="1"/>
  <c r="GP126" i="1" s="1"/>
  <c r="IJ125" i="1"/>
  <c r="IP125" i="1" s="1"/>
  <c r="IL125" i="1"/>
  <c r="IK125" i="1"/>
  <c r="IB224" i="1"/>
  <c r="HB226" i="1"/>
  <c r="HI100" i="1"/>
  <c r="HD100" i="1"/>
  <c r="GD127" i="1"/>
  <c r="GH127" i="1" s="1"/>
  <c r="GI127" i="1"/>
  <c r="GB225" i="1"/>
  <c r="FJ125" i="1"/>
  <c r="FP125" i="1" s="1"/>
  <c r="FL125" i="1"/>
  <c r="FK125" i="1"/>
  <c r="FB227" i="1"/>
  <c r="ED129" i="1"/>
  <c r="EH129" i="1" s="1"/>
  <c r="EI129" i="1"/>
  <c r="EB226" i="1"/>
  <c r="DD130" i="1"/>
  <c r="DI130" i="1"/>
  <c r="CI127" i="1"/>
  <c r="CI128" i="1" s="1"/>
  <c r="DB223" i="1"/>
  <c r="CL127" i="1"/>
  <c r="CK127" i="1"/>
  <c r="CB224" i="1"/>
  <c r="BB223" i="1"/>
  <c r="BI102" i="1"/>
  <c r="BD102" i="1"/>
  <c r="BH102" i="1" s="1"/>
  <c r="AD98" i="1"/>
  <c r="AI98" i="1"/>
  <c r="AB223" i="1"/>
  <c r="J98" i="1"/>
  <c r="P98" i="1" s="1"/>
  <c r="ID126" i="1" l="1"/>
  <c r="IH126" i="1" s="1"/>
  <c r="II126" i="1"/>
  <c r="IB225" i="1"/>
  <c r="HL100" i="1"/>
  <c r="HK100" i="1"/>
  <c r="HB227" i="1"/>
  <c r="HH100" i="1"/>
  <c r="GJ127" i="1"/>
  <c r="GP127" i="1" s="1"/>
  <c r="GL127" i="1"/>
  <c r="GK127" i="1"/>
  <c r="GB226" i="1"/>
  <c r="FD126" i="1"/>
  <c r="FH126" i="1" s="1"/>
  <c r="FI126" i="1"/>
  <c r="FB228" i="1"/>
  <c r="EJ129" i="1"/>
  <c r="EP129" i="1" s="1"/>
  <c r="EL129" i="1"/>
  <c r="EK129" i="1"/>
  <c r="EB227" i="1"/>
  <c r="DH130" i="1"/>
  <c r="DJ130" i="1" s="1"/>
  <c r="DP130" i="1" s="1"/>
  <c r="DK130" i="1"/>
  <c r="DL130" i="1"/>
  <c r="CJ127" i="1"/>
  <c r="CP127" i="1" s="1"/>
  <c r="CD128" i="1" s="1"/>
  <c r="CH128" i="1" s="1"/>
  <c r="CJ128" i="1" s="1"/>
  <c r="CP128" i="1" s="1"/>
  <c r="DB224" i="1"/>
  <c r="CK128" i="1"/>
  <c r="CB225" i="1"/>
  <c r="BJ102" i="1"/>
  <c r="BP102" i="1" s="1"/>
  <c r="BB224" i="1"/>
  <c r="BL102" i="1"/>
  <c r="BK102" i="1"/>
  <c r="AB224" i="1"/>
  <c r="AL98" i="1"/>
  <c r="AK98" i="1"/>
  <c r="AH98" i="1"/>
  <c r="AJ98" i="1" s="1"/>
  <c r="D99" i="1"/>
  <c r="I99" i="1"/>
  <c r="IJ126" i="1" l="1"/>
  <c r="IP126" i="1" s="1"/>
  <c r="IL126" i="1"/>
  <c r="IK126" i="1"/>
  <c r="IB226" i="1"/>
  <c r="HB228" i="1"/>
  <c r="HJ100" i="1"/>
  <c r="HP100" i="1" s="1"/>
  <c r="GD128" i="1"/>
  <c r="GH128" i="1" s="1"/>
  <c r="GI128" i="1"/>
  <c r="GB227" i="1"/>
  <c r="FJ126" i="1"/>
  <c r="FP126" i="1" s="1"/>
  <c r="FD127" i="1"/>
  <c r="FH127" i="1" s="1"/>
  <c r="FI127" i="1"/>
  <c r="FL126" i="1"/>
  <c r="FK126" i="1"/>
  <c r="FB229" i="1"/>
  <c r="ED130" i="1"/>
  <c r="EH130" i="1" s="1"/>
  <c r="EI130" i="1"/>
  <c r="EB228" i="1"/>
  <c r="DD131" i="1"/>
  <c r="DH131" i="1" s="1"/>
  <c r="DI131" i="1"/>
  <c r="CL128" i="1"/>
  <c r="DB225" i="1"/>
  <c r="CD129" i="1"/>
  <c r="CH129" i="1" s="1"/>
  <c r="CI129" i="1"/>
  <c r="CB226" i="1"/>
  <c r="BB225" i="1"/>
  <c r="BI103" i="1"/>
  <c r="BD103" i="1"/>
  <c r="BH103" i="1" s="1"/>
  <c r="AP98" i="1"/>
  <c r="AB225" i="1"/>
  <c r="H99" i="1"/>
  <c r="K99" i="1"/>
  <c r="L99" i="1"/>
  <c r="ID127" i="1" l="1"/>
  <c r="IH127" i="1" s="1"/>
  <c r="II127" i="1"/>
  <c r="IB227" i="1"/>
  <c r="HD101" i="1"/>
  <c r="HH101" i="1" s="1"/>
  <c r="HI101" i="1"/>
  <c r="HB229" i="1"/>
  <c r="GJ128" i="1"/>
  <c r="GP128" i="1" s="1"/>
  <c r="GL128" i="1"/>
  <c r="GK128" i="1"/>
  <c r="GB228" i="1"/>
  <c r="FJ127" i="1"/>
  <c r="FP127" i="1" s="1"/>
  <c r="FL127" i="1"/>
  <c r="FK127" i="1"/>
  <c r="FB230" i="1"/>
  <c r="EJ130" i="1"/>
  <c r="EP130" i="1" s="1"/>
  <c r="EL130" i="1"/>
  <c r="EK130" i="1"/>
  <c r="EB229" i="1"/>
  <c r="DJ131" i="1"/>
  <c r="DP131" i="1" s="1"/>
  <c r="DL131" i="1"/>
  <c r="DK131" i="1"/>
  <c r="DB226" i="1"/>
  <c r="CJ129" i="1"/>
  <c r="CP129" i="1" s="1"/>
  <c r="CL129" i="1"/>
  <c r="CK129" i="1"/>
  <c r="CB227" i="1"/>
  <c r="BJ103" i="1"/>
  <c r="BP103" i="1" s="1"/>
  <c r="BL103" i="1"/>
  <c r="BK103" i="1"/>
  <c r="BB226" i="1"/>
  <c r="AB226" i="1"/>
  <c r="AI99" i="1"/>
  <c r="AD99" i="1"/>
  <c r="J99" i="1"/>
  <c r="P99" i="1" s="1"/>
  <c r="IJ127" i="1" l="1"/>
  <c r="IP127" i="1" s="1"/>
  <c r="IL127" i="1"/>
  <c r="IK127" i="1"/>
  <c r="IB228" i="1"/>
  <c r="HJ101" i="1"/>
  <c r="HP101" i="1" s="1"/>
  <c r="HB230" i="1"/>
  <c r="HL101" i="1"/>
  <c r="HK101" i="1"/>
  <c r="GD129" i="1"/>
  <c r="GH129" i="1" s="1"/>
  <c r="GI129" i="1"/>
  <c r="GB229" i="1"/>
  <c r="FD128" i="1"/>
  <c r="FH128" i="1" s="1"/>
  <c r="FI128" i="1"/>
  <c r="FB231" i="1"/>
  <c r="ED131" i="1"/>
  <c r="EH131" i="1" s="1"/>
  <c r="EI131" i="1"/>
  <c r="EB230" i="1"/>
  <c r="DD132" i="1"/>
  <c r="DI132" i="1"/>
  <c r="DB227" i="1"/>
  <c r="CD130" i="1"/>
  <c r="CH130" i="1" s="1"/>
  <c r="CI130" i="1"/>
  <c r="CB228" i="1"/>
  <c r="BB227" i="1"/>
  <c r="BD104" i="1"/>
  <c r="BH104" i="1" s="1"/>
  <c r="BI104" i="1"/>
  <c r="AL99" i="1"/>
  <c r="AK99" i="1"/>
  <c r="AH99" i="1"/>
  <c r="AB227" i="1"/>
  <c r="I100" i="1"/>
  <c r="D100" i="1"/>
  <c r="ID128" i="1" l="1"/>
  <c r="IH128" i="1" s="1"/>
  <c r="II128" i="1"/>
  <c r="IB229" i="1"/>
  <c r="HB231" i="1"/>
  <c r="HD102" i="1"/>
  <c r="HI102" i="1"/>
  <c r="GJ129" i="1"/>
  <c r="GP129" i="1" s="1"/>
  <c r="GL129" i="1"/>
  <c r="GK129" i="1"/>
  <c r="GB230" i="1"/>
  <c r="FJ128" i="1"/>
  <c r="FP128" i="1" s="1"/>
  <c r="FL128" i="1"/>
  <c r="FK128" i="1"/>
  <c r="FB232" i="1"/>
  <c r="EJ131" i="1"/>
  <c r="EP131" i="1" s="1"/>
  <c r="EL131" i="1"/>
  <c r="EK131" i="1"/>
  <c r="EB231" i="1"/>
  <c r="DH132" i="1"/>
  <c r="DJ132" i="1" s="1"/>
  <c r="DP132" i="1" s="1"/>
  <c r="DL132" i="1"/>
  <c r="DK132" i="1"/>
  <c r="DB228" i="1"/>
  <c r="CJ130" i="1"/>
  <c r="CP130" i="1" s="1"/>
  <c r="CL130" i="1"/>
  <c r="CK130" i="1"/>
  <c r="CB229" i="1"/>
  <c r="BL104" i="1"/>
  <c r="BK104" i="1"/>
  <c r="BJ104" i="1"/>
  <c r="BP104" i="1" s="1"/>
  <c r="BB228" i="1"/>
  <c r="AB228" i="1"/>
  <c r="AJ99" i="1"/>
  <c r="AP99" i="1" s="1"/>
  <c r="H100" i="1"/>
  <c r="L100" i="1"/>
  <c r="K100" i="1"/>
  <c r="IJ128" i="1" l="1"/>
  <c r="IP128" i="1" s="1"/>
  <c r="IL128" i="1"/>
  <c r="IK128" i="1"/>
  <c r="IB230" i="1"/>
  <c r="HL102" i="1"/>
  <c r="HK102" i="1"/>
  <c r="HH102" i="1"/>
  <c r="HB232" i="1"/>
  <c r="GD130" i="1"/>
  <c r="GH130" i="1" s="1"/>
  <c r="GI130" i="1"/>
  <c r="GB231" i="1"/>
  <c r="FD129" i="1"/>
  <c r="FI129" i="1"/>
  <c r="FH129" i="1"/>
  <c r="FB233" i="1"/>
  <c r="ED132" i="1"/>
  <c r="EI132" i="1"/>
  <c r="EB232" i="1"/>
  <c r="DD133" i="1"/>
  <c r="DI133" i="1"/>
  <c r="DB229" i="1"/>
  <c r="CD131" i="1"/>
  <c r="CH131" i="1" s="1"/>
  <c r="CI131" i="1"/>
  <c r="CB230" i="1"/>
  <c r="BI105" i="1"/>
  <c r="BD105" i="1"/>
  <c r="BB229" i="1"/>
  <c r="AD100" i="1"/>
  <c r="AH100" i="1" s="1"/>
  <c r="AI100" i="1"/>
  <c r="AB229" i="1"/>
  <c r="J100" i="1"/>
  <c r="P100" i="1" s="1"/>
  <c r="ID129" i="1" l="1"/>
  <c r="IH129" i="1" s="1"/>
  <c r="II129" i="1"/>
  <c r="IB231" i="1"/>
  <c r="HJ102" i="1"/>
  <c r="HP102" i="1" s="1"/>
  <c r="HB233" i="1"/>
  <c r="GJ130" i="1"/>
  <c r="GP130" i="1" s="1"/>
  <c r="GL130" i="1"/>
  <c r="GK130" i="1"/>
  <c r="GB232" i="1"/>
  <c r="FJ129" i="1"/>
  <c r="FP129" i="1" s="1"/>
  <c r="FL129" i="1"/>
  <c r="FK129" i="1"/>
  <c r="FB234" i="1"/>
  <c r="EL132" i="1"/>
  <c r="EK132" i="1"/>
  <c r="EH132" i="1"/>
  <c r="EJ132" i="1" s="1"/>
  <c r="EP132" i="1" s="1"/>
  <c r="EB233" i="1"/>
  <c r="DH133" i="1"/>
  <c r="DJ133" i="1" s="1"/>
  <c r="DP133" i="1" s="1"/>
  <c r="DK133" i="1"/>
  <c r="DL133" i="1"/>
  <c r="DB230" i="1"/>
  <c r="CJ131" i="1"/>
  <c r="CP131" i="1" s="1"/>
  <c r="CL131" i="1"/>
  <c r="CK131" i="1"/>
  <c r="CB231" i="1"/>
  <c r="BL105" i="1"/>
  <c r="BK105" i="1"/>
  <c r="BB230" i="1"/>
  <c r="BH105" i="1"/>
  <c r="BJ105" i="1" s="1"/>
  <c r="AB230" i="1"/>
  <c r="AJ100" i="1"/>
  <c r="AP100" i="1" s="1"/>
  <c r="AL100" i="1"/>
  <c r="AK100" i="1"/>
  <c r="I101" i="1"/>
  <c r="D101" i="1"/>
  <c r="IJ129" i="1" l="1"/>
  <c r="IP129" i="1" s="1"/>
  <c r="IL129" i="1"/>
  <c r="IK129" i="1"/>
  <c r="IB232" i="1"/>
  <c r="HI103" i="1"/>
  <c r="HD103" i="1"/>
  <c r="HH103" i="1" s="1"/>
  <c r="HB234" i="1"/>
  <c r="GD131" i="1"/>
  <c r="GH131" i="1" s="1"/>
  <c r="GI131" i="1"/>
  <c r="GB233" i="1"/>
  <c r="FD130" i="1"/>
  <c r="FH130" i="1" s="1"/>
  <c r="FI130" i="1"/>
  <c r="FB235" i="1"/>
  <c r="ED133" i="1"/>
  <c r="EH133" i="1" s="1"/>
  <c r="EI133" i="1"/>
  <c r="EB234" i="1"/>
  <c r="DD134" i="1"/>
  <c r="DI134" i="1"/>
  <c r="DB231" i="1"/>
  <c r="CD132" i="1"/>
  <c r="CH132" i="1" s="1"/>
  <c r="CI132" i="1"/>
  <c r="CB232" i="1"/>
  <c r="BB231" i="1"/>
  <c r="BP105" i="1"/>
  <c r="AD101" i="1"/>
  <c r="AH101" i="1" s="1"/>
  <c r="AI101" i="1"/>
  <c r="AB231" i="1"/>
  <c r="K101" i="1"/>
  <c r="L101" i="1"/>
  <c r="H101" i="1"/>
  <c r="J101" i="1" s="1"/>
  <c r="ID130" i="1" l="1"/>
  <c r="IH130" i="1" s="1"/>
  <c r="II130" i="1"/>
  <c r="IB233" i="1"/>
  <c r="HB235" i="1"/>
  <c r="HL103" i="1"/>
  <c r="HK103" i="1"/>
  <c r="HJ103" i="1"/>
  <c r="HP103" i="1" s="1"/>
  <c r="GJ131" i="1"/>
  <c r="GP131" i="1" s="1"/>
  <c r="GL131" i="1"/>
  <c r="GK131" i="1"/>
  <c r="GB234" i="1"/>
  <c r="FJ130" i="1"/>
  <c r="FP130" i="1" s="1"/>
  <c r="FD131" i="1"/>
  <c r="FH131" i="1" s="1"/>
  <c r="FI131" i="1"/>
  <c r="FL130" i="1"/>
  <c r="FK130" i="1"/>
  <c r="FB236" i="1"/>
  <c r="EJ133" i="1"/>
  <c r="EP133" i="1" s="1"/>
  <c r="ED134" i="1" s="1"/>
  <c r="EH134" i="1" s="1"/>
  <c r="EL133" i="1"/>
  <c r="EK133" i="1"/>
  <c r="EB235" i="1"/>
  <c r="DH134" i="1"/>
  <c r="DJ134" i="1" s="1"/>
  <c r="DP134" i="1" s="1"/>
  <c r="DL134" i="1"/>
  <c r="DK134" i="1"/>
  <c r="DB232" i="1"/>
  <c r="CJ132" i="1"/>
  <c r="CP132" i="1" s="1"/>
  <c r="CL132" i="1"/>
  <c r="CK132" i="1"/>
  <c r="CB233" i="1"/>
  <c r="BD106" i="1"/>
  <c r="BI106" i="1"/>
  <c r="BB232" i="1"/>
  <c r="AJ101" i="1"/>
  <c r="AP101" i="1" s="1"/>
  <c r="AB232" i="1"/>
  <c r="AL101" i="1"/>
  <c r="AK101" i="1"/>
  <c r="P101" i="1"/>
  <c r="IJ130" i="1" l="1"/>
  <c r="IP130" i="1" s="1"/>
  <c r="IL130" i="1"/>
  <c r="IK130" i="1"/>
  <c r="IB234" i="1"/>
  <c r="HD104" i="1"/>
  <c r="HH104" i="1" s="1"/>
  <c r="HI104" i="1"/>
  <c r="HB236" i="1"/>
  <c r="EI134" i="1"/>
  <c r="EJ134" i="1" s="1"/>
  <c r="EP134" i="1" s="1"/>
  <c r="ED135" i="1" s="1"/>
  <c r="EH135" i="1" s="1"/>
  <c r="GD132" i="1"/>
  <c r="GH132" i="1" s="1"/>
  <c r="GI132" i="1"/>
  <c r="GB235" i="1"/>
  <c r="FJ131" i="1"/>
  <c r="FP131" i="1" s="1"/>
  <c r="FL131" i="1"/>
  <c r="FK131" i="1"/>
  <c r="FB237" i="1"/>
  <c r="EL134" i="1"/>
  <c r="EK134" i="1"/>
  <c r="EB236" i="1"/>
  <c r="DI135" i="1"/>
  <c r="DD135" i="1"/>
  <c r="DB233" i="1"/>
  <c r="CD133" i="1"/>
  <c r="CH133" i="1" s="1"/>
  <c r="CI133" i="1"/>
  <c r="CB234" i="1"/>
  <c r="BL106" i="1"/>
  <c r="BK106" i="1"/>
  <c r="BB233" i="1"/>
  <c r="BH106" i="1"/>
  <c r="BJ106" i="1" s="1"/>
  <c r="AD102" i="1"/>
  <c r="AH102" i="1" s="1"/>
  <c r="AI102" i="1"/>
  <c r="AB233" i="1"/>
  <c r="D102" i="1"/>
  <c r="H102" i="1" s="1"/>
  <c r="I102" i="1"/>
  <c r="ID131" i="1" l="1"/>
  <c r="IH131" i="1" s="1"/>
  <c r="II131" i="1"/>
  <c r="IB235" i="1"/>
  <c r="HJ104" i="1"/>
  <c r="HP104" i="1" s="1"/>
  <c r="HB237" i="1"/>
  <c r="HL104" i="1"/>
  <c r="HK104" i="1"/>
  <c r="GJ132" i="1"/>
  <c r="GP132" i="1" s="1"/>
  <c r="GD133" i="1" s="1"/>
  <c r="GH133" i="1" s="1"/>
  <c r="GL132" i="1"/>
  <c r="GK132" i="1"/>
  <c r="GB236" i="1"/>
  <c r="FD132" i="1"/>
  <c r="FH132" i="1" s="1"/>
  <c r="FI132" i="1"/>
  <c r="FB238" i="1"/>
  <c r="EI135" i="1"/>
  <c r="EJ135" i="1" s="1"/>
  <c r="EP135" i="1" s="1"/>
  <c r="ED136" i="1" s="1"/>
  <c r="EH136" i="1" s="1"/>
  <c r="EL135" i="1"/>
  <c r="EK135" i="1"/>
  <c r="EB237" i="1"/>
  <c r="DH135" i="1"/>
  <c r="DJ135" i="1" s="1"/>
  <c r="DP135" i="1" s="1"/>
  <c r="DL135" i="1"/>
  <c r="DK135" i="1"/>
  <c r="DB234" i="1"/>
  <c r="CJ133" i="1"/>
  <c r="CP133" i="1" s="1"/>
  <c r="CD134" i="1"/>
  <c r="CH134" i="1" s="1"/>
  <c r="CI134" i="1"/>
  <c r="CL133" i="1"/>
  <c r="CK133" i="1"/>
  <c r="CB235" i="1"/>
  <c r="BB234" i="1"/>
  <c r="BP106" i="1"/>
  <c r="AJ102" i="1"/>
  <c r="AP102" i="1" s="1"/>
  <c r="AB234" i="1"/>
  <c r="AL102" i="1"/>
  <c r="AK102" i="1"/>
  <c r="J102" i="1"/>
  <c r="P102" i="1" s="1"/>
  <c r="K102" i="1"/>
  <c r="L102" i="1"/>
  <c r="IJ131" i="1" l="1"/>
  <c r="IP131" i="1" s="1"/>
  <c r="IL131" i="1"/>
  <c r="IK131" i="1"/>
  <c r="IB236" i="1"/>
  <c r="HB238" i="1"/>
  <c r="HD105" i="1"/>
  <c r="HH105" i="1" s="1"/>
  <c r="HI105" i="1"/>
  <c r="GI133" i="1"/>
  <c r="GJ133" i="1" s="1"/>
  <c r="GP133" i="1" s="1"/>
  <c r="GL133" i="1"/>
  <c r="GK133" i="1"/>
  <c r="GB237" i="1"/>
  <c r="FJ132" i="1"/>
  <c r="FP132" i="1" s="1"/>
  <c r="FD133" i="1"/>
  <c r="FH133" i="1" s="1"/>
  <c r="FI133" i="1"/>
  <c r="FL132" i="1"/>
  <c r="FK132" i="1"/>
  <c r="FB239" i="1"/>
  <c r="EI136" i="1"/>
  <c r="EJ136" i="1" s="1"/>
  <c r="EP136" i="1" s="1"/>
  <c r="EL136" i="1"/>
  <c r="EK136" i="1"/>
  <c r="EB238" i="1"/>
  <c r="DD136" i="1"/>
  <c r="DI136" i="1"/>
  <c r="DB235" i="1"/>
  <c r="CJ134" i="1"/>
  <c r="CP134" i="1" s="1"/>
  <c r="CL134" i="1"/>
  <c r="CK134" i="1"/>
  <c r="CB236" i="1"/>
  <c r="BD107" i="1"/>
  <c r="BI107" i="1"/>
  <c r="BB235" i="1"/>
  <c r="AI103" i="1"/>
  <c r="AD103" i="1"/>
  <c r="AB235" i="1"/>
  <c r="D103" i="1"/>
  <c r="H103" i="1" s="1"/>
  <c r="I103" i="1"/>
  <c r="ID132" i="1" l="1"/>
  <c r="IH132" i="1" s="1"/>
  <c r="II132" i="1"/>
  <c r="IB237" i="1"/>
  <c r="HB239" i="1"/>
  <c r="HL105" i="1"/>
  <c r="HK105" i="1"/>
  <c r="HJ105" i="1"/>
  <c r="HP105" i="1" s="1"/>
  <c r="GD134" i="1"/>
  <c r="GH134" i="1" s="1"/>
  <c r="GI134" i="1"/>
  <c r="GB238" i="1"/>
  <c r="FJ133" i="1"/>
  <c r="FP133" i="1" s="1"/>
  <c r="FL133" i="1"/>
  <c r="FK133" i="1"/>
  <c r="FB240" i="1"/>
  <c r="ED137" i="1"/>
  <c r="EH137" i="1" s="1"/>
  <c r="EI137" i="1"/>
  <c r="EB239" i="1"/>
  <c r="DH136" i="1"/>
  <c r="DJ136" i="1" s="1"/>
  <c r="DP136" i="1" s="1"/>
  <c r="DK136" i="1"/>
  <c r="DL136" i="1"/>
  <c r="DB236" i="1"/>
  <c r="CD135" i="1"/>
  <c r="CH135" i="1" s="1"/>
  <c r="CI135" i="1"/>
  <c r="CB237" i="1"/>
  <c r="BL107" i="1"/>
  <c r="BK107" i="1"/>
  <c r="BB236" i="1"/>
  <c r="BH107" i="1"/>
  <c r="AB236" i="1"/>
  <c r="AL103" i="1"/>
  <c r="AK103" i="1"/>
  <c r="AH103" i="1"/>
  <c r="AJ103" i="1" s="1"/>
  <c r="J103" i="1"/>
  <c r="P103" i="1" s="1"/>
  <c r="L103" i="1"/>
  <c r="K103" i="1"/>
  <c r="IJ132" i="1" l="1"/>
  <c r="IP132" i="1" s="1"/>
  <c r="IL132" i="1"/>
  <c r="IK132" i="1"/>
  <c r="IB238" i="1"/>
  <c r="HD106" i="1"/>
  <c r="HH106" i="1" s="1"/>
  <c r="HI106" i="1"/>
  <c r="HB240" i="1"/>
  <c r="GJ134" i="1"/>
  <c r="GP134" i="1" s="1"/>
  <c r="GL134" i="1"/>
  <c r="GK134" i="1"/>
  <c r="GB239" i="1"/>
  <c r="FD134" i="1"/>
  <c r="FI134" i="1"/>
  <c r="FH134" i="1"/>
  <c r="FB241" i="1"/>
  <c r="EJ137" i="1"/>
  <c r="EP137" i="1" s="1"/>
  <c r="ED138" i="1" s="1"/>
  <c r="EH138" i="1" s="1"/>
  <c r="EL137" i="1"/>
  <c r="EK137" i="1"/>
  <c r="EB240" i="1"/>
  <c r="DD137" i="1"/>
  <c r="DI137" i="1"/>
  <c r="DB237" i="1"/>
  <c r="CJ135" i="1"/>
  <c r="CP135" i="1" s="1"/>
  <c r="CL135" i="1"/>
  <c r="CK135" i="1"/>
  <c r="CB238" i="1"/>
  <c r="BB237" i="1"/>
  <c r="BJ107" i="1"/>
  <c r="BP107" i="1" s="1"/>
  <c r="AB237" i="1"/>
  <c r="AP103" i="1"/>
  <c r="D104" i="1"/>
  <c r="H104" i="1" s="1"/>
  <c r="I104" i="1"/>
  <c r="ID133" i="1" l="1"/>
  <c r="IH133" i="1" s="1"/>
  <c r="II133" i="1"/>
  <c r="IB239" i="1"/>
  <c r="HJ106" i="1"/>
  <c r="HP106" i="1" s="1"/>
  <c r="HB241" i="1"/>
  <c r="HL106" i="1"/>
  <c r="HK106" i="1"/>
  <c r="GD135" i="1"/>
  <c r="GH135" i="1" s="1"/>
  <c r="GI135" i="1"/>
  <c r="GB240" i="1"/>
  <c r="FJ134" i="1"/>
  <c r="FP134" i="1" s="1"/>
  <c r="FD135" i="1"/>
  <c r="FI135" i="1"/>
  <c r="FL134" i="1"/>
  <c r="FK134" i="1"/>
  <c r="FB242" i="1"/>
  <c r="EI138" i="1"/>
  <c r="EJ138" i="1" s="1"/>
  <c r="EP138" i="1" s="1"/>
  <c r="EL138" i="1"/>
  <c r="EK138" i="1"/>
  <c r="EB241" i="1"/>
  <c r="DH137" i="1"/>
  <c r="DJ137" i="1" s="1"/>
  <c r="DP137" i="1" s="1"/>
  <c r="DK137" i="1"/>
  <c r="DL137" i="1"/>
  <c r="DB238" i="1"/>
  <c r="CD136" i="1"/>
  <c r="CH136" i="1" s="1"/>
  <c r="CI136" i="1"/>
  <c r="CB239" i="1"/>
  <c r="BI108" i="1"/>
  <c r="BD108" i="1"/>
  <c r="BB238" i="1"/>
  <c r="AD104" i="1"/>
  <c r="AH104" i="1" s="1"/>
  <c r="AI104" i="1"/>
  <c r="AB238" i="1"/>
  <c r="J104" i="1"/>
  <c r="P104" i="1" s="1"/>
  <c r="L104" i="1"/>
  <c r="K104" i="1"/>
  <c r="IJ133" i="1" l="1"/>
  <c r="IP133" i="1" s="1"/>
  <c r="IL133" i="1"/>
  <c r="IK133" i="1"/>
  <c r="IB240" i="1"/>
  <c r="HI107" i="1"/>
  <c r="HD107" i="1"/>
  <c r="HB242" i="1"/>
  <c r="GJ135" i="1"/>
  <c r="GP135" i="1" s="1"/>
  <c r="GL135" i="1"/>
  <c r="GK135" i="1"/>
  <c r="GB241" i="1"/>
  <c r="FL135" i="1"/>
  <c r="FK135" i="1"/>
  <c r="FH135" i="1"/>
  <c r="FJ135" i="1" s="1"/>
  <c r="FP135" i="1" s="1"/>
  <c r="FB243" i="1"/>
  <c r="ED139" i="1"/>
  <c r="EH139" i="1" s="1"/>
  <c r="EI139" i="1"/>
  <c r="EB242" i="1"/>
  <c r="DD138" i="1"/>
  <c r="DI138" i="1"/>
  <c r="DB239" i="1"/>
  <c r="CJ136" i="1"/>
  <c r="CP136" i="1" s="1"/>
  <c r="CL136" i="1"/>
  <c r="CK136" i="1"/>
  <c r="CB240" i="1"/>
  <c r="BB239" i="1"/>
  <c r="BL108" i="1"/>
  <c r="BK108" i="1"/>
  <c r="BH108" i="1"/>
  <c r="BJ108" i="1" s="1"/>
  <c r="AB239" i="1"/>
  <c r="AJ104" i="1"/>
  <c r="AP104" i="1" s="1"/>
  <c r="AL104" i="1"/>
  <c r="AK104" i="1"/>
  <c r="D105" i="1"/>
  <c r="I105" i="1"/>
  <c r="ID134" i="1" l="1"/>
  <c r="IH134" i="1" s="1"/>
  <c r="II134" i="1"/>
  <c r="IB241" i="1"/>
  <c r="HL107" i="1"/>
  <c r="HK107" i="1"/>
  <c r="HB243" i="1"/>
  <c r="HH107" i="1"/>
  <c r="HJ107" i="1" s="1"/>
  <c r="GD136" i="1"/>
  <c r="GH136" i="1" s="1"/>
  <c r="GI136" i="1"/>
  <c r="GB242" i="1"/>
  <c r="FD136" i="1"/>
  <c r="FI136" i="1"/>
  <c r="FH136" i="1"/>
  <c r="FB244" i="1"/>
  <c r="EJ139" i="1"/>
  <c r="EP139" i="1" s="1"/>
  <c r="ED140" i="1" s="1"/>
  <c r="EH140" i="1" s="1"/>
  <c r="EL139" i="1"/>
  <c r="EK139" i="1"/>
  <c r="EB243" i="1"/>
  <c r="DH138" i="1"/>
  <c r="DJ138" i="1" s="1"/>
  <c r="DP138" i="1" s="1"/>
  <c r="DK138" i="1"/>
  <c r="DL138" i="1"/>
  <c r="DB240" i="1"/>
  <c r="CD137" i="1"/>
  <c r="CH137" i="1" s="1"/>
  <c r="CI137" i="1"/>
  <c r="CB241" i="1"/>
  <c r="BB240" i="1"/>
  <c r="BP108" i="1"/>
  <c r="AD105" i="1"/>
  <c r="AH105" i="1" s="1"/>
  <c r="AI105" i="1"/>
  <c r="AB240" i="1"/>
  <c r="L105" i="1"/>
  <c r="K105" i="1"/>
  <c r="H105" i="1"/>
  <c r="J105" i="1" s="1"/>
  <c r="A7" i="2" a="1"/>
  <c r="A7" i="2" s="1"/>
  <c r="IJ134" i="1" l="1"/>
  <c r="IP134" i="1" s="1"/>
  <c r="ID135" i="1"/>
  <c r="IH135" i="1" s="1"/>
  <c r="II135" i="1"/>
  <c r="IL134" i="1"/>
  <c r="IK134" i="1"/>
  <c r="IB242" i="1"/>
  <c r="HB244" i="1"/>
  <c r="HP107" i="1"/>
  <c r="GJ136" i="1"/>
  <c r="GP136" i="1" s="1"/>
  <c r="GL136" i="1"/>
  <c r="GK136" i="1"/>
  <c r="GB243" i="1"/>
  <c r="FJ136" i="1"/>
  <c r="FP136" i="1" s="1"/>
  <c r="FD137" i="1"/>
  <c r="FH137" i="1" s="1"/>
  <c r="FI137" i="1"/>
  <c r="FL136" i="1"/>
  <c r="FK136" i="1"/>
  <c r="FB245" i="1"/>
  <c r="EI140" i="1"/>
  <c r="EJ140" i="1" s="1"/>
  <c r="EP140" i="1" s="1"/>
  <c r="EL140" i="1"/>
  <c r="EK140" i="1"/>
  <c r="EB244" i="1"/>
  <c r="DD139" i="1"/>
  <c r="DI139" i="1"/>
  <c r="DB241" i="1"/>
  <c r="CJ137" i="1"/>
  <c r="CP137" i="1" s="1"/>
  <c r="CL137" i="1"/>
  <c r="CK137" i="1"/>
  <c r="CB242" i="1"/>
  <c r="BD109" i="1"/>
  <c r="BH109" i="1" s="1"/>
  <c r="BI109" i="1"/>
  <c r="BB241" i="1"/>
  <c r="AB241" i="1"/>
  <c r="AJ105" i="1"/>
  <c r="AP105" i="1" s="1"/>
  <c r="AL105" i="1"/>
  <c r="AK105" i="1"/>
  <c r="P105" i="1"/>
  <c r="A4" i="2" a="1"/>
  <c r="A4" i="2" s="1"/>
  <c r="IJ135" i="1" l="1"/>
  <c r="IP135" i="1" s="1"/>
  <c r="IL135" i="1"/>
  <c r="IK135" i="1"/>
  <c r="IB243" i="1"/>
  <c r="HD108" i="1"/>
  <c r="HI108" i="1"/>
  <c r="HB245" i="1"/>
  <c r="GD137" i="1"/>
  <c r="GH137" i="1" s="1"/>
  <c r="GI137" i="1"/>
  <c r="GB244" i="1"/>
  <c r="FJ137" i="1"/>
  <c r="FP137" i="1" s="1"/>
  <c r="FL137" i="1"/>
  <c r="FK137" i="1"/>
  <c r="FB246" i="1"/>
  <c r="ED141" i="1"/>
  <c r="EH141" i="1" s="1"/>
  <c r="EI141" i="1"/>
  <c r="EB245" i="1"/>
  <c r="DH139" i="1"/>
  <c r="DJ139" i="1" s="1"/>
  <c r="DP139" i="1" s="1"/>
  <c r="DL139" i="1"/>
  <c r="DK139" i="1"/>
  <c r="DB242" i="1"/>
  <c r="CD138" i="1"/>
  <c r="CI138" i="1"/>
  <c r="CH138" i="1"/>
  <c r="CB243" i="1"/>
  <c r="BJ109" i="1"/>
  <c r="BP109" i="1" s="1"/>
  <c r="BB242" i="1"/>
  <c r="BL109" i="1"/>
  <c r="BK109" i="1"/>
  <c r="AI106" i="1"/>
  <c r="AD106" i="1"/>
  <c r="AH106" i="1" s="1"/>
  <c r="AB242" i="1"/>
  <c r="D106" i="1"/>
  <c r="H106" i="1" s="1"/>
  <c r="I106" i="1"/>
  <c r="A6" i="2" a="1"/>
  <c r="A6" i="2" s="1"/>
  <c r="ID136" i="1" l="1"/>
  <c r="IH136" i="1" s="1"/>
  <c r="II136" i="1"/>
  <c r="IB244" i="1"/>
  <c r="HB246" i="1"/>
  <c r="HL108" i="1"/>
  <c r="HK108" i="1"/>
  <c r="HH108" i="1"/>
  <c r="GJ137" i="1"/>
  <c r="GP137" i="1" s="1"/>
  <c r="GL137" i="1"/>
  <c r="GK137" i="1"/>
  <c r="GB245" i="1"/>
  <c r="FD138" i="1"/>
  <c r="FH138" i="1" s="1"/>
  <c r="FI138" i="1"/>
  <c r="FB247" i="1"/>
  <c r="EJ141" i="1"/>
  <c r="EP141" i="1" s="1"/>
  <c r="ED142" i="1" s="1"/>
  <c r="EH142" i="1" s="1"/>
  <c r="EL141" i="1"/>
  <c r="EK141" i="1"/>
  <c r="EB246" i="1"/>
  <c r="DD140" i="1"/>
  <c r="DI140" i="1"/>
  <c r="DB243" i="1"/>
  <c r="CJ138" i="1"/>
  <c r="CP138" i="1" s="1"/>
  <c r="CL138" i="1"/>
  <c r="CK138" i="1"/>
  <c r="CB244" i="1"/>
  <c r="BD110" i="1"/>
  <c r="BL110" i="1" s="1"/>
  <c r="BI110" i="1"/>
  <c r="BB243" i="1"/>
  <c r="BK110" i="1"/>
  <c r="AB243" i="1"/>
  <c r="AL106" i="1"/>
  <c r="AK106" i="1"/>
  <c r="AJ106" i="1"/>
  <c r="AP106" i="1" s="1"/>
  <c r="J106" i="1"/>
  <c r="P106" i="1" s="1"/>
  <c r="L106" i="1"/>
  <c r="K106" i="1"/>
  <c r="A5" i="2" a="1"/>
  <c r="A5" i="2" s="1"/>
  <c r="IJ136" i="1" l="1"/>
  <c r="IP136" i="1" s="1"/>
  <c r="IL136" i="1"/>
  <c r="IK136" i="1"/>
  <c r="IB245" i="1"/>
  <c r="HB247" i="1"/>
  <c r="HJ108" i="1"/>
  <c r="HP108" i="1" s="1"/>
  <c r="GD138" i="1"/>
  <c r="GH138" i="1" s="1"/>
  <c r="GI138" i="1"/>
  <c r="GB246" i="1"/>
  <c r="FJ138" i="1"/>
  <c r="FP138" i="1" s="1"/>
  <c r="FL138" i="1"/>
  <c r="FK138" i="1"/>
  <c r="FB248" i="1"/>
  <c r="EI142" i="1"/>
  <c r="EJ142" i="1" s="1"/>
  <c r="EP142" i="1" s="1"/>
  <c r="EL142" i="1"/>
  <c r="EK142" i="1"/>
  <c r="EB247" i="1"/>
  <c r="BH110" i="1"/>
  <c r="BJ110" i="1" s="1"/>
  <c r="BP110" i="1" s="1"/>
  <c r="DH140" i="1"/>
  <c r="DJ140" i="1" s="1"/>
  <c r="DP140" i="1" s="1"/>
  <c r="DK140" i="1"/>
  <c r="DL140" i="1"/>
  <c r="DB244" i="1"/>
  <c r="CD139" i="1"/>
  <c r="CH139" i="1" s="1"/>
  <c r="CI139" i="1"/>
  <c r="CB245" i="1"/>
  <c r="BB244" i="1"/>
  <c r="AD107" i="1"/>
  <c r="AH107" i="1" s="1"/>
  <c r="AI107" i="1"/>
  <c r="AB244" i="1"/>
  <c r="D107" i="1"/>
  <c r="H107" i="1" s="1"/>
  <c r="I107" i="1"/>
  <c r="ID137" i="1" l="1"/>
  <c r="IH137" i="1" s="1"/>
  <c r="II137" i="1"/>
  <c r="IB246" i="1"/>
  <c r="HD109" i="1"/>
  <c r="HI109" i="1"/>
  <c r="HB248" i="1"/>
  <c r="GJ138" i="1"/>
  <c r="GP138" i="1" s="1"/>
  <c r="GL138" i="1"/>
  <c r="GK138" i="1"/>
  <c r="GB247" i="1"/>
  <c r="FD139" i="1"/>
  <c r="FI139" i="1"/>
  <c r="FH139" i="1"/>
  <c r="FB249" i="1"/>
  <c r="ED143" i="1"/>
  <c r="EH143" i="1" s="1"/>
  <c r="EI143" i="1"/>
  <c r="EB248" i="1"/>
  <c r="DI141" i="1"/>
  <c r="DD141" i="1"/>
  <c r="DB245" i="1"/>
  <c r="CJ139" i="1"/>
  <c r="CP139" i="1" s="1"/>
  <c r="CD140" i="1" s="1"/>
  <c r="CH140" i="1" s="1"/>
  <c r="CI140" i="1"/>
  <c r="CL139" i="1"/>
  <c r="CK139" i="1"/>
  <c r="CB246" i="1"/>
  <c r="BB245" i="1"/>
  <c r="BI111" i="1"/>
  <c r="BD111" i="1"/>
  <c r="BH111" i="1" s="1"/>
  <c r="AB245" i="1"/>
  <c r="AJ107" i="1"/>
  <c r="AP107" i="1" s="1"/>
  <c r="AL107" i="1"/>
  <c r="AK107" i="1"/>
  <c r="J107" i="1"/>
  <c r="P107" i="1" s="1"/>
  <c r="L107" i="1"/>
  <c r="K107" i="1"/>
  <c r="IJ137" i="1" l="1"/>
  <c r="IP137" i="1" s="1"/>
  <c r="ID138" i="1"/>
  <c r="IH138" i="1" s="1"/>
  <c r="II138" i="1"/>
  <c r="IL137" i="1"/>
  <c r="IK137" i="1"/>
  <c r="IB247" i="1"/>
  <c r="HL109" i="1"/>
  <c r="HK109" i="1"/>
  <c r="HB249" i="1"/>
  <c r="HH109" i="1"/>
  <c r="GD139" i="1"/>
  <c r="GH139" i="1" s="1"/>
  <c r="GI139" i="1"/>
  <c r="GB248" i="1"/>
  <c r="FJ139" i="1"/>
  <c r="FP139" i="1" s="1"/>
  <c r="FD140" i="1"/>
  <c r="FH140" i="1" s="1"/>
  <c r="FI140" i="1"/>
  <c r="FL139" i="1"/>
  <c r="FK139" i="1"/>
  <c r="FB250" i="1"/>
  <c r="EJ143" i="1"/>
  <c r="EP143" i="1" s="1"/>
  <c r="EL143" i="1"/>
  <c r="EK143" i="1"/>
  <c r="EB249" i="1"/>
  <c r="DH141" i="1"/>
  <c r="DJ141" i="1" s="1"/>
  <c r="DP141" i="1" s="1"/>
  <c r="DK141" i="1"/>
  <c r="DL141" i="1"/>
  <c r="DB246" i="1"/>
  <c r="CJ140" i="1"/>
  <c r="CP140" i="1" s="1"/>
  <c r="CL140" i="1"/>
  <c r="CK140" i="1"/>
  <c r="CB247" i="1"/>
  <c r="BJ111" i="1"/>
  <c r="BP111" i="1" s="1"/>
  <c r="BB246" i="1"/>
  <c r="BL111" i="1"/>
  <c r="BK111" i="1"/>
  <c r="AD108" i="1"/>
  <c r="AH108" i="1" s="1"/>
  <c r="AI108" i="1"/>
  <c r="AB246" i="1"/>
  <c r="D108" i="1"/>
  <c r="H108" i="1" s="1"/>
  <c r="I108" i="1"/>
  <c r="IJ138" i="1" l="1"/>
  <c r="IP138" i="1" s="1"/>
  <c r="IL138" i="1"/>
  <c r="IK138" i="1"/>
  <c r="IB248" i="1"/>
  <c r="HB250" i="1"/>
  <c r="HJ109" i="1"/>
  <c r="HP109" i="1" s="1"/>
  <c r="GJ139" i="1"/>
  <c r="GP139" i="1" s="1"/>
  <c r="GD140" i="1" s="1"/>
  <c r="GH140" i="1" s="1"/>
  <c r="GL139" i="1"/>
  <c r="GK139" i="1"/>
  <c r="GB249" i="1"/>
  <c r="FJ140" i="1"/>
  <c r="FP140" i="1" s="1"/>
  <c r="FL140" i="1"/>
  <c r="FK140" i="1"/>
  <c r="FB251" i="1"/>
  <c r="ED144" i="1"/>
  <c r="EH144" i="1" s="1"/>
  <c r="EI144" i="1"/>
  <c r="EB250" i="1"/>
  <c r="DI142" i="1"/>
  <c r="DD142" i="1"/>
  <c r="DB247" i="1"/>
  <c r="CD141" i="1"/>
  <c r="CH141" i="1" s="1"/>
  <c r="CI141" i="1"/>
  <c r="CB248" i="1"/>
  <c r="BD112" i="1"/>
  <c r="BL112" i="1" s="1"/>
  <c r="BI112" i="1"/>
  <c r="BB247" i="1"/>
  <c r="AJ108" i="1"/>
  <c r="AP108" i="1" s="1"/>
  <c r="AB247" i="1"/>
  <c r="AL108" i="1"/>
  <c r="AK108" i="1"/>
  <c r="J108" i="1"/>
  <c r="P108" i="1" s="1"/>
  <c r="K108" i="1"/>
  <c r="L108" i="1"/>
  <c r="ID139" i="1" l="1"/>
  <c r="II139" i="1"/>
  <c r="IH139" i="1"/>
  <c r="IB249" i="1"/>
  <c r="HD110" i="1"/>
  <c r="HH110" i="1" s="1"/>
  <c r="HI110" i="1"/>
  <c r="HB251" i="1"/>
  <c r="GI140" i="1"/>
  <c r="GJ140" i="1" s="1"/>
  <c r="GP140" i="1" s="1"/>
  <c r="GL140" i="1"/>
  <c r="GK140" i="1"/>
  <c r="GB250" i="1"/>
  <c r="FD141" i="1"/>
  <c r="FI141" i="1"/>
  <c r="FH141" i="1"/>
  <c r="FB252" i="1"/>
  <c r="EJ144" i="1"/>
  <c r="EP144" i="1" s="1"/>
  <c r="EL144" i="1"/>
  <c r="EK144" i="1"/>
  <c r="EB251" i="1"/>
  <c r="BH112" i="1"/>
  <c r="DH142" i="1"/>
  <c r="DJ142" i="1" s="1"/>
  <c r="DP142" i="1" s="1"/>
  <c r="DL142" i="1"/>
  <c r="DK142" i="1"/>
  <c r="DB248" i="1"/>
  <c r="CJ141" i="1"/>
  <c r="CP141" i="1" s="1"/>
  <c r="CL141" i="1"/>
  <c r="CK141" i="1"/>
  <c r="CB249" i="1"/>
  <c r="BK112" i="1"/>
  <c r="BB248" i="1"/>
  <c r="BJ112" i="1"/>
  <c r="BP112" i="1" s="1"/>
  <c r="AI109" i="1"/>
  <c r="AD109" i="1"/>
  <c r="AB248" i="1"/>
  <c r="D109" i="1"/>
  <c r="H109" i="1" s="1"/>
  <c r="I109" i="1"/>
  <c r="IJ139" i="1" l="1"/>
  <c r="IP139" i="1" s="1"/>
  <c r="IL139" i="1"/>
  <c r="IK139" i="1"/>
  <c r="IB250" i="1"/>
  <c r="HB252" i="1"/>
  <c r="HJ110" i="1"/>
  <c r="HP110" i="1" s="1"/>
  <c r="HL110" i="1"/>
  <c r="HK110" i="1"/>
  <c r="GD141" i="1"/>
  <c r="GH141" i="1" s="1"/>
  <c r="GI141" i="1"/>
  <c r="GB251" i="1"/>
  <c r="FJ141" i="1"/>
  <c r="FP141" i="1" s="1"/>
  <c r="FD142" i="1"/>
  <c r="FH142" i="1" s="1"/>
  <c r="FI142" i="1"/>
  <c r="FL141" i="1"/>
  <c r="FK141" i="1"/>
  <c r="FB253" i="1"/>
  <c r="ED145" i="1"/>
  <c r="EH145" i="1" s="1"/>
  <c r="EI145" i="1"/>
  <c r="EB252" i="1"/>
  <c r="DI143" i="1"/>
  <c r="DD143" i="1"/>
  <c r="DB249" i="1"/>
  <c r="CD142" i="1"/>
  <c r="CH142" i="1" s="1"/>
  <c r="CI142" i="1"/>
  <c r="CB250" i="1"/>
  <c r="BD113" i="1"/>
  <c r="BH113" i="1" s="1"/>
  <c r="BI113" i="1"/>
  <c r="BB249" i="1"/>
  <c r="AB249" i="1"/>
  <c r="AL109" i="1"/>
  <c r="AK109" i="1"/>
  <c r="AH109" i="1"/>
  <c r="AJ109" i="1" s="1"/>
  <c r="J109" i="1"/>
  <c r="P109" i="1" s="1"/>
  <c r="K109" i="1"/>
  <c r="L109" i="1"/>
  <c r="ID140" i="1" l="1"/>
  <c r="IH140" i="1" s="1"/>
  <c r="II140" i="1"/>
  <c r="IB251" i="1"/>
  <c r="HD111" i="1"/>
  <c r="HH111" i="1" s="1"/>
  <c r="HI111" i="1"/>
  <c r="HB253" i="1"/>
  <c r="GJ141" i="1"/>
  <c r="GP141" i="1" s="1"/>
  <c r="GL141" i="1"/>
  <c r="GK141" i="1"/>
  <c r="GB252" i="1"/>
  <c r="FJ142" i="1"/>
  <c r="FP142" i="1" s="1"/>
  <c r="FD143" i="1"/>
  <c r="FH143" i="1" s="1"/>
  <c r="FI143" i="1"/>
  <c r="FL142" i="1"/>
  <c r="FK142" i="1"/>
  <c r="FB254" i="1"/>
  <c r="EJ145" i="1"/>
  <c r="EP145" i="1" s="1"/>
  <c r="EL145" i="1"/>
  <c r="EK145" i="1"/>
  <c r="EB253" i="1"/>
  <c r="DH143" i="1"/>
  <c r="DJ143" i="1" s="1"/>
  <c r="DP143" i="1" s="1"/>
  <c r="DL143" i="1"/>
  <c r="DK143" i="1"/>
  <c r="DB250" i="1"/>
  <c r="CJ142" i="1"/>
  <c r="CP142" i="1" s="1"/>
  <c r="CL142" i="1"/>
  <c r="CK142" i="1"/>
  <c r="CB251" i="1"/>
  <c r="BB250" i="1"/>
  <c r="BJ113" i="1"/>
  <c r="BP113" i="1" s="1"/>
  <c r="BL113" i="1"/>
  <c r="BK113" i="1"/>
  <c r="AP109" i="1"/>
  <c r="AI110" i="1" s="1"/>
  <c r="AB250" i="1"/>
  <c r="D110" i="1"/>
  <c r="H110" i="1" s="1"/>
  <c r="I110" i="1"/>
  <c r="IJ140" i="1" l="1"/>
  <c r="IP140" i="1" s="1"/>
  <c r="IL140" i="1"/>
  <c r="IK140" i="1"/>
  <c r="IB252" i="1"/>
  <c r="HJ111" i="1"/>
  <c r="HP111" i="1" s="1"/>
  <c r="HB254" i="1"/>
  <c r="HL111" i="1"/>
  <c r="HK111" i="1"/>
  <c r="GD142" i="1"/>
  <c r="GH142" i="1" s="1"/>
  <c r="GI142" i="1"/>
  <c r="GB253" i="1"/>
  <c r="FJ143" i="1"/>
  <c r="FP143" i="1" s="1"/>
  <c r="FL143" i="1"/>
  <c r="FK143" i="1"/>
  <c r="FB255" i="1"/>
  <c r="ED146" i="1"/>
  <c r="EH146" i="1" s="1"/>
  <c r="EI146" i="1"/>
  <c r="EB254" i="1"/>
  <c r="DD144" i="1"/>
  <c r="DH144" i="1" s="1"/>
  <c r="DI144" i="1"/>
  <c r="DB251" i="1"/>
  <c r="CD143" i="1"/>
  <c r="CI143" i="1"/>
  <c r="CH143" i="1"/>
  <c r="CB252" i="1"/>
  <c r="BD114" i="1"/>
  <c r="BH114" i="1" s="1"/>
  <c r="BI114" i="1"/>
  <c r="BB251" i="1"/>
  <c r="AD110" i="1"/>
  <c r="AL110" i="1" s="1"/>
  <c r="AB251" i="1"/>
  <c r="J110" i="1"/>
  <c r="P110" i="1" s="1"/>
  <c r="L110" i="1"/>
  <c r="K110" i="1"/>
  <c r="ID141" i="1" l="1"/>
  <c r="IH141" i="1" s="1"/>
  <c r="II141" i="1"/>
  <c r="IB253" i="1"/>
  <c r="HD112" i="1"/>
  <c r="HH112" i="1" s="1"/>
  <c r="HI112" i="1"/>
  <c r="HB255" i="1"/>
  <c r="GJ142" i="1"/>
  <c r="GP142" i="1" s="1"/>
  <c r="GL142" i="1"/>
  <c r="GK142" i="1"/>
  <c r="GB254" i="1"/>
  <c r="FD144" i="1"/>
  <c r="FH144" i="1" s="1"/>
  <c r="FI144" i="1"/>
  <c r="FB256" i="1"/>
  <c r="EJ146" i="1"/>
  <c r="EP146" i="1" s="1"/>
  <c r="ED147" i="1" s="1"/>
  <c r="EH147" i="1" s="1"/>
  <c r="EL146" i="1"/>
  <c r="EK146" i="1"/>
  <c r="EB255" i="1"/>
  <c r="DJ144" i="1"/>
  <c r="DP144" i="1" s="1"/>
  <c r="DL144" i="1"/>
  <c r="DK144" i="1"/>
  <c r="DB252" i="1"/>
  <c r="CJ143" i="1"/>
  <c r="CP143" i="1" s="1"/>
  <c r="CD144" i="1" s="1"/>
  <c r="CH144" i="1" s="1"/>
  <c r="CL143" i="1"/>
  <c r="CK143" i="1"/>
  <c r="CB253" i="1"/>
  <c r="BJ114" i="1"/>
  <c r="BP114" i="1" s="1"/>
  <c r="BB252" i="1"/>
  <c r="BL114" i="1"/>
  <c r="BK114" i="1"/>
  <c r="AH110" i="1"/>
  <c r="AJ110" i="1" s="1"/>
  <c r="AP110" i="1" s="1"/>
  <c r="AK110" i="1"/>
  <c r="AB252" i="1"/>
  <c r="D111" i="1"/>
  <c r="H111" i="1" s="1"/>
  <c r="I111" i="1"/>
  <c r="IJ141" i="1" l="1"/>
  <c r="IP141" i="1" s="1"/>
  <c r="IL141" i="1"/>
  <c r="IK141" i="1"/>
  <c r="IB254" i="1"/>
  <c r="HJ112" i="1"/>
  <c r="HP112" i="1" s="1"/>
  <c r="HB256" i="1"/>
  <c r="HL112" i="1"/>
  <c r="HK112" i="1"/>
  <c r="EI147" i="1"/>
  <c r="GD143" i="1"/>
  <c r="GH143" i="1" s="1"/>
  <c r="GI143" i="1"/>
  <c r="GB255" i="1"/>
  <c r="FJ144" i="1"/>
  <c r="FP144" i="1" s="1"/>
  <c r="FL144" i="1"/>
  <c r="FK144" i="1"/>
  <c r="FB257" i="1"/>
  <c r="EJ147" i="1"/>
  <c r="EP147" i="1" s="1"/>
  <c r="EL147" i="1"/>
  <c r="EK147" i="1"/>
  <c r="EB256" i="1"/>
  <c r="DD145" i="1"/>
  <c r="DI145" i="1"/>
  <c r="CI144" i="1"/>
  <c r="CJ144" i="1" s="1"/>
  <c r="CP144" i="1" s="1"/>
  <c r="DB253" i="1"/>
  <c r="CL144" i="1"/>
  <c r="CK144" i="1"/>
  <c r="CB254" i="1"/>
  <c r="BD115" i="1"/>
  <c r="BI115" i="1"/>
  <c r="BB253" i="1"/>
  <c r="J111" i="1"/>
  <c r="P111" i="1" s="1"/>
  <c r="AI111" i="1"/>
  <c r="AD111" i="1"/>
  <c r="AH111" i="1" s="1"/>
  <c r="AB253" i="1"/>
  <c r="K111" i="1"/>
  <c r="L111" i="1"/>
  <c r="ID142" i="1" l="1"/>
  <c r="IH142" i="1" s="1"/>
  <c r="II142" i="1"/>
  <c r="IB255" i="1"/>
  <c r="HI113" i="1"/>
  <c r="HD113" i="1"/>
  <c r="HB257" i="1"/>
  <c r="GJ143" i="1"/>
  <c r="GP143" i="1" s="1"/>
  <c r="GI144" i="1" s="1"/>
  <c r="GL143" i="1"/>
  <c r="GK143" i="1"/>
  <c r="GB256" i="1"/>
  <c r="FD145" i="1"/>
  <c r="FH145" i="1" s="1"/>
  <c r="FI145" i="1"/>
  <c r="FB258" i="1"/>
  <c r="ED148" i="1"/>
  <c r="EH148" i="1" s="1"/>
  <c r="EI148" i="1"/>
  <c r="EB257" i="1"/>
  <c r="DH145" i="1"/>
  <c r="DJ145" i="1" s="1"/>
  <c r="DP145" i="1" s="1"/>
  <c r="DK145" i="1"/>
  <c r="DL145" i="1"/>
  <c r="DB254" i="1"/>
  <c r="CD145" i="1"/>
  <c r="CH145" i="1" s="1"/>
  <c r="CI145" i="1"/>
  <c r="CB255" i="1"/>
  <c r="BB254" i="1"/>
  <c r="BL115" i="1"/>
  <c r="BK115" i="1"/>
  <c r="BH115" i="1"/>
  <c r="BJ115" i="1" s="1"/>
  <c r="AB254" i="1"/>
  <c r="AL111" i="1"/>
  <c r="AK111" i="1"/>
  <c r="AJ111" i="1"/>
  <c r="AP111" i="1" s="1"/>
  <c r="D112" i="1"/>
  <c r="H112" i="1" s="1"/>
  <c r="I112" i="1"/>
  <c r="IJ142" i="1" l="1"/>
  <c r="IP142" i="1" s="1"/>
  <c r="IL142" i="1"/>
  <c r="IK142" i="1"/>
  <c r="IB256" i="1"/>
  <c r="HL113" i="1"/>
  <c r="HK113" i="1"/>
  <c r="HB258" i="1"/>
  <c r="HH113" i="1"/>
  <c r="HJ113" i="1" s="1"/>
  <c r="GD144" i="1"/>
  <c r="GH144" i="1" s="1"/>
  <c r="GJ144" i="1" s="1"/>
  <c r="GP144" i="1" s="1"/>
  <c r="GK144" i="1"/>
  <c r="GB257" i="1"/>
  <c r="FJ145" i="1"/>
  <c r="FP145" i="1" s="1"/>
  <c r="FL145" i="1"/>
  <c r="FK145" i="1"/>
  <c r="FB259" i="1"/>
  <c r="EJ148" i="1"/>
  <c r="EP148" i="1" s="1"/>
  <c r="ED149" i="1" s="1"/>
  <c r="EH149" i="1" s="1"/>
  <c r="EL148" i="1"/>
  <c r="EK148" i="1"/>
  <c r="EB258" i="1"/>
  <c r="DD146" i="1"/>
  <c r="DI146" i="1"/>
  <c r="DB255" i="1"/>
  <c r="CJ145" i="1"/>
  <c r="CP145" i="1" s="1"/>
  <c r="CL145" i="1"/>
  <c r="CK145" i="1"/>
  <c r="CB256" i="1"/>
  <c r="BB255" i="1"/>
  <c r="BP115" i="1"/>
  <c r="AD112" i="1"/>
  <c r="AI112" i="1"/>
  <c r="AB255" i="1"/>
  <c r="J112" i="1"/>
  <c r="P112" i="1" s="1"/>
  <c r="K112" i="1"/>
  <c r="L112" i="1"/>
  <c r="GL144" i="1" l="1"/>
  <c r="ID143" i="1"/>
  <c r="IH143" i="1" s="1"/>
  <c r="II143" i="1"/>
  <c r="IB257" i="1"/>
  <c r="HB259" i="1"/>
  <c r="HP113" i="1"/>
  <c r="EI149" i="1"/>
  <c r="EJ149" i="1" s="1"/>
  <c r="EP149" i="1" s="1"/>
  <c r="GD145" i="1"/>
  <c r="GI145" i="1"/>
  <c r="GB258" i="1"/>
  <c r="FD146" i="1"/>
  <c r="FH146" i="1" s="1"/>
  <c r="FI146" i="1"/>
  <c r="FB260" i="1"/>
  <c r="EL149" i="1"/>
  <c r="EK149" i="1"/>
  <c r="EB259" i="1"/>
  <c r="DH146" i="1"/>
  <c r="DJ146" i="1" s="1"/>
  <c r="DP146" i="1" s="1"/>
  <c r="DL146" i="1"/>
  <c r="DK146" i="1"/>
  <c r="DB256" i="1"/>
  <c r="CD146" i="1"/>
  <c r="CH146" i="1" s="1"/>
  <c r="CI146" i="1"/>
  <c r="CB257" i="1"/>
  <c r="BB256" i="1"/>
  <c r="BD116" i="1"/>
  <c r="BH116" i="1" s="1"/>
  <c r="BI116" i="1"/>
  <c r="AB256" i="1"/>
  <c r="AL112" i="1"/>
  <c r="AK112" i="1"/>
  <c r="AH112" i="1"/>
  <c r="D113" i="1"/>
  <c r="H113" i="1" s="1"/>
  <c r="I113" i="1"/>
  <c r="IJ143" i="1" l="1"/>
  <c r="IP143" i="1" s="1"/>
  <c r="IL143" i="1"/>
  <c r="IK143" i="1"/>
  <c r="IB258" i="1"/>
  <c r="HD114" i="1"/>
  <c r="HH114" i="1" s="1"/>
  <c r="HI114" i="1"/>
  <c r="HB260" i="1"/>
  <c r="GL145" i="1"/>
  <c r="GK145" i="1"/>
  <c r="GH145" i="1"/>
  <c r="GJ145" i="1" s="1"/>
  <c r="GP145" i="1" s="1"/>
  <c r="GB259" i="1"/>
  <c r="FJ146" i="1"/>
  <c r="FP146" i="1" s="1"/>
  <c r="FD147" i="1"/>
  <c r="FH147" i="1" s="1"/>
  <c r="FI147" i="1"/>
  <c r="FL146" i="1"/>
  <c r="FK146" i="1"/>
  <c r="FB261" i="1"/>
  <c r="ED150" i="1"/>
  <c r="EH150" i="1" s="1"/>
  <c r="EI150" i="1"/>
  <c r="EB260" i="1"/>
  <c r="DI147" i="1"/>
  <c r="DD147" i="1"/>
  <c r="DB257" i="1"/>
  <c r="CJ146" i="1"/>
  <c r="CP146" i="1" s="1"/>
  <c r="CL146" i="1"/>
  <c r="CK146" i="1"/>
  <c r="CB258" i="1"/>
  <c r="BL116" i="1"/>
  <c r="BK116" i="1"/>
  <c r="BJ116" i="1"/>
  <c r="BP116" i="1" s="1"/>
  <c r="BB257" i="1"/>
  <c r="AB257" i="1"/>
  <c r="AJ112" i="1"/>
  <c r="AP112" i="1" s="1"/>
  <c r="J113" i="1"/>
  <c r="P113" i="1" s="1"/>
  <c r="K113" i="1"/>
  <c r="L113" i="1"/>
  <c r="ID144" i="1" l="1"/>
  <c r="IH144" i="1" s="1"/>
  <c r="II144" i="1"/>
  <c r="IB259" i="1"/>
  <c r="HJ114" i="1"/>
  <c r="HP114" i="1" s="1"/>
  <c r="HB261" i="1"/>
  <c r="HL114" i="1"/>
  <c r="HK114" i="1"/>
  <c r="GD146" i="1"/>
  <c r="GH146" i="1" s="1"/>
  <c r="GI146" i="1"/>
  <c r="GB260" i="1"/>
  <c r="FJ147" i="1"/>
  <c r="FP147" i="1" s="1"/>
  <c r="FD148" i="1"/>
  <c r="FH148" i="1" s="1"/>
  <c r="FI148" i="1"/>
  <c r="FL147" i="1"/>
  <c r="FK147" i="1"/>
  <c r="FB262" i="1"/>
  <c r="EJ150" i="1"/>
  <c r="EP150" i="1" s="1"/>
  <c r="EL150" i="1"/>
  <c r="EK150" i="1"/>
  <c r="EB261" i="1"/>
  <c r="DH147" i="1"/>
  <c r="DJ147" i="1" s="1"/>
  <c r="DP147" i="1" s="1"/>
  <c r="DL147" i="1"/>
  <c r="DK147" i="1"/>
  <c r="DB258" i="1"/>
  <c r="CD147" i="1"/>
  <c r="CI147" i="1"/>
  <c r="CH147" i="1"/>
  <c r="CB259" i="1"/>
  <c r="BD117" i="1"/>
  <c r="BH117" i="1" s="1"/>
  <c r="BI117" i="1"/>
  <c r="BB258" i="1"/>
  <c r="AD113" i="1"/>
  <c r="AI113" i="1"/>
  <c r="AB258" i="1"/>
  <c r="D114" i="1"/>
  <c r="H114" i="1" s="1"/>
  <c r="I114" i="1"/>
  <c r="IJ144" i="1" l="1"/>
  <c r="IP144" i="1" s="1"/>
  <c r="IL144" i="1"/>
  <c r="IK144" i="1"/>
  <c r="IB260" i="1"/>
  <c r="HB262" i="1"/>
  <c r="HD115" i="1"/>
  <c r="HH115" i="1" s="1"/>
  <c r="HI115" i="1"/>
  <c r="GJ146" i="1"/>
  <c r="GP146" i="1" s="1"/>
  <c r="GL146" i="1"/>
  <c r="GK146" i="1"/>
  <c r="GB261" i="1"/>
  <c r="FJ148" i="1"/>
  <c r="FP148" i="1" s="1"/>
  <c r="FL148" i="1"/>
  <c r="FK148" i="1"/>
  <c r="FB263" i="1"/>
  <c r="ED151" i="1"/>
  <c r="EH151" i="1" s="1"/>
  <c r="EI151" i="1"/>
  <c r="EB262" i="1"/>
  <c r="DD148" i="1"/>
  <c r="DH148" i="1" s="1"/>
  <c r="DI148" i="1"/>
  <c r="DB259" i="1"/>
  <c r="CJ147" i="1"/>
  <c r="CP147" i="1" s="1"/>
  <c r="CD148" i="1" s="1"/>
  <c r="CH148" i="1" s="1"/>
  <c r="CI148" i="1"/>
  <c r="CL147" i="1"/>
  <c r="CK147" i="1"/>
  <c r="CB260" i="1"/>
  <c r="BB259" i="1"/>
  <c r="BJ117" i="1"/>
  <c r="BP117" i="1" s="1"/>
  <c r="BL117" i="1"/>
  <c r="BK117" i="1"/>
  <c r="J114" i="1"/>
  <c r="P114" i="1" s="1"/>
  <c r="I115" i="1" s="1"/>
  <c r="AB259" i="1"/>
  <c r="AL113" i="1"/>
  <c r="AK113" i="1"/>
  <c r="AH113" i="1"/>
  <c r="AJ113" i="1" s="1"/>
  <c r="L114" i="1"/>
  <c r="K114" i="1"/>
  <c r="ID145" i="1" l="1"/>
  <c r="IH145" i="1" s="1"/>
  <c r="II145" i="1"/>
  <c r="IB261" i="1"/>
  <c r="HB263" i="1"/>
  <c r="HL115" i="1"/>
  <c r="HK115" i="1"/>
  <c r="HJ115" i="1"/>
  <c r="HP115" i="1" s="1"/>
  <c r="GD147" i="1"/>
  <c r="GH147" i="1" s="1"/>
  <c r="GI147" i="1"/>
  <c r="GB262" i="1"/>
  <c r="FD149" i="1"/>
  <c r="FI149" i="1"/>
  <c r="FH149" i="1"/>
  <c r="FB264" i="1"/>
  <c r="EJ151" i="1"/>
  <c r="EP151" i="1" s="1"/>
  <c r="EL151" i="1"/>
  <c r="EK151" i="1"/>
  <c r="EB263" i="1"/>
  <c r="DJ148" i="1"/>
  <c r="DP148" i="1" s="1"/>
  <c r="DL148" i="1"/>
  <c r="DK148" i="1"/>
  <c r="DB260" i="1"/>
  <c r="CJ148" i="1"/>
  <c r="CP148" i="1" s="1"/>
  <c r="CD149" i="1"/>
  <c r="CH149" i="1" s="1"/>
  <c r="CI149" i="1"/>
  <c r="CL148" i="1"/>
  <c r="CK148" i="1"/>
  <c r="CB261" i="1"/>
  <c r="BI118" i="1"/>
  <c r="BD118" i="1"/>
  <c r="BB260" i="1"/>
  <c r="AP113" i="1"/>
  <c r="AB260" i="1"/>
  <c r="D115" i="1"/>
  <c r="H115" i="1" s="1"/>
  <c r="IJ145" i="1" l="1"/>
  <c r="IP145" i="1" s="1"/>
  <c r="IL145" i="1"/>
  <c r="IK145" i="1"/>
  <c r="IB262" i="1"/>
  <c r="HD116" i="1"/>
  <c r="HH116" i="1" s="1"/>
  <c r="HI116" i="1"/>
  <c r="HB264" i="1"/>
  <c r="GJ147" i="1"/>
  <c r="GP147" i="1" s="1"/>
  <c r="GD148" i="1" s="1"/>
  <c r="GH148" i="1" s="1"/>
  <c r="GL147" i="1"/>
  <c r="GK147" i="1"/>
  <c r="GB263" i="1"/>
  <c r="FJ149" i="1"/>
  <c r="FP149" i="1" s="1"/>
  <c r="FD150" i="1"/>
  <c r="FH150" i="1" s="1"/>
  <c r="FI150" i="1"/>
  <c r="FL149" i="1"/>
  <c r="FK149" i="1"/>
  <c r="FB265" i="1"/>
  <c r="ED152" i="1"/>
  <c r="EH152" i="1" s="1"/>
  <c r="EI152" i="1"/>
  <c r="EB264" i="1"/>
  <c r="DI149" i="1"/>
  <c r="DD149" i="1"/>
  <c r="DB261" i="1"/>
  <c r="CJ149" i="1"/>
  <c r="CP149" i="1" s="1"/>
  <c r="CD150" i="1"/>
  <c r="CH150" i="1" s="1"/>
  <c r="CI150" i="1"/>
  <c r="CL149" i="1"/>
  <c r="CK149" i="1"/>
  <c r="CB262" i="1"/>
  <c r="BL118" i="1"/>
  <c r="BK118" i="1"/>
  <c r="BB261" i="1"/>
  <c r="BH118" i="1"/>
  <c r="AB261" i="1"/>
  <c r="AI114" i="1"/>
  <c r="AD114" i="1"/>
  <c r="AH114" i="1" s="1"/>
  <c r="J115" i="1"/>
  <c r="P115" i="1" s="1"/>
  <c r="D116" i="1" s="1"/>
  <c r="L115" i="1"/>
  <c r="K115" i="1"/>
  <c r="ID146" i="1" l="1"/>
  <c r="IH146" i="1" s="1"/>
  <c r="II146" i="1"/>
  <c r="IB263" i="1"/>
  <c r="HJ116" i="1"/>
  <c r="HB265" i="1"/>
  <c r="HP116" i="1"/>
  <c r="HL116" i="1"/>
  <c r="HK116" i="1"/>
  <c r="GI148" i="1"/>
  <c r="GJ148" i="1" s="1"/>
  <c r="GP148" i="1" s="1"/>
  <c r="GL148" i="1"/>
  <c r="GK148" i="1"/>
  <c r="GB264" i="1"/>
  <c r="FJ150" i="1"/>
  <c r="FP150" i="1" s="1"/>
  <c r="FL150" i="1"/>
  <c r="FK150" i="1"/>
  <c r="FB266" i="1"/>
  <c r="EJ152" i="1"/>
  <c r="EP152" i="1" s="1"/>
  <c r="ED153" i="1" s="1"/>
  <c r="EH153" i="1" s="1"/>
  <c r="EL152" i="1"/>
  <c r="EK152" i="1"/>
  <c r="EB265" i="1"/>
  <c r="DH149" i="1"/>
  <c r="DJ149" i="1" s="1"/>
  <c r="DP149" i="1" s="1"/>
  <c r="DK149" i="1"/>
  <c r="DL149" i="1"/>
  <c r="DB262" i="1"/>
  <c r="CJ150" i="1"/>
  <c r="CP150" i="1" s="1"/>
  <c r="CL150" i="1"/>
  <c r="CK150" i="1"/>
  <c r="CB263" i="1"/>
  <c r="BB262" i="1"/>
  <c r="BJ118" i="1"/>
  <c r="BP118" i="1" s="1"/>
  <c r="AJ114" i="1"/>
  <c r="AP114" i="1" s="1"/>
  <c r="AB262" i="1"/>
  <c r="AL114" i="1"/>
  <c r="AK114" i="1"/>
  <c r="I116" i="1"/>
  <c r="H116" i="1"/>
  <c r="L116" i="1"/>
  <c r="K116" i="1"/>
  <c r="IJ146" i="1" l="1"/>
  <c r="IP146" i="1" s="1"/>
  <c r="IL146" i="1"/>
  <c r="IK146" i="1"/>
  <c r="IB264" i="1"/>
  <c r="HI117" i="1"/>
  <c r="HD117" i="1"/>
  <c r="HB266" i="1"/>
  <c r="GD149" i="1"/>
  <c r="GH149" i="1" s="1"/>
  <c r="GI149" i="1"/>
  <c r="GB265" i="1"/>
  <c r="FD151" i="1"/>
  <c r="FH151" i="1" s="1"/>
  <c r="FI151" i="1"/>
  <c r="FB267" i="1"/>
  <c r="EI153" i="1"/>
  <c r="EJ153" i="1" s="1"/>
  <c r="EP153" i="1" s="1"/>
  <c r="ED154" i="1" s="1"/>
  <c r="EH154" i="1" s="1"/>
  <c r="EL153" i="1"/>
  <c r="EK153" i="1"/>
  <c r="EB266" i="1"/>
  <c r="DD150" i="1"/>
  <c r="DI150" i="1"/>
  <c r="DB263" i="1"/>
  <c r="CD151" i="1"/>
  <c r="CH151" i="1" s="1"/>
  <c r="CI151" i="1"/>
  <c r="CB264" i="1"/>
  <c r="BI119" i="1"/>
  <c r="BD119" i="1"/>
  <c r="BH119" i="1" s="1"/>
  <c r="BB263" i="1"/>
  <c r="AB263" i="1"/>
  <c r="AD115" i="1"/>
  <c r="AH115" i="1" s="1"/>
  <c r="AI115" i="1"/>
  <c r="J116" i="1"/>
  <c r="P116" i="1" s="1"/>
  <c r="ID147" i="1" l="1"/>
  <c r="IH147" i="1" s="1"/>
  <c r="II147" i="1"/>
  <c r="IB265" i="1"/>
  <c r="HB267" i="1"/>
  <c r="HL117" i="1"/>
  <c r="HK117" i="1"/>
  <c r="HH117" i="1"/>
  <c r="HJ117" i="1" s="1"/>
  <c r="GJ149" i="1"/>
  <c r="GP149" i="1" s="1"/>
  <c r="GD150" i="1" s="1"/>
  <c r="GH150" i="1" s="1"/>
  <c r="GI150" i="1"/>
  <c r="GL149" i="1"/>
  <c r="GK149" i="1"/>
  <c r="GB266" i="1"/>
  <c r="FJ151" i="1"/>
  <c r="FP151" i="1" s="1"/>
  <c r="FL151" i="1"/>
  <c r="FK151" i="1"/>
  <c r="FB268" i="1"/>
  <c r="EI154" i="1"/>
  <c r="EJ154" i="1" s="1"/>
  <c r="EP154" i="1" s="1"/>
  <c r="EL154" i="1"/>
  <c r="EK154" i="1"/>
  <c r="EB267" i="1"/>
  <c r="DH150" i="1"/>
  <c r="DJ150" i="1" s="1"/>
  <c r="DP150" i="1" s="1"/>
  <c r="DL150" i="1"/>
  <c r="DK150" i="1"/>
  <c r="DB264" i="1"/>
  <c r="CJ151" i="1"/>
  <c r="CP151" i="1" s="1"/>
  <c r="CL151" i="1"/>
  <c r="CK151" i="1"/>
  <c r="CB265" i="1"/>
  <c r="BB264" i="1"/>
  <c r="BL119" i="1"/>
  <c r="BK119" i="1"/>
  <c r="BJ119" i="1"/>
  <c r="BP119" i="1" s="1"/>
  <c r="AL115" i="1"/>
  <c r="AK115" i="1"/>
  <c r="AJ115" i="1"/>
  <c r="AP115" i="1" s="1"/>
  <c r="AB264" i="1"/>
  <c r="I117" i="1"/>
  <c r="D117" i="1"/>
  <c r="IJ147" i="1" l="1"/>
  <c r="IP147" i="1" s="1"/>
  <c r="IL147" i="1"/>
  <c r="IK147" i="1"/>
  <c r="IB266" i="1"/>
  <c r="HB268" i="1"/>
  <c r="HP117" i="1"/>
  <c r="GJ150" i="1"/>
  <c r="GP150" i="1" s="1"/>
  <c r="GL150" i="1"/>
  <c r="GK150" i="1"/>
  <c r="GB267" i="1"/>
  <c r="FD152" i="1"/>
  <c r="FI152" i="1"/>
  <c r="FH152" i="1"/>
  <c r="FB269" i="1"/>
  <c r="ED155" i="1"/>
  <c r="EH155" i="1" s="1"/>
  <c r="EI155" i="1"/>
  <c r="EB268" i="1"/>
  <c r="DD151" i="1"/>
  <c r="DI151" i="1"/>
  <c r="DB265" i="1"/>
  <c r="CD152" i="1"/>
  <c r="CH152" i="1" s="1"/>
  <c r="CI152" i="1"/>
  <c r="CB266" i="1"/>
  <c r="BD120" i="1"/>
  <c r="BH120" i="1" s="1"/>
  <c r="BI120" i="1"/>
  <c r="BB265" i="1"/>
  <c r="AI116" i="1"/>
  <c r="AD116" i="1"/>
  <c r="AB265" i="1"/>
  <c r="L117" i="1"/>
  <c r="K117" i="1"/>
  <c r="H117" i="1"/>
  <c r="J117" i="1" s="1"/>
  <c r="ID148" i="1" l="1"/>
  <c r="II148" i="1"/>
  <c r="IH148" i="1"/>
  <c r="IB267" i="1"/>
  <c r="HI118" i="1"/>
  <c r="HD118" i="1"/>
  <c r="HB269" i="1"/>
  <c r="GD151" i="1"/>
  <c r="GH151" i="1" s="1"/>
  <c r="GI151" i="1"/>
  <c r="GB268" i="1"/>
  <c r="FJ152" i="1"/>
  <c r="FP152" i="1" s="1"/>
  <c r="FL152" i="1"/>
  <c r="FK152" i="1"/>
  <c r="FB270" i="1"/>
  <c r="EJ155" i="1"/>
  <c r="EP155" i="1" s="1"/>
  <c r="EL155" i="1"/>
  <c r="EK155" i="1"/>
  <c r="EB269" i="1"/>
  <c r="DH151" i="1"/>
  <c r="DJ151" i="1" s="1"/>
  <c r="DP151" i="1" s="1"/>
  <c r="DL151" i="1"/>
  <c r="DK151" i="1"/>
  <c r="DB266" i="1"/>
  <c r="CJ152" i="1"/>
  <c r="CP152" i="1" s="1"/>
  <c r="CL152" i="1"/>
  <c r="CK152" i="1"/>
  <c r="CB267" i="1"/>
  <c r="BJ120" i="1"/>
  <c r="BP120" i="1" s="1"/>
  <c r="BL120" i="1"/>
  <c r="BK120" i="1"/>
  <c r="BB266" i="1"/>
  <c r="AL116" i="1"/>
  <c r="AK116" i="1"/>
  <c r="AB266" i="1"/>
  <c r="AH116" i="1"/>
  <c r="AJ116" i="1" s="1"/>
  <c r="P117" i="1"/>
  <c r="D118" i="1" s="1"/>
  <c r="IJ148" i="1" l="1"/>
  <c r="IP148" i="1" s="1"/>
  <c r="ID149" i="1" s="1"/>
  <c r="IL148" i="1"/>
  <c r="IK148" i="1"/>
  <c r="IB268" i="1"/>
  <c r="HL118" i="1"/>
  <c r="HK118" i="1"/>
  <c r="HH118" i="1"/>
  <c r="HJ118" i="1" s="1"/>
  <c r="HB270" i="1"/>
  <c r="GJ151" i="1"/>
  <c r="GP151" i="1" s="1"/>
  <c r="GL151" i="1"/>
  <c r="GK151" i="1"/>
  <c r="GB269" i="1"/>
  <c r="FD153" i="1"/>
  <c r="FH153" i="1" s="1"/>
  <c r="FI153" i="1"/>
  <c r="FB271" i="1"/>
  <c r="ED156" i="1"/>
  <c r="EH156" i="1" s="1"/>
  <c r="EI156" i="1"/>
  <c r="EB270" i="1"/>
  <c r="DD152" i="1"/>
  <c r="DI152" i="1"/>
  <c r="DB267" i="1"/>
  <c r="CD153" i="1"/>
  <c r="CH153" i="1" s="1"/>
  <c r="CI153" i="1"/>
  <c r="CB268" i="1"/>
  <c r="BB267" i="1"/>
  <c r="BI121" i="1"/>
  <c r="BD121" i="1"/>
  <c r="BH121" i="1" s="1"/>
  <c r="AB267" i="1"/>
  <c r="AP116" i="1"/>
  <c r="I118" i="1"/>
  <c r="H118" i="1"/>
  <c r="K118" i="1"/>
  <c r="L118" i="1"/>
  <c r="IH149" i="1" l="1"/>
  <c r="II149" i="1"/>
  <c r="IL149" i="1"/>
  <c r="IK149" i="1"/>
  <c r="IB269" i="1"/>
  <c r="HB271" i="1"/>
  <c r="HP118" i="1"/>
  <c r="GD152" i="1"/>
  <c r="GH152" i="1" s="1"/>
  <c r="GI152" i="1"/>
  <c r="GB270" i="1"/>
  <c r="FJ153" i="1"/>
  <c r="FP153" i="1" s="1"/>
  <c r="FD154" i="1"/>
  <c r="FH154" i="1" s="1"/>
  <c r="FI154" i="1"/>
  <c r="FL153" i="1"/>
  <c r="FK153" i="1"/>
  <c r="FB272" i="1"/>
  <c r="EJ156" i="1"/>
  <c r="EP156" i="1" s="1"/>
  <c r="ED157" i="1" s="1"/>
  <c r="EH157" i="1" s="1"/>
  <c r="EL156" i="1"/>
  <c r="EK156" i="1"/>
  <c r="EB271" i="1"/>
  <c r="DH152" i="1"/>
  <c r="DJ152" i="1" s="1"/>
  <c r="DP152" i="1" s="1"/>
  <c r="DL152" i="1"/>
  <c r="DK152" i="1"/>
  <c r="DB268" i="1"/>
  <c r="CJ153" i="1"/>
  <c r="CP153" i="1" s="1"/>
  <c r="CD154" i="1"/>
  <c r="CH154" i="1" s="1"/>
  <c r="CI154" i="1"/>
  <c r="CL153" i="1"/>
  <c r="CK153" i="1"/>
  <c r="CB269" i="1"/>
  <c r="BJ121" i="1"/>
  <c r="BP121" i="1" s="1"/>
  <c r="BB268" i="1"/>
  <c r="BL121" i="1"/>
  <c r="BK121" i="1"/>
  <c r="J118" i="1"/>
  <c r="P118" i="1" s="1"/>
  <c r="D119" i="1" s="1"/>
  <c r="AI117" i="1"/>
  <c r="AD117" i="1"/>
  <c r="AH117" i="1" s="1"/>
  <c r="AB268" i="1"/>
  <c r="IJ149" i="1" l="1"/>
  <c r="IP149" i="1" s="1"/>
  <c r="ID150" i="1"/>
  <c r="IH150" i="1" s="1"/>
  <c r="II150" i="1"/>
  <c r="IB270" i="1"/>
  <c r="HI119" i="1"/>
  <c r="HD119" i="1"/>
  <c r="HB272" i="1"/>
  <c r="GJ152" i="1"/>
  <c r="GP152" i="1" s="1"/>
  <c r="GL152" i="1"/>
  <c r="GK152" i="1"/>
  <c r="GB271" i="1"/>
  <c r="FJ154" i="1"/>
  <c r="FP154" i="1" s="1"/>
  <c r="FL154" i="1"/>
  <c r="FK154" i="1"/>
  <c r="FB273" i="1"/>
  <c r="EI157" i="1"/>
  <c r="EJ157" i="1" s="1"/>
  <c r="EP157" i="1" s="1"/>
  <c r="EL157" i="1"/>
  <c r="EK157" i="1"/>
  <c r="EB272" i="1"/>
  <c r="DD153" i="1"/>
  <c r="DI153" i="1"/>
  <c r="DB269" i="1"/>
  <c r="CJ154" i="1"/>
  <c r="CP154" i="1" s="1"/>
  <c r="CD155" i="1" s="1"/>
  <c r="CH155" i="1" s="1"/>
  <c r="CI155" i="1"/>
  <c r="CL154" i="1"/>
  <c r="CK154" i="1"/>
  <c r="CB270" i="1"/>
  <c r="BD122" i="1"/>
  <c r="BH122" i="1" s="1"/>
  <c r="BI122" i="1"/>
  <c r="BB269" i="1"/>
  <c r="AB269" i="1"/>
  <c r="AL117" i="1"/>
  <c r="AK117" i="1"/>
  <c r="AJ117" i="1"/>
  <c r="AP117" i="1" s="1"/>
  <c r="I119" i="1"/>
  <c r="H119" i="1"/>
  <c r="L119" i="1"/>
  <c r="K119" i="1"/>
  <c r="IJ150" i="1" l="1"/>
  <c r="IP150" i="1" s="1"/>
  <c r="IL150" i="1"/>
  <c r="IK150" i="1"/>
  <c r="IB271" i="1"/>
  <c r="HL119" i="1"/>
  <c r="HK119" i="1"/>
  <c r="HB273" i="1"/>
  <c r="HH119" i="1"/>
  <c r="HJ119" i="1" s="1"/>
  <c r="GD153" i="1"/>
  <c r="GH153" i="1" s="1"/>
  <c r="GI153" i="1"/>
  <c r="GB272" i="1"/>
  <c r="FD155" i="1"/>
  <c r="FI155" i="1"/>
  <c r="FB274" i="1"/>
  <c r="ED158" i="1"/>
  <c r="EH158" i="1" s="1"/>
  <c r="EI158" i="1"/>
  <c r="EB273" i="1"/>
  <c r="DH153" i="1"/>
  <c r="DJ153" i="1" s="1"/>
  <c r="DP153" i="1" s="1"/>
  <c r="DK153" i="1"/>
  <c r="DL153" i="1"/>
  <c r="DB270" i="1"/>
  <c r="CJ155" i="1"/>
  <c r="CP155" i="1" s="1"/>
  <c r="CL155" i="1"/>
  <c r="CK155" i="1"/>
  <c r="CB271" i="1"/>
  <c r="BB270" i="1"/>
  <c r="BJ122" i="1"/>
  <c r="BP122" i="1" s="1"/>
  <c r="BL122" i="1"/>
  <c r="BK122" i="1"/>
  <c r="J119" i="1"/>
  <c r="P119" i="1" s="1"/>
  <c r="D120" i="1" s="1"/>
  <c r="AD118" i="1"/>
  <c r="AI118" i="1"/>
  <c r="AB270" i="1"/>
  <c r="ID151" i="1" l="1"/>
  <c r="IH151" i="1" s="1"/>
  <c r="II151" i="1"/>
  <c r="IB272" i="1"/>
  <c r="HB274" i="1"/>
  <c r="HP119" i="1"/>
  <c r="GJ153" i="1"/>
  <c r="GP153" i="1" s="1"/>
  <c r="GL153" i="1"/>
  <c r="GK153" i="1"/>
  <c r="GB273" i="1"/>
  <c r="FL155" i="1"/>
  <c r="FK155" i="1"/>
  <c r="FH155" i="1"/>
  <c r="FJ155" i="1" s="1"/>
  <c r="FP155" i="1" s="1"/>
  <c r="FB275" i="1"/>
  <c r="EJ158" i="1"/>
  <c r="EP158" i="1" s="1"/>
  <c r="ED159" i="1" s="1"/>
  <c r="EH159" i="1" s="1"/>
  <c r="EL158" i="1"/>
  <c r="EK158" i="1"/>
  <c r="EB274" i="1"/>
  <c r="DD154" i="1"/>
  <c r="DI154" i="1"/>
  <c r="DB271" i="1"/>
  <c r="CD156" i="1"/>
  <c r="CH156" i="1" s="1"/>
  <c r="CI156" i="1"/>
  <c r="CB272" i="1"/>
  <c r="BD123" i="1"/>
  <c r="BI123" i="1"/>
  <c r="BB271" i="1"/>
  <c r="AB271" i="1"/>
  <c r="AL118" i="1"/>
  <c r="AK118" i="1"/>
  <c r="AH118" i="1"/>
  <c r="AJ118" i="1" s="1"/>
  <c r="H120" i="1"/>
  <c r="K120" i="1"/>
  <c r="L120" i="1"/>
  <c r="I120" i="1"/>
  <c r="IJ151" i="1" l="1"/>
  <c r="IP151" i="1" s="1"/>
  <c r="IL151" i="1"/>
  <c r="IK151" i="1"/>
  <c r="IB273" i="1"/>
  <c r="HI120" i="1"/>
  <c r="HD120" i="1"/>
  <c r="HH120" i="1" s="1"/>
  <c r="HB275" i="1"/>
  <c r="EI159" i="1"/>
  <c r="EJ159" i="1" s="1"/>
  <c r="EP159" i="1" s="1"/>
  <c r="GD154" i="1"/>
  <c r="GH154" i="1" s="1"/>
  <c r="GI154" i="1"/>
  <c r="GB274" i="1"/>
  <c r="FD156" i="1"/>
  <c r="FH156" i="1" s="1"/>
  <c r="FI156" i="1"/>
  <c r="FB276" i="1"/>
  <c r="EL159" i="1"/>
  <c r="EK159" i="1"/>
  <c r="EB275" i="1"/>
  <c r="DH154" i="1"/>
  <c r="DJ154" i="1" s="1"/>
  <c r="DP154" i="1" s="1"/>
  <c r="DL154" i="1"/>
  <c r="DK154" i="1"/>
  <c r="DB272" i="1"/>
  <c r="CJ156" i="1"/>
  <c r="CP156" i="1" s="1"/>
  <c r="CL156" i="1"/>
  <c r="CK156" i="1"/>
  <c r="CB273" i="1"/>
  <c r="BB272" i="1"/>
  <c r="BL123" i="1"/>
  <c r="BK123" i="1"/>
  <c r="BH123" i="1"/>
  <c r="BJ123" i="1" s="1"/>
  <c r="AP118" i="1"/>
  <c r="AB272" i="1"/>
  <c r="J120" i="1"/>
  <c r="ID152" i="1" l="1"/>
  <c r="IH152" i="1" s="1"/>
  <c r="II152" i="1"/>
  <c r="IB274" i="1"/>
  <c r="HL120" i="1"/>
  <c r="HK120" i="1"/>
  <c r="HB276" i="1"/>
  <c r="HJ120" i="1"/>
  <c r="HP120" i="1" s="1"/>
  <c r="GJ154" i="1"/>
  <c r="GP154" i="1" s="1"/>
  <c r="GL154" i="1"/>
  <c r="GK154" i="1"/>
  <c r="GB275" i="1"/>
  <c r="FJ156" i="1"/>
  <c r="FP156" i="1" s="1"/>
  <c r="FL156" i="1"/>
  <c r="FK156" i="1"/>
  <c r="FB277" i="1"/>
  <c r="ED160" i="1"/>
  <c r="EH160" i="1" s="1"/>
  <c r="EI160" i="1"/>
  <c r="EB276" i="1"/>
  <c r="DI155" i="1"/>
  <c r="DD155" i="1"/>
  <c r="DB273" i="1"/>
  <c r="CD157" i="1"/>
  <c r="CH157" i="1" s="1"/>
  <c r="CI157" i="1"/>
  <c r="CB274" i="1"/>
  <c r="BP123" i="1"/>
  <c r="BB273" i="1"/>
  <c r="AB273" i="1"/>
  <c r="AI119" i="1"/>
  <c r="AD119" i="1"/>
  <c r="AH119" i="1" s="1"/>
  <c r="P120" i="1"/>
  <c r="D121" i="1" s="1"/>
  <c r="IJ152" i="1" l="1"/>
  <c r="IP152" i="1" s="1"/>
  <c r="ID153" i="1" s="1"/>
  <c r="IH153" i="1" s="1"/>
  <c r="IL152" i="1"/>
  <c r="IK152" i="1"/>
  <c r="IB275" i="1"/>
  <c r="HD121" i="1"/>
  <c r="HH121" i="1" s="1"/>
  <c r="HI121" i="1"/>
  <c r="HB277" i="1"/>
  <c r="GD155" i="1"/>
  <c r="GH155" i="1" s="1"/>
  <c r="GI155" i="1"/>
  <c r="GB276" i="1"/>
  <c r="FD157" i="1"/>
  <c r="FI157" i="1"/>
  <c r="FH157" i="1"/>
  <c r="FB278" i="1"/>
  <c r="EJ160" i="1"/>
  <c r="EP160" i="1" s="1"/>
  <c r="EL160" i="1"/>
  <c r="EK160" i="1"/>
  <c r="EB277" i="1"/>
  <c r="DH155" i="1"/>
  <c r="DJ155" i="1" s="1"/>
  <c r="DP155" i="1" s="1"/>
  <c r="DL155" i="1"/>
  <c r="DK155" i="1"/>
  <c r="DB274" i="1"/>
  <c r="CJ157" i="1"/>
  <c r="CP157" i="1" s="1"/>
  <c r="CD158" i="1"/>
  <c r="CH158" i="1" s="1"/>
  <c r="CI158" i="1"/>
  <c r="CL157" i="1"/>
  <c r="CK157" i="1"/>
  <c r="CB275" i="1"/>
  <c r="BB274" i="1"/>
  <c r="BD124" i="1"/>
  <c r="BI124" i="1"/>
  <c r="AJ119" i="1"/>
  <c r="AP119" i="1" s="1"/>
  <c r="AB274" i="1"/>
  <c r="AL119" i="1"/>
  <c r="AK119" i="1"/>
  <c r="H121" i="1"/>
  <c r="L121" i="1"/>
  <c r="K121" i="1"/>
  <c r="I121" i="1"/>
  <c r="II153" i="1" l="1"/>
  <c r="IJ153" i="1" s="1"/>
  <c r="IP153" i="1" s="1"/>
  <c r="IL153" i="1"/>
  <c r="IK153" i="1"/>
  <c r="IB276" i="1"/>
  <c r="HJ121" i="1"/>
  <c r="HB278" i="1"/>
  <c r="HP121" i="1"/>
  <c r="HL121" i="1"/>
  <c r="HK121" i="1"/>
  <c r="GJ155" i="1"/>
  <c r="GP155" i="1" s="1"/>
  <c r="GD156" i="1" s="1"/>
  <c r="GH156" i="1" s="1"/>
  <c r="GL155" i="1"/>
  <c r="GK155" i="1"/>
  <c r="GB277" i="1"/>
  <c r="FJ157" i="1"/>
  <c r="FP157" i="1" s="1"/>
  <c r="FD158" i="1"/>
  <c r="FH158" i="1" s="1"/>
  <c r="FI158" i="1"/>
  <c r="FL157" i="1"/>
  <c r="FK157" i="1"/>
  <c r="FB279" i="1"/>
  <c r="ED161" i="1"/>
  <c r="EH161" i="1" s="1"/>
  <c r="EI161" i="1"/>
  <c r="EB278" i="1"/>
  <c r="DD156" i="1"/>
  <c r="DI156" i="1"/>
  <c r="DB275" i="1"/>
  <c r="CJ158" i="1"/>
  <c r="CP158" i="1" s="1"/>
  <c r="CL158" i="1"/>
  <c r="CK158" i="1"/>
  <c r="CB276" i="1"/>
  <c r="BL124" i="1"/>
  <c r="BK124" i="1"/>
  <c r="BH124" i="1"/>
  <c r="BB275" i="1"/>
  <c r="AB275" i="1"/>
  <c r="AD120" i="1"/>
  <c r="AH120" i="1" s="1"/>
  <c r="AI120" i="1"/>
  <c r="J121" i="1"/>
  <c r="ID154" i="1" l="1"/>
  <c r="IH154" i="1" s="1"/>
  <c r="II154" i="1"/>
  <c r="IB277" i="1"/>
  <c r="HB279" i="1"/>
  <c r="HD122" i="1"/>
  <c r="HI122" i="1"/>
  <c r="GI156" i="1"/>
  <c r="GJ156" i="1" s="1"/>
  <c r="GP156" i="1" s="1"/>
  <c r="GL156" i="1"/>
  <c r="GK156" i="1"/>
  <c r="GB278" i="1"/>
  <c r="FJ158" i="1"/>
  <c r="FP158" i="1" s="1"/>
  <c r="FL158" i="1"/>
  <c r="FK158" i="1"/>
  <c r="FB280" i="1"/>
  <c r="EJ161" i="1"/>
  <c r="EP161" i="1" s="1"/>
  <c r="EL161" i="1"/>
  <c r="EK161" i="1"/>
  <c r="EB279" i="1"/>
  <c r="DH156" i="1"/>
  <c r="DJ156" i="1" s="1"/>
  <c r="DP156" i="1" s="1"/>
  <c r="DL156" i="1"/>
  <c r="DK156" i="1"/>
  <c r="DB276" i="1"/>
  <c r="CD159" i="1"/>
  <c r="CH159" i="1" s="1"/>
  <c r="CI159" i="1"/>
  <c r="CB277" i="1"/>
  <c r="BB276" i="1"/>
  <c r="BJ124" i="1"/>
  <c r="BP124" i="1" s="1"/>
  <c r="AL120" i="1"/>
  <c r="AK120" i="1"/>
  <c r="AB276" i="1"/>
  <c r="AJ120" i="1"/>
  <c r="AP120" i="1" s="1"/>
  <c r="P121" i="1"/>
  <c r="D122" i="1" s="1"/>
  <c r="IJ154" i="1" l="1"/>
  <c r="IP154" i="1" s="1"/>
  <c r="IL154" i="1"/>
  <c r="IK154" i="1"/>
  <c r="IB278" i="1"/>
  <c r="HL122" i="1"/>
  <c r="HK122" i="1"/>
  <c r="HB280" i="1"/>
  <c r="HH122" i="1"/>
  <c r="GD157" i="1"/>
  <c r="GH157" i="1" s="1"/>
  <c r="GI157" i="1"/>
  <c r="GB279" i="1"/>
  <c r="FD159" i="1"/>
  <c r="FH159" i="1" s="1"/>
  <c r="FI159" i="1"/>
  <c r="FB281" i="1"/>
  <c r="ED162" i="1"/>
  <c r="EI162" i="1"/>
  <c r="EB280" i="1"/>
  <c r="DI157" i="1"/>
  <c r="DD157" i="1"/>
  <c r="DB277" i="1"/>
  <c r="CJ159" i="1"/>
  <c r="CP159" i="1" s="1"/>
  <c r="CI160" i="1" s="1"/>
  <c r="CL159" i="1"/>
  <c r="CK159" i="1"/>
  <c r="CB278" i="1"/>
  <c r="BD125" i="1"/>
  <c r="BH125" i="1" s="1"/>
  <c r="BI125" i="1"/>
  <c r="BB277" i="1"/>
  <c r="AD121" i="1"/>
  <c r="AH121" i="1" s="1"/>
  <c r="AI121" i="1"/>
  <c r="AB277" i="1"/>
  <c r="H122" i="1"/>
  <c r="L122" i="1"/>
  <c r="K122" i="1"/>
  <c r="I122" i="1"/>
  <c r="ID155" i="1" l="1"/>
  <c r="IH155" i="1" s="1"/>
  <c r="II155" i="1"/>
  <c r="IB279" i="1"/>
  <c r="HB281" i="1"/>
  <c r="HJ122" i="1"/>
  <c r="HP122" i="1" s="1"/>
  <c r="GJ157" i="1"/>
  <c r="GP157" i="1" s="1"/>
  <c r="GL157" i="1"/>
  <c r="GK157" i="1"/>
  <c r="GB280" i="1"/>
  <c r="FJ159" i="1"/>
  <c r="FP159" i="1" s="1"/>
  <c r="FL159" i="1"/>
  <c r="FK159" i="1"/>
  <c r="FB282" i="1"/>
  <c r="EL162" i="1"/>
  <c r="EK162" i="1"/>
  <c r="EH162" i="1"/>
  <c r="EJ162" i="1" s="1"/>
  <c r="EP162" i="1" s="1"/>
  <c r="EB281" i="1"/>
  <c r="DH157" i="1"/>
  <c r="DJ157" i="1" s="1"/>
  <c r="DP157" i="1" s="1"/>
  <c r="DL157" i="1"/>
  <c r="DK157" i="1"/>
  <c r="J122" i="1"/>
  <c r="P122" i="1" s="1"/>
  <c r="CD160" i="1"/>
  <c r="CH160" i="1" s="1"/>
  <c r="CJ160" i="1" s="1"/>
  <c r="CP160" i="1" s="1"/>
  <c r="DB278" i="1"/>
  <c r="CK160" i="1"/>
  <c r="CB279" i="1"/>
  <c r="BB278" i="1"/>
  <c r="BJ125" i="1"/>
  <c r="BP125" i="1" s="1"/>
  <c r="BL125" i="1"/>
  <c r="BK125" i="1"/>
  <c r="AB278" i="1"/>
  <c r="AJ121" i="1"/>
  <c r="AP121" i="1" s="1"/>
  <c r="AL121" i="1"/>
  <c r="AK121" i="1"/>
  <c r="IJ155" i="1" l="1"/>
  <c r="IP155" i="1" s="1"/>
  <c r="IL155" i="1"/>
  <c r="IK155" i="1"/>
  <c r="IB280" i="1"/>
  <c r="HD123" i="1"/>
  <c r="HI123" i="1"/>
  <c r="HB282" i="1"/>
  <c r="GD158" i="1"/>
  <c r="GH158" i="1" s="1"/>
  <c r="GI158" i="1"/>
  <c r="GB281" i="1"/>
  <c r="FD160" i="1"/>
  <c r="FH160" i="1" s="1"/>
  <c r="FI160" i="1"/>
  <c r="FB283" i="1"/>
  <c r="ED163" i="1"/>
  <c r="EH163" i="1" s="1"/>
  <c r="EI163" i="1"/>
  <c r="EB282" i="1"/>
  <c r="DI158" i="1"/>
  <c r="DD158" i="1"/>
  <c r="CL160" i="1"/>
  <c r="DB279" i="1"/>
  <c r="CD161" i="1"/>
  <c r="CH161" i="1" s="1"/>
  <c r="CI161" i="1"/>
  <c r="CB280" i="1"/>
  <c r="BD126" i="1"/>
  <c r="BH126" i="1" s="1"/>
  <c r="BI126" i="1"/>
  <c r="BB279" i="1"/>
  <c r="AI122" i="1"/>
  <c r="AD122" i="1"/>
  <c r="AB279" i="1"/>
  <c r="D123" i="1"/>
  <c r="I123" i="1"/>
  <c r="ID156" i="1" l="1"/>
  <c r="IH156" i="1" s="1"/>
  <c r="II156" i="1"/>
  <c r="IB281" i="1"/>
  <c r="HB283" i="1"/>
  <c r="HL123" i="1"/>
  <c r="HK123" i="1"/>
  <c r="HH123" i="1"/>
  <c r="HJ123" i="1" s="1"/>
  <c r="GJ158" i="1"/>
  <c r="GP158" i="1" s="1"/>
  <c r="GL158" i="1"/>
  <c r="GK158" i="1"/>
  <c r="GB282" i="1"/>
  <c r="FL160" i="1"/>
  <c r="FK160" i="1"/>
  <c r="FJ160" i="1"/>
  <c r="FP160" i="1" s="1"/>
  <c r="FB284" i="1"/>
  <c r="EJ163" i="1"/>
  <c r="EP163" i="1" s="1"/>
  <c r="EL163" i="1"/>
  <c r="EK163" i="1"/>
  <c r="EB283" i="1"/>
  <c r="DH158" i="1"/>
  <c r="DJ158" i="1" s="1"/>
  <c r="DP158" i="1" s="1"/>
  <c r="DL158" i="1"/>
  <c r="DK158" i="1"/>
  <c r="DB280" i="1"/>
  <c r="CJ161" i="1"/>
  <c r="CP161" i="1" s="1"/>
  <c r="CD162" i="1" s="1"/>
  <c r="CH162" i="1" s="1"/>
  <c r="CL161" i="1"/>
  <c r="CK161" i="1"/>
  <c r="CB281" i="1"/>
  <c r="BB280" i="1"/>
  <c r="BJ126" i="1"/>
  <c r="BP126" i="1" s="1"/>
  <c r="BL126" i="1"/>
  <c r="BK126" i="1"/>
  <c r="AL122" i="1"/>
  <c r="AK122" i="1"/>
  <c r="AB280" i="1"/>
  <c r="AH122" i="1"/>
  <c r="AJ122" i="1" s="1"/>
  <c r="K123" i="1"/>
  <c r="L123" i="1"/>
  <c r="H123" i="1"/>
  <c r="J123" i="1" s="1"/>
  <c r="IJ156" i="1" l="1"/>
  <c r="IP156" i="1" s="1"/>
  <c r="IL156" i="1"/>
  <c r="IK156" i="1"/>
  <c r="IB282" i="1"/>
  <c r="HB284" i="1"/>
  <c r="HP123" i="1"/>
  <c r="GD159" i="1"/>
  <c r="GH159" i="1" s="1"/>
  <c r="GI159" i="1"/>
  <c r="GB283" i="1"/>
  <c r="FD161" i="1"/>
  <c r="FH161" i="1" s="1"/>
  <c r="FI161" i="1"/>
  <c r="FB285" i="1"/>
  <c r="ED164" i="1"/>
  <c r="EH164" i="1" s="1"/>
  <c r="EI164" i="1"/>
  <c r="EB284" i="1"/>
  <c r="DD159" i="1"/>
  <c r="DI159" i="1"/>
  <c r="CI162" i="1"/>
  <c r="CJ162" i="1" s="1"/>
  <c r="CP162" i="1" s="1"/>
  <c r="DB281" i="1"/>
  <c r="CL162" i="1"/>
  <c r="CK162" i="1"/>
  <c r="CB282" i="1"/>
  <c r="BI127" i="1"/>
  <c r="BD127" i="1"/>
  <c r="BB281" i="1"/>
  <c r="AB281" i="1"/>
  <c r="AP122" i="1"/>
  <c r="P123" i="1"/>
  <c r="D124" i="1" s="1"/>
  <c r="ID157" i="1" l="1"/>
  <c r="IH157" i="1" s="1"/>
  <c r="II157" i="1"/>
  <c r="IB283" i="1"/>
  <c r="HD124" i="1"/>
  <c r="HH124" i="1" s="1"/>
  <c r="HI124" i="1"/>
  <c r="HB285" i="1"/>
  <c r="GJ159" i="1"/>
  <c r="GP159" i="1" s="1"/>
  <c r="GL159" i="1"/>
  <c r="GK159" i="1"/>
  <c r="GB284" i="1"/>
  <c r="FJ161" i="1"/>
  <c r="FP161" i="1" s="1"/>
  <c r="FL161" i="1"/>
  <c r="FK161" i="1"/>
  <c r="FB286" i="1"/>
  <c r="EJ164" i="1"/>
  <c r="EP164" i="1" s="1"/>
  <c r="EL164" i="1"/>
  <c r="EK164" i="1"/>
  <c r="EB285" i="1"/>
  <c r="DH159" i="1"/>
  <c r="DJ159" i="1" s="1"/>
  <c r="DP159" i="1" s="1"/>
  <c r="DK159" i="1"/>
  <c r="DL159" i="1"/>
  <c r="DB282" i="1"/>
  <c r="CD163" i="1"/>
  <c r="CH163" i="1" s="1"/>
  <c r="CI163" i="1"/>
  <c r="CB283" i="1"/>
  <c r="BL127" i="1"/>
  <c r="BK127" i="1"/>
  <c r="BH127" i="1"/>
  <c r="BJ127" i="1" s="1"/>
  <c r="BB282" i="1"/>
  <c r="AD123" i="1"/>
  <c r="AI123" i="1"/>
  <c r="AB282" i="1"/>
  <c r="I124" i="1"/>
  <c r="H124" i="1"/>
  <c r="L124" i="1"/>
  <c r="K124" i="1"/>
  <c r="IJ157" i="1" l="1"/>
  <c r="IP157" i="1" s="1"/>
  <c r="IL157" i="1"/>
  <c r="IK157" i="1"/>
  <c r="IB284" i="1"/>
  <c r="HB286" i="1"/>
  <c r="HJ124" i="1"/>
  <c r="HP124" i="1" s="1"/>
  <c r="HL124" i="1"/>
  <c r="HK124" i="1"/>
  <c r="GD160" i="1"/>
  <c r="GH160" i="1" s="1"/>
  <c r="GI160" i="1"/>
  <c r="GB285" i="1"/>
  <c r="FD162" i="1"/>
  <c r="FH162" i="1" s="1"/>
  <c r="FI162" i="1"/>
  <c r="FB287" i="1"/>
  <c r="ED165" i="1"/>
  <c r="EH165" i="1" s="1"/>
  <c r="EI165" i="1"/>
  <c r="EB286" i="1"/>
  <c r="DD160" i="1"/>
  <c r="DI160" i="1"/>
  <c r="DB283" i="1"/>
  <c r="CJ163" i="1"/>
  <c r="CP163" i="1" s="1"/>
  <c r="CL163" i="1"/>
  <c r="CK163" i="1"/>
  <c r="CB284" i="1"/>
  <c r="BP127" i="1"/>
  <c r="BD128" i="1" s="1"/>
  <c r="BB283" i="1"/>
  <c r="AB283" i="1"/>
  <c r="AL123" i="1"/>
  <c r="AK123" i="1"/>
  <c r="AH123" i="1"/>
  <c r="AJ123" i="1" s="1"/>
  <c r="J124" i="1"/>
  <c r="ID158" i="1" l="1"/>
  <c r="II158" i="1"/>
  <c r="IH158" i="1"/>
  <c r="IB285" i="1"/>
  <c r="HD125" i="1"/>
  <c r="HH125" i="1" s="1"/>
  <c r="HI125" i="1"/>
  <c r="HB287" i="1"/>
  <c r="GJ160" i="1"/>
  <c r="GP160" i="1" s="1"/>
  <c r="GL160" i="1"/>
  <c r="GK160" i="1"/>
  <c r="GB286" i="1"/>
  <c r="FJ162" i="1"/>
  <c r="FP162" i="1" s="1"/>
  <c r="FL162" i="1"/>
  <c r="FK162" i="1"/>
  <c r="FB288" i="1"/>
  <c r="EJ165" i="1"/>
  <c r="EP165" i="1" s="1"/>
  <c r="EK165" i="1"/>
  <c r="EL165" i="1"/>
  <c r="EB287" i="1"/>
  <c r="DH160" i="1"/>
  <c r="DJ160" i="1" s="1"/>
  <c r="DP160" i="1" s="1"/>
  <c r="DK160" i="1"/>
  <c r="DL160" i="1"/>
  <c r="DB284" i="1"/>
  <c r="CD164" i="1"/>
  <c r="CH164" i="1" s="1"/>
  <c r="CI164" i="1"/>
  <c r="CB285" i="1"/>
  <c r="BI128" i="1"/>
  <c r="BL128" i="1"/>
  <c r="BK128" i="1"/>
  <c r="BB284" i="1"/>
  <c r="BH128" i="1"/>
  <c r="AB284" i="1"/>
  <c r="AP123" i="1"/>
  <c r="P124" i="1"/>
  <c r="D125" i="1" s="1"/>
  <c r="IJ158" i="1" l="1"/>
  <c r="IP158" i="1" s="1"/>
  <c r="ID159" i="1"/>
  <c r="II159" i="1"/>
  <c r="IH159" i="1"/>
  <c r="IL158" i="1"/>
  <c r="IK158" i="1"/>
  <c r="IB286" i="1"/>
  <c r="HJ125" i="1"/>
  <c r="HP125" i="1" s="1"/>
  <c r="HB288" i="1"/>
  <c r="HL125" i="1"/>
  <c r="HK125" i="1"/>
  <c r="GD161" i="1"/>
  <c r="GH161" i="1" s="1"/>
  <c r="GI161" i="1"/>
  <c r="GB287" i="1"/>
  <c r="FD163" i="1"/>
  <c r="FH163" i="1" s="1"/>
  <c r="FI163" i="1"/>
  <c r="FB289" i="1"/>
  <c r="ED166" i="1"/>
  <c r="EH166" i="1" s="1"/>
  <c r="EI166" i="1"/>
  <c r="EB288" i="1"/>
  <c r="DD161" i="1"/>
  <c r="DI161" i="1"/>
  <c r="DB285" i="1"/>
  <c r="CJ164" i="1"/>
  <c r="CP164" i="1" s="1"/>
  <c r="CI165" i="1" s="1"/>
  <c r="CL164" i="1"/>
  <c r="CK164" i="1"/>
  <c r="CB286" i="1"/>
  <c r="BB285" i="1"/>
  <c r="BJ128" i="1"/>
  <c r="BP128" i="1" s="1"/>
  <c r="AI124" i="1"/>
  <c r="AD124" i="1"/>
  <c r="AB285" i="1"/>
  <c r="H125" i="1"/>
  <c r="L125" i="1"/>
  <c r="K125" i="1"/>
  <c r="I125" i="1"/>
  <c r="IJ159" i="1" l="1"/>
  <c r="IP159" i="1" s="1"/>
  <c r="IL159" i="1"/>
  <c r="IK159" i="1"/>
  <c r="IB287" i="1"/>
  <c r="HD126" i="1"/>
  <c r="HL126" i="1" s="1"/>
  <c r="HI126" i="1"/>
  <c r="HB289" i="1"/>
  <c r="GJ161" i="1"/>
  <c r="GP161" i="1" s="1"/>
  <c r="GL161" i="1"/>
  <c r="GK161" i="1"/>
  <c r="GB288" i="1"/>
  <c r="FJ163" i="1"/>
  <c r="FP163" i="1" s="1"/>
  <c r="FD164" i="1"/>
  <c r="FH164" i="1" s="1"/>
  <c r="FI164" i="1"/>
  <c r="FL163" i="1"/>
  <c r="FK163" i="1"/>
  <c r="FB290" i="1"/>
  <c r="EJ166" i="1"/>
  <c r="EP166" i="1" s="1"/>
  <c r="ED167" i="1" s="1"/>
  <c r="EH167" i="1" s="1"/>
  <c r="EL166" i="1"/>
  <c r="EK166" i="1"/>
  <c r="EB289" i="1"/>
  <c r="DH161" i="1"/>
  <c r="DJ161" i="1" s="1"/>
  <c r="DP161" i="1" s="1"/>
  <c r="DL161" i="1"/>
  <c r="DK161" i="1"/>
  <c r="CD165" i="1"/>
  <c r="CH165" i="1" s="1"/>
  <c r="CJ165" i="1" s="1"/>
  <c r="CP165" i="1" s="1"/>
  <c r="DB286" i="1"/>
  <c r="CK165" i="1"/>
  <c r="CB287" i="1"/>
  <c r="BD129" i="1"/>
  <c r="BI129" i="1"/>
  <c r="BB286" i="1"/>
  <c r="J125" i="1"/>
  <c r="P125" i="1" s="1"/>
  <c r="AL124" i="1"/>
  <c r="AK124" i="1"/>
  <c r="AB286" i="1"/>
  <c r="AH124" i="1"/>
  <c r="AJ124" i="1" s="1"/>
  <c r="ID160" i="1" l="1"/>
  <c r="IH160" i="1" s="1"/>
  <c r="II160" i="1"/>
  <c r="IB288" i="1"/>
  <c r="HH126" i="1"/>
  <c r="HJ126" i="1" s="1"/>
  <c r="HP126" i="1" s="1"/>
  <c r="HK126" i="1"/>
  <c r="HB290" i="1"/>
  <c r="GD162" i="1"/>
  <c r="GH162" i="1" s="1"/>
  <c r="GI162" i="1"/>
  <c r="GB289" i="1"/>
  <c r="FJ164" i="1"/>
  <c r="FP164" i="1" s="1"/>
  <c r="FL164" i="1"/>
  <c r="FK164" i="1"/>
  <c r="FB291" i="1"/>
  <c r="EI167" i="1"/>
  <c r="EJ167" i="1" s="1"/>
  <c r="EP167" i="1" s="1"/>
  <c r="EK167" i="1"/>
  <c r="EL167" i="1"/>
  <c r="EB290" i="1"/>
  <c r="DI162" i="1"/>
  <c r="DD162" i="1"/>
  <c r="CL165" i="1"/>
  <c r="DB287" i="1"/>
  <c r="CD166" i="1"/>
  <c r="CH166" i="1" s="1"/>
  <c r="CI166" i="1"/>
  <c r="CB288" i="1"/>
  <c r="BL129" i="1"/>
  <c r="BK129" i="1"/>
  <c r="BB287" i="1"/>
  <c r="BH129" i="1"/>
  <c r="AB287" i="1"/>
  <c r="AP124" i="1"/>
  <c r="D126" i="1"/>
  <c r="H126" i="1" s="1"/>
  <c r="I126" i="1"/>
  <c r="IJ160" i="1" l="1"/>
  <c r="IP160" i="1" s="1"/>
  <c r="IL160" i="1"/>
  <c r="IK160" i="1"/>
  <c r="IB289" i="1"/>
  <c r="HD127" i="1"/>
  <c r="HH127" i="1" s="1"/>
  <c r="HI127" i="1"/>
  <c r="HB291" i="1"/>
  <c r="GJ162" i="1"/>
  <c r="GP162" i="1" s="1"/>
  <c r="GL162" i="1"/>
  <c r="GK162" i="1"/>
  <c r="GB290" i="1"/>
  <c r="FD165" i="1"/>
  <c r="FH165" i="1" s="1"/>
  <c r="FI165" i="1"/>
  <c r="FB292" i="1"/>
  <c r="ED168" i="1"/>
  <c r="EI168" i="1"/>
  <c r="EB291" i="1"/>
  <c r="DH162" i="1"/>
  <c r="DJ162" i="1" s="1"/>
  <c r="DP162" i="1" s="1"/>
  <c r="DK162" i="1"/>
  <c r="DL162" i="1"/>
  <c r="DB288" i="1"/>
  <c r="CJ166" i="1"/>
  <c r="CP166" i="1" s="1"/>
  <c r="CD167" i="1"/>
  <c r="CH167" i="1" s="1"/>
  <c r="CI167" i="1"/>
  <c r="CL166" i="1"/>
  <c r="CK166" i="1"/>
  <c r="CB289" i="1"/>
  <c r="BB288" i="1"/>
  <c r="BJ129" i="1"/>
  <c r="BP129" i="1" s="1"/>
  <c r="AD125" i="1"/>
  <c r="AH125" i="1" s="1"/>
  <c r="AI125" i="1"/>
  <c r="AB288" i="1"/>
  <c r="J126" i="1"/>
  <c r="K126" i="1"/>
  <c r="L126" i="1"/>
  <c r="ID161" i="1" l="1"/>
  <c r="IH161" i="1" s="1"/>
  <c r="II161" i="1"/>
  <c r="IB290" i="1"/>
  <c r="HJ127" i="1"/>
  <c r="HP127" i="1" s="1"/>
  <c r="HB292" i="1"/>
  <c r="HL127" i="1"/>
  <c r="HK127" i="1"/>
  <c r="GD163" i="1"/>
  <c r="GH163" i="1" s="1"/>
  <c r="GI163" i="1"/>
  <c r="GB291" i="1"/>
  <c r="FJ165" i="1"/>
  <c r="FP165" i="1" s="1"/>
  <c r="FK165" i="1"/>
  <c r="FL165" i="1"/>
  <c r="FB293" i="1"/>
  <c r="EL168" i="1"/>
  <c r="EK168" i="1"/>
  <c r="EH168" i="1"/>
  <c r="EJ168" i="1" s="1"/>
  <c r="EP168" i="1" s="1"/>
  <c r="EB292" i="1"/>
  <c r="DI163" i="1"/>
  <c r="DD163" i="1"/>
  <c r="DB289" i="1"/>
  <c r="CJ167" i="1"/>
  <c r="CP167" i="1" s="1"/>
  <c r="CK167" i="1"/>
  <c r="CL167" i="1"/>
  <c r="CB290" i="1"/>
  <c r="BI130" i="1"/>
  <c r="BD130" i="1"/>
  <c r="BB289" i="1"/>
  <c r="AB289" i="1"/>
  <c r="AJ125" i="1"/>
  <c r="AP125" i="1" s="1"/>
  <c r="AL125" i="1"/>
  <c r="AK125" i="1"/>
  <c r="P126" i="1"/>
  <c r="I127" i="1" s="1"/>
  <c r="IJ161" i="1" l="1"/>
  <c r="IP161" i="1" s="1"/>
  <c r="IL161" i="1"/>
  <c r="IK161" i="1"/>
  <c r="IB291" i="1"/>
  <c r="HD128" i="1"/>
  <c r="HH128" i="1" s="1"/>
  <c r="HI128" i="1"/>
  <c r="HB293" i="1"/>
  <c r="GJ163" i="1"/>
  <c r="GP163" i="1" s="1"/>
  <c r="GL163" i="1"/>
  <c r="GK163" i="1"/>
  <c r="GB292" i="1"/>
  <c r="FD166" i="1"/>
  <c r="FI166" i="1"/>
  <c r="FH166" i="1"/>
  <c r="FB294" i="1"/>
  <c r="ED169" i="1"/>
  <c r="EH169" i="1" s="1"/>
  <c r="EI169" i="1"/>
  <c r="EB293" i="1"/>
  <c r="DK163" i="1"/>
  <c r="DL163" i="1"/>
  <c r="DH163" i="1"/>
  <c r="DJ163" i="1" s="1"/>
  <c r="DP163" i="1" s="1"/>
  <c r="DB290" i="1"/>
  <c r="CD168" i="1"/>
  <c r="CH168" i="1" s="1"/>
  <c r="CI168" i="1"/>
  <c r="CB291" i="1"/>
  <c r="BL130" i="1"/>
  <c r="BK130" i="1"/>
  <c r="BB290" i="1"/>
  <c r="BH130" i="1"/>
  <c r="BJ130" i="1" s="1"/>
  <c r="AD126" i="1"/>
  <c r="AH126" i="1" s="1"/>
  <c r="AI126" i="1"/>
  <c r="AB290" i="1"/>
  <c r="D127" i="1"/>
  <c r="ID162" i="1" l="1"/>
  <c r="IH162" i="1" s="1"/>
  <c r="II162" i="1"/>
  <c r="IB292" i="1"/>
  <c r="HB294" i="1"/>
  <c r="HJ128" i="1"/>
  <c r="HP128" i="1" s="1"/>
  <c r="HL128" i="1"/>
  <c r="HK128" i="1"/>
  <c r="GD164" i="1"/>
  <c r="GH164" i="1" s="1"/>
  <c r="GI164" i="1"/>
  <c r="GB293" i="1"/>
  <c r="FJ166" i="1"/>
  <c r="FP166" i="1" s="1"/>
  <c r="FL166" i="1"/>
  <c r="FK166" i="1"/>
  <c r="FB295" i="1"/>
  <c r="EJ169" i="1"/>
  <c r="EP169" i="1" s="1"/>
  <c r="EK169" i="1"/>
  <c r="EL169" i="1"/>
  <c r="EB294" i="1"/>
  <c r="DD164" i="1"/>
  <c r="DI164" i="1"/>
  <c r="DB291" i="1"/>
  <c r="CJ168" i="1"/>
  <c r="CP168" i="1" s="1"/>
  <c r="CL168" i="1"/>
  <c r="CK168" i="1"/>
  <c r="CB292" i="1"/>
  <c r="BB291" i="1"/>
  <c r="BP130" i="1"/>
  <c r="AJ126" i="1"/>
  <c r="AP126" i="1" s="1"/>
  <c r="AB291" i="1"/>
  <c r="AL126" i="1"/>
  <c r="AK126" i="1"/>
  <c r="K127" i="1"/>
  <c r="L127" i="1"/>
  <c r="H127" i="1"/>
  <c r="IJ162" i="1" l="1"/>
  <c r="IP162" i="1" s="1"/>
  <c r="IL162" i="1"/>
  <c r="IK162" i="1"/>
  <c r="IB293" i="1"/>
  <c r="HI129" i="1"/>
  <c r="HD129" i="1"/>
  <c r="HB295" i="1"/>
  <c r="GJ164" i="1"/>
  <c r="GP164" i="1" s="1"/>
  <c r="GL164" i="1"/>
  <c r="GK164" i="1"/>
  <c r="GB294" i="1"/>
  <c r="FD167" i="1"/>
  <c r="FI167" i="1"/>
  <c r="FH167" i="1"/>
  <c r="FB296" i="1"/>
  <c r="ED170" i="1"/>
  <c r="EH170" i="1" s="1"/>
  <c r="EI170" i="1"/>
  <c r="EB295" i="1"/>
  <c r="DH164" i="1"/>
  <c r="DJ164" i="1" s="1"/>
  <c r="DP164" i="1" s="1"/>
  <c r="DL164" i="1"/>
  <c r="DK164" i="1"/>
  <c r="DB292" i="1"/>
  <c r="CD169" i="1"/>
  <c r="CH169" i="1" s="1"/>
  <c r="CI169" i="1"/>
  <c r="CB293" i="1"/>
  <c r="BD131" i="1"/>
  <c r="BI131" i="1"/>
  <c r="BB292" i="1"/>
  <c r="AI127" i="1"/>
  <c r="AD127" i="1"/>
  <c r="AB292" i="1"/>
  <c r="J127" i="1"/>
  <c r="ID163" i="1" l="1"/>
  <c r="II163" i="1"/>
  <c r="IH163" i="1"/>
  <c r="IB294" i="1"/>
  <c r="HL129" i="1"/>
  <c r="HK129" i="1"/>
  <c r="HH129" i="1"/>
  <c r="HJ129" i="1" s="1"/>
  <c r="HB296" i="1"/>
  <c r="GD165" i="1"/>
  <c r="GH165" i="1" s="1"/>
  <c r="GI165" i="1"/>
  <c r="GB295" i="1"/>
  <c r="FJ167" i="1"/>
  <c r="FP167" i="1" s="1"/>
  <c r="FK167" i="1"/>
  <c r="FL167" i="1"/>
  <c r="FB297" i="1"/>
  <c r="EJ170" i="1"/>
  <c r="EP170" i="1" s="1"/>
  <c r="ED171" i="1" s="1"/>
  <c r="EH171" i="1" s="1"/>
  <c r="EL170" i="1"/>
  <c r="EK170" i="1"/>
  <c r="EB296" i="1"/>
  <c r="DD165" i="1"/>
  <c r="DI165" i="1"/>
  <c r="DB293" i="1"/>
  <c r="CJ169" i="1"/>
  <c r="CP169" i="1" s="1"/>
  <c r="CK169" i="1"/>
  <c r="CL169" i="1"/>
  <c r="CB294" i="1"/>
  <c r="BB293" i="1"/>
  <c r="BL131" i="1"/>
  <c r="BK131" i="1"/>
  <c r="BH131" i="1"/>
  <c r="BJ131" i="1" s="1"/>
  <c r="AL127" i="1"/>
  <c r="AK127" i="1"/>
  <c r="AH127" i="1"/>
  <c r="AB293" i="1"/>
  <c r="P127" i="1"/>
  <c r="IJ163" i="1" l="1"/>
  <c r="IP163" i="1" s="1"/>
  <c r="IL163" i="1"/>
  <c r="IK163" i="1"/>
  <c r="IB295" i="1"/>
  <c r="HB297" i="1"/>
  <c r="HP129" i="1"/>
  <c r="GJ165" i="1"/>
  <c r="GP165" i="1" s="1"/>
  <c r="GK165" i="1"/>
  <c r="GL165" i="1"/>
  <c r="GB296" i="1"/>
  <c r="FD168" i="1"/>
  <c r="FH168" i="1" s="1"/>
  <c r="FI168" i="1"/>
  <c r="FB298" i="1"/>
  <c r="EI171" i="1"/>
  <c r="EJ171" i="1" s="1"/>
  <c r="EP171" i="1" s="1"/>
  <c r="EK171" i="1"/>
  <c r="EL171" i="1"/>
  <c r="EB297" i="1"/>
  <c r="DH165" i="1"/>
  <c r="DJ165" i="1" s="1"/>
  <c r="DP165" i="1" s="1"/>
  <c r="DL165" i="1"/>
  <c r="DK165" i="1"/>
  <c r="DB294" i="1"/>
  <c r="CD170" i="1"/>
  <c r="CH170" i="1" s="1"/>
  <c r="CI170" i="1"/>
  <c r="CB295" i="1"/>
  <c r="BB294" i="1"/>
  <c r="BP131" i="1"/>
  <c r="AJ127" i="1"/>
  <c r="AP127" i="1" s="1"/>
  <c r="AB294" i="1"/>
  <c r="D128" i="1"/>
  <c r="H128" i="1" s="1"/>
  <c r="I128" i="1"/>
  <c r="ID164" i="1" l="1"/>
  <c r="IH164" i="1" s="1"/>
  <c r="II164" i="1"/>
  <c r="IB296" i="1"/>
  <c r="HD130" i="1"/>
  <c r="HI130" i="1"/>
  <c r="HB298" i="1"/>
  <c r="GD166" i="1"/>
  <c r="GH166" i="1" s="1"/>
  <c r="GI166" i="1"/>
  <c r="GB297" i="1"/>
  <c r="FJ168" i="1"/>
  <c r="FP168" i="1" s="1"/>
  <c r="FL168" i="1"/>
  <c r="FK168" i="1"/>
  <c r="FB299" i="1"/>
  <c r="ED172" i="1"/>
  <c r="EH172" i="1" s="1"/>
  <c r="EI172" i="1"/>
  <c r="EB298" i="1"/>
  <c r="DI166" i="1"/>
  <c r="DD166" i="1"/>
  <c r="DB295" i="1"/>
  <c r="CJ170" i="1"/>
  <c r="CP170" i="1" s="1"/>
  <c r="CK170" i="1"/>
  <c r="CL170" i="1"/>
  <c r="CB296" i="1"/>
  <c r="BB295" i="1"/>
  <c r="BI132" i="1"/>
  <c r="BD132" i="1"/>
  <c r="AD128" i="1"/>
  <c r="AI128" i="1"/>
  <c r="AB295" i="1"/>
  <c r="J128" i="1"/>
  <c r="K128" i="1"/>
  <c r="L128" i="1"/>
  <c r="IJ164" i="1" l="1"/>
  <c r="IP164" i="1" s="1"/>
  <c r="ID165" i="1" s="1"/>
  <c r="IH165" i="1" s="1"/>
  <c r="II165" i="1"/>
  <c r="IL164" i="1"/>
  <c r="IK164" i="1"/>
  <c r="IB297" i="1"/>
  <c r="HL130" i="1"/>
  <c r="HK130" i="1"/>
  <c r="HB299" i="1"/>
  <c r="HH130" i="1"/>
  <c r="GJ166" i="1"/>
  <c r="GP166" i="1" s="1"/>
  <c r="GL166" i="1"/>
  <c r="GK166" i="1"/>
  <c r="GB298" i="1"/>
  <c r="FD169" i="1"/>
  <c r="FH169" i="1" s="1"/>
  <c r="FI169" i="1"/>
  <c r="FB300" i="1"/>
  <c r="EJ172" i="1"/>
  <c r="EP172" i="1" s="1"/>
  <c r="EL172" i="1"/>
  <c r="EK172" i="1"/>
  <c r="EB299" i="1"/>
  <c r="DH166" i="1"/>
  <c r="DJ166" i="1" s="1"/>
  <c r="DP166" i="1" s="1"/>
  <c r="DK166" i="1"/>
  <c r="DL166" i="1"/>
  <c r="DB296" i="1"/>
  <c r="CD171" i="1"/>
  <c r="CH171" i="1" s="1"/>
  <c r="CI171" i="1"/>
  <c r="CB297" i="1"/>
  <c r="BL132" i="1"/>
  <c r="BK132" i="1"/>
  <c r="BH132" i="1"/>
  <c r="BB296" i="1"/>
  <c r="AB296" i="1"/>
  <c r="AL128" i="1"/>
  <c r="AK128" i="1"/>
  <c r="AH128" i="1"/>
  <c r="P128" i="1"/>
  <c r="D129" i="1" s="1"/>
  <c r="IJ165" i="1" l="1"/>
  <c r="IP165" i="1" s="1"/>
  <c r="IK165" i="1"/>
  <c r="IL165" i="1"/>
  <c r="IB298" i="1"/>
  <c r="HB300" i="1"/>
  <c r="HJ130" i="1"/>
  <c r="HP130" i="1" s="1"/>
  <c r="GD167" i="1"/>
  <c r="GH167" i="1" s="1"/>
  <c r="GI167" i="1"/>
  <c r="GB299" i="1"/>
  <c r="FJ169" i="1"/>
  <c r="FP169" i="1" s="1"/>
  <c r="FK169" i="1"/>
  <c r="FL169" i="1"/>
  <c r="FB301" i="1"/>
  <c r="ED173" i="1"/>
  <c r="EH173" i="1" s="1"/>
  <c r="EI173" i="1"/>
  <c r="EB300" i="1"/>
  <c r="DI167" i="1"/>
  <c r="DD167" i="1"/>
  <c r="DB297" i="1"/>
  <c r="CJ171" i="1"/>
  <c r="CP171" i="1" s="1"/>
  <c r="CK171" i="1"/>
  <c r="CL171" i="1"/>
  <c r="CB298" i="1"/>
  <c r="BB297" i="1"/>
  <c r="BJ132" i="1"/>
  <c r="BP132" i="1" s="1"/>
  <c r="AB297" i="1"/>
  <c r="AJ128" i="1"/>
  <c r="AP128" i="1" s="1"/>
  <c r="H129" i="1"/>
  <c r="K129" i="1"/>
  <c r="L129" i="1"/>
  <c r="I129" i="1"/>
  <c r="J129" i="1" s="1"/>
  <c r="ID166" i="1" l="1"/>
  <c r="IH166" i="1" s="1"/>
  <c r="II166" i="1"/>
  <c r="IB299" i="1"/>
  <c r="HI131" i="1"/>
  <c r="HD131" i="1"/>
  <c r="HB301" i="1"/>
  <c r="GJ167" i="1"/>
  <c r="GP167" i="1" s="1"/>
  <c r="GK167" i="1"/>
  <c r="GL167" i="1"/>
  <c r="GB300" i="1"/>
  <c r="FD170" i="1"/>
  <c r="FH170" i="1" s="1"/>
  <c r="FI170" i="1"/>
  <c r="FB302" i="1"/>
  <c r="EJ173" i="1"/>
  <c r="EP173" i="1" s="1"/>
  <c r="EL173" i="1"/>
  <c r="EK173" i="1"/>
  <c r="EB301" i="1"/>
  <c r="DH167" i="1"/>
  <c r="DJ167" i="1" s="1"/>
  <c r="DP167" i="1" s="1"/>
  <c r="DL167" i="1"/>
  <c r="DK167" i="1"/>
  <c r="DB298" i="1"/>
  <c r="CD172" i="1"/>
  <c r="CH172" i="1" s="1"/>
  <c r="CI172" i="1"/>
  <c r="CB299" i="1"/>
  <c r="BD133" i="1"/>
  <c r="BH133" i="1" s="1"/>
  <c r="BI133" i="1"/>
  <c r="BB298" i="1"/>
  <c r="AD129" i="1"/>
  <c r="AH129" i="1" s="1"/>
  <c r="AI129" i="1"/>
  <c r="AB298" i="1"/>
  <c r="P129" i="1"/>
  <c r="D130" i="1" s="1"/>
  <c r="IJ166" i="1" l="1"/>
  <c r="IP166" i="1" s="1"/>
  <c r="IL166" i="1"/>
  <c r="IK166" i="1"/>
  <c r="IB300" i="1"/>
  <c r="HB302" i="1"/>
  <c r="HL131" i="1"/>
  <c r="HK131" i="1"/>
  <c r="HH131" i="1"/>
  <c r="GD168" i="1"/>
  <c r="GH168" i="1" s="1"/>
  <c r="GI168" i="1"/>
  <c r="GB301" i="1"/>
  <c r="FJ170" i="1"/>
  <c r="FP170" i="1" s="1"/>
  <c r="FL170" i="1"/>
  <c r="FK170" i="1"/>
  <c r="FB303" i="1"/>
  <c r="ED174" i="1"/>
  <c r="EI174" i="1"/>
  <c r="EB302" i="1"/>
  <c r="DD168" i="1"/>
  <c r="DI168" i="1"/>
  <c r="DB299" i="1"/>
  <c r="CJ172" i="1"/>
  <c r="CP172" i="1" s="1"/>
  <c r="CL172" i="1"/>
  <c r="CK172" i="1"/>
  <c r="CB300" i="1"/>
  <c r="BJ133" i="1"/>
  <c r="BP133" i="1" s="1"/>
  <c r="BB299" i="1"/>
  <c r="BL133" i="1"/>
  <c r="BK133" i="1"/>
  <c r="AJ129" i="1"/>
  <c r="AP129" i="1" s="1"/>
  <c r="AB299" i="1"/>
  <c r="AL129" i="1"/>
  <c r="AK129" i="1"/>
  <c r="H130" i="1"/>
  <c r="L130" i="1"/>
  <c r="K130" i="1"/>
  <c r="I130" i="1"/>
  <c r="ID167" i="1" l="1"/>
  <c r="IH167" i="1" s="1"/>
  <c r="II167" i="1"/>
  <c r="IB301" i="1"/>
  <c r="HB303" i="1"/>
  <c r="HJ131" i="1"/>
  <c r="HP131" i="1" s="1"/>
  <c r="GJ168" i="1"/>
  <c r="GP168" i="1" s="1"/>
  <c r="GL168" i="1"/>
  <c r="GK168" i="1"/>
  <c r="GB302" i="1"/>
  <c r="FD171" i="1"/>
  <c r="FH171" i="1" s="1"/>
  <c r="FI171" i="1"/>
  <c r="FB304" i="1"/>
  <c r="EL174" i="1"/>
  <c r="EK174" i="1"/>
  <c r="EH174" i="1"/>
  <c r="EJ174" i="1" s="1"/>
  <c r="EP174" i="1" s="1"/>
  <c r="EB303" i="1"/>
  <c r="DH168" i="1"/>
  <c r="DJ168" i="1" s="1"/>
  <c r="DP168" i="1" s="1"/>
  <c r="DK168" i="1"/>
  <c r="DL168" i="1"/>
  <c r="J130" i="1"/>
  <c r="P130" i="1" s="1"/>
  <c r="DB300" i="1"/>
  <c r="CD173" i="1"/>
  <c r="CH173" i="1" s="1"/>
  <c r="CI173" i="1"/>
  <c r="CB301" i="1"/>
  <c r="BI134" i="1"/>
  <c r="BD134" i="1"/>
  <c r="BB300" i="1"/>
  <c r="AI130" i="1"/>
  <c r="AD130" i="1"/>
  <c r="AH130" i="1" s="1"/>
  <c r="AB300" i="1"/>
  <c r="IJ167" i="1" l="1"/>
  <c r="IP167" i="1" s="1"/>
  <c r="IK167" i="1"/>
  <c r="IL167" i="1"/>
  <c r="IB302" i="1"/>
  <c r="HI132" i="1"/>
  <c r="HD132" i="1"/>
  <c r="HH132" i="1" s="1"/>
  <c r="HB304" i="1"/>
  <c r="GD169" i="1"/>
  <c r="GH169" i="1" s="1"/>
  <c r="GI169" i="1"/>
  <c r="GB303" i="1"/>
  <c r="FJ171" i="1"/>
  <c r="FP171" i="1" s="1"/>
  <c r="FD172" i="1"/>
  <c r="FH172" i="1" s="1"/>
  <c r="FI172" i="1"/>
  <c r="FK171" i="1"/>
  <c r="FL171" i="1"/>
  <c r="FB305" i="1"/>
  <c r="ED175" i="1"/>
  <c r="EH175" i="1" s="1"/>
  <c r="EI175" i="1"/>
  <c r="EB304" i="1"/>
  <c r="DI169" i="1"/>
  <c r="DD169" i="1"/>
  <c r="DB301" i="1"/>
  <c r="CJ173" i="1"/>
  <c r="CP173" i="1" s="1"/>
  <c r="CL173" i="1"/>
  <c r="CK173" i="1"/>
  <c r="CB302" i="1"/>
  <c r="BL134" i="1"/>
  <c r="BK134" i="1"/>
  <c r="BH134" i="1"/>
  <c r="BB301" i="1"/>
  <c r="AL130" i="1"/>
  <c r="AK130" i="1"/>
  <c r="AB301" i="1"/>
  <c r="AJ130" i="1"/>
  <c r="AP130" i="1" s="1"/>
  <c r="D131" i="1"/>
  <c r="H131" i="1" s="1"/>
  <c r="I131" i="1"/>
  <c r="ID168" i="1" l="1"/>
  <c r="IH168" i="1" s="1"/>
  <c r="II168" i="1"/>
  <c r="IB303" i="1"/>
  <c r="HB305" i="1"/>
  <c r="HL132" i="1"/>
  <c r="HK132" i="1"/>
  <c r="HJ132" i="1"/>
  <c r="HP132" i="1" s="1"/>
  <c r="GJ169" i="1"/>
  <c r="GP169" i="1" s="1"/>
  <c r="GK169" i="1"/>
  <c r="GL169" i="1"/>
  <c r="GB304" i="1"/>
  <c r="FJ172" i="1"/>
  <c r="FP172" i="1" s="1"/>
  <c r="FD173" i="1"/>
  <c r="FH173" i="1" s="1"/>
  <c r="FI173" i="1"/>
  <c r="FL172" i="1"/>
  <c r="FK172" i="1"/>
  <c r="FB306" i="1"/>
  <c r="EJ175" i="1"/>
  <c r="EP175" i="1" s="1"/>
  <c r="ED176" i="1" s="1"/>
  <c r="EH176" i="1" s="1"/>
  <c r="EL175" i="1"/>
  <c r="EK175" i="1"/>
  <c r="EB305" i="1"/>
  <c r="DH169" i="1"/>
  <c r="DJ169" i="1" s="1"/>
  <c r="DP169" i="1" s="1"/>
  <c r="DK169" i="1"/>
  <c r="DL169" i="1"/>
  <c r="DB302" i="1"/>
  <c r="CD174" i="1"/>
  <c r="CH174" i="1" s="1"/>
  <c r="CI174" i="1"/>
  <c r="CB303" i="1"/>
  <c r="BB302" i="1"/>
  <c r="BJ134" i="1"/>
  <c r="BP134" i="1" s="1"/>
  <c r="AD131" i="1"/>
  <c r="AH131" i="1" s="1"/>
  <c r="AI131" i="1"/>
  <c r="AB302" i="1"/>
  <c r="J131" i="1"/>
  <c r="P131" i="1" s="1"/>
  <c r="D132" i="1" s="1"/>
  <c r="K131" i="1"/>
  <c r="L131" i="1"/>
  <c r="IJ168" i="1" l="1"/>
  <c r="IP168" i="1" s="1"/>
  <c r="IL168" i="1"/>
  <c r="IK168" i="1"/>
  <c r="IB304" i="1"/>
  <c r="HI133" i="1"/>
  <c r="HD133" i="1"/>
  <c r="HH133" i="1" s="1"/>
  <c r="HB306" i="1"/>
  <c r="GD170" i="1"/>
  <c r="GH170" i="1" s="1"/>
  <c r="GI170" i="1"/>
  <c r="GB305" i="1"/>
  <c r="FJ173" i="1"/>
  <c r="FP173" i="1" s="1"/>
  <c r="FL173" i="1"/>
  <c r="FK173" i="1"/>
  <c r="FB307" i="1"/>
  <c r="EI176" i="1"/>
  <c r="EJ176" i="1" s="1"/>
  <c r="EP176" i="1" s="1"/>
  <c r="EL176" i="1"/>
  <c r="EK176" i="1"/>
  <c r="EB306" i="1"/>
  <c r="DD170" i="1"/>
  <c r="DI170" i="1"/>
  <c r="DB303" i="1"/>
  <c r="CJ174" i="1"/>
  <c r="CP174" i="1" s="1"/>
  <c r="CL174" i="1"/>
  <c r="CK174" i="1"/>
  <c r="CB304" i="1"/>
  <c r="BD135" i="1"/>
  <c r="BI135" i="1"/>
  <c r="BB303" i="1"/>
  <c r="AB303" i="1"/>
  <c r="AJ131" i="1"/>
  <c r="AP131" i="1" s="1"/>
  <c r="AL131" i="1"/>
  <c r="AK131" i="1"/>
  <c r="H132" i="1"/>
  <c r="K132" i="1"/>
  <c r="L132" i="1"/>
  <c r="I132" i="1"/>
  <c r="ID169" i="1" l="1"/>
  <c r="IH169" i="1" s="1"/>
  <c r="II169" i="1"/>
  <c r="IB305" i="1"/>
  <c r="HB307" i="1"/>
  <c r="HL133" i="1"/>
  <c r="HK133" i="1"/>
  <c r="HJ133" i="1"/>
  <c r="HP133" i="1" s="1"/>
  <c r="GJ170" i="1"/>
  <c r="GP170" i="1" s="1"/>
  <c r="GL170" i="1"/>
  <c r="GK170" i="1"/>
  <c r="GB306" i="1"/>
  <c r="FD174" i="1"/>
  <c r="FH174" i="1" s="1"/>
  <c r="FI174" i="1"/>
  <c r="FB308" i="1"/>
  <c r="ED177" i="1"/>
  <c r="EH177" i="1" s="1"/>
  <c r="EI177" i="1"/>
  <c r="EB307" i="1"/>
  <c r="DH170" i="1"/>
  <c r="DJ170" i="1" s="1"/>
  <c r="DP170" i="1" s="1"/>
  <c r="DL170" i="1"/>
  <c r="DK170" i="1"/>
  <c r="DB304" i="1"/>
  <c r="CD175" i="1"/>
  <c r="CH175" i="1" s="1"/>
  <c r="CI175" i="1"/>
  <c r="CB305" i="1"/>
  <c r="BL135" i="1"/>
  <c r="BK135" i="1"/>
  <c r="BB304" i="1"/>
  <c r="BH135" i="1"/>
  <c r="AD132" i="1"/>
  <c r="AH132" i="1" s="1"/>
  <c r="AI132" i="1"/>
  <c r="AB304" i="1"/>
  <c r="J132" i="1"/>
  <c r="P132" i="1" s="1"/>
  <c r="IJ169" i="1" l="1"/>
  <c r="IP169" i="1" s="1"/>
  <c r="ID170" i="1"/>
  <c r="IH170" i="1" s="1"/>
  <c r="II170" i="1"/>
  <c r="IK169" i="1"/>
  <c r="IL169" i="1"/>
  <c r="IB306" i="1"/>
  <c r="HB308" i="1"/>
  <c r="HI134" i="1"/>
  <c r="HD134" i="1"/>
  <c r="HH134" i="1" s="1"/>
  <c r="GD171" i="1"/>
  <c r="GH171" i="1" s="1"/>
  <c r="GI171" i="1"/>
  <c r="GB307" i="1"/>
  <c r="FJ174" i="1"/>
  <c r="FP174" i="1" s="1"/>
  <c r="FD175" i="1"/>
  <c r="FH175" i="1" s="1"/>
  <c r="FI175" i="1"/>
  <c r="FL174" i="1"/>
  <c r="FK174" i="1"/>
  <c r="FB309" i="1"/>
  <c r="EJ177" i="1"/>
  <c r="EP177" i="1" s="1"/>
  <c r="EL177" i="1"/>
  <c r="EK177" i="1"/>
  <c r="EB308" i="1"/>
  <c r="DD171" i="1"/>
  <c r="DI171" i="1"/>
  <c r="DB305" i="1"/>
  <c r="CJ175" i="1"/>
  <c r="CP175" i="1" s="1"/>
  <c r="CL175" i="1"/>
  <c r="CK175" i="1"/>
  <c r="CB306" i="1"/>
  <c r="BB305" i="1"/>
  <c r="BJ135" i="1"/>
  <c r="BP135" i="1" s="1"/>
  <c r="AJ132" i="1"/>
  <c r="AP132" i="1" s="1"/>
  <c r="AB305" i="1"/>
  <c r="AL132" i="1"/>
  <c r="AK132" i="1"/>
  <c r="I133" i="1"/>
  <c r="D133" i="1"/>
  <c r="H133" i="1" s="1"/>
  <c r="IJ170" i="1" l="1"/>
  <c r="IP170" i="1" s="1"/>
  <c r="ID171" i="1" s="1"/>
  <c r="IH171" i="1" s="1"/>
  <c r="II171" i="1"/>
  <c r="IL170" i="1"/>
  <c r="IK170" i="1"/>
  <c r="IB307" i="1"/>
  <c r="HJ134" i="1"/>
  <c r="HP134" i="1" s="1"/>
  <c r="HB309" i="1"/>
  <c r="HL134" i="1"/>
  <c r="HK134" i="1"/>
  <c r="GJ171" i="1"/>
  <c r="GP171" i="1" s="1"/>
  <c r="GK171" i="1"/>
  <c r="GL171" i="1"/>
  <c r="GB308" i="1"/>
  <c r="FJ175" i="1"/>
  <c r="FP175" i="1" s="1"/>
  <c r="FL175" i="1"/>
  <c r="FK175" i="1"/>
  <c r="FB310" i="1"/>
  <c r="ED178" i="1"/>
  <c r="EH178" i="1" s="1"/>
  <c r="EI178" i="1"/>
  <c r="EB309" i="1"/>
  <c r="DH171" i="1"/>
  <c r="DJ171" i="1" s="1"/>
  <c r="DP171" i="1" s="1"/>
  <c r="DK171" i="1"/>
  <c r="DL171" i="1"/>
  <c r="DB306" i="1"/>
  <c r="CD176" i="1"/>
  <c r="CH176" i="1" s="1"/>
  <c r="CI176" i="1"/>
  <c r="CB307" i="1"/>
  <c r="BI136" i="1"/>
  <c r="BD136" i="1"/>
  <c r="BH136" i="1" s="1"/>
  <c r="BB306" i="1"/>
  <c r="AI133" i="1"/>
  <c r="AD133" i="1"/>
  <c r="AB306" i="1"/>
  <c r="J133" i="1"/>
  <c r="K133" i="1"/>
  <c r="L133" i="1"/>
  <c r="IJ171" i="1" l="1"/>
  <c r="IP171" i="1" s="1"/>
  <c r="IL171" i="1"/>
  <c r="IK171" i="1"/>
  <c r="IB308" i="1"/>
  <c r="HD135" i="1"/>
  <c r="HH135" i="1" s="1"/>
  <c r="HI135" i="1"/>
  <c r="HB310" i="1"/>
  <c r="GD172" i="1"/>
  <c r="GH172" i="1" s="1"/>
  <c r="GI172" i="1"/>
  <c r="GB309" i="1"/>
  <c r="FD176" i="1"/>
  <c r="FH176" i="1" s="1"/>
  <c r="FI176" i="1"/>
  <c r="FB311" i="1"/>
  <c r="EJ178" i="1"/>
  <c r="EP178" i="1" s="1"/>
  <c r="EL178" i="1"/>
  <c r="EK178" i="1"/>
  <c r="EB310" i="1"/>
  <c r="DI172" i="1"/>
  <c r="DD172" i="1"/>
  <c r="DB307" i="1"/>
  <c r="CJ176" i="1"/>
  <c r="CP176" i="1" s="1"/>
  <c r="CL176" i="1"/>
  <c r="CK176" i="1"/>
  <c r="CB308" i="1"/>
  <c r="BB307" i="1"/>
  <c r="BL136" i="1"/>
  <c r="BK136" i="1"/>
  <c r="BJ136" i="1"/>
  <c r="BP136" i="1" s="1"/>
  <c r="AL133" i="1"/>
  <c r="AK133" i="1"/>
  <c r="AB307" i="1"/>
  <c r="AH133" i="1"/>
  <c r="P133" i="1"/>
  <c r="D134" i="1" s="1"/>
  <c r="ID172" i="1" l="1"/>
  <c r="IH172" i="1" s="1"/>
  <c r="II172" i="1"/>
  <c r="IB309" i="1"/>
  <c r="HJ135" i="1"/>
  <c r="HP135" i="1" s="1"/>
  <c r="HB311" i="1"/>
  <c r="HL135" i="1"/>
  <c r="HK135" i="1"/>
  <c r="GJ172" i="1"/>
  <c r="GP172" i="1" s="1"/>
  <c r="GL172" i="1"/>
  <c r="GK172" i="1"/>
  <c r="GB310" i="1"/>
  <c r="FJ176" i="1"/>
  <c r="FP176" i="1" s="1"/>
  <c r="FL176" i="1"/>
  <c r="FK176" i="1"/>
  <c r="FB312" i="1"/>
  <c r="ED179" i="1"/>
  <c r="EH179" i="1" s="1"/>
  <c r="EI179" i="1"/>
  <c r="EB311" i="1"/>
  <c r="DH172" i="1"/>
  <c r="DJ172" i="1" s="1"/>
  <c r="DP172" i="1" s="1"/>
  <c r="DL172" i="1"/>
  <c r="DK172" i="1"/>
  <c r="DB308" i="1"/>
  <c r="CD177" i="1"/>
  <c r="CH177" i="1" s="1"/>
  <c r="CI177" i="1"/>
  <c r="CB309" i="1"/>
  <c r="BI137" i="1"/>
  <c r="BD137" i="1"/>
  <c r="BB308" i="1"/>
  <c r="AB308" i="1"/>
  <c r="AJ133" i="1"/>
  <c r="AP133" i="1" s="1"/>
  <c r="I134" i="1"/>
  <c r="H134" i="1"/>
  <c r="L134" i="1"/>
  <c r="K134" i="1"/>
  <c r="IJ172" i="1" l="1"/>
  <c r="IP172" i="1" s="1"/>
  <c r="ID173" i="1"/>
  <c r="IH173" i="1" s="1"/>
  <c r="II173" i="1"/>
  <c r="IL172" i="1"/>
  <c r="IK172" i="1"/>
  <c r="IB310" i="1"/>
  <c r="HI136" i="1"/>
  <c r="HD136" i="1"/>
  <c r="HB312" i="1"/>
  <c r="GD173" i="1"/>
  <c r="GH173" i="1" s="1"/>
  <c r="GI173" i="1"/>
  <c r="GB311" i="1"/>
  <c r="FD177" i="1"/>
  <c r="FH177" i="1" s="1"/>
  <c r="FI177" i="1"/>
  <c r="FB313" i="1"/>
  <c r="EJ179" i="1"/>
  <c r="EP179" i="1" s="1"/>
  <c r="ED180" i="1" s="1"/>
  <c r="EH180" i="1" s="1"/>
  <c r="EL179" i="1"/>
  <c r="EK179" i="1"/>
  <c r="EB312" i="1"/>
  <c r="DD173" i="1"/>
  <c r="DI173" i="1"/>
  <c r="DB309" i="1"/>
  <c r="CJ177" i="1"/>
  <c r="CP177" i="1" s="1"/>
  <c r="CL177" i="1"/>
  <c r="CK177" i="1"/>
  <c r="CB310" i="1"/>
  <c r="BB309" i="1"/>
  <c r="BL137" i="1"/>
  <c r="BK137" i="1"/>
  <c r="BH137" i="1"/>
  <c r="BJ137" i="1" s="1"/>
  <c r="J134" i="1"/>
  <c r="P134" i="1" s="1"/>
  <c r="D135" i="1" s="1"/>
  <c r="AD134" i="1"/>
  <c r="AH134" i="1" s="1"/>
  <c r="AI134" i="1"/>
  <c r="AB309" i="1"/>
  <c r="IJ173" i="1" l="1"/>
  <c r="IP173" i="1" s="1"/>
  <c r="IL173" i="1"/>
  <c r="IK173" i="1"/>
  <c r="IB311" i="1"/>
  <c r="HB313" i="1"/>
  <c r="HL136" i="1"/>
  <c r="HK136" i="1"/>
  <c r="HH136" i="1"/>
  <c r="HJ136" i="1" s="1"/>
  <c r="GJ173" i="1"/>
  <c r="GP173" i="1" s="1"/>
  <c r="GL173" i="1"/>
  <c r="GK173" i="1"/>
  <c r="GB312" i="1"/>
  <c r="FJ177" i="1"/>
  <c r="FP177" i="1" s="1"/>
  <c r="FL177" i="1"/>
  <c r="FK177" i="1"/>
  <c r="FB314" i="1"/>
  <c r="EI180" i="1"/>
  <c r="EJ180" i="1" s="1"/>
  <c r="EP180" i="1" s="1"/>
  <c r="EL180" i="1"/>
  <c r="EK180" i="1"/>
  <c r="EB313" i="1"/>
  <c r="DH173" i="1"/>
  <c r="DJ173" i="1" s="1"/>
  <c r="DP173" i="1" s="1"/>
  <c r="DL173" i="1"/>
  <c r="DK173" i="1"/>
  <c r="I135" i="1"/>
  <c r="DB310" i="1"/>
  <c r="CD178" i="1"/>
  <c r="CH178" i="1" s="1"/>
  <c r="CI178" i="1"/>
  <c r="CB311" i="1"/>
  <c r="BB310" i="1"/>
  <c r="BP137" i="1"/>
  <c r="AB310" i="1"/>
  <c r="AJ134" i="1"/>
  <c r="AP134" i="1" s="1"/>
  <c r="AL134" i="1"/>
  <c r="AK134" i="1"/>
  <c r="H135" i="1"/>
  <c r="K135" i="1"/>
  <c r="L135" i="1"/>
  <c r="ID174" i="1" l="1"/>
  <c r="IH174" i="1" s="1"/>
  <c r="II174" i="1"/>
  <c r="IB312" i="1"/>
  <c r="HP136" i="1"/>
  <c r="HB314" i="1"/>
  <c r="GD174" i="1"/>
  <c r="GH174" i="1" s="1"/>
  <c r="GI174" i="1"/>
  <c r="GB313" i="1"/>
  <c r="FD178" i="1"/>
  <c r="FH178" i="1" s="1"/>
  <c r="FI178" i="1"/>
  <c r="FB315" i="1"/>
  <c r="ED181" i="1"/>
  <c r="EH181" i="1" s="1"/>
  <c r="EI181" i="1"/>
  <c r="EB314" i="1"/>
  <c r="DD174" i="1"/>
  <c r="DI174" i="1"/>
  <c r="J135" i="1"/>
  <c r="P135" i="1" s="1"/>
  <c r="DB311" i="1"/>
  <c r="CJ178" i="1"/>
  <c r="CP178" i="1" s="1"/>
  <c r="CL178" i="1"/>
  <c r="CK178" i="1"/>
  <c r="CB312" i="1"/>
  <c r="BB311" i="1"/>
  <c r="BD138" i="1"/>
  <c r="BI138" i="1"/>
  <c r="AD135" i="1"/>
  <c r="AH135" i="1" s="1"/>
  <c r="AI135" i="1"/>
  <c r="AB311" i="1"/>
  <c r="IJ174" i="1" l="1"/>
  <c r="IP174" i="1" s="1"/>
  <c r="IL174" i="1"/>
  <c r="IK174" i="1"/>
  <c r="IB313" i="1"/>
  <c r="HB315" i="1"/>
  <c r="HI137" i="1"/>
  <c r="HD137" i="1"/>
  <c r="GJ174" i="1"/>
  <c r="GP174" i="1" s="1"/>
  <c r="GL174" i="1"/>
  <c r="GK174" i="1"/>
  <c r="GB314" i="1"/>
  <c r="FJ178" i="1"/>
  <c r="FP178" i="1" s="1"/>
  <c r="FD179" i="1"/>
  <c r="FH179" i="1" s="1"/>
  <c r="FI179" i="1"/>
  <c r="FL178" i="1"/>
  <c r="FK178" i="1"/>
  <c r="EJ181" i="1"/>
  <c r="EP181" i="1" s="1"/>
  <c r="ED182" i="1" s="1"/>
  <c r="EH182" i="1" s="1"/>
  <c r="EL181" i="1"/>
  <c r="EK181" i="1"/>
  <c r="EB315" i="1"/>
  <c r="DH174" i="1"/>
  <c r="DJ174" i="1" s="1"/>
  <c r="DP174" i="1" s="1"/>
  <c r="DL174" i="1"/>
  <c r="DK174" i="1"/>
  <c r="DB312" i="1"/>
  <c r="CD179" i="1"/>
  <c r="CH179" i="1" s="1"/>
  <c r="CI179" i="1"/>
  <c r="CB313" i="1"/>
  <c r="BL138" i="1"/>
  <c r="BK138" i="1"/>
  <c r="BH138" i="1"/>
  <c r="BJ138" i="1" s="1"/>
  <c r="BB312" i="1"/>
  <c r="AB312" i="1"/>
  <c r="AJ135" i="1"/>
  <c r="AP135" i="1" s="1"/>
  <c r="AL135" i="1"/>
  <c r="AK135" i="1"/>
  <c r="D136" i="1"/>
  <c r="H136" i="1" s="1"/>
  <c r="I136" i="1"/>
  <c r="EI182" i="1" l="1"/>
  <c r="EJ182" i="1" s="1"/>
  <c r="EP182" i="1" s="1"/>
  <c r="ID175" i="1"/>
  <c r="IH175" i="1" s="1"/>
  <c r="II175" i="1"/>
  <c r="IB314" i="1"/>
  <c r="HL137" i="1"/>
  <c r="HK137" i="1"/>
  <c r="HH137" i="1"/>
  <c r="GD175" i="1"/>
  <c r="GH175" i="1" s="1"/>
  <c r="GI175" i="1"/>
  <c r="GB315" i="1"/>
  <c r="FJ179" i="1"/>
  <c r="FP179" i="1" s="1"/>
  <c r="FL179" i="1"/>
  <c r="FK179" i="1"/>
  <c r="EL182" i="1"/>
  <c r="EK182" i="1"/>
  <c r="DD175" i="1"/>
  <c r="DI175" i="1"/>
  <c r="DB313" i="1"/>
  <c r="CJ179" i="1"/>
  <c r="CP179" i="1" s="1"/>
  <c r="CL179" i="1"/>
  <c r="CK179" i="1"/>
  <c r="CB314" i="1"/>
  <c r="BB313" i="1"/>
  <c r="BP138" i="1"/>
  <c r="AI136" i="1"/>
  <c r="AD136" i="1"/>
  <c r="AB313" i="1"/>
  <c r="J136" i="1"/>
  <c r="P136" i="1" s="1"/>
  <c r="D137" i="1" s="1"/>
  <c r="K136" i="1"/>
  <c r="L136" i="1"/>
  <c r="IJ175" i="1" l="1"/>
  <c r="IP175" i="1" s="1"/>
  <c r="IL175" i="1"/>
  <c r="IK175" i="1"/>
  <c r="IB315" i="1"/>
  <c r="HJ137" i="1"/>
  <c r="HP137" i="1" s="1"/>
  <c r="GJ175" i="1"/>
  <c r="GP175" i="1" s="1"/>
  <c r="GD176" i="1" s="1"/>
  <c r="GH176" i="1" s="1"/>
  <c r="GL175" i="1"/>
  <c r="GK175" i="1"/>
  <c r="FD180" i="1"/>
  <c r="FH180" i="1" s="1"/>
  <c r="FI180" i="1"/>
  <c r="ED183" i="1"/>
  <c r="EH183" i="1" s="1"/>
  <c r="EI183" i="1"/>
  <c r="DH175" i="1"/>
  <c r="DJ175" i="1" s="1"/>
  <c r="DP175" i="1" s="1"/>
  <c r="DL175" i="1"/>
  <c r="DK175" i="1"/>
  <c r="DB314" i="1"/>
  <c r="CD180" i="1"/>
  <c r="CH180" i="1" s="1"/>
  <c r="CI180" i="1"/>
  <c r="CB315" i="1"/>
  <c r="BB314" i="1"/>
  <c r="BD139" i="1"/>
  <c r="BI139" i="1"/>
  <c r="AB314" i="1"/>
  <c r="AL136" i="1"/>
  <c r="AK136" i="1"/>
  <c r="AH136" i="1"/>
  <c r="AJ136" i="1" s="1"/>
  <c r="H137" i="1"/>
  <c r="K137" i="1"/>
  <c r="L137" i="1"/>
  <c r="I137" i="1"/>
  <c r="ID176" i="1" l="1"/>
  <c r="IH176" i="1" s="1"/>
  <c r="II176" i="1"/>
  <c r="HI138" i="1"/>
  <c r="HD138" i="1"/>
  <c r="HH138" i="1" s="1"/>
  <c r="GI176" i="1"/>
  <c r="GJ176" i="1" s="1"/>
  <c r="GP176" i="1" s="1"/>
  <c r="GL176" i="1"/>
  <c r="GK176" i="1"/>
  <c r="FJ180" i="1"/>
  <c r="FP180" i="1" s="1"/>
  <c r="FL180" i="1"/>
  <c r="FK180" i="1"/>
  <c r="EJ183" i="1"/>
  <c r="EP183" i="1" s="1"/>
  <c r="EL183" i="1"/>
  <c r="EK183" i="1"/>
  <c r="DD176" i="1"/>
  <c r="DI176" i="1"/>
  <c r="DB315" i="1"/>
  <c r="CJ180" i="1"/>
  <c r="CP180" i="1" s="1"/>
  <c r="CL180" i="1"/>
  <c r="CK180" i="1"/>
  <c r="BL139" i="1"/>
  <c r="BK139" i="1"/>
  <c r="BH139" i="1"/>
  <c r="BJ139" i="1" s="1"/>
  <c r="BB315" i="1"/>
  <c r="AP136" i="1"/>
  <c r="AB315" i="1"/>
  <c r="J137" i="1"/>
  <c r="P137" i="1" s="1"/>
  <c r="IJ176" i="1" l="1"/>
  <c r="IP176" i="1" s="1"/>
  <c r="IL176" i="1"/>
  <c r="IK176" i="1"/>
  <c r="HL138" i="1"/>
  <c r="HK138" i="1"/>
  <c r="HJ138" i="1"/>
  <c r="HP138" i="1" s="1"/>
  <c r="GD177" i="1"/>
  <c r="GH177" i="1" s="1"/>
  <c r="GI177" i="1"/>
  <c r="FD181" i="1"/>
  <c r="FH181" i="1" s="1"/>
  <c r="FI181" i="1"/>
  <c r="ED184" i="1"/>
  <c r="EH184" i="1" s="1"/>
  <c r="EI184" i="1"/>
  <c r="DH176" i="1"/>
  <c r="DJ176" i="1" s="1"/>
  <c r="DP176" i="1" s="1"/>
  <c r="DL176" i="1"/>
  <c r="DK176" i="1"/>
  <c r="CD181" i="1"/>
  <c r="CH181" i="1" s="1"/>
  <c r="CI181" i="1"/>
  <c r="BP139" i="1"/>
  <c r="AD137" i="1"/>
  <c r="AH137" i="1" s="1"/>
  <c r="AI137" i="1"/>
  <c r="I138" i="1"/>
  <c r="D138" i="1"/>
  <c r="H138" i="1" s="1"/>
  <c r="ID177" i="1" l="1"/>
  <c r="IH177" i="1" s="1"/>
  <c r="II177" i="1"/>
  <c r="HD139" i="1"/>
  <c r="HH139" i="1" s="1"/>
  <c r="HI139" i="1"/>
  <c r="GJ177" i="1"/>
  <c r="GP177" i="1" s="1"/>
  <c r="GL177" i="1"/>
  <c r="GK177" i="1"/>
  <c r="FJ181" i="1"/>
  <c r="FP181" i="1" s="1"/>
  <c r="FD182" i="1"/>
  <c r="FH182" i="1" s="1"/>
  <c r="FI182" i="1"/>
  <c r="FL181" i="1"/>
  <c r="FK181" i="1"/>
  <c r="EJ184" i="1"/>
  <c r="EP184" i="1" s="1"/>
  <c r="EL184" i="1"/>
  <c r="EK184" i="1"/>
  <c r="DD177" i="1"/>
  <c r="DI177" i="1"/>
  <c r="CJ181" i="1"/>
  <c r="CP181" i="1" s="1"/>
  <c r="CD182" i="1" s="1"/>
  <c r="CH182" i="1" s="1"/>
  <c r="CI182" i="1"/>
  <c r="CL181" i="1"/>
  <c r="CK181" i="1"/>
  <c r="BD140" i="1"/>
  <c r="BH140" i="1" s="1"/>
  <c r="BI140" i="1"/>
  <c r="AJ137" i="1"/>
  <c r="AP137" i="1" s="1"/>
  <c r="AL137" i="1"/>
  <c r="AK137" i="1"/>
  <c r="J138" i="1"/>
  <c r="P138" i="1" s="1"/>
  <c r="D139" i="1" s="1"/>
  <c r="K138" i="1"/>
  <c r="L138" i="1"/>
  <c r="IJ177" i="1" l="1"/>
  <c r="IP177" i="1" s="1"/>
  <c r="II178" i="1" s="1"/>
  <c r="ID178" i="1"/>
  <c r="IH178" i="1" s="1"/>
  <c r="IL177" i="1"/>
  <c r="IK177" i="1"/>
  <c r="HJ139" i="1"/>
  <c r="HP139" i="1" s="1"/>
  <c r="HL139" i="1"/>
  <c r="HK139" i="1"/>
  <c r="GD178" i="1"/>
  <c r="GH178" i="1" s="1"/>
  <c r="GI178" i="1"/>
  <c r="FJ182" i="1"/>
  <c r="FP182" i="1" s="1"/>
  <c r="FL182" i="1"/>
  <c r="FK182" i="1"/>
  <c r="ED185" i="1"/>
  <c r="EH185" i="1" s="1"/>
  <c r="EI185" i="1"/>
  <c r="DH177" i="1"/>
  <c r="DJ177" i="1" s="1"/>
  <c r="DP177" i="1" s="1"/>
  <c r="DK177" i="1"/>
  <c r="DL177" i="1"/>
  <c r="CJ182" i="1"/>
  <c r="CP182" i="1" s="1"/>
  <c r="CL182" i="1"/>
  <c r="CK182" i="1"/>
  <c r="BJ140" i="1"/>
  <c r="BP140" i="1" s="1"/>
  <c r="BL140" i="1"/>
  <c r="BK140" i="1"/>
  <c r="AI138" i="1"/>
  <c r="AD138" i="1"/>
  <c r="H139" i="1"/>
  <c r="K139" i="1"/>
  <c r="L139" i="1"/>
  <c r="I139" i="1"/>
  <c r="IJ178" i="1" l="1"/>
  <c r="IP178" i="1" s="1"/>
  <c r="IL178" i="1"/>
  <c r="IK178" i="1"/>
  <c r="HD140" i="1"/>
  <c r="HH140" i="1" s="1"/>
  <c r="HI140" i="1"/>
  <c r="GJ178" i="1"/>
  <c r="GP178" i="1" s="1"/>
  <c r="GD179" i="1" s="1"/>
  <c r="GH179" i="1" s="1"/>
  <c r="GL178" i="1"/>
  <c r="GK178" i="1"/>
  <c r="FD183" i="1"/>
  <c r="FH183" i="1" s="1"/>
  <c r="FI183" i="1"/>
  <c r="EJ185" i="1"/>
  <c r="EP185" i="1" s="1"/>
  <c r="EL185" i="1"/>
  <c r="EK185" i="1"/>
  <c r="DD178" i="1"/>
  <c r="DI178" i="1"/>
  <c r="CD183" i="1"/>
  <c r="CH183" i="1" s="1"/>
  <c r="CI183" i="1"/>
  <c r="BD141" i="1"/>
  <c r="BI141" i="1"/>
  <c r="AL138" i="1"/>
  <c r="AK138" i="1"/>
  <c r="AH138" i="1"/>
  <c r="AJ138" i="1" s="1"/>
  <c r="J139" i="1"/>
  <c r="P139" i="1" s="1"/>
  <c r="D140" i="1" s="1"/>
  <c r="ID179" i="1" l="1"/>
  <c r="IH179" i="1" s="1"/>
  <c r="II179" i="1"/>
  <c r="HJ140" i="1"/>
  <c r="HP140" i="1" s="1"/>
  <c r="HL140" i="1"/>
  <c r="HK140" i="1"/>
  <c r="GI179" i="1"/>
  <c r="GJ179" i="1" s="1"/>
  <c r="GP179" i="1" s="1"/>
  <c r="GL179" i="1"/>
  <c r="GK179" i="1"/>
  <c r="FJ183" i="1"/>
  <c r="FP183" i="1" s="1"/>
  <c r="FL183" i="1"/>
  <c r="FK183" i="1"/>
  <c r="ED186" i="1"/>
  <c r="EH186" i="1" s="1"/>
  <c r="EI186" i="1"/>
  <c r="DH178" i="1"/>
  <c r="DJ178" i="1" s="1"/>
  <c r="DP178" i="1" s="1"/>
  <c r="DL178" i="1"/>
  <c r="DK178" i="1"/>
  <c r="CJ183" i="1"/>
  <c r="CP183" i="1" s="1"/>
  <c r="CI184" i="1"/>
  <c r="CL183" i="1"/>
  <c r="CK183" i="1"/>
  <c r="BL141" i="1"/>
  <c r="BK141" i="1"/>
  <c r="BH141" i="1"/>
  <c r="AP138" i="1"/>
  <c r="H140" i="1"/>
  <c r="K140" i="1"/>
  <c r="L140" i="1"/>
  <c r="I140" i="1"/>
  <c r="IJ179" i="1" l="1"/>
  <c r="IP179" i="1" s="1"/>
  <c r="IL179" i="1"/>
  <c r="IK179" i="1"/>
  <c r="HD141" i="1"/>
  <c r="HI141" i="1"/>
  <c r="GD180" i="1"/>
  <c r="GH180" i="1" s="1"/>
  <c r="GI180" i="1"/>
  <c r="FD184" i="1"/>
  <c r="FH184" i="1" s="1"/>
  <c r="FI184" i="1"/>
  <c r="EL186" i="1"/>
  <c r="EK186" i="1"/>
  <c r="EJ186" i="1"/>
  <c r="EP186" i="1" s="1"/>
  <c r="DD179" i="1"/>
  <c r="DI179" i="1"/>
  <c r="CD184" i="1"/>
  <c r="CH184" i="1" s="1"/>
  <c r="CJ184" i="1" s="1"/>
  <c r="CP184" i="1" s="1"/>
  <c r="CK184" i="1"/>
  <c r="BJ141" i="1"/>
  <c r="BP141" i="1" s="1"/>
  <c r="AD139" i="1"/>
  <c r="AH139" i="1" s="1"/>
  <c r="AI139" i="1"/>
  <c r="J140" i="1"/>
  <c r="P140" i="1" s="1"/>
  <c r="D141" i="1" s="1"/>
  <c r="ID180" i="1" l="1"/>
  <c r="IH180" i="1" s="1"/>
  <c r="II180" i="1"/>
  <c r="HL141" i="1"/>
  <c r="HK141" i="1"/>
  <c r="HH141" i="1"/>
  <c r="GJ180" i="1"/>
  <c r="GP180" i="1" s="1"/>
  <c r="GD181" i="1" s="1"/>
  <c r="GH181" i="1" s="1"/>
  <c r="GI181" i="1"/>
  <c r="GL180" i="1"/>
  <c r="GK180" i="1"/>
  <c r="FJ184" i="1"/>
  <c r="FP184" i="1" s="1"/>
  <c r="FL184" i="1"/>
  <c r="FK184" i="1"/>
  <c r="ED187" i="1"/>
  <c r="EH187" i="1" s="1"/>
  <c r="EI187" i="1"/>
  <c r="DH179" i="1"/>
  <c r="DJ179" i="1" s="1"/>
  <c r="DP179" i="1" s="1"/>
  <c r="DK179" i="1"/>
  <c r="DL179" i="1"/>
  <c r="CL184" i="1"/>
  <c r="CD185" i="1"/>
  <c r="CH185" i="1" s="1"/>
  <c r="CI185" i="1"/>
  <c r="BI142" i="1"/>
  <c r="BD142" i="1"/>
  <c r="AJ139" i="1"/>
  <c r="AP139" i="1" s="1"/>
  <c r="AL139" i="1"/>
  <c r="AK139" i="1"/>
  <c r="H141" i="1"/>
  <c r="K141" i="1"/>
  <c r="L141" i="1"/>
  <c r="I141" i="1"/>
  <c r="IJ180" i="1" l="1"/>
  <c r="IP180" i="1" s="1"/>
  <c r="IL180" i="1"/>
  <c r="IK180" i="1"/>
  <c r="HJ141" i="1"/>
  <c r="HP141" i="1" s="1"/>
  <c r="GJ181" i="1"/>
  <c r="GP181" i="1" s="1"/>
  <c r="GL181" i="1"/>
  <c r="GK181" i="1"/>
  <c r="FD185" i="1"/>
  <c r="FH185" i="1" s="1"/>
  <c r="FI185" i="1"/>
  <c r="EJ187" i="1"/>
  <c r="EP187" i="1" s="1"/>
  <c r="EL187" i="1"/>
  <c r="EK187" i="1"/>
  <c r="DD180" i="1"/>
  <c r="DI180" i="1"/>
  <c r="CJ185" i="1"/>
  <c r="CP185" i="1" s="1"/>
  <c r="CK185" i="1"/>
  <c r="CL185" i="1"/>
  <c r="CD186" i="1"/>
  <c r="CH186" i="1" s="1"/>
  <c r="CI186" i="1"/>
  <c r="BL142" i="1"/>
  <c r="BK142" i="1"/>
  <c r="BH142" i="1"/>
  <c r="BJ142" i="1" s="1"/>
  <c r="AD140" i="1"/>
  <c r="AH140" i="1" s="1"/>
  <c r="AI140" i="1"/>
  <c r="J141" i="1"/>
  <c r="ID181" i="1" l="1"/>
  <c r="IH181" i="1" s="1"/>
  <c r="II181" i="1"/>
  <c r="HD142" i="1"/>
  <c r="HH142" i="1" s="1"/>
  <c r="HI142" i="1"/>
  <c r="GD182" i="1"/>
  <c r="GH182" i="1" s="1"/>
  <c r="GI182" i="1"/>
  <c r="FJ185" i="1"/>
  <c r="FP185" i="1" s="1"/>
  <c r="FL185" i="1"/>
  <c r="FK185" i="1"/>
  <c r="ED188" i="1"/>
  <c r="EH188" i="1" s="1"/>
  <c r="EI188" i="1"/>
  <c r="DH180" i="1"/>
  <c r="DJ180" i="1" s="1"/>
  <c r="DP180" i="1" s="1"/>
  <c r="DK180" i="1"/>
  <c r="DL180" i="1"/>
  <c r="CJ186" i="1"/>
  <c r="CP186" i="1" s="1"/>
  <c r="CL186" i="1"/>
  <c r="CK186" i="1"/>
  <c r="BP142" i="1"/>
  <c r="AL140" i="1"/>
  <c r="AK140" i="1"/>
  <c r="AJ140" i="1"/>
  <c r="AP140" i="1" s="1"/>
  <c r="P141" i="1"/>
  <c r="I142" i="1" s="1"/>
  <c r="IJ181" i="1" l="1"/>
  <c r="IP181" i="1" s="1"/>
  <c r="ID182" i="1" s="1"/>
  <c r="IL181" i="1"/>
  <c r="IK181" i="1"/>
  <c r="HJ142" i="1"/>
  <c r="HP142" i="1" s="1"/>
  <c r="HL142" i="1"/>
  <c r="HK142" i="1"/>
  <c r="GJ182" i="1"/>
  <c r="GP182" i="1" s="1"/>
  <c r="GL182" i="1"/>
  <c r="GK182" i="1"/>
  <c r="FD186" i="1"/>
  <c r="FI186" i="1"/>
  <c r="FH186" i="1"/>
  <c r="EJ188" i="1"/>
  <c r="EP188" i="1" s="1"/>
  <c r="ED189" i="1" s="1"/>
  <c r="EH189" i="1" s="1"/>
  <c r="EL188" i="1"/>
  <c r="EK188" i="1"/>
  <c r="DD181" i="1"/>
  <c r="DH181" i="1" s="1"/>
  <c r="DI181" i="1"/>
  <c r="CD187" i="1"/>
  <c r="CH187" i="1" s="1"/>
  <c r="CI187" i="1"/>
  <c r="BI143" i="1"/>
  <c r="BD143" i="1"/>
  <c r="AD141" i="1"/>
  <c r="AH141" i="1" s="1"/>
  <c r="AI141" i="1"/>
  <c r="D142" i="1"/>
  <c r="EI189" i="1" l="1"/>
  <c r="IH182" i="1"/>
  <c r="II182" i="1"/>
  <c r="IJ182" i="1" s="1"/>
  <c r="IP182" i="1" s="1"/>
  <c r="IL182" i="1"/>
  <c r="IK182" i="1"/>
  <c r="HD143" i="1"/>
  <c r="HH143" i="1" s="1"/>
  <c r="HI143" i="1"/>
  <c r="GD183" i="1"/>
  <c r="GH183" i="1" s="1"/>
  <c r="GI183" i="1"/>
  <c r="FJ186" i="1"/>
  <c r="FP186" i="1" s="1"/>
  <c r="FD187" i="1"/>
  <c r="FH187" i="1" s="1"/>
  <c r="FI187" i="1"/>
  <c r="FL186" i="1"/>
  <c r="FK186" i="1"/>
  <c r="EJ189" i="1"/>
  <c r="EP189" i="1" s="1"/>
  <c r="EL189" i="1"/>
  <c r="EK189" i="1"/>
  <c r="DJ181" i="1"/>
  <c r="DP181" i="1" s="1"/>
  <c r="DD182" i="1" s="1"/>
  <c r="DL181" i="1"/>
  <c r="DK181" i="1"/>
  <c r="CJ187" i="1"/>
  <c r="CP187" i="1" s="1"/>
  <c r="CD188" i="1"/>
  <c r="CI188" i="1"/>
  <c r="CL187" i="1"/>
  <c r="CK187" i="1"/>
  <c r="BL143" i="1"/>
  <c r="BK143" i="1"/>
  <c r="BH143" i="1"/>
  <c r="AJ141" i="1"/>
  <c r="AP141" i="1" s="1"/>
  <c r="AL141" i="1"/>
  <c r="AK141" i="1"/>
  <c r="L142" i="1"/>
  <c r="K142" i="1"/>
  <c r="H142" i="1"/>
  <c r="ID183" i="1" l="1"/>
  <c r="IH183" i="1" s="1"/>
  <c r="II183" i="1"/>
  <c r="HJ143" i="1"/>
  <c r="HP143" i="1" s="1"/>
  <c r="HL143" i="1"/>
  <c r="HK143" i="1"/>
  <c r="GJ183" i="1"/>
  <c r="GP183" i="1" s="1"/>
  <c r="GL183" i="1"/>
  <c r="GK183" i="1"/>
  <c r="FJ187" i="1"/>
  <c r="FP187" i="1" s="1"/>
  <c r="FL187" i="1"/>
  <c r="FK187" i="1"/>
  <c r="ED190" i="1"/>
  <c r="EH190" i="1" s="1"/>
  <c r="EI190" i="1"/>
  <c r="DI182" i="1"/>
  <c r="DH182" i="1"/>
  <c r="DJ182" i="1" s="1"/>
  <c r="DP182" i="1" s="1"/>
  <c r="DK182" i="1"/>
  <c r="DL182" i="1"/>
  <c r="CH188" i="1"/>
  <c r="CJ188" i="1" s="1"/>
  <c r="CP188" i="1" s="1"/>
  <c r="CL188" i="1"/>
  <c r="CK188" i="1"/>
  <c r="BJ143" i="1"/>
  <c r="BP143" i="1" s="1"/>
  <c r="AD142" i="1"/>
  <c r="AH142" i="1" s="1"/>
  <c r="AI142" i="1"/>
  <c r="J142" i="1"/>
  <c r="IJ183" i="1" l="1"/>
  <c r="IP183" i="1" s="1"/>
  <c r="IL183" i="1"/>
  <c r="IK183" i="1"/>
  <c r="HI144" i="1"/>
  <c r="HD144" i="1"/>
  <c r="HH144" i="1" s="1"/>
  <c r="GD184" i="1"/>
  <c r="GH184" i="1" s="1"/>
  <c r="GI184" i="1"/>
  <c r="FD188" i="1"/>
  <c r="FH188" i="1" s="1"/>
  <c r="FI188" i="1"/>
  <c r="EJ190" i="1"/>
  <c r="EP190" i="1" s="1"/>
  <c r="EL190" i="1"/>
  <c r="EK190" i="1"/>
  <c r="DI183" i="1"/>
  <c r="DD183" i="1"/>
  <c r="CD189" i="1"/>
  <c r="CH189" i="1" s="1"/>
  <c r="CI189" i="1"/>
  <c r="BD144" i="1"/>
  <c r="BH144" i="1" s="1"/>
  <c r="BI144" i="1"/>
  <c r="AJ142" i="1"/>
  <c r="AP142" i="1" s="1"/>
  <c r="AL142" i="1"/>
  <c r="AK142" i="1"/>
  <c r="P142" i="1"/>
  <c r="ID184" i="1" l="1"/>
  <c r="IH184" i="1" s="1"/>
  <c r="II184" i="1"/>
  <c r="HL144" i="1"/>
  <c r="HK144" i="1"/>
  <c r="HJ144" i="1"/>
  <c r="HP144" i="1" s="1"/>
  <c r="GJ184" i="1"/>
  <c r="GP184" i="1" s="1"/>
  <c r="GL184" i="1"/>
  <c r="GK184" i="1"/>
  <c r="FJ188" i="1"/>
  <c r="FP188" i="1" s="1"/>
  <c r="FL188" i="1"/>
  <c r="FK188" i="1"/>
  <c r="ED191" i="1"/>
  <c r="EH191" i="1" s="1"/>
  <c r="EI191" i="1"/>
  <c r="DH183" i="1"/>
  <c r="DJ183" i="1" s="1"/>
  <c r="DP183" i="1" s="1"/>
  <c r="DK183" i="1"/>
  <c r="DL183" i="1"/>
  <c r="CJ189" i="1"/>
  <c r="CP189" i="1" s="1"/>
  <c r="CL189" i="1"/>
  <c r="CK189" i="1"/>
  <c r="BJ144" i="1"/>
  <c r="BP144" i="1" s="1"/>
  <c r="BL144" i="1"/>
  <c r="BK144" i="1"/>
  <c r="AI143" i="1"/>
  <c r="AD143" i="1"/>
  <c r="D143" i="1"/>
  <c r="H143" i="1" s="1"/>
  <c r="I143" i="1"/>
  <c r="IJ184" i="1" l="1"/>
  <c r="IP184" i="1" s="1"/>
  <c r="IL184" i="1"/>
  <c r="IK184" i="1"/>
  <c r="HD145" i="1"/>
  <c r="HH145" i="1" s="1"/>
  <c r="HI145" i="1"/>
  <c r="GD185" i="1"/>
  <c r="GH185" i="1" s="1"/>
  <c r="GI185" i="1"/>
  <c r="FD189" i="1"/>
  <c r="FH189" i="1" s="1"/>
  <c r="FI189" i="1"/>
  <c r="EJ191" i="1"/>
  <c r="EP191" i="1" s="1"/>
  <c r="EL191" i="1"/>
  <c r="EK191" i="1"/>
  <c r="DD184" i="1"/>
  <c r="DI184" i="1"/>
  <c r="CD190" i="1"/>
  <c r="CH190" i="1" s="1"/>
  <c r="CI190" i="1"/>
  <c r="BI145" i="1"/>
  <c r="BD145" i="1"/>
  <c r="AL143" i="1"/>
  <c r="AK143" i="1"/>
  <c r="AH143" i="1"/>
  <c r="AJ143" i="1" s="1"/>
  <c r="J143" i="1"/>
  <c r="P143" i="1" s="1"/>
  <c r="D144" i="1" s="1"/>
  <c r="K143" i="1"/>
  <c r="L143" i="1"/>
  <c r="ID185" i="1" l="1"/>
  <c r="IH185" i="1" s="1"/>
  <c r="II185" i="1"/>
  <c r="HJ145" i="1"/>
  <c r="HP145" i="1" s="1"/>
  <c r="HL145" i="1"/>
  <c r="HK145" i="1"/>
  <c r="GJ185" i="1"/>
  <c r="GP185" i="1" s="1"/>
  <c r="GL185" i="1"/>
  <c r="GK185" i="1"/>
  <c r="FJ189" i="1"/>
  <c r="FP189" i="1" s="1"/>
  <c r="FL189" i="1"/>
  <c r="FK189" i="1"/>
  <c r="ED192" i="1"/>
  <c r="EH192" i="1" s="1"/>
  <c r="EI192" i="1"/>
  <c r="DH184" i="1"/>
  <c r="DJ184" i="1" s="1"/>
  <c r="DP184" i="1" s="1"/>
  <c r="DK184" i="1"/>
  <c r="DL184" i="1"/>
  <c r="CJ190" i="1"/>
  <c r="CP190" i="1" s="1"/>
  <c r="CL190" i="1"/>
  <c r="CK190" i="1"/>
  <c r="BL145" i="1"/>
  <c r="BK145" i="1"/>
  <c r="BH145" i="1"/>
  <c r="BJ145" i="1" s="1"/>
  <c r="AP143" i="1"/>
  <c r="H144" i="1"/>
  <c r="K144" i="1"/>
  <c r="L144" i="1"/>
  <c r="I144" i="1"/>
  <c r="IJ185" i="1" l="1"/>
  <c r="IP185" i="1" s="1"/>
  <c r="IL185" i="1"/>
  <c r="IK185" i="1"/>
  <c r="HI146" i="1"/>
  <c r="HD146" i="1"/>
  <c r="HK146" i="1" s="1"/>
  <c r="GD186" i="1"/>
  <c r="GH186" i="1" s="1"/>
  <c r="GI186" i="1"/>
  <c r="FD190" i="1"/>
  <c r="FH190" i="1" s="1"/>
  <c r="FI190" i="1"/>
  <c r="EJ192" i="1"/>
  <c r="EP192" i="1" s="1"/>
  <c r="ED193" i="1" s="1"/>
  <c r="EH193" i="1" s="1"/>
  <c r="EI193" i="1"/>
  <c r="EL192" i="1"/>
  <c r="EK192" i="1"/>
  <c r="DI185" i="1"/>
  <c r="DD185" i="1"/>
  <c r="CD191" i="1"/>
  <c r="CH191" i="1" s="1"/>
  <c r="CI191" i="1"/>
  <c r="BP145" i="1"/>
  <c r="J144" i="1"/>
  <c r="P144" i="1" s="1"/>
  <c r="I145" i="1" s="1"/>
  <c r="AI144" i="1"/>
  <c r="AD144" i="1"/>
  <c r="ID186" i="1" l="1"/>
  <c r="IH186" i="1" s="1"/>
  <c r="II186" i="1"/>
  <c r="HL146" i="1"/>
  <c r="HH146" i="1"/>
  <c r="HJ146" i="1" s="1"/>
  <c r="HP146" i="1" s="1"/>
  <c r="HD147" i="1" s="1"/>
  <c r="HH147" i="1" s="1"/>
  <c r="HI147" i="1"/>
  <c r="GJ186" i="1"/>
  <c r="GP186" i="1" s="1"/>
  <c r="GL186" i="1"/>
  <c r="GK186" i="1"/>
  <c r="FJ190" i="1"/>
  <c r="FP190" i="1" s="1"/>
  <c r="FL190" i="1"/>
  <c r="FK190" i="1"/>
  <c r="EJ193" i="1"/>
  <c r="EP193" i="1" s="1"/>
  <c r="ED194" i="1" s="1"/>
  <c r="EH194" i="1" s="1"/>
  <c r="EL193" i="1"/>
  <c r="EK193" i="1"/>
  <c r="DH185" i="1"/>
  <c r="DJ185" i="1" s="1"/>
  <c r="DP185" i="1" s="1"/>
  <c r="DL185" i="1"/>
  <c r="DK185" i="1"/>
  <c r="CJ191" i="1"/>
  <c r="CP191" i="1" s="1"/>
  <c r="CL191" i="1"/>
  <c r="CK191" i="1"/>
  <c r="BD146" i="1"/>
  <c r="BI146" i="1"/>
  <c r="AL144" i="1"/>
  <c r="AK144" i="1"/>
  <c r="AH144" i="1"/>
  <c r="D145" i="1"/>
  <c r="H145" i="1" s="1"/>
  <c r="IJ186" i="1" l="1"/>
  <c r="IP186" i="1" s="1"/>
  <c r="IL186" i="1"/>
  <c r="IK186" i="1"/>
  <c r="HJ147" i="1"/>
  <c r="HP147" i="1" s="1"/>
  <c r="HL147" i="1"/>
  <c r="HK147" i="1"/>
  <c r="EI194" i="1"/>
  <c r="EJ194" i="1" s="1"/>
  <c r="EP194" i="1" s="1"/>
  <c r="ED195" i="1" s="1"/>
  <c r="EH195" i="1" s="1"/>
  <c r="GD187" i="1"/>
  <c r="GH187" i="1" s="1"/>
  <c r="GI187" i="1"/>
  <c r="FD191" i="1"/>
  <c r="FH191" i="1" s="1"/>
  <c r="FI191" i="1"/>
  <c r="EL194" i="1"/>
  <c r="EK194" i="1"/>
  <c r="DD186" i="1"/>
  <c r="DI186" i="1"/>
  <c r="CD192" i="1"/>
  <c r="CH192" i="1" s="1"/>
  <c r="CI192" i="1"/>
  <c r="BL146" i="1"/>
  <c r="BK146" i="1"/>
  <c r="BH146" i="1"/>
  <c r="AJ144" i="1"/>
  <c r="AP144" i="1" s="1"/>
  <c r="J145" i="1"/>
  <c r="K145" i="1"/>
  <c r="L145" i="1"/>
  <c r="ID187" i="1" l="1"/>
  <c r="IH187" i="1" s="1"/>
  <c r="II187" i="1"/>
  <c r="HI148" i="1"/>
  <c r="HD148" i="1"/>
  <c r="HL148" i="1" s="1"/>
  <c r="HK148" i="1"/>
  <c r="HH148" i="1"/>
  <c r="GJ187" i="1"/>
  <c r="GP187" i="1" s="1"/>
  <c r="GL187" i="1"/>
  <c r="GK187" i="1"/>
  <c r="FJ191" i="1"/>
  <c r="FP191" i="1" s="1"/>
  <c r="FL191" i="1"/>
  <c r="FK191" i="1"/>
  <c r="EI195" i="1"/>
  <c r="EJ195" i="1" s="1"/>
  <c r="EP195" i="1" s="1"/>
  <c r="ED196" i="1" s="1"/>
  <c r="EH196" i="1" s="1"/>
  <c r="EL195" i="1"/>
  <c r="EK195" i="1"/>
  <c r="DH186" i="1"/>
  <c r="DJ186" i="1" s="1"/>
  <c r="DP186" i="1" s="1"/>
  <c r="DL186" i="1"/>
  <c r="DK186" i="1"/>
  <c r="CJ192" i="1"/>
  <c r="CP192" i="1" s="1"/>
  <c r="CL192" i="1"/>
  <c r="CK192" i="1"/>
  <c r="BJ146" i="1"/>
  <c r="BP146" i="1" s="1"/>
  <c r="AD145" i="1"/>
  <c r="AI145" i="1"/>
  <c r="P145" i="1"/>
  <c r="I146" i="1" s="1"/>
  <c r="IJ187" i="1" l="1"/>
  <c r="IP187" i="1" s="1"/>
  <c r="IL187" i="1"/>
  <c r="IK187" i="1"/>
  <c r="HJ148" i="1"/>
  <c r="HP148" i="1" s="1"/>
  <c r="GD188" i="1"/>
  <c r="GH188" i="1" s="1"/>
  <c r="GI188" i="1"/>
  <c r="FD192" i="1"/>
  <c r="FH192" i="1" s="1"/>
  <c r="FI192" i="1"/>
  <c r="EI196" i="1"/>
  <c r="EJ196" i="1" s="1"/>
  <c r="EP196" i="1" s="1"/>
  <c r="ED197" i="1" s="1"/>
  <c r="EH197" i="1" s="1"/>
  <c r="EL196" i="1"/>
  <c r="EK196" i="1"/>
  <c r="DD187" i="1"/>
  <c r="DH187" i="1" s="1"/>
  <c r="DI187" i="1"/>
  <c r="CD193" i="1"/>
  <c r="CH193" i="1" s="1"/>
  <c r="CI193" i="1"/>
  <c r="BD147" i="1"/>
  <c r="BH147" i="1" s="1"/>
  <c r="BI147" i="1"/>
  <c r="AL145" i="1"/>
  <c r="AK145" i="1"/>
  <c r="AH145" i="1"/>
  <c r="D146" i="1"/>
  <c r="H146" i="1" s="1"/>
  <c r="ID188" i="1" l="1"/>
  <c r="IH188" i="1" s="1"/>
  <c r="II188" i="1"/>
  <c r="HD149" i="1"/>
  <c r="HI149" i="1"/>
  <c r="GJ188" i="1"/>
  <c r="GP188" i="1" s="1"/>
  <c r="GL188" i="1"/>
  <c r="GK188" i="1"/>
  <c r="FJ192" i="1"/>
  <c r="FP192" i="1" s="1"/>
  <c r="FD193" i="1"/>
  <c r="FH193" i="1" s="1"/>
  <c r="FI193" i="1"/>
  <c r="FL192" i="1"/>
  <c r="FK192" i="1"/>
  <c r="EI197" i="1"/>
  <c r="EJ197" i="1" s="1"/>
  <c r="EP197" i="1" s="1"/>
  <c r="EL197" i="1"/>
  <c r="EK197" i="1"/>
  <c r="DJ187" i="1"/>
  <c r="DP187" i="1" s="1"/>
  <c r="DI188" i="1" s="1"/>
  <c r="DL187" i="1"/>
  <c r="DK187" i="1"/>
  <c r="CJ193" i="1"/>
  <c r="CP193" i="1" s="1"/>
  <c r="CL193" i="1"/>
  <c r="CK193" i="1"/>
  <c r="BJ147" i="1"/>
  <c r="BP147" i="1" s="1"/>
  <c r="BL147" i="1"/>
  <c r="BK147" i="1"/>
  <c r="AJ145" i="1"/>
  <c r="AP145" i="1" s="1"/>
  <c r="K146" i="1"/>
  <c r="L146" i="1"/>
  <c r="J146" i="1"/>
  <c r="P146" i="1" s="1"/>
  <c r="D147" i="1" s="1"/>
  <c r="IJ188" i="1" l="1"/>
  <c r="IP188" i="1" s="1"/>
  <c r="IL188" i="1"/>
  <c r="IK188" i="1"/>
  <c r="HL149" i="1"/>
  <c r="HK149" i="1"/>
  <c r="HH149" i="1"/>
  <c r="DD188" i="1"/>
  <c r="DL188" i="1" s="1"/>
  <c r="GD189" i="1"/>
  <c r="GH189" i="1" s="1"/>
  <c r="GI189" i="1"/>
  <c r="FJ193" i="1"/>
  <c r="FP193" i="1" s="1"/>
  <c r="FL193" i="1"/>
  <c r="FK193" i="1"/>
  <c r="ED198" i="1"/>
  <c r="EH198" i="1" s="1"/>
  <c r="EI198" i="1"/>
  <c r="DK188" i="1"/>
  <c r="CD194" i="1"/>
  <c r="CI194" i="1"/>
  <c r="BD148" i="1"/>
  <c r="BH148" i="1" s="1"/>
  <c r="BI148" i="1"/>
  <c r="AI146" i="1"/>
  <c r="AD146" i="1"/>
  <c r="AH146" i="1" s="1"/>
  <c r="H147" i="1"/>
  <c r="L147" i="1"/>
  <c r="K147" i="1"/>
  <c r="I147" i="1"/>
  <c r="DH188" i="1" l="1"/>
  <c r="DJ188" i="1" s="1"/>
  <c r="DP188" i="1" s="1"/>
  <c r="ID189" i="1"/>
  <c r="IH189" i="1" s="1"/>
  <c r="II189" i="1"/>
  <c r="HJ149" i="1"/>
  <c r="HP149" i="1" s="1"/>
  <c r="GJ189" i="1"/>
  <c r="GP189" i="1" s="1"/>
  <c r="GD190" i="1" s="1"/>
  <c r="GL189" i="1"/>
  <c r="GK189" i="1"/>
  <c r="FD194" i="1"/>
  <c r="FI194" i="1"/>
  <c r="EJ198" i="1"/>
  <c r="EP198" i="1" s="1"/>
  <c r="EL198" i="1"/>
  <c r="EK198" i="1"/>
  <c r="DD189" i="1"/>
  <c r="DI189" i="1"/>
  <c r="CL194" i="1"/>
  <c r="CK194" i="1"/>
  <c r="CH194" i="1"/>
  <c r="CJ194" i="1" s="1"/>
  <c r="CP194" i="1" s="1"/>
  <c r="BJ148" i="1"/>
  <c r="BP148" i="1" s="1"/>
  <c r="BD149" i="1" s="1"/>
  <c r="BK148" i="1"/>
  <c r="BL148" i="1"/>
  <c r="BI149" i="1"/>
  <c r="J147" i="1"/>
  <c r="P147" i="1" s="1"/>
  <c r="AL146" i="1"/>
  <c r="AK146" i="1"/>
  <c r="AJ146" i="1"/>
  <c r="AP146" i="1" s="1"/>
  <c r="IJ189" i="1" l="1"/>
  <c r="IP189" i="1" s="1"/>
  <c r="IL189" i="1"/>
  <c r="IK189" i="1"/>
  <c r="HD150" i="1"/>
  <c r="HH150" i="1" s="1"/>
  <c r="HI150" i="1"/>
  <c r="GI190" i="1"/>
  <c r="GL190" i="1"/>
  <c r="GK190" i="1"/>
  <c r="GH190" i="1"/>
  <c r="FL194" i="1"/>
  <c r="FK194" i="1"/>
  <c r="FH194" i="1"/>
  <c r="FJ194" i="1" s="1"/>
  <c r="FP194" i="1" s="1"/>
  <c r="ED199" i="1"/>
  <c r="EH199" i="1" s="1"/>
  <c r="EI199" i="1"/>
  <c r="DH189" i="1"/>
  <c r="DJ189" i="1" s="1"/>
  <c r="DP189" i="1" s="1"/>
  <c r="DL189" i="1"/>
  <c r="DK189" i="1"/>
  <c r="CD195" i="1"/>
  <c r="CI195" i="1"/>
  <c r="CH195" i="1"/>
  <c r="BL149" i="1"/>
  <c r="BK149" i="1"/>
  <c r="BH149" i="1"/>
  <c r="I148" i="1"/>
  <c r="D148" i="1"/>
  <c r="H148" i="1" s="1"/>
  <c r="AI147" i="1"/>
  <c r="AD147" i="1"/>
  <c r="GJ190" i="1" l="1"/>
  <c r="GP190" i="1" s="1"/>
  <c r="ID190" i="1"/>
  <c r="IH190" i="1" s="1"/>
  <c r="II190" i="1"/>
  <c r="HJ150" i="1"/>
  <c r="HP150" i="1" s="1"/>
  <c r="HL150" i="1"/>
  <c r="HK150" i="1"/>
  <c r="GD191" i="1"/>
  <c r="GH191" i="1" s="1"/>
  <c r="GI191" i="1"/>
  <c r="FD195" i="1"/>
  <c r="FI195" i="1"/>
  <c r="FH195" i="1"/>
  <c r="EJ199" i="1"/>
  <c r="EP199" i="1" s="1"/>
  <c r="EL199" i="1"/>
  <c r="EK199" i="1"/>
  <c r="L148" i="1"/>
  <c r="DD190" i="1"/>
  <c r="DH190" i="1" s="1"/>
  <c r="DI190" i="1"/>
  <c r="K148" i="1"/>
  <c r="J148" i="1"/>
  <c r="P148" i="1" s="1"/>
  <c r="I149" i="1" s="1"/>
  <c r="CJ195" i="1"/>
  <c r="CP195" i="1" s="1"/>
  <c r="CD196" i="1"/>
  <c r="CH196" i="1" s="1"/>
  <c r="CI196" i="1"/>
  <c r="CL195" i="1"/>
  <c r="CK195" i="1"/>
  <c r="BJ149" i="1"/>
  <c r="BP149" i="1" s="1"/>
  <c r="AL147" i="1"/>
  <c r="AK147" i="1"/>
  <c r="AH147" i="1"/>
  <c r="D149" i="1" l="1"/>
  <c r="H149" i="1" s="1"/>
  <c r="J149" i="1" s="1"/>
  <c r="P149" i="1" s="1"/>
  <c r="D150" i="1" s="1"/>
  <c r="IJ190" i="1"/>
  <c r="IP190" i="1" s="1"/>
  <c r="ID191" i="1"/>
  <c r="II191" i="1"/>
  <c r="IH191" i="1"/>
  <c r="IL190" i="1"/>
  <c r="IK190" i="1"/>
  <c r="HI151" i="1"/>
  <c r="HD151" i="1"/>
  <c r="HH151" i="1" s="1"/>
  <c r="GJ191" i="1"/>
  <c r="GP191" i="1" s="1"/>
  <c r="GL191" i="1"/>
  <c r="GK191" i="1"/>
  <c r="FJ195" i="1"/>
  <c r="FP195" i="1" s="1"/>
  <c r="FL195" i="1"/>
  <c r="FK195" i="1"/>
  <c r="ED200" i="1"/>
  <c r="EH200" i="1" s="1"/>
  <c r="EI200" i="1"/>
  <c r="DJ190" i="1"/>
  <c r="DP190" i="1" s="1"/>
  <c r="DI191" i="1" s="1"/>
  <c r="DK190" i="1"/>
  <c r="DL190" i="1"/>
  <c r="CJ196" i="1"/>
  <c r="CP196" i="1" s="1"/>
  <c r="CL196" i="1"/>
  <c r="CK196" i="1"/>
  <c r="BI150" i="1"/>
  <c r="BD150" i="1"/>
  <c r="BH150" i="1" s="1"/>
  <c r="AJ147" i="1"/>
  <c r="AP147" i="1" s="1"/>
  <c r="L149" i="1" l="1"/>
  <c r="K149" i="1"/>
  <c r="IJ191" i="1"/>
  <c r="IP191" i="1" s="1"/>
  <c r="IL191" i="1"/>
  <c r="IK191" i="1"/>
  <c r="HJ151" i="1"/>
  <c r="HP151" i="1" s="1"/>
  <c r="HL151" i="1"/>
  <c r="HK151" i="1"/>
  <c r="HD152" i="1"/>
  <c r="HH152" i="1" s="1"/>
  <c r="HI152" i="1"/>
  <c r="GD192" i="1"/>
  <c r="GH192" i="1" s="1"/>
  <c r="GI192" i="1"/>
  <c r="FD196" i="1"/>
  <c r="FH196" i="1" s="1"/>
  <c r="FI196" i="1"/>
  <c r="EJ200" i="1"/>
  <c r="EP200" i="1" s="1"/>
  <c r="ED201" i="1" s="1"/>
  <c r="EH201" i="1" s="1"/>
  <c r="EL200" i="1"/>
  <c r="EK200" i="1"/>
  <c r="DD191" i="1"/>
  <c r="DH191" i="1" s="1"/>
  <c r="DJ191" i="1" s="1"/>
  <c r="DP191" i="1" s="1"/>
  <c r="DI192" i="1" s="1"/>
  <c r="CD197" i="1"/>
  <c r="CI197" i="1"/>
  <c r="CH197" i="1"/>
  <c r="BL150" i="1"/>
  <c r="BK150" i="1"/>
  <c r="BJ150" i="1"/>
  <c r="BP150" i="1" s="1"/>
  <c r="AD148" i="1"/>
  <c r="AI148" i="1"/>
  <c r="H150" i="1"/>
  <c r="L150" i="1"/>
  <c r="K150" i="1"/>
  <c r="I150" i="1"/>
  <c r="ID192" i="1" l="1"/>
  <c r="IH192" i="1" s="1"/>
  <c r="II192" i="1"/>
  <c r="HJ152" i="1"/>
  <c r="HP152" i="1" s="1"/>
  <c r="HL152" i="1"/>
  <c r="HK152" i="1"/>
  <c r="GJ192" i="1"/>
  <c r="GP192" i="1" s="1"/>
  <c r="GL192" i="1"/>
  <c r="GK192" i="1"/>
  <c r="FJ196" i="1"/>
  <c r="FP196" i="1" s="1"/>
  <c r="FD197" i="1"/>
  <c r="FH197" i="1" s="1"/>
  <c r="FI197" i="1"/>
  <c r="FL196" i="1"/>
  <c r="FK196" i="1"/>
  <c r="EI201" i="1"/>
  <c r="EJ201" i="1" s="1"/>
  <c r="EP201" i="1" s="1"/>
  <c r="ED202" i="1" s="1"/>
  <c r="EH202" i="1" s="1"/>
  <c r="EL201" i="1"/>
  <c r="EK201" i="1"/>
  <c r="DL191" i="1"/>
  <c r="DK191" i="1"/>
  <c r="DD192" i="1"/>
  <c r="DH192" i="1" s="1"/>
  <c r="DJ192" i="1" s="1"/>
  <c r="DP192" i="1" s="1"/>
  <c r="CJ197" i="1"/>
  <c r="CP197" i="1" s="1"/>
  <c r="CL197" i="1"/>
  <c r="CK197" i="1"/>
  <c r="BD151" i="1"/>
  <c r="BI151" i="1"/>
  <c r="AL148" i="1"/>
  <c r="AK148" i="1"/>
  <c r="AH148" i="1"/>
  <c r="J150" i="1"/>
  <c r="IJ192" i="1" l="1"/>
  <c r="IP192" i="1" s="1"/>
  <c r="IL192" i="1"/>
  <c r="IK192" i="1"/>
  <c r="HI153" i="1"/>
  <c r="HD153" i="1"/>
  <c r="GD193" i="1"/>
  <c r="GH193" i="1" s="1"/>
  <c r="GI193" i="1"/>
  <c r="FJ197" i="1"/>
  <c r="FP197" i="1" s="1"/>
  <c r="FL197" i="1"/>
  <c r="FK197" i="1"/>
  <c r="EI202" i="1"/>
  <c r="EJ202" i="1" s="1"/>
  <c r="EP202" i="1" s="1"/>
  <c r="EL202" i="1"/>
  <c r="EK202" i="1"/>
  <c r="DL192" i="1"/>
  <c r="DK192" i="1"/>
  <c r="DI193" i="1"/>
  <c r="DD193" i="1"/>
  <c r="CD198" i="1"/>
  <c r="CH198" i="1" s="1"/>
  <c r="CI198" i="1"/>
  <c r="BL151" i="1"/>
  <c r="BK151" i="1"/>
  <c r="BH151" i="1"/>
  <c r="AJ148" i="1"/>
  <c r="AP148" i="1" s="1"/>
  <c r="P150" i="1"/>
  <c r="D151" i="1" s="1"/>
  <c r="ID193" i="1" l="1"/>
  <c r="IH193" i="1" s="1"/>
  <c r="II193" i="1"/>
  <c r="HL153" i="1"/>
  <c r="HK153" i="1"/>
  <c r="HH153" i="1"/>
  <c r="HJ153" i="1" s="1"/>
  <c r="GJ193" i="1"/>
  <c r="GP193" i="1" s="1"/>
  <c r="GL193" i="1"/>
  <c r="GK193" i="1"/>
  <c r="FD198" i="1"/>
  <c r="FH198" i="1" s="1"/>
  <c r="FI198" i="1"/>
  <c r="ED203" i="1"/>
  <c r="EH203" i="1" s="1"/>
  <c r="EI203" i="1"/>
  <c r="DH193" i="1"/>
  <c r="DJ193" i="1" s="1"/>
  <c r="DP193" i="1" s="1"/>
  <c r="DL193" i="1"/>
  <c r="DK193" i="1"/>
  <c r="CJ198" i="1"/>
  <c r="CP198" i="1" s="1"/>
  <c r="CL198" i="1"/>
  <c r="CK198" i="1"/>
  <c r="BJ151" i="1"/>
  <c r="BP151" i="1" s="1"/>
  <c r="AD149" i="1"/>
  <c r="AI149" i="1"/>
  <c r="I151" i="1"/>
  <c r="H151" i="1"/>
  <c r="L151" i="1"/>
  <c r="K151" i="1"/>
  <c r="IJ193" i="1" l="1"/>
  <c r="IP193" i="1" s="1"/>
  <c r="ID194" i="1" s="1"/>
  <c r="IH194" i="1" s="1"/>
  <c r="II194" i="1"/>
  <c r="IL193" i="1"/>
  <c r="IK193" i="1"/>
  <c r="HP153" i="1"/>
  <c r="HD154" i="1" s="1"/>
  <c r="GD194" i="1"/>
  <c r="GH194" i="1" s="1"/>
  <c r="GI194" i="1"/>
  <c r="FJ198" i="1"/>
  <c r="FP198" i="1" s="1"/>
  <c r="FD199" i="1"/>
  <c r="FH199" i="1" s="1"/>
  <c r="FI199" i="1"/>
  <c r="FL198" i="1"/>
  <c r="FK198" i="1"/>
  <c r="EJ203" i="1"/>
  <c r="EP203" i="1" s="1"/>
  <c r="EL203" i="1"/>
  <c r="EK203" i="1"/>
  <c r="DI194" i="1"/>
  <c r="DD194" i="1"/>
  <c r="CD199" i="1"/>
  <c r="CH199" i="1" s="1"/>
  <c r="CI199" i="1"/>
  <c r="BI152" i="1"/>
  <c r="BD152" i="1"/>
  <c r="J151" i="1"/>
  <c r="P151" i="1" s="1"/>
  <c r="D152" i="1" s="1"/>
  <c r="AL149" i="1"/>
  <c r="AK149" i="1"/>
  <c r="AH149" i="1"/>
  <c r="IJ194" i="1" l="1"/>
  <c r="IP194" i="1" s="1"/>
  <c r="IL194" i="1"/>
  <c r="IK194" i="1"/>
  <c r="HI154" i="1"/>
  <c r="HH154" i="1"/>
  <c r="HL154" i="1"/>
  <c r="HK154" i="1"/>
  <c r="GJ194" i="1"/>
  <c r="GP194" i="1" s="1"/>
  <c r="GL194" i="1"/>
  <c r="GK194" i="1"/>
  <c r="FJ199" i="1"/>
  <c r="FP199" i="1" s="1"/>
  <c r="FL199" i="1"/>
  <c r="FK199" i="1"/>
  <c r="ED204" i="1"/>
  <c r="EI204" i="1"/>
  <c r="DH194" i="1"/>
  <c r="DJ194" i="1" s="1"/>
  <c r="DP194" i="1" s="1"/>
  <c r="DK194" i="1"/>
  <c r="DL194" i="1"/>
  <c r="CJ199" i="1"/>
  <c r="CP199" i="1" s="1"/>
  <c r="CD200" i="1"/>
  <c r="CH200" i="1" s="1"/>
  <c r="CI200" i="1"/>
  <c r="CL199" i="1"/>
  <c r="CK199" i="1"/>
  <c r="BL152" i="1"/>
  <c r="BK152" i="1"/>
  <c r="BH152" i="1"/>
  <c r="BJ152" i="1" s="1"/>
  <c r="AJ149" i="1"/>
  <c r="AP149" i="1" s="1"/>
  <c r="I152" i="1"/>
  <c r="H152" i="1"/>
  <c r="L152" i="1"/>
  <c r="K152" i="1"/>
  <c r="ID195" i="1" l="1"/>
  <c r="IH195" i="1" s="1"/>
  <c r="II195" i="1"/>
  <c r="HJ154" i="1"/>
  <c r="HP154" i="1"/>
  <c r="GD195" i="1"/>
  <c r="GH195" i="1" s="1"/>
  <c r="GI195" i="1"/>
  <c r="FD200" i="1"/>
  <c r="FH200" i="1" s="1"/>
  <c r="FI200" i="1"/>
  <c r="EL204" i="1"/>
  <c r="EK204" i="1"/>
  <c r="EH204" i="1"/>
  <c r="EJ204" i="1" s="1"/>
  <c r="EP204" i="1" s="1"/>
  <c r="DD195" i="1"/>
  <c r="DI195" i="1"/>
  <c r="CJ200" i="1"/>
  <c r="CP200" i="1" s="1"/>
  <c r="CL200" i="1"/>
  <c r="CK200" i="1"/>
  <c r="BP152" i="1"/>
  <c r="AD150" i="1"/>
  <c r="AH150" i="1" s="1"/>
  <c r="AI150" i="1"/>
  <c r="J152" i="1"/>
  <c r="IJ195" i="1" l="1"/>
  <c r="IP195" i="1" s="1"/>
  <c r="ID196" i="1" s="1"/>
  <c r="IH196" i="1" s="1"/>
  <c r="IL195" i="1"/>
  <c r="IK195" i="1"/>
  <c r="HI155" i="1"/>
  <c r="HD155" i="1"/>
  <c r="GJ195" i="1"/>
  <c r="GP195" i="1" s="1"/>
  <c r="GL195" i="1"/>
  <c r="GK195" i="1"/>
  <c r="FJ200" i="1"/>
  <c r="FP200" i="1" s="1"/>
  <c r="FD201" i="1"/>
  <c r="FH201" i="1" s="1"/>
  <c r="FI201" i="1"/>
  <c r="FL200" i="1"/>
  <c r="FK200" i="1"/>
  <c r="ED205" i="1"/>
  <c r="EH205" i="1" s="1"/>
  <c r="EI205" i="1"/>
  <c r="DH195" i="1"/>
  <c r="DJ195" i="1" s="1"/>
  <c r="DP195" i="1" s="1"/>
  <c r="DK195" i="1"/>
  <c r="DL195" i="1"/>
  <c r="CD201" i="1"/>
  <c r="CH201" i="1" s="1"/>
  <c r="CI201" i="1"/>
  <c r="BI153" i="1"/>
  <c r="BD153" i="1"/>
  <c r="BH153" i="1" s="1"/>
  <c r="AJ150" i="1"/>
  <c r="AP150" i="1" s="1"/>
  <c r="AL150" i="1"/>
  <c r="AK150" i="1"/>
  <c r="P152" i="1"/>
  <c r="II196" i="1" l="1"/>
  <c r="IJ196" i="1" s="1"/>
  <c r="IP196" i="1" s="1"/>
  <c r="IL196" i="1"/>
  <c r="IK196" i="1"/>
  <c r="HK155" i="1"/>
  <c r="HL155" i="1"/>
  <c r="HH155" i="1"/>
  <c r="HJ155" i="1" s="1"/>
  <c r="HP155" i="1" s="1"/>
  <c r="GD196" i="1"/>
  <c r="GH196" i="1" s="1"/>
  <c r="GI196" i="1"/>
  <c r="FJ201" i="1"/>
  <c r="FP201" i="1" s="1"/>
  <c r="FD202" i="1"/>
  <c r="FH202" i="1" s="1"/>
  <c r="FI202" i="1"/>
  <c r="FL201" i="1"/>
  <c r="FK201" i="1"/>
  <c r="EJ205" i="1"/>
  <c r="EP205" i="1" s="1"/>
  <c r="EL205" i="1"/>
  <c r="EK205" i="1"/>
  <c r="DI196" i="1"/>
  <c r="DD196" i="1"/>
  <c r="DH196" i="1" s="1"/>
  <c r="CJ201" i="1"/>
  <c r="CP201" i="1" s="1"/>
  <c r="CD202" i="1"/>
  <c r="CH202" i="1" s="1"/>
  <c r="CI202" i="1"/>
  <c r="CL201" i="1"/>
  <c r="CK201" i="1"/>
  <c r="BL153" i="1"/>
  <c r="BK153" i="1"/>
  <c r="BJ153" i="1"/>
  <c r="BP153" i="1" s="1"/>
  <c r="AI151" i="1"/>
  <c r="AD151" i="1"/>
  <c r="AH151" i="1" s="1"/>
  <c r="D153" i="1"/>
  <c r="I153" i="1"/>
  <c r="ID197" i="1" l="1"/>
  <c r="IH197" i="1" s="1"/>
  <c r="II197" i="1"/>
  <c r="HI156" i="1"/>
  <c r="HD156" i="1"/>
  <c r="GJ196" i="1"/>
  <c r="GP196" i="1" s="1"/>
  <c r="GL196" i="1"/>
  <c r="GK196" i="1"/>
  <c r="FJ202" i="1"/>
  <c r="FP202" i="1" s="1"/>
  <c r="FL202" i="1"/>
  <c r="FK202" i="1"/>
  <c r="ED206" i="1"/>
  <c r="EH206" i="1" s="1"/>
  <c r="EI206" i="1"/>
  <c r="DK196" i="1"/>
  <c r="DL196" i="1"/>
  <c r="DJ196" i="1"/>
  <c r="DP196" i="1" s="1"/>
  <c r="CJ202" i="1"/>
  <c r="CP202" i="1" s="1"/>
  <c r="CL202" i="1"/>
  <c r="CK202" i="1"/>
  <c r="BI154" i="1"/>
  <c r="BD154" i="1"/>
  <c r="AL151" i="1"/>
  <c r="AK151" i="1"/>
  <c r="AJ151" i="1"/>
  <c r="AP151" i="1" s="1"/>
  <c r="K153" i="1"/>
  <c r="L153" i="1"/>
  <c r="H153" i="1"/>
  <c r="IJ197" i="1" l="1"/>
  <c r="IP197" i="1" s="1"/>
  <c r="IL197" i="1"/>
  <c r="IK197" i="1"/>
  <c r="HK156" i="1"/>
  <c r="HL156" i="1"/>
  <c r="HH156" i="1"/>
  <c r="GD197" i="1"/>
  <c r="GH197" i="1" s="1"/>
  <c r="GI197" i="1"/>
  <c r="FD203" i="1"/>
  <c r="FH203" i="1" s="1"/>
  <c r="FI203" i="1"/>
  <c r="EJ206" i="1"/>
  <c r="EP206" i="1" s="1"/>
  <c r="ED207" i="1" s="1"/>
  <c r="EH207" i="1" s="1"/>
  <c r="EL206" i="1"/>
  <c r="EK206" i="1"/>
  <c r="DI197" i="1"/>
  <c r="DD197" i="1"/>
  <c r="DH197" i="1" s="1"/>
  <c r="CD203" i="1"/>
  <c r="CH203" i="1" s="1"/>
  <c r="CI203" i="1"/>
  <c r="BL154" i="1"/>
  <c r="BK154" i="1"/>
  <c r="BH154" i="1"/>
  <c r="BJ154" i="1" s="1"/>
  <c r="AI152" i="1"/>
  <c r="AD152" i="1"/>
  <c r="J153" i="1"/>
  <c r="P153" i="1" s="1"/>
  <c r="D154" i="1" s="1"/>
  <c r="ID198" i="1" l="1"/>
  <c r="IH198" i="1" s="1"/>
  <c r="II198" i="1"/>
  <c r="HJ156" i="1"/>
  <c r="HP156" i="1" s="1"/>
  <c r="DJ197" i="1"/>
  <c r="DP197" i="1" s="1"/>
  <c r="EI207" i="1"/>
  <c r="EJ207" i="1" s="1"/>
  <c r="EP207" i="1" s="1"/>
  <c r="GJ197" i="1"/>
  <c r="GP197" i="1" s="1"/>
  <c r="GL197" i="1"/>
  <c r="GK197" i="1"/>
  <c r="FJ203" i="1"/>
  <c r="FP203" i="1" s="1"/>
  <c r="FL203" i="1"/>
  <c r="FK203" i="1"/>
  <c r="EL207" i="1"/>
  <c r="EK207" i="1"/>
  <c r="DI198" i="1"/>
  <c r="DD198" i="1"/>
  <c r="DK197" i="1"/>
  <c r="DL197" i="1"/>
  <c r="CJ203" i="1"/>
  <c r="CP203" i="1" s="1"/>
  <c r="CL203" i="1"/>
  <c r="CK203" i="1"/>
  <c r="BP154" i="1"/>
  <c r="AL152" i="1"/>
  <c r="AK152" i="1"/>
  <c r="AH152" i="1"/>
  <c r="I154" i="1"/>
  <c r="H154" i="1"/>
  <c r="L154" i="1"/>
  <c r="K154" i="1"/>
  <c r="IJ198" i="1" l="1"/>
  <c r="IP198" i="1" s="1"/>
  <c r="IL198" i="1"/>
  <c r="IK198" i="1"/>
  <c r="HD157" i="1"/>
  <c r="HH157" i="1" s="1"/>
  <c r="HI157" i="1"/>
  <c r="GD198" i="1"/>
  <c r="GH198" i="1" s="1"/>
  <c r="GI198" i="1"/>
  <c r="FD204" i="1"/>
  <c r="FH204" i="1" s="1"/>
  <c r="FI204" i="1"/>
  <c r="ED208" i="1"/>
  <c r="EH208" i="1" s="1"/>
  <c r="EI208" i="1"/>
  <c r="DK198" i="1"/>
  <c r="DL198" i="1"/>
  <c r="DH198" i="1"/>
  <c r="DJ198" i="1" s="1"/>
  <c r="DP198" i="1" s="1"/>
  <c r="CD204" i="1"/>
  <c r="CH204" i="1" s="1"/>
  <c r="CI204" i="1"/>
  <c r="BD155" i="1"/>
  <c r="BH155" i="1" s="1"/>
  <c r="BI155" i="1"/>
  <c r="AJ152" i="1"/>
  <c r="AP152" i="1" s="1"/>
  <c r="J154" i="1"/>
  <c r="P154" i="1" s="1"/>
  <c r="D155" i="1" s="1"/>
  <c r="ID199" i="1" l="1"/>
  <c r="IH199" i="1" s="1"/>
  <c r="II199" i="1"/>
  <c r="HJ157" i="1"/>
  <c r="HP157" i="1" s="1"/>
  <c r="HI158" i="1" s="1"/>
  <c r="HK157" i="1"/>
  <c r="HL157" i="1"/>
  <c r="GJ198" i="1"/>
  <c r="GP198" i="1" s="1"/>
  <c r="GD199" i="1" s="1"/>
  <c r="GH199" i="1" s="1"/>
  <c r="GI199" i="1"/>
  <c r="GL198" i="1"/>
  <c r="GK198" i="1"/>
  <c r="FJ204" i="1"/>
  <c r="FP204" i="1" s="1"/>
  <c r="FL204" i="1"/>
  <c r="FK204" i="1"/>
  <c r="EJ208" i="1"/>
  <c r="EP208" i="1" s="1"/>
  <c r="ED209" i="1" s="1"/>
  <c r="EH209" i="1" s="1"/>
  <c r="EL208" i="1"/>
  <c r="EK208" i="1"/>
  <c r="DD199" i="1"/>
  <c r="DH199" i="1" s="1"/>
  <c r="DI199" i="1"/>
  <c r="CJ204" i="1"/>
  <c r="CP204" i="1" s="1"/>
  <c r="CD205" i="1" s="1"/>
  <c r="CH205" i="1" s="1"/>
  <c r="CI205" i="1"/>
  <c r="CL204" i="1"/>
  <c r="CK204" i="1"/>
  <c r="BJ155" i="1"/>
  <c r="BP155" i="1" s="1"/>
  <c r="BL155" i="1"/>
  <c r="BK155" i="1"/>
  <c r="AD153" i="1"/>
  <c r="AH153" i="1" s="1"/>
  <c r="AI153" i="1"/>
  <c r="I155" i="1"/>
  <c r="H155" i="1"/>
  <c r="K155" i="1"/>
  <c r="L155" i="1"/>
  <c r="IJ199" i="1" l="1"/>
  <c r="IP199" i="1" s="1"/>
  <c r="IL199" i="1"/>
  <c r="IK199" i="1"/>
  <c r="HD158" i="1"/>
  <c r="HL158" i="1" s="1"/>
  <c r="GJ199" i="1"/>
  <c r="GP199" i="1" s="1"/>
  <c r="GL199" i="1"/>
  <c r="GK199" i="1"/>
  <c r="FD205" i="1"/>
  <c r="FH205" i="1" s="1"/>
  <c r="FI205" i="1"/>
  <c r="EI209" i="1"/>
  <c r="EJ209" i="1" s="1"/>
  <c r="EP209" i="1" s="1"/>
  <c r="EL209" i="1"/>
  <c r="EK209" i="1"/>
  <c r="DJ199" i="1"/>
  <c r="DP199" i="1" s="1"/>
  <c r="DI200" i="1" s="1"/>
  <c r="DL199" i="1"/>
  <c r="DK199" i="1"/>
  <c r="CJ205" i="1"/>
  <c r="CP205" i="1" s="1"/>
  <c r="CL205" i="1"/>
  <c r="CK205" i="1"/>
  <c r="BD156" i="1"/>
  <c r="BH156" i="1" s="1"/>
  <c r="BI156" i="1"/>
  <c r="J155" i="1"/>
  <c r="P155" i="1" s="1"/>
  <c r="D156" i="1" s="1"/>
  <c r="AJ153" i="1"/>
  <c r="AP153" i="1" s="1"/>
  <c r="AL153" i="1"/>
  <c r="AK153" i="1"/>
  <c r="ID200" i="1" l="1"/>
  <c r="IH200" i="1" s="1"/>
  <c r="II200" i="1"/>
  <c r="HH158" i="1"/>
  <c r="HJ158" i="1" s="1"/>
  <c r="HP158" i="1" s="1"/>
  <c r="HD159" i="1" s="1"/>
  <c r="HH159" i="1" s="1"/>
  <c r="HK158" i="1"/>
  <c r="GD200" i="1"/>
  <c r="GH200" i="1" s="1"/>
  <c r="GI200" i="1"/>
  <c r="FJ205" i="1"/>
  <c r="FP205" i="1" s="1"/>
  <c r="FL205" i="1"/>
  <c r="FK205" i="1"/>
  <c r="EI210" i="1"/>
  <c r="ED210" i="1"/>
  <c r="EH210" i="1" s="1"/>
  <c r="DD200" i="1"/>
  <c r="DH200" i="1" s="1"/>
  <c r="DJ200" i="1" s="1"/>
  <c r="DP200" i="1" s="1"/>
  <c r="CD206" i="1"/>
  <c r="CH206" i="1" s="1"/>
  <c r="CI206" i="1"/>
  <c r="BJ156" i="1"/>
  <c r="BP156" i="1" s="1"/>
  <c r="BL156" i="1"/>
  <c r="BK156" i="1"/>
  <c r="AD154" i="1"/>
  <c r="AH154" i="1" s="1"/>
  <c r="AI154" i="1"/>
  <c r="I156" i="1"/>
  <c r="H156" i="1"/>
  <c r="L156" i="1"/>
  <c r="K156" i="1"/>
  <c r="IJ200" i="1" l="1"/>
  <c r="IP200" i="1" s="1"/>
  <c r="IL200" i="1"/>
  <c r="IK200" i="1"/>
  <c r="HK159" i="1"/>
  <c r="HL159" i="1"/>
  <c r="HI159" i="1"/>
  <c r="HJ159" i="1" s="1"/>
  <c r="HP159" i="1" s="1"/>
  <c r="HI160" i="1" s="1"/>
  <c r="HD160" i="1"/>
  <c r="DK200" i="1"/>
  <c r="GJ200" i="1"/>
  <c r="GP200" i="1" s="1"/>
  <c r="GL200" i="1"/>
  <c r="GK200" i="1"/>
  <c r="FD206" i="1"/>
  <c r="FH206" i="1" s="1"/>
  <c r="FI206" i="1"/>
  <c r="EK210" i="1"/>
  <c r="EJ210" i="1"/>
  <c r="EP210" i="1" s="1"/>
  <c r="EL210" i="1"/>
  <c r="DL200" i="1"/>
  <c r="DI201" i="1"/>
  <c r="DD201" i="1"/>
  <c r="DH201" i="1" s="1"/>
  <c r="CJ206" i="1"/>
  <c r="CP206" i="1" s="1"/>
  <c r="CD207" i="1"/>
  <c r="CH207" i="1" s="1"/>
  <c r="CI207" i="1"/>
  <c r="CL206" i="1"/>
  <c r="CK206" i="1"/>
  <c r="BD157" i="1"/>
  <c r="BH157" i="1" s="1"/>
  <c r="BI157" i="1"/>
  <c r="J156" i="1"/>
  <c r="AJ154" i="1"/>
  <c r="AP154" i="1" s="1"/>
  <c r="AL154" i="1"/>
  <c r="AK154" i="1"/>
  <c r="P156" i="1"/>
  <c r="D157" i="1" s="1"/>
  <c r="ID201" i="1" l="1"/>
  <c r="IH201" i="1" s="1"/>
  <c r="II201" i="1"/>
  <c r="HL160" i="1"/>
  <c r="HK160" i="1"/>
  <c r="HH160" i="1"/>
  <c r="GD201" i="1"/>
  <c r="GH201" i="1" s="1"/>
  <c r="GI201" i="1"/>
  <c r="FJ206" i="1"/>
  <c r="FP206" i="1" s="1"/>
  <c r="FL206" i="1"/>
  <c r="FK206" i="1"/>
  <c r="EI211" i="1"/>
  <c r="ED211" i="1"/>
  <c r="EH211" i="1" s="1"/>
  <c r="DJ201" i="1"/>
  <c r="DP201" i="1" s="1"/>
  <c r="DD202" i="1" s="1"/>
  <c r="DH202" i="1" s="1"/>
  <c r="DK201" i="1"/>
  <c r="DL201" i="1"/>
  <c r="CJ207" i="1"/>
  <c r="CP207" i="1" s="1"/>
  <c r="CL207" i="1"/>
  <c r="CK207" i="1"/>
  <c r="BJ157" i="1"/>
  <c r="BP157" i="1" s="1"/>
  <c r="BL157" i="1"/>
  <c r="BK157" i="1"/>
  <c r="AD155" i="1"/>
  <c r="AH155" i="1" s="1"/>
  <c r="AI155" i="1"/>
  <c r="H157" i="1"/>
  <c r="L157" i="1"/>
  <c r="K157" i="1"/>
  <c r="I157" i="1"/>
  <c r="IJ201" i="1" l="1"/>
  <c r="IP201" i="1" s="1"/>
  <c r="ID202" i="1"/>
  <c r="IH202" i="1" s="1"/>
  <c r="II202" i="1"/>
  <c r="IL201" i="1"/>
  <c r="IK201" i="1"/>
  <c r="HJ160" i="1"/>
  <c r="HP160" i="1" s="1"/>
  <c r="DI202" i="1"/>
  <c r="DJ202" i="1" s="1"/>
  <c r="DP202" i="1" s="1"/>
  <c r="DD203" i="1" s="1"/>
  <c r="GJ201" i="1"/>
  <c r="GP201" i="1" s="1"/>
  <c r="GL201" i="1"/>
  <c r="GK201" i="1"/>
  <c r="FD207" i="1"/>
  <c r="FH207" i="1" s="1"/>
  <c r="FI207" i="1"/>
  <c r="EJ211" i="1"/>
  <c r="EP211" i="1" s="1"/>
  <c r="EI212" i="1" s="1"/>
  <c r="EK211" i="1"/>
  <c r="EL211" i="1"/>
  <c r="DL202" i="1"/>
  <c r="DK202" i="1"/>
  <c r="CD208" i="1"/>
  <c r="CH208" i="1" s="1"/>
  <c r="CI208" i="1"/>
  <c r="BI158" i="1"/>
  <c r="BD158" i="1"/>
  <c r="BH158" i="1" s="1"/>
  <c r="AJ155" i="1"/>
  <c r="AP155" i="1" s="1"/>
  <c r="AL155" i="1"/>
  <c r="AK155" i="1"/>
  <c r="J157" i="1"/>
  <c r="IJ202" i="1" l="1"/>
  <c r="IP202" i="1" s="1"/>
  <c r="IL202" i="1"/>
  <c r="IK202" i="1"/>
  <c r="HI161" i="1"/>
  <c r="HD161" i="1"/>
  <c r="ED212" i="1"/>
  <c r="EH212" i="1" s="1"/>
  <c r="EJ212" i="1" s="1"/>
  <c r="EP212" i="1" s="1"/>
  <c r="ED213" i="1" s="1"/>
  <c r="EH213" i="1" s="1"/>
  <c r="GD202" i="1"/>
  <c r="GH202" i="1" s="1"/>
  <c r="GI202" i="1"/>
  <c r="FJ207" i="1"/>
  <c r="FP207" i="1" s="1"/>
  <c r="FL207" i="1"/>
  <c r="FK207" i="1"/>
  <c r="DH203" i="1"/>
  <c r="DI203" i="1"/>
  <c r="DL203" i="1"/>
  <c r="DK203" i="1"/>
  <c r="CJ208" i="1"/>
  <c r="CP208" i="1" s="1"/>
  <c r="CL208" i="1"/>
  <c r="CK208" i="1"/>
  <c r="BL158" i="1"/>
  <c r="BK158" i="1"/>
  <c r="BJ158" i="1"/>
  <c r="BP158" i="1" s="1"/>
  <c r="AI156" i="1"/>
  <c r="AD156" i="1"/>
  <c r="AH156" i="1" s="1"/>
  <c r="P157" i="1"/>
  <c r="I158" i="1" s="1"/>
  <c r="EK212" i="1" l="1"/>
  <c r="EL212" i="1"/>
  <c r="ID203" i="1"/>
  <c r="II203" i="1"/>
  <c r="HL161" i="1"/>
  <c r="HK161" i="1"/>
  <c r="HH161" i="1"/>
  <c r="HJ161" i="1" s="1"/>
  <c r="EI213" i="1"/>
  <c r="EJ213" i="1" s="1"/>
  <c r="EP213" i="1" s="1"/>
  <c r="GJ202" i="1"/>
  <c r="GP202" i="1" s="1"/>
  <c r="GL202" i="1"/>
  <c r="GK202" i="1"/>
  <c r="FD208" i="1"/>
  <c r="FI208" i="1"/>
  <c r="FH208" i="1"/>
  <c r="EL213" i="1"/>
  <c r="EK213" i="1"/>
  <c r="DJ203" i="1"/>
  <c r="DP203" i="1" s="1"/>
  <c r="CD209" i="1"/>
  <c r="CH209" i="1" s="1"/>
  <c r="CI209" i="1"/>
  <c r="BD159" i="1"/>
  <c r="BI159" i="1"/>
  <c r="AL156" i="1"/>
  <c r="AK156" i="1"/>
  <c r="AJ156" i="1"/>
  <c r="AP156" i="1" s="1"/>
  <c r="D158" i="1"/>
  <c r="H158" i="1" s="1"/>
  <c r="IL203" i="1" l="1"/>
  <c r="IK203" i="1"/>
  <c r="IH203" i="1"/>
  <c r="IJ203" i="1" s="1"/>
  <c r="IP203" i="1" s="1"/>
  <c r="HP161" i="1"/>
  <c r="HD162" i="1" s="1"/>
  <c r="GD203" i="1"/>
  <c r="GH203" i="1" s="1"/>
  <c r="GI203" i="1"/>
  <c r="FJ208" i="1"/>
  <c r="FP208" i="1" s="1"/>
  <c r="FL208" i="1"/>
  <c r="FK208" i="1"/>
  <c r="ED214" i="1"/>
  <c r="EH214" i="1" s="1"/>
  <c r="EI214" i="1"/>
  <c r="DD204" i="1"/>
  <c r="DL204" i="1" s="1"/>
  <c r="DI204" i="1"/>
  <c r="CJ209" i="1"/>
  <c r="CP209" i="1" s="1"/>
  <c r="CL209" i="1"/>
  <c r="CK209" i="1"/>
  <c r="BL159" i="1"/>
  <c r="BK159" i="1"/>
  <c r="BH159" i="1"/>
  <c r="AD157" i="1"/>
  <c r="AH157" i="1" s="1"/>
  <c r="AI157" i="1"/>
  <c r="J158" i="1"/>
  <c r="P158" i="1" s="1"/>
  <c r="D159" i="1" s="1"/>
  <c r="K158" i="1"/>
  <c r="L158" i="1"/>
  <c r="ID204" i="1" l="1"/>
  <c r="IH204" i="1" s="1"/>
  <c r="II204" i="1"/>
  <c r="HI162" i="1"/>
  <c r="HL162" i="1"/>
  <c r="HK162" i="1"/>
  <c r="HH162" i="1"/>
  <c r="GJ203" i="1"/>
  <c r="GP203" i="1" s="1"/>
  <c r="GL203" i="1"/>
  <c r="GK203" i="1"/>
  <c r="FD209" i="1"/>
  <c r="FH209" i="1" s="1"/>
  <c r="FI209" i="1"/>
  <c r="EJ214" i="1"/>
  <c r="EP214" i="1" s="1"/>
  <c r="ED215" i="1" s="1"/>
  <c r="EH215" i="1" s="1"/>
  <c r="EL214" i="1"/>
  <c r="EK214" i="1"/>
  <c r="DH204" i="1"/>
  <c r="DJ204" i="1" s="1"/>
  <c r="DP204" i="1" s="1"/>
  <c r="DK204" i="1"/>
  <c r="CD210" i="1"/>
  <c r="CH210" i="1" s="1"/>
  <c r="CI210" i="1"/>
  <c r="BJ159" i="1"/>
  <c r="BP159" i="1" s="1"/>
  <c r="AJ157" i="1"/>
  <c r="AP157" i="1" s="1"/>
  <c r="AI158" i="1" s="1"/>
  <c r="AL157" i="1"/>
  <c r="AK157" i="1"/>
  <c r="H159" i="1"/>
  <c r="K159" i="1"/>
  <c r="L159" i="1"/>
  <c r="I159" i="1"/>
  <c r="IJ204" i="1" l="1"/>
  <c r="IP204" i="1" s="1"/>
  <c r="ID205" i="1"/>
  <c r="IH205" i="1" s="1"/>
  <c r="II205" i="1"/>
  <c r="IL204" i="1"/>
  <c r="IK204" i="1"/>
  <c r="HJ162" i="1"/>
  <c r="HP162" i="1" s="1"/>
  <c r="GD204" i="1"/>
  <c r="GH204" i="1" s="1"/>
  <c r="GI204" i="1"/>
  <c r="FJ209" i="1"/>
  <c r="FP209" i="1" s="1"/>
  <c r="FL209" i="1"/>
  <c r="FK209" i="1"/>
  <c r="EI215" i="1"/>
  <c r="EJ215" i="1" s="1"/>
  <c r="EP215" i="1" s="1"/>
  <c r="EL215" i="1"/>
  <c r="EK215" i="1"/>
  <c r="DD205" i="1"/>
  <c r="DI205" i="1"/>
  <c r="CJ210" i="1"/>
  <c r="CP210" i="1" s="1"/>
  <c r="CL210" i="1"/>
  <c r="CK210" i="1"/>
  <c r="BI160" i="1"/>
  <c r="BD160" i="1"/>
  <c r="AD158" i="1"/>
  <c r="AH158" i="1" s="1"/>
  <c r="AJ158" i="1" s="1"/>
  <c r="AP158" i="1" s="1"/>
  <c r="J159" i="1"/>
  <c r="P159" i="1" s="1"/>
  <c r="IJ205" i="1" l="1"/>
  <c r="IP205" i="1" s="1"/>
  <c r="IL205" i="1"/>
  <c r="IK205" i="1"/>
  <c r="HD163" i="1"/>
  <c r="HI163" i="1"/>
  <c r="GJ204" i="1"/>
  <c r="GP204" i="1" s="1"/>
  <c r="GL204" i="1"/>
  <c r="GK204" i="1"/>
  <c r="FD210" i="1"/>
  <c r="FH210" i="1" s="1"/>
  <c r="FI210" i="1"/>
  <c r="ED216" i="1"/>
  <c r="EH216" i="1" s="1"/>
  <c r="EI216" i="1"/>
  <c r="DK205" i="1"/>
  <c r="DL205" i="1"/>
  <c r="DH205" i="1"/>
  <c r="DJ205" i="1" s="1"/>
  <c r="DP205" i="1" s="1"/>
  <c r="CD211" i="1"/>
  <c r="CH211" i="1" s="1"/>
  <c r="CI211" i="1"/>
  <c r="BL160" i="1"/>
  <c r="BK160" i="1"/>
  <c r="BH160" i="1"/>
  <c r="AL158" i="1"/>
  <c r="AK158" i="1"/>
  <c r="AI159" i="1"/>
  <c r="AD159" i="1"/>
  <c r="D160" i="1"/>
  <c r="H160" i="1" s="1"/>
  <c r="I160" i="1"/>
  <c r="ID206" i="1" l="1"/>
  <c r="IH206" i="1" s="1"/>
  <c r="II206" i="1"/>
  <c r="HL163" i="1"/>
  <c r="HK163" i="1"/>
  <c r="HH163" i="1"/>
  <c r="GD205" i="1"/>
  <c r="GH205" i="1" s="1"/>
  <c r="GI205" i="1"/>
  <c r="FJ210" i="1"/>
  <c r="FP210" i="1" s="1"/>
  <c r="FL210" i="1"/>
  <c r="FK210" i="1"/>
  <c r="EJ216" i="1"/>
  <c r="EP216" i="1" s="1"/>
  <c r="ED217" i="1" s="1"/>
  <c r="EH217" i="1" s="1"/>
  <c r="EL216" i="1"/>
  <c r="EK216" i="1"/>
  <c r="DI206" i="1"/>
  <c r="DD206" i="1"/>
  <c r="CJ211" i="1"/>
  <c r="CP211" i="1" s="1"/>
  <c r="CD212" i="1"/>
  <c r="CH212" i="1" s="1"/>
  <c r="CI212" i="1"/>
  <c r="CL211" i="1"/>
  <c r="CK211" i="1"/>
  <c r="BJ160" i="1"/>
  <c r="BP160" i="1" s="1"/>
  <c r="AL159" i="1"/>
  <c r="AK159" i="1"/>
  <c r="AH159" i="1"/>
  <c r="AJ159" i="1" s="1"/>
  <c r="J160" i="1"/>
  <c r="K160" i="1"/>
  <c r="L160" i="1"/>
  <c r="IJ206" i="1" l="1"/>
  <c r="IP206" i="1" s="1"/>
  <c r="IL206" i="1"/>
  <c r="IK206" i="1"/>
  <c r="HJ163" i="1"/>
  <c r="HP163" i="1" s="1"/>
  <c r="GJ205" i="1"/>
  <c r="GP205" i="1" s="1"/>
  <c r="GL205" i="1"/>
  <c r="GK205" i="1"/>
  <c r="FD211" i="1"/>
  <c r="FH211" i="1" s="1"/>
  <c r="FI211" i="1"/>
  <c r="EI217" i="1"/>
  <c r="EJ217" i="1" s="1"/>
  <c r="EP217" i="1" s="1"/>
  <c r="EL217" i="1"/>
  <c r="EK217" i="1"/>
  <c r="DH206" i="1"/>
  <c r="DJ206" i="1" s="1"/>
  <c r="DP206" i="1" s="1"/>
  <c r="DK206" i="1"/>
  <c r="DL206" i="1"/>
  <c r="CJ212" i="1"/>
  <c r="CP212" i="1" s="1"/>
  <c r="CD213" i="1"/>
  <c r="CH213" i="1" s="1"/>
  <c r="CI213" i="1"/>
  <c r="CL212" i="1"/>
  <c r="CK212" i="1"/>
  <c r="BD161" i="1"/>
  <c r="BH161" i="1" s="1"/>
  <c r="BI161" i="1"/>
  <c r="AP159" i="1"/>
  <c r="P160" i="1"/>
  <c r="D161" i="1" s="1"/>
  <c r="ID207" i="1" l="1"/>
  <c r="IH207" i="1" s="1"/>
  <c r="II207" i="1"/>
  <c r="HD164" i="1"/>
  <c r="HH164" i="1" s="1"/>
  <c r="HI164" i="1"/>
  <c r="GD206" i="1"/>
  <c r="GI206" i="1"/>
  <c r="GH206" i="1"/>
  <c r="FJ211" i="1"/>
  <c r="FP211" i="1" s="1"/>
  <c r="FL211" i="1"/>
  <c r="FK211" i="1"/>
  <c r="ED218" i="1"/>
  <c r="EH218" i="1" s="1"/>
  <c r="EI218" i="1"/>
  <c r="DD207" i="1"/>
  <c r="DI207" i="1"/>
  <c r="CJ213" i="1"/>
  <c r="CP213" i="1" s="1"/>
  <c r="CL213" i="1"/>
  <c r="CK213" i="1"/>
  <c r="BJ161" i="1"/>
  <c r="BP161" i="1" s="1"/>
  <c r="BL161" i="1"/>
  <c r="BK161" i="1"/>
  <c r="AD160" i="1"/>
  <c r="AI160" i="1"/>
  <c r="H161" i="1"/>
  <c r="L161" i="1"/>
  <c r="K161" i="1"/>
  <c r="I161" i="1"/>
  <c r="J161" i="1" l="1"/>
  <c r="P161" i="1" s="1"/>
  <c r="I162" i="1" s="1"/>
  <c r="IJ207" i="1"/>
  <c r="IP207" i="1" s="1"/>
  <c r="IL207" i="1"/>
  <c r="IK207" i="1"/>
  <c r="HJ164" i="1"/>
  <c r="HP164" i="1" s="1"/>
  <c r="HL164" i="1"/>
  <c r="HK164" i="1"/>
  <c r="EK218" i="1"/>
  <c r="GJ206" i="1"/>
  <c r="GP206" i="1" s="1"/>
  <c r="GL206" i="1"/>
  <c r="GK206" i="1"/>
  <c r="FD212" i="1"/>
  <c r="FH212" i="1" s="1"/>
  <c r="FI212" i="1"/>
  <c r="EL218" i="1"/>
  <c r="EJ218" i="1"/>
  <c r="EP218" i="1" s="1"/>
  <c r="ED219" i="1" s="1"/>
  <c r="EH219" i="1" s="1"/>
  <c r="DH207" i="1"/>
  <c r="DJ207" i="1" s="1"/>
  <c r="DP207" i="1" s="1"/>
  <c r="DK207" i="1"/>
  <c r="DL207" i="1"/>
  <c r="CD214" i="1"/>
  <c r="CI214" i="1"/>
  <c r="CH214" i="1"/>
  <c r="BD162" i="1"/>
  <c r="BH162" i="1" s="1"/>
  <c r="BI162" i="1"/>
  <c r="AL160" i="1"/>
  <c r="AK160" i="1"/>
  <c r="AH160" i="1"/>
  <c r="ID208" i="1" l="1"/>
  <c r="IH208" i="1" s="1"/>
  <c r="II208" i="1"/>
  <c r="HD165" i="1"/>
  <c r="HH165" i="1" s="1"/>
  <c r="HI165" i="1"/>
  <c r="EI219" i="1"/>
  <c r="EJ219" i="1" s="1"/>
  <c r="EP219" i="1" s="1"/>
  <c r="GD207" i="1"/>
  <c r="GH207" i="1" s="1"/>
  <c r="GI207" i="1"/>
  <c r="FJ212" i="1"/>
  <c r="FP212" i="1" s="1"/>
  <c r="FL212" i="1"/>
  <c r="FK212" i="1"/>
  <c r="EL219" i="1"/>
  <c r="EK219" i="1"/>
  <c r="DI208" i="1"/>
  <c r="DD208" i="1"/>
  <c r="CJ214" i="1"/>
  <c r="CP214" i="1" s="1"/>
  <c r="CL214" i="1"/>
  <c r="CK214" i="1"/>
  <c r="BJ162" i="1"/>
  <c r="BP162" i="1" s="1"/>
  <c r="BL162" i="1"/>
  <c r="BK162" i="1"/>
  <c r="D162" i="1"/>
  <c r="H162" i="1" s="1"/>
  <c r="J162" i="1" s="1"/>
  <c r="AJ160" i="1"/>
  <c r="AP160" i="1" s="1"/>
  <c r="IJ208" i="1" l="1"/>
  <c r="IP208" i="1" s="1"/>
  <c r="IL208" i="1"/>
  <c r="IK208" i="1"/>
  <c r="HJ165" i="1"/>
  <c r="HP165" i="1" s="1"/>
  <c r="HL165" i="1"/>
  <c r="HK165" i="1"/>
  <c r="GJ207" i="1"/>
  <c r="GP207" i="1" s="1"/>
  <c r="GL207" i="1"/>
  <c r="GK207" i="1"/>
  <c r="FD213" i="1"/>
  <c r="FH213" i="1" s="1"/>
  <c r="FI213" i="1"/>
  <c r="ED220" i="1"/>
  <c r="EH220" i="1" s="1"/>
  <c r="EI220" i="1"/>
  <c r="DH208" i="1"/>
  <c r="DJ208" i="1" s="1"/>
  <c r="DP208" i="1" s="1"/>
  <c r="DL208" i="1"/>
  <c r="DK208" i="1"/>
  <c r="CD215" i="1"/>
  <c r="CH215" i="1" s="1"/>
  <c r="CI215" i="1"/>
  <c r="BI163" i="1"/>
  <c r="BD163" i="1"/>
  <c r="K162" i="1"/>
  <c r="L162" i="1"/>
  <c r="AD161" i="1"/>
  <c r="AH161" i="1" s="1"/>
  <c r="AI161" i="1"/>
  <c r="P162" i="1"/>
  <c r="D163" i="1" s="1"/>
  <c r="ID209" i="1" l="1"/>
  <c r="IH209" i="1" s="1"/>
  <c r="II209" i="1"/>
  <c r="HD166" i="1"/>
  <c r="HH166" i="1" s="1"/>
  <c r="HI166" i="1"/>
  <c r="GD208" i="1"/>
  <c r="GH208" i="1" s="1"/>
  <c r="GI208" i="1"/>
  <c r="FJ213" i="1"/>
  <c r="FP213" i="1" s="1"/>
  <c r="FD214" i="1"/>
  <c r="FH214" i="1" s="1"/>
  <c r="FI214" i="1"/>
  <c r="FL213" i="1"/>
  <c r="FK213" i="1"/>
  <c r="EJ220" i="1"/>
  <c r="EP220" i="1" s="1"/>
  <c r="EL220" i="1"/>
  <c r="EK220" i="1"/>
  <c r="DI209" i="1"/>
  <c r="DD209" i="1"/>
  <c r="CJ215" i="1"/>
  <c r="CP215" i="1" s="1"/>
  <c r="CL215" i="1"/>
  <c r="CK215" i="1"/>
  <c r="BL163" i="1"/>
  <c r="BK163" i="1"/>
  <c r="BH163" i="1"/>
  <c r="AJ161" i="1"/>
  <c r="AP161" i="1" s="1"/>
  <c r="AL161" i="1"/>
  <c r="AK161" i="1"/>
  <c r="I163" i="1"/>
  <c r="H163" i="1"/>
  <c r="K163" i="1"/>
  <c r="L163" i="1"/>
  <c r="IJ209" i="1" l="1"/>
  <c r="IP209" i="1" s="1"/>
  <c r="IL209" i="1"/>
  <c r="IK209" i="1"/>
  <c r="HJ166" i="1"/>
  <c r="HP166" i="1" s="1"/>
  <c r="HL166" i="1"/>
  <c r="HK166" i="1"/>
  <c r="GJ208" i="1"/>
  <c r="GP208" i="1" s="1"/>
  <c r="GD209" i="1"/>
  <c r="GH209" i="1" s="1"/>
  <c r="GI209" i="1"/>
  <c r="GL208" i="1"/>
  <c r="GK208" i="1"/>
  <c r="FJ214" i="1"/>
  <c r="FP214" i="1" s="1"/>
  <c r="FD215" i="1"/>
  <c r="FH215" i="1" s="1"/>
  <c r="FI215" i="1"/>
  <c r="FL214" i="1"/>
  <c r="FK214" i="1"/>
  <c r="ED221" i="1"/>
  <c r="EH221" i="1" s="1"/>
  <c r="EI221" i="1"/>
  <c r="DH209" i="1"/>
  <c r="DJ209" i="1" s="1"/>
  <c r="DP209" i="1" s="1"/>
  <c r="DK209" i="1"/>
  <c r="DL209" i="1"/>
  <c r="CD216" i="1"/>
  <c r="CH216" i="1" s="1"/>
  <c r="CI216" i="1"/>
  <c r="BJ163" i="1"/>
  <c r="BP163" i="1" s="1"/>
  <c r="J163" i="1"/>
  <c r="P163" i="1" s="1"/>
  <c r="D164" i="1" s="1"/>
  <c r="AI162" i="1"/>
  <c r="AD162" i="1"/>
  <c r="AK162" i="1" s="1"/>
  <c r="ID210" i="1" l="1"/>
  <c r="IH210" i="1" s="1"/>
  <c r="II210" i="1"/>
  <c r="HD167" i="1"/>
  <c r="HH167" i="1" s="1"/>
  <c r="HI167" i="1"/>
  <c r="GJ209" i="1"/>
  <c r="GP209" i="1" s="1"/>
  <c r="GL209" i="1"/>
  <c r="GK209" i="1"/>
  <c r="FJ215" i="1"/>
  <c r="FP215" i="1" s="1"/>
  <c r="FL215" i="1"/>
  <c r="FK215" i="1"/>
  <c r="EJ221" i="1"/>
  <c r="EP221" i="1" s="1"/>
  <c r="EL221" i="1"/>
  <c r="EK221" i="1"/>
  <c r="DD210" i="1"/>
  <c r="DH210" i="1" s="1"/>
  <c r="DI210" i="1"/>
  <c r="CJ216" i="1"/>
  <c r="CP216" i="1" s="1"/>
  <c r="CL216" i="1"/>
  <c r="CK216" i="1"/>
  <c r="BD164" i="1"/>
  <c r="BH164" i="1" s="1"/>
  <c r="BI164" i="1"/>
  <c r="AL162" i="1"/>
  <c r="AH162" i="1"/>
  <c r="AJ162" i="1" s="1"/>
  <c r="AP162" i="1" s="1"/>
  <c r="AD163" i="1" s="1"/>
  <c r="I164" i="1"/>
  <c r="H164" i="1"/>
  <c r="K164" i="1"/>
  <c r="L164" i="1"/>
  <c r="IJ210" i="1" l="1"/>
  <c r="IP210" i="1" s="1"/>
  <c r="ID211" i="1" s="1"/>
  <c r="IL210" i="1"/>
  <c r="IK210" i="1"/>
  <c r="HJ167" i="1"/>
  <c r="HP167" i="1" s="1"/>
  <c r="HL167" i="1"/>
  <c r="HK167" i="1"/>
  <c r="GD210" i="1"/>
  <c r="GH210" i="1" s="1"/>
  <c r="GI210" i="1"/>
  <c r="FD216" i="1"/>
  <c r="FH216" i="1" s="1"/>
  <c r="FI216" i="1"/>
  <c r="ED222" i="1"/>
  <c r="EH222" i="1" s="1"/>
  <c r="EI222" i="1"/>
  <c r="DJ210" i="1"/>
  <c r="DP210" i="1" s="1"/>
  <c r="DI211" i="1" s="1"/>
  <c r="DD211" i="1"/>
  <c r="DL210" i="1"/>
  <c r="DK210" i="1"/>
  <c r="CD217" i="1"/>
  <c r="CI217" i="1"/>
  <c r="CH217" i="1"/>
  <c r="BJ164" i="1"/>
  <c r="BP164" i="1" s="1"/>
  <c r="BL164" i="1"/>
  <c r="BK164" i="1"/>
  <c r="AI163" i="1"/>
  <c r="AL163" i="1"/>
  <c r="AK163" i="1"/>
  <c r="AH163" i="1"/>
  <c r="J164" i="1"/>
  <c r="P164" i="1" s="1"/>
  <c r="D165" i="1" s="1"/>
  <c r="II211" i="1" l="1"/>
  <c r="IH211" i="1"/>
  <c r="IL211" i="1"/>
  <c r="IK211" i="1"/>
  <c r="HD168" i="1"/>
  <c r="HH168" i="1" s="1"/>
  <c r="HI168" i="1"/>
  <c r="GJ210" i="1"/>
  <c r="GP210" i="1" s="1"/>
  <c r="GL210" i="1"/>
  <c r="GK210" i="1"/>
  <c r="FJ216" i="1"/>
  <c r="FP216" i="1" s="1"/>
  <c r="FL216" i="1"/>
  <c r="FK216" i="1"/>
  <c r="EJ222" i="1"/>
  <c r="EP222" i="1" s="1"/>
  <c r="EL222" i="1"/>
  <c r="EK222" i="1"/>
  <c r="DK211" i="1"/>
  <c r="DL211" i="1"/>
  <c r="DH211" i="1"/>
  <c r="DJ211" i="1" s="1"/>
  <c r="DP211" i="1" s="1"/>
  <c r="CJ217" i="1"/>
  <c r="CP217" i="1" s="1"/>
  <c r="CL217" i="1"/>
  <c r="CK217" i="1"/>
  <c r="BI165" i="1"/>
  <c r="BD165" i="1"/>
  <c r="AJ163" i="1"/>
  <c r="AP163" i="1" s="1"/>
  <c r="H165" i="1"/>
  <c r="K165" i="1"/>
  <c r="L165" i="1"/>
  <c r="I165" i="1"/>
  <c r="IJ211" i="1" l="1"/>
  <c r="IP211" i="1" s="1"/>
  <c r="ID212" i="1"/>
  <c r="IH212" i="1" s="1"/>
  <c r="II212" i="1"/>
  <c r="HJ168" i="1"/>
  <c r="HP168" i="1" s="1"/>
  <c r="HL168" i="1"/>
  <c r="HK168" i="1"/>
  <c r="GD211" i="1"/>
  <c r="GH211" i="1" s="1"/>
  <c r="GI211" i="1"/>
  <c r="FD217" i="1"/>
  <c r="FH217" i="1" s="1"/>
  <c r="FI217" i="1"/>
  <c r="ED223" i="1"/>
  <c r="EH223" i="1" s="1"/>
  <c r="EI223" i="1"/>
  <c r="DI212" i="1"/>
  <c r="DD212" i="1"/>
  <c r="CD218" i="1"/>
  <c r="CH218" i="1" s="1"/>
  <c r="CI218" i="1"/>
  <c r="BL165" i="1"/>
  <c r="BK165" i="1"/>
  <c r="BH165" i="1"/>
  <c r="BJ165" i="1" s="1"/>
  <c r="AD164" i="1"/>
  <c r="AH164" i="1" s="1"/>
  <c r="AI164" i="1"/>
  <c r="J165" i="1"/>
  <c r="P165" i="1" s="1"/>
  <c r="IJ212" i="1" l="1"/>
  <c r="IP212" i="1" s="1"/>
  <c r="IL212" i="1"/>
  <c r="IK212" i="1"/>
  <c r="HI169" i="1"/>
  <c r="HD169" i="1"/>
  <c r="GL211" i="1"/>
  <c r="GK211" i="1"/>
  <c r="GJ211" i="1"/>
  <c r="GP211" i="1" s="1"/>
  <c r="FJ217" i="1"/>
  <c r="FP217" i="1" s="1"/>
  <c r="FL217" i="1"/>
  <c r="FK217" i="1"/>
  <c r="EJ223" i="1"/>
  <c r="EP223" i="1" s="1"/>
  <c r="ED224" i="1" s="1"/>
  <c r="EH224" i="1" s="1"/>
  <c r="EL223" i="1"/>
  <c r="EK223" i="1"/>
  <c r="DH212" i="1"/>
  <c r="DJ212" i="1" s="1"/>
  <c r="DP212" i="1" s="1"/>
  <c r="DL212" i="1"/>
  <c r="DK212" i="1"/>
  <c r="CJ218" i="1"/>
  <c r="CP218" i="1" s="1"/>
  <c r="CL218" i="1"/>
  <c r="CK218" i="1"/>
  <c r="BP165" i="1"/>
  <c r="AJ164" i="1"/>
  <c r="AP164" i="1" s="1"/>
  <c r="AL164" i="1"/>
  <c r="AK164" i="1"/>
  <c r="D166" i="1"/>
  <c r="I166" i="1"/>
  <c r="ID213" i="1" l="1"/>
  <c r="IH213" i="1" s="1"/>
  <c r="II213" i="1"/>
  <c r="HL169" i="1"/>
  <c r="HK169" i="1"/>
  <c r="HH169" i="1"/>
  <c r="HJ169" i="1" s="1"/>
  <c r="GD212" i="1"/>
  <c r="GH212" i="1" s="1"/>
  <c r="GI212" i="1"/>
  <c r="FD218" i="1"/>
  <c r="FH218" i="1" s="1"/>
  <c r="FI218" i="1"/>
  <c r="EI224" i="1"/>
  <c r="EJ224" i="1" s="1"/>
  <c r="EP224" i="1" s="1"/>
  <c r="EL224" i="1"/>
  <c r="EK224" i="1"/>
  <c r="DI213" i="1"/>
  <c r="DD213" i="1"/>
  <c r="CD219" i="1"/>
  <c r="CH219" i="1" s="1"/>
  <c r="CI219" i="1"/>
  <c r="BD166" i="1"/>
  <c r="BH166" i="1" s="1"/>
  <c r="BI166" i="1"/>
  <c r="AI165" i="1"/>
  <c r="AD165" i="1"/>
  <c r="K166" i="1"/>
  <c r="L166" i="1"/>
  <c r="H166" i="1"/>
  <c r="IJ213" i="1" l="1"/>
  <c r="IP213" i="1" s="1"/>
  <c r="IL213" i="1"/>
  <c r="IK213" i="1"/>
  <c r="HP169" i="1"/>
  <c r="GJ212" i="1"/>
  <c r="GP212" i="1" s="1"/>
  <c r="GL212" i="1"/>
  <c r="GK212" i="1"/>
  <c r="FJ218" i="1"/>
  <c r="FP218" i="1" s="1"/>
  <c r="FD219" i="1"/>
  <c r="FH219" i="1" s="1"/>
  <c r="FI219" i="1"/>
  <c r="FL218" i="1"/>
  <c r="FK218" i="1"/>
  <c r="ED225" i="1"/>
  <c r="EH225" i="1" s="1"/>
  <c r="EI225" i="1"/>
  <c r="DH213" i="1"/>
  <c r="DJ213" i="1" s="1"/>
  <c r="DP213" i="1" s="1"/>
  <c r="DL213" i="1"/>
  <c r="DK213" i="1"/>
  <c r="CJ219" i="1"/>
  <c r="CP219" i="1" s="1"/>
  <c r="CL219" i="1"/>
  <c r="CK219" i="1"/>
  <c r="BJ166" i="1"/>
  <c r="BP166" i="1" s="1"/>
  <c r="BL166" i="1"/>
  <c r="BK166" i="1"/>
  <c r="AL165" i="1"/>
  <c r="AK165" i="1"/>
  <c r="AH165" i="1"/>
  <c r="AJ165" i="1" s="1"/>
  <c r="J166" i="1"/>
  <c r="P166" i="1" s="1"/>
  <c r="ID214" i="1" l="1"/>
  <c r="IH214" i="1" s="1"/>
  <c r="II214" i="1"/>
  <c r="HD170" i="1"/>
  <c r="HI170" i="1"/>
  <c r="GD213" i="1"/>
  <c r="GI213" i="1"/>
  <c r="GH213" i="1"/>
  <c r="FJ219" i="1"/>
  <c r="FP219" i="1" s="1"/>
  <c r="FL219" i="1"/>
  <c r="FK219" i="1"/>
  <c r="EJ225" i="1"/>
  <c r="EP225" i="1" s="1"/>
  <c r="EL225" i="1"/>
  <c r="EK225" i="1"/>
  <c r="DD214" i="1"/>
  <c r="DH214" i="1" s="1"/>
  <c r="DI214" i="1"/>
  <c r="CD220" i="1"/>
  <c r="CH220" i="1" s="1"/>
  <c r="CI220" i="1"/>
  <c r="BI167" i="1"/>
  <c r="BD167" i="1"/>
  <c r="BL167" i="1" s="1"/>
  <c r="AP165" i="1"/>
  <c r="D167" i="1"/>
  <c r="H167" i="1" s="1"/>
  <c r="I167" i="1"/>
  <c r="IJ214" i="1" l="1"/>
  <c r="IP214" i="1" s="1"/>
  <c r="IL214" i="1"/>
  <c r="IK214" i="1"/>
  <c r="HL170" i="1"/>
  <c r="HK170" i="1"/>
  <c r="HH170" i="1"/>
  <c r="GJ213" i="1"/>
  <c r="GP213" i="1" s="1"/>
  <c r="GL213" i="1"/>
  <c r="GK213" i="1"/>
  <c r="FD220" i="1"/>
  <c r="FH220" i="1" s="1"/>
  <c r="FI220" i="1"/>
  <c r="ED226" i="1"/>
  <c r="EH226" i="1" s="1"/>
  <c r="EI226" i="1"/>
  <c r="DJ214" i="1"/>
  <c r="DP214" i="1" s="1"/>
  <c r="DI215" i="1" s="1"/>
  <c r="DL214" i="1"/>
  <c r="DK214" i="1"/>
  <c r="CJ220" i="1"/>
  <c r="CP220" i="1" s="1"/>
  <c r="CL220" i="1"/>
  <c r="CK220" i="1"/>
  <c r="BH167" i="1"/>
  <c r="BJ167" i="1" s="1"/>
  <c r="BP167" i="1" s="1"/>
  <c r="BK167" i="1"/>
  <c r="AD166" i="1"/>
  <c r="AH166" i="1" s="1"/>
  <c r="AI166" i="1"/>
  <c r="J167" i="1"/>
  <c r="P167" i="1" s="1"/>
  <c r="K167" i="1"/>
  <c r="L167" i="1"/>
  <c r="ID215" i="1" l="1"/>
  <c r="IH215" i="1" s="1"/>
  <c r="II215" i="1"/>
  <c r="HJ170" i="1"/>
  <c r="HP170" i="1" s="1"/>
  <c r="GD214" i="1"/>
  <c r="GH214" i="1" s="1"/>
  <c r="GI214" i="1"/>
  <c r="FJ220" i="1"/>
  <c r="FP220" i="1" s="1"/>
  <c r="FL220" i="1"/>
  <c r="FK220" i="1"/>
  <c r="EJ226" i="1"/>
  <c r="EP226" i="1" s="1"/>
  <c r="EL226" i="1"/>
  <c r="EK226" i="1"/>
  <c r="DD215" i="1"/>
  <c r="DH215" i="1" s="1"/>
  <c r="DJ215" i="1" s="1"/>
  <c r="DP215" i="1" s="1"/>
  <c r="DD216" i="1" s="1"/>
  <c r="CD221" i="1"/>
  <c r="CH221" i="1" s="1"/>
  <c r="CI221" i="1"/>
  <c r="BD168" i="1"/>
  <c r="BI168" i="1"/>
  <c r="AJ166" i="1"/>
  <c r="AP166" i="1" s="1"/>
  <c r="AL166" i="1"/>
  <c r="AK166" i="1"/>
  <c r="D168" i="1"/>
  <c r="H168" i="1" s="1"/>
  <c r="I168" i="1"/>
  <c r="IJ215" i="1" l="1"/>
  <c r="IP215" i="1" s="1"/>
  <c r="IL215" i="1"/>
  <c r="IK215" i="1"/>
  <c r="HD171" i="1"/>
  <c r="HH171" i="1" s="1"/>
  <c r="HI171" i="1"/>
  <c r="DK215" i="1"/>
  <c r="GJ214" i="1"/>
  <c r="GP214" i="1" s="1"/>
  <c r="GL214" i="1"/>
  <c r="GK214" i="1"/>
  <c r="FD221" i="1"/>
  <c r="FI221" i="1"/>
  <c r="FH221" i="1"/>
  <c r="ED227" i="1"/>
  <c r="EH227" i="1" s="1"/>
  <c r="EI227" i="1"/>
  <c r="DL215" i="1"/>
  <c r="DI216" i="1"/>
  <c r="DH216" i="1"/>
  <c r="DL216" i="1"/>
  <c r="DK216" i="1"/>
  <c r="CJ221" i="1"/>
  <c r="CP221" i="1" s="1"/>
  <c r="CL221" i="1"/>
  <c r="CK221" i="1"/>
  <c r="BL168" i="1"/>
  <c r="BK168" i="1"/>
  <c r="BH168" i="1"/>
  <c r="AD167" i="1"/>
  <c r="AH167" i="1" s="1"/>
  <c r="AI167" i="1"/>
  <c r="J168" i="1"/>
  <c r="L168" i="1"/>
  <c r="K168" i="1"/>
  <c r="ID216" i="1" l="1"/>
  <c r="II216" i="1"/>
  <c r="IH216" i="1"/>
  <c r="HJ171" i="1"/>
  <c r="HP171" i="1" s="1"/>
  <c r="HL171" i="1"/>
  <c r="HK171" i="1"/>
  <c r="GD215" i="1"/>
  <c r="GH215" i="1" s="1"/>
  <c r="GI215" i="1"/>
  <c r="FJ221" i="1"/>
  <c r="FP221" i="1" s="1"/>
  <c r="FD222" i="1"/>
  <c r="FH222" i="1" s="1"/>
  <c r="FI222" i="1"/>
  <c r="FL221" i="1"/>
  <c r="FK221" i="1"/>
  <c r="EJ227" i="1"/>
  <c r="EP227" i="1" s="1"/>
  <c r="EL227" i="1"/>
  <c r="EK227" i="1"/>
  <c r="DJ216" i="1"/>
  <c r="DP216" i="1" s="1"/>
  <c r="DD217" i="1" s="1"/>
  <c r="DH217" i="1" s="1"/>
  <c r="CD222" i="1"/>
  <c r="CH222" i="1" s="1"/>
  <c r="CI222" i="1"/>
  <c r="BJ168" i="1"/>
  <c r="BP168" i="1" s="1"/>
  <c r="AJ167" i="1"/>
  <c r="AP167" i="1" s="1"/>
  <c r="AL167" i="1"/>
  <c r="AK167" i="1"/>
  <c r="P168" i="1"/>
  <c r="I169" i="1" s="1"/>
  <c r="IJ216" i="1" l="1"/>
  <c r="IP216" i="1" s="1"/>
  <c r="IL216" i="1"/>
  <c r="IK216" i="1"/>
  <c r="HD172" i="1"/>
  <c r="HH172" i="1" s="1"/>
  <c r="HI172" i="1"/>
  <c r="GJ215" i="1"/>
  <c r="GP215" i="1" s="1"/>
  <c r="GD216" i="1"/>
  <c r="GH216" i="1" s="1"/>
  <c r="GI216" i="1"/>
  <c r="GL215" i="1"/>
  <c r="GK215" i="1"/>
  <c r="FJ222" i="1"/>
  <c r="FP222" i="1" s="1"/>
  <c r="FL222" i="1"/>
  <c r="FK222" i="1"/>
  <c r="ED228" i="1"/>
  <c r="EH228" i="1" s="1"/>
  <c r="EI228" i="1"/>
  <c r="DI217" i="1"/>
  <c r="DJ217" i="1" s="1"/>
  <c r="DP217" i="1" s="1"/>
  <c r="DD218" i="1" s="1"/>
  <c r="DH218" i="1" s="1"/>
  <c r="DK217" i="1"/>
  <c r="DL217" i="1"/>
  <c r="CJ222" i="1"/>
  <c r="CP222" i="1" s="1"/>
  <c r="CL222" i="1"/>
  <c r="CK222" i="1"/>
  <c r="BD169" i="1"/>
  <c r="BH169" i="1" s="1"/>
  <c r="BI169" i="1"/>
  <c r="AI168" i="1"/>
  <c r="AD168" i="1"/>
  <c r="AH168" i="1" s="1"/>
  <c r="D169" i="1"/>
  <c r="ID217" i="1" l="1"/>
  <c r="IH217" i="1" s="1"/>
  <c r="II217" i="1"/>
  <c r="HJ172" i="1"/>
  <c r="HP172" i="1" s="1"/>
  <c r="HL172" i="1"/>
  <c r="HK172" i="1"/>
  <c r="GJ216" i="1"/>
  <c r="GP216" i="1" s="1"/>
  <c r="GL216" i="1"/>
  <c r="GK216" i="1"/>
  <c r="FD223" i="1"/>
  <c r="FI223" i="1"/>
  <c r="FH223" i="1"/>
  <c r="EJ228" i="1"/>
  <c r="EP228" i="1" s="1"/>
  <c r="EL228" i="1"/>
  <c r="EK228" i="1"/>
  <c r="DI218" i="1"/>
  <c r="DJ218" i="1" s="1"/>
  <c r="DP218" i="1" s="1"/>
  <c r="DL218" i="1"/>
  <c r="DK218" i="1"/>
  <c r="CD223" i="1"/>
  <c r="CI223" i="1"/>
  <c r="CH223" i="1"/>
  <c r="BJ169" i="1"/>
  <c r="BP169" i="1" s="1"/>
  <c r="BL169" i="1"/>
  <c r="BK169" i="1"/>
  <c r="AL168" i="1"/>
  <c r="AK168" i="1"/>
  <c r="AJ168" i="1"/>
  <c r="AP168" i="1" s="1"/>
  <c r="L169" i="1"/>
  <c r="K169" i="1"/>
  <c r="H169" i="1"/>
  <c r="IJ217" i="1" l="1"/>
  <c r="IP217" i="1" s="1"/>
  <c r="IL217" i="1"/>
  <c r="IK217" i="1"/>
  <c r="HI173" i="1"/>
  <c r="HD173" i="1"/>
  <c r="GD217" i="1"/>
  <c r="GI217" i="1"/>
  <c r="GH217" i="1"/>
  <c r="FJ223" i="1"/>
  <c r="FP223" i="1" s="1"/>
  <c r="FL223" i="1"/>
  <c r="FK223" i="1"/>
  <c r="ED229" i="1"/>
  <c r="EH229" i="1" s="1"/>
  <c r="EI229" i="1"/>
  <c r="DI219" i="1"/>
  <c r="DD219" i="1"/>
  <c r="DL219" i="1" s="1"/>
  <c r="CJ223" i="1"/>
  <c r="CP223" i="1" s="1"/>
  <c r="CL223" i="1"/>
  <c r="CK223" i="1"/>
  <c r="BI170" i="1"/>
  <c r="BD170" i="1"/>
  <c r="AD169" i="1"/>
  <c r="AH169" i="1" s="1"/>
  <c r="AI169" i="1"/>
  <c r="J169" i="1"/>
  <c r="P169" i="1" s="1"/>
  <c r="D170" i="1" s="1"/>
  <c r="ID218" i="1" l="1"/>
  <c r="IH218" i="1" s="1"/>
  <c r="II218" i="1"/>
  <c r="HL173" i="1"/>
  <c r="HK173" i="1"/>
  <c r="HH173" i="1"/>
  <c r="HJ173" i="1" s="1"/>
  <c r="GJ217" i="1"/>
  <c r="GP217" i="1" s="1"/>
  <c r="GL217" i="1"/>
  <c r="GK217" i="1"/>
  <c r="FD224" i="1"/>
  <c r="FH224" i="1" s="1"/>
  <c r="FI224" i="1"/>
  <c r="EJ229" i="1"/>
  <c r="EP229" i="1" s="1"/>
  <c r="EL229" i="1"/>
  <c r="EK229" i="1"/>
  <c r="DK219" i="1"/>
  <c r="DH219" i="1"/>
  <c r="DJ219" i="1" s="1"/>
  <c r="DP219" i="1" s="1"/>
  <c r="DI220" i="1" s="1"/>
  <c r="CD224" i="1"/>
  <c r="CH224" i="1" s="1"/>
  <c r="CI224" i="1"/>
  <c r="BL170" i="1"/>
  <c r="BK170" i="1"/>
  <c r="BH170" i="1"/>
  <c r="BJ170" i="1" s="1"/>
  <c r="AJ169" i="1"/>
  <c r="AP169" i="1" s="1"/>
  <c r="AD170" i="1" s="1"/>
  <c r="AL169" i="1"/>
  <c r="AK169" i="1"/>
  <c r="H170" i="1"/>
  <c r="K170" i="1"/>
  <c r="L170" i="1"/>
  <c r="I170" i="1"/>
  <c r="IJ218" i="1" l="1"/>
  <c r="IP218" i="1" s="1"/>
  <c r="IL218" i="1"/>
  <c r="IK218" i="1"/>
  <c r="HP173" i="1"/>
  <c r="GD218" i="1"/>
  <c r="GI218" i="1"/>
  <c r="FJ224" i="1"/>
  <c r="FP224" i="1" s="1"/>
  <c r="FL224" i="1"/>
  <c r="FK224" i="1"/>
  <c r="ED230" i="1"/>
  <c r="EH230" i="1" s="1"/>
  <c r="EI230" i="1"/>
  <c r="DD220" i="1"/>
  <c r="DH220" i="1" s="1"/>
  <c r="DJ220" i="1" s="1"/>
  <c r="DP220" i="1" s="1"/>
  <c r="CJ224" i="1"/>
  <c r="CP224" i="1" s="1"/>
  <c r="CL224" i="1"/>
  <c r="CK224" i="1"/>
  <c r="BP170" i="1"/>
  <c r="AH170" i="1"/>
  <c r="AI170" i="1"/>
  <c r="AL170" i="1"/>
  <c r="AK170" i="1"/>
  <c r="J170" i="1"/>
  <c r="P170" i="1" s="1"/>
  <c r="D171" i="1" s="1"/>
  <c r="ID219" i="1" l="1"/>
  <c r="IH219" i="1" s="1"/>
  <c r="II219" i="1"/>
  <c r="HD174" i="1"/>
  <c r="HI174" i="1"/>
  <c r="DK220" i="1"/>
  <c r="GL218" i="1"/>
  <c r="GK218" i="1"/>
  <c r="GH218" i="1"/>
  <c r="GJ218" i="1" s="1"/>
  <c r="GP218" i="1" s="1"/>
  <c r="FD225" i="1"/>
  <c r="FH225" i="1" s="1"/>
  <c r="FI225" i="1"/>
  <c r="EJ230" i="1"/>
  <c r="EP230" i="1" s="1"/>
  <c r="ED231" i="1" s="1"/>
  <c r="EH231" i="1" s="1"/>
  <c r="EL230" i="1"/>
  <c r="EK230" i="1"/>
  <c r="DL220" i="1"/>
  <c r="DI221" i="1"/>
  <c r="DD221" i="1"/>
  <c r="DH221" i="1" s="1"/>
  <c r="CD225" i="1"/>
  <c r="CH225" i="1" s="1"/>
  <c r="CI225" i="1"/>
  <c r="BI171" i="1"/>
  <c r="BD171" i="1"/>
  <c r="BH171" i="1" s="1"/>
  <c r="AJ170" i="1"/>
  <c r="AP170" i="1" s="1"/>
  <c r="AD171" i="1" s="1"/>
  <c r="H171" i="1"/>
  <c r="K171" i="1"/>
  <c r="L171" i="1"/>
  <c r="I171" i="1"/>
  <c r="IJ219" i="1" l="1"/>
  <c r="IP219" i="1" s="1"/>
  <c r="IL219" i="1"/>
  <c r="IK219" i="1"/>
  <c r="HL174" i="1"/>
  <c r="HK174" i="1"/>
  <c r="HH174" i="1"/>
  <c r="GD219" i="1"/>
  <c r="GH219" i="1" s="1"/>
  <c r="GI219" i="1"/>
  <c r="FJ225" i="1"/>
  <c r="FP225" i="1" s="1"/>
  <c r="FL225" i="1"/>
  <c r="FK225" i="1"/>
  <c r="EI231" i="1"/>
  <c r="EJ231" i="1" s="1"/>
  <c r="EP231" i="1" s="1"/>
  <c r="EL231" i="1"/>
  <c r="EK231" i="1"/>
  <c r="DJ221" i="1"/>
  <c r="DP221" i="1" s="1"/>
  <c r="DL221" i="1"/>
  <c r="DK221" i="1"/>
  <c r="CJ225" i="1"/>
  <c r="CP225" i="1" s="1"/>
  <c r="CL225" i="1"/>
  <c r="CK225" i="1"/>
  <c r="BL171" i="1"/>
  <c r="BK171" i="1"/>
  <c r="BJ171" i="1"/>
  <c r="BP171" i="1" s="1"/>
  <c r="AI171" i="1"/>
  <c r="AL171" i="1"/>
  <c r="AK171" i="1"/>
  <c r="AH171" i="1"/>
  <c r="J171" i="1"/>
  <c r="P171" i="1" s="1"/>
  <c r="ID220" i="1" l="1"/>
  <c r="IH220" i="1" s="1"/>
  <c r="II220" i="1"/>
  <c r="HJ174" i="1"/>
  <c r="HP174" i="1" s="1"/>
  <c r="GJ219" i="1"/>
  <c r="GP219" i="1" s="1"/>
  <c r="GL219" i="1"/>
  <c r="GK219" i="1"/>
  <c r="FD226" i="1"/>
  <c r="FH226" i="1" s="1"/>
  <c r="FI226" i="1"/>
  <c r="ED232" i="1"/>
  <c r="EH232" i="1" s="1"/>
  <c r="EI232" i="1"/>
  <c r="DI222" i="1"/>
  <c r="DD222" i="1"/>
  <c r="CD226" i="1"/>
  <c r="CH226" i="1" s="1"/>
  <c r="CI226" i="1"/>
  <c r="BD172" i="1"/>
  <c r="BH172" i="1" s="1"/>
  <c r="BI172" i="1"/>
  <c r="AJ171" i="1"/>
  <c r="AP171" i="1" s="1"/>
  <c r="D172" i="1"/>
  <c r="I172" i="1"/>
  <c r="IJ220" i="1" l="1"/>
  <c r="IP220" i="1" s="1"/>
  <c r="IL220" i="1"/>
  <c r="IK220" i="1"/>
  <c r="HD175" i="1"/>
  <c r="HH175" i="1" s="1"/>
  <c r="HI175" i="1"/>
  <c r="GD220" i="1"/>
  <c r="GH220" i="1" s="1"/>
  <c r="GI220" i="1"/>
  <c r="FJ226" i="1"/>
  <c r="FP226" i="1" s="1"/>
  <c r="FD227" i="1"/>
  <c r="FH227" i="1" s="1"/>
  <c r="FI227" i="1"/>
  <c r="FL226" i="1"/>
  <c r="FK226" i="1"/>
  <c r="EJ232" i="1"/>
  <c r="EP232" i="1" s="1"/>
  <c r="EL232" i="1"/>
  <c r="EK232" i="1"/>
  <c r="DH222" i="1"/>
  <c r="DJ222" i="1" s="1"/>
  <c r="DP222" i="1" s="1"/>
  <c r="DK222" i="1"/>
  <c r="DL222" i="1"/>
  <c r="CJ226" i="1"/>
  <c r="CP226" i="1" s="1"/>
  <c r="CL226" i="1"/>
  <c r="CK226" i="1"/>
  <c r="BJ172" i="1"/>
  <c r="BP172" i="1" s="1"/>
  <c r="BL172" i="1"/>
  <c r="BK172" i="1"/>
  <c r="AD172" i="1"/>
  <c r="AH172" i="1" s="1"/>
  <c r="AI172" i="1"/>
  <c r="L172" i="1"/>
  <c r="K172" i="1"/>
  <c r="H172" i="1"/>
  <c r="ID221" i="1" l="1"/>
  <c r="IH221" i="1" s="1"/>
  <c r="II221" i="1"/>
  <c r="HJ175" i="1"/>
  <c r="HP175" i="1" s="1"/>
  <c r="HL175" i="1"/>
  <c r="HK175" i="1"/>
  <c r="GJ220" i="1"/>
  <c r="GP220" i="1" s="1"/>
  <c r="GL220" i="1"/>
  <c r="GK220" i="1"/>
  <c r="FJ227" i="1"/>
  <c r="FP227" i="1" s="1"/>
  <c r="FD228" i="1"/>
  <c r="FI228" i="1"/>
  <c r="FH228" i="1"/>
  <c r="FL227" i="1"/>
  <c r="FK227" i="1"/>
  <c r="ED233" i="1"/>
  <c r="EH233" i="1" s="1"/>
  <c r="EI233" i="1"/>
  <c r="DI223" i="1"/>
  <c r="DD223" i="1"/>
  <c r="DH223" i="1" s="1"/>
  <c r="CD227" i="1"/>
  <c r="CH227" i="1" s="1"/>
  <c r="CI227" i="1"/>
  <c r="BD173" i="1"/>
  <c r="BI173" i="1"/>
  <c r="AJ172" i="1"/>
  <c r="AP172" i="1" s="1"/>
  <c r="AL172" i="1"/>
  <c r="AK172" i="1"/>
  <c r="J172" i="1"/>
  <c r="P172" i="1" s="1"/>
  <c r="IJ221" i="1" l="1"/>
  <c r="IP221" i="1" s="1"/>
  <c r="IL221" i="1"/>
  <c r="IK221" i="1"/>
  <c r="HD176" i="1"/>
  <c r="HI176" i="1"/>
  <c r="GD221" i="1"/>
  <c r="GI221" i="1"/>
  <c r="GH221" i="1"/>
  <c r="FJ228" i="1"/>
  <c r="FP228" i="1" s="1"/>
  <c r="FD229" i="1"/>
  <c r="FH229" i="1" s="1"/>
  <c r="FI229" i="1"/>
  <c r="FL228" i="1"/>
  <c r="FK228" i="1"/>
  <c r="EJ233" i="1"/>
  <c r="EP233" i="1" s="1"/>
  <c r="EL233" i="1"/>
  <c r="EK233" i="1"/>
  <c r="DK223" i="1"/>
  <c r="DL223" i="1"/>
  <c r="DJ223" i="1"/>
  <c r="DP223" i="1" s="1"/>
  <c r="CJ227" i="1"/>
  <c r="CP227" i="1" s="1"/>
  <c r="CL227" i="1"/>
  <c r="CK227" i="1"/>
  <c r="BL173" i="1"/>
  <c r="BK173" i="1"/>
  <c r="BH173" i="1"/>
  <c r="BJ173" i="1" s="1"/>
  <c r="AD173" i="1"/>
  <c r="AH173" i="1" s="1"/>
  <c r="AI173" i="1"/>
  <c r="D173" i="1"/>
  <c r="H173" i="1" s="1"/>
  <c r="I173" i="1"/>
  <c r="ID222" i="1" l="1"/>
  <c r="IH222" i="1" s="1"/>
  <c r="II222" i="1"/>
  <c r="HL176" i="1"/>
  <c r="HK176" i="1"/>
  <c r="HH176" i="1"/>
  <c r="GJ221" i="1"/>
  <c r="GP221" i="1" s="1"/>
  <c r="GL221" i="1"/>
  <c r="GK221" i="1"/>
  <c r="FJ229" i="1"/>
  <c r="FP229" i="1" s="1"/>
  <c r="FL229" i="1"/>
  <c r="FK229" i="1"/>
  <c r="ED234" i="1"/>
  <c r="EH234" i="1" s="1"/>
  <c r="EI234" i="1"/>
  <c r="DD224" i="1"/>
  <c r="DH224" i="1" s="1"/>
  <c r="DI224" i="1"/>
  <c r="CD228" i="1"/>
  <c r="CH228" i="1" s="1"/>
  <c r="CI228" i="1"/>
  <c r="BP173" i="1"/>
  <c r="AJ173" i="1"/>
  <c r="AP173" i="1" s="1"/>
  <c r="AL173" i="1"/>
  <c r="AK173" i="1"/>
  <c r="J173" i="1"/>
  <c r="K173" i="1"/>
  <c r="L173" i="1"/>
  <c r="IJ222" i="1" l="1"/>
  <c r="IP222" i="1" s="1"/>
  <c r="IL222" i="1"/>
  <c r="IK222" i="1"/>
  <c r="HJ176" i="1"/>
  <c r="HP176" i="1" s="1"/>
  <c r="GD222" i="1"/>
  <c r="GH222" i="1" s="1"/>
  <c r="GI222" i="1"/>
  <c r="FD230" i="1"/>
  <c r="FH230" i="1" s="1"/>
  <c r="FI230" i="1"/>
  <c r="EJ234" i="1"/>
  <c r="EP234" i="1" s="1"/>
  <c r="EL234" i="1"/>
  <c r="EK234" i="1"/>
  <c r="DK224" i="1"/>
  <c r="DL224" i="1"/>
  <c r="DJ224" i="1"/>
  <c r="DP224" i="1" s="1"/>
  <c r="CJ228" i="1"/>
  <c r="CP228" i="1" s="1"/>
  <c r="CL228" i="1"/>
  <c r="CK228" i="1"/>
  <c r="BD174" i="1"/>
  <c r="BH174" i="1" s="1"/>
  <c r="BI174" i="1"/>
  <c r="AD174" i="1"/>
  <c r="AH174" i="1" s="1"/>
  <c r="AI174" i="1"/>
  <c r="P173" i="1"/>
  <c r="D174" i="1" s="1"/>
  <c r="ID223" i="1" l="1"/>
  <c r="IH223" i="1" s="1"/>
  <c r="II223" i="1"/>
  <c r="HI177" i="1"/>
  <c r="HD177" i="1"/>
  <c r="HH177" i="1" s="1"/>
  <c r="GJ222" i="1"/>
  <c r="GP222" i="1" s="1"/>
  <c r="GL222" i="1"/>
  <c r="GK222" i="1"/>
  <c r="FJ230" i="1"/>
  <c r="FP230" i="1" s="1"/>
  <c r="FL230" i="1"/>
  <c r="FK230" i="1"/>
  <c r="ED235" i="1"/>
  <c r="EH235" i="1" s="1"/>
  <c r="EI235" i="1"/>
  <c r="DI225" i="1"/>
  <c r="DD225" i="1"/>
  <c r="DH225" i="1" s="1"/>
  <c r="DJ225" i="1" s="1"/>
  <c r="DP225" i="1" s="1"/>
  <c r="CD229" i="1"/>
  <c r="CH229" i="1" s="1"/>
  <c r="CI229" i="1"/>
  <c r="BJ174" i="1"/>
  <c r="BP174" i="1" s="1"/>
  <c r="BL174" i="1"/>
  <c r="BK174" i="1"/>
  <c r="AJ174" i="1"/>
  <c r="AP174" i="1" s="1"/>
  <c r="AL174" i="1"/>
  <c r="AK174" i="1"/>
  <c r="H174" i="1"/>
  <c r="K174" i="1"/>
  <c r="L174" i="1"/>
  <c r="I174" i="1"/>
  <c r="IJ223" i="1" l="1"/>
  <c r="IP223" i="1" s="1"/>
  <c r="IL223" i="1"/>
  <c r="IK223" i="1"/>
  <c r="HL177" i="1"/>
  <c r="HK177" i="1"/>
  <c r="HJ177" i="1"/>
  <c r="HP177" i="1" s="1"/>
  <c r="GD223" i="1"/>
  <c r="GH223" i="1" s="1"/>
  <c r="GI223" i="1"/>
  <c r="FD231" i="1"/>
  <c r="FH231" i="1" s="1"/>
  <c r="FI231" i="1"/>
  <c r="EJ235" i="1"/>
  <c r="EP235" i="1" s="1"/>
  <c r="EL235" i="1"/>
  <c r="EK235" i="1"/>
  <c r="DI226" i="1"/>
  <c r="DD226" i="1"/>
  <c r="DL225" i="1"/>
  <c r="DK225" i="1"/>
  <c r="CJ229" i="1"/>
  <c r="CP229" i="1" s="1"/>
  <c r="CL229" i="1"/>
  <c r="CK229" i="1"/>
  <c r="BI175" i="1"/>
  <c r="BD175" i="1"/>
  <c r="BH175" i="1" s="1"/>
  <c r="AI175" i="1"/>
  <c r="AD175" i="1"/>
  <c r="AH175" i="1" s="1"/>
  <c r="J174" i="1"/>
  <c r="P174" i="1" s="1"/>
  <c r="ID224" i="1" l="1"/>
  <c r="IH224" i="1" s="1"/>
  <c r="II224" i="1"/>
  <c r="HD178" i="1"/>
  <c r="HI178" i="1"/>
  <c r="GJ223" i="1"/>
  <c r="GP223" i="1" s="1"/>
  <c r="GL223" i="1"/>
  <c r="GK223" i="1"/>
  <c r="FJ231" i="1"/>
  <c r="FP231" i="1" s="1"/>
  <c r="FL231" i="1"/>
  <c r="FK231" i="1"/>
  <c r="ED236" i="1"/>
  <c r="EH236" i="1" s="1"/>
  <c r="EI236" i="1"/>
  <c r="DL226" i="1"/>
  <c r="DK226" i="1"/>
  <c r="DH226" i="1"/>
  <c r="DJ226" i="1" s="1"/>
  <c r="DP226" i="1" s="1"/>
  <c r="CD230" i="1"/>
  <c r="CH230" i="1" s="1"/>
  <c r="CI230" i="1"/>
  <c r="BL175" i="1"/>
  <c r="BK175" i="1"/>
  <c r="BJ175" i="1"/>
  <c r="BP175" i="1" s="1"/>
  <c r="AL175" i="1"/>
  <c r="AK175" i="1"/>
  <c r="AJ175" i="1"/>
  <c r="AP175" i="1" s="1"/>
  <c r="D175" i="1"/>
  <c r="L175" i="1" s="1"/>
  <c r="I175" i="1"/>
  <c r="IJ224" i="1" l="1"/>
  <c r="IP224" i="1" s="1"/>
  <c r="IL224" i="1"/>
  <c r="IK224" i="1"/>
  <c r="HL178" i="1"/>
  <c r="HK178" i="1"/>
  <c r="HH178" i="1"/>
  <c r="GD224" i="1"/>
  <c r="GH224" i="1" s="1"/>
  <c r="GI224" i="1"/>
  <c r="FD232" i="1"/>
  <c r="FH232" i="1" s="1"/>
  <c r="FI232" i="1"/>
  <c r="EJ236" i="1"/>
  <c r="EP236" i="1" s="1"/>
  <c r="ED237" i="1" s="1"/>
  <c r="EH237" i="1" s="1"/>
  <c r="EL236" i="1"/>
  <c r="EK236" i="1"/>
  <c r="DI227" i="1"/>
  <c r="DD227" i="1"/>
  <c r="CJ230" i="1"/>
  <c r="CP230" i="1" s="1"/>
  <c r="CL230" i="1"/>
  <c r="CK230" i="1"/>
  <c r="BD176" i="1"/>
  <c r="BH176" i="1" s="1"/>
  <c r="BI176" i="1"/>
  <c r="AI176" i="1"/>
  <c r="AD176" i="1"/>
  <c r="H175" i="1"/>
  <c r="J175" i="1" s="1"/>
  <c r="P175" i="1" s="1"/>
  <c r="D176" i="1" s="1"/>
  <c r="K175" i="1"/>
  <c r="ID225" i="1" l="1"/>
  <c r="IH225" i="1" s="1"/>
  <c r="II225" i="1"/>
  <c r="HJ178" i="1"/>
  <c r="HP178" i="1" s="1"/>
  <c r="GJ224" i="1"/>
  <c r="GP224" i="1" s="1"/>
  <c r="GL224" i="1"/>
  <c r="GK224" i="1"/>
  <c r="FJ232" i="1"/>
  <c r="FP232" i="1" s="1"/>
  <c r="FL232" i="1"/>
  <c r="FK232" i="1"/>
  <c r="EI237" i="1"/>
  <c r="EJ237" i="1" s="1"/>
  <c r="EP237" i="1" s="1"/>
  <c r="EL237" i="1"/>
  <c r="EK237" i="1"/>
  <c r="DH227" i="1"/>
  <c r="DL227" i="1"/>
  <c r="DK227" i="1"/>
  <c r="DJ227" i="1"/>
  <c r="DP227" i="1" s="1"/>
  <c r="CD231" i="1"/>
  <c r="CI231" i="1"/>
  <c r="CH231" i="1"/>
  <c r="BJ176" i="1"/>
  <c r="BP176" i="1" s="1"/>
  <c r="BL176" i="1"/>
  <c r="BK176" i="1"/>
  <c r="AL176" i="1"/>
  <c r="AK176" i="1"/>
  <c r="AH176" i="1"/>
  <c r="H176" i="1"/>
  <c r="L176" i="1"/>
  <c r="K176" i="1"/>
  <c r="I176" i="1"/>
  <c r="IJ225" i="1" l="1"/>
  <c r="IP225" i="1" s="1"/>
  <c r="IL225" i="1"/>
  <c r="IK225" i="1"/>
  <c r="HD179" i="1"/>
  <c r="HH179" i="1" s="1"/>
  <c r="HI179" i="1"/>
  <c r="GD225" i="1"/>
  <c r="GI225" i="1"/>
  <c r="FD233" i="1"/>
  <c r="FH233" i="1" s="1"/>
  <c r="FI233" i="1"/>
  <c r="ED238" i="1"/>
  <c r="EH238" i="1" s="1"/>
  <c r="EI238" i="1"/>
  <c r="DD228" i="1"/>
  <c r="DH228" i="1" s="1"/>
  <c r="DI228" i="1"/>
  <c r="CJ231" i="1"/>
  <c r="CP231" i="1" s="1"/>
  <c r="CD232" i="1" s="1"/>
  <c r="CH232" i="1" s="1"/>
  <c r="CI232" i="1"/>
  <c r="CL231" i="1"/>
  <c r="CK231" i="1"/>
  <c r="BD177" i="1"/>
  <c r="BH177" i="1" s="1"/>
  <c r="BI177" i="1"/>
  <c r="AJ176" i="1"/>
  <c r="AP176" i="1" s="1"/>
  <c r="J176" i="1"/>
  <c r="P176" i="1" s="1"/>
  <c r="D177" i="1" s="1"/>
  <c r="ID226" i="1" l="1"/>
  <c r="IH226" i="1" s="1"/>
  <c r="II226" i="1"/>
  <c r="HJ179" i="1"/>
  <c r="HP179" i="1" s="1"/>
  <c r="HL179" i="1"/>
  <c r="HK179" i="1"/>
  <c r="GL225" i="1"/>
  <c r="GK225" i="1"/>
  <c r="GH225" i="1"/>
  <c r="GJ225" i="1" s="1"/>
  <c r="GP225" i="1" s="1"/>
  <c r="FJ233" i="1"/>
  <c r="FP233" i="1" s="1"/>
  <c r="FL233" i="1"/>
  <c r="FK233" i="1"/>
  <c r="EJ238" i="1"/>
  <c r="EP238" i="1" s="1"/>
  <c r="EL238" i="1"/>
  <c r="EK238" i="1"/>
  <c r="DJ228" i="1"/>
  <c r="DP228" i="1" s="1"/>
  <c r="DD229" i="1" s="1"/>
  <c r="DH229" i="1" s="1"/>
  <c r="DI229" i="1"/>
  <c r="DK228" i="1"/>
  <c r="DL228" i="1"/>
  <c r="CJ232" i="1"/>
  <c r="CP232" i="1" s="1"/>
  <c r="CL232" i="1"/>
  <c r="CK232" i="1"/>
  <c r="BJ177" i="1"/>
  <c r="BP177" i="1" s="1"/>
  <c r="BL177" i="1"/>
  <c r="BK177" i="1"/>
  <c r="AD177" i="1"/>
  <c r="AH177" i="1" s="1"/>
  <c r="AI177" i="1"/>
  <c r="H177" i="1"/>
  <c r="K177" i="1"/>
  <c r="L177" i="1"/>
  <c r="I177" i="1"/>
  <c r="IJ226" i="1" l="1"/>
  <c r="IP226" i="1" s="1"/>
  <c r="IL226" i="1"/>
  <c r="IK226" i="1"/>
  <c r="HD180" i="1"/>
  <c r="HI180" i="1"/>
  <c r="GD226" i="1"/>
  <c r="GH226" i="1" s="1"/>
  <c r="GI226" i="1"/>
  <c r="FD234" i="1"/>
  <c r="FH234" i="1" s="1"/>
  <c r="FI234" i="1"/>
  <c r="ED239" i="1"/>
  <c r="EH239" i="1" s="1"/>
  <c r="EI239" i="1"/>
  <c r="DJ229" i="1"/>
  <c r="DP229" i="1" s="1"/>
  <c r="DD230" i="1" s="1"/>
  <c r="DK229" i="1"/>
  <c r="DL229" i="1"/>
  <c r="CD233" i="1"/>
  <c r="CH233" i="1" s="1"/>
  <c r="CI233" i="1"/>
  <c r="BD178" i="1"/>
  <c r="BH178" i="1" s="1"/>
  <c r="BI178" i="1"/>
  <c r="AJ177" i="1"/>
  <c r="AP177" i="1" s="1"/>
  <c r="AL177" i="1"/>
  <c r="AK177" i="1"/>
  <c r="J177" i="1"/>
  <c r="P177" i="1" s="1"/>
  <c r="D178" i="1" s="1"/>
  <c r="ID227" i="1" l="1"/>
  <c r="II227" i="1"/>
  <c r="IH227" i="1"/>
  <c r="HL180" i="1"/>
  <c r="HK180" i="1"/>
  <c r="HH180" i="1"/>
  <c r="DI230" i="1"/>
  <c r="GJ226" i="1"/>
  <c r="GP226" i="1" s="1"/>
  <c r="GD227" i="1" s="1"/>
  <c r="GH227" i="1" s="1"/>
  <c r="GL226" i="1"/>
  <c r="GK226" i="1"/>
  <c r="FJ234" i="1"/>
  <c r="FP234" i="1" s="1"/>
  <c r="FL234" i="1"/>
  <c r="FK234" i="1"/>
  <c r="EJ239" i="1"/>
  <c r="EP239" i="1" s="1"/>
  <c r="ED240" i="1" s="1"/>
  <c r="EH240" i="1" s="1"/>
  <c r="EL239" i="1"/>
  <c r="EK239" i="1"/>
  <c r="DK230" i="1"/>
  <c r="DL230" i="1"/>
  <c r="DH230" i="1"/>
  <c r="CJ233" i="1"/>
  <c r="CP233" i="1" s="1"/>
  <c r="CL233" i="1"/>
  <c r="CK233" i="1"/>
  <c r="BJ178" i="1"/>
  <c r="BP178" i="1" s="1"/>
  <c r="BL178" i="1"/>
  <c r="BK178" i="1"/>
  <c r="AI178" i="1"/>
  <c r="AD178" i="1"/>
  <c r="AH178" i="1" s="1"/>
  <c r="I178" i="1"/>
  <c r="H178" i="1"/>
  <c r="K178" i="1"/>
  <c r="L178" i="1"/>
  <c r="DJ230" i="1" l="1"/>
  <c r="DP230" i="1" s="1"/>
  <c r="IJ227" i="1"/>
  <c r="IP227" i="1" s="1"/>
  <c r="IL227" i="1"/>
  <c r="IK227" i="1"/>
  <c r="HJ180" i="1"/>
  <c r="HP180" i="1" s="1"/>
  <c r="GI227" i="1"/>
  <c r="GJ227" i="1" s="1"/>
  <c r="GP227" i="1" s="1"/>
  <c r="GD228" i="1" s="1"/>
  <c r="GH228" i="1" s="1"/>
  <c r="GL227" i="1"/>
  <c r="GK227" i="1"/>
  <c r="FD235" i="1"/>
  <c r="FH235" i="1" s="1"/>
  <c r="FI235" i="1"/>
  <c r="EI240" i="1"/>
  <c r="EJ240" i="1" s="1"/>
  <c r="EP240" i="1" s="1"/>
  <c r="EL240" i="1"/>
  <c r="EK240" i="1"/>
  <c r="DI231" i="1"/>
  <c r="DD231" i="1"/>
  <c r="DH231" i="1" s="1"/>
  <c r="CD234" i="1"/>
  <c r="CH234" i="1" s="1"/>
  <c r="CI234" i="1"/>
  <c r="BD179" i="1"/>
  <c r="BI179" i="1"/>
  <c r="J178" i="1"/>
  <c r="P178" i="1" s="1"/>
  <c r="D179" i="1" s="1"/>
  <c r="AL178" i="1"/>
  <c r="AK178" i="1"/>
  <c r="AJ178" i="1"/>
  <c r="AP178" i="1" s="1"/>
  <c r="ID228" i="1" l="1"/>
  <c r="IH228" i="1" s="1"/>
  <c r="II228" i="1"/>
  <c r="HD181" i="1"/>
  <c r="HH181" i="1" s="1"/>
  <c r="HI181" i="1"/>
  <c r="GI228" i="1"/>
  <c r="GJ228" i="1" s="1"/>
  <c r="GP228" i="1" s="1"/>
  <c r="GL228" i="1"/>
  <c r="GK228" i="1"/>
  <c r="FJ235" i="1"/>
  <c r="FP235" i="1" s="1"/>
  <c r="FL235" i="1"/>
  <c r="FK235" i="1"/>
  <c r="ED241" i="1"/>
  <c r="EH241" i="1" s="1"/>
  <c r="EI241" i="1"/>
  <c r="DK231" i="1"/>
  <c r="DL231" i="1"/>
  <c r="DJ231" i="1"/>
  <c r="DP231" i="1" s="1"/>
  <c r="CJ234" i="1"/>
  <c r="CP234" i="1" s="1"/>
  <c r="CL234" i="1"/>
  <c r="CK234" i="1"/>
  <c r="BL179" i="1"/>
  <c r="BK179" i="1"/>
  <c r="BH179" i="1"/>
  <c r="AD179" i="1"/>
  <c r="AI179" i="1"/>
  <c r="H179" i="1"/>
  <c r="K179" i="1"/>
  <c r="L179" i="1"/>
  <c r="I179" i="1"/>
  <c r="IJ228" i="1" l="1"/>
  <c r="IP228" i="1" s="1"/>
  <c r="IL228" i="1"/>
  <c r="IK228" i="1"/>
  <c r="HJ181" i="1"/>
  <c r="HP181" i="1" s="1"/>
  <c r="HL181" i="1"/>
  <c r="HK181" i="1"/>
  <c r="GD229" i="1"/>
  <c r="GH229" i="1" s="1"/>
  <c r="GI229" i="1"/>
  <c r="GK229" i="1"/>
  <c r="FD236" i="1"/>
  <c r="FH236" i="1" s="1"/>
  <c r="FI236" i="1"/>
  <c r="EJ241" i="1"/>
  <c r="EP241" i="1" s="1"/>
  <c r="ED242" i="1" s="1"/>
  <c r="EH242" i="1" s="1"/>
  <c r="EL241" i="1"/>
  <c r="EK241" i="1"/>
  <c r="DI232" i="1"/>
  <c r="DD232" i="1"/>
  <c r="CD235" i="1"/>
  <c r="CH235" i="1" s="1"/>
  <c r="CI235" i="1"/>
  <c r="BJ179" i="1"/>
  <c r="BP179" i="1" s="1"/>
  <c r="J179" i="1"/>
  <c r="P179" i="1" s="1"/>
  <c r="D180" i="1" s="1"/>
  <c r="AL179" i="1"/>
  <c r="AK179" i="1"/>
  <c r="AH179" i="1"/>
  <c r="GL229" i="1" l="1"/>
  <c r="ID229" i="1"/>
  <c r="IH229" i="1" s="1"/>
  <c r="II229" i="1"/>
  <c r="HD182" i="1"/>
  <c r="HH182" i="1" s="1"/>
  <c r="HI182" i="1"/>
  <c r="GJ229" i="1"/>
  <c r="GP229" i="1" s="1"/>
  <c r="GD230" i="1" s="1"/>
  <c r="GH230" i="1" s="1"/>
  <c r="FJ236" i="1"/>
  <c r="FP236" i="1" s="1"/>
  <c r="FD237" i="1"/>
  <c r="FH237" i="1" s="1"/>
  <c r="FI237" i="1"/>
  <c r="FL236" i="1"/>
  <c r="FK236" i="1"/>
  <c r="EI242" i="1"/>
  <c r="EJ242" i="1" s="1"/>
  <c r="EP242" i="1" s="1"/>
  <c r="ED243" i="1" s="1"/>
  <c r="EH243" i="1" s="1"/>
  <c r="EL242" i="1"/>
  <c r="EK242" i="1"/>
  <c r="DH232" i="1"/>
  <c r="DJ232" i="1" s="1"/>
  <c r="DP232" i="1" s="1"/>
  <c r="DK232" i="1"/>
  <c r="DL232" i="1"/>
  <c r="CJ235" i="1"/>
  <c r="CP235" i="1" s="1"/>
  <c r="CL235" i="1"/>
  <c r="CK235" i="1"/>
  <c r="BI180" i="1"/>
  <c r="BD180" i="1"/>
  <c r="BH180" i="1" s="1"/>
  <c r="AJ179" i="1"/>
  <c r="AP179" i="1" s="1"/>
  <c r="H180" i="1"/>
  <c r="L180" i="1"/>
  <c r="K180" i="1"/>
  <c r="I180" i="1"/>
  <c r="IJ229" i="1" l="1"/>
  <c r="IP229" i="1" s="1"/>
  <c r="IL229" i="1"/>
  <c r="IK229" i="1"/>
  <c r="HJ182" i="1"/>
  <c r="HP182" i="1" s="1"/>
  <c r="HL182" i="1"/>
  <c r="HK182" i="1"/>
  <c r="GI230" i="1"/>
  <c r="GJ230" i="1" s="1"/>
  <c r="GP230" i="1" s="1"/>
  <c r="GI231" i="1" s="1"/>
  <c r="GL230" i="1"/>
  <c r="GK230" i="1"/>
  <c r="FJ237" i="1"/>
  <c r="FP237" i="1" s="1"/>
  <c r="FD238" i="1"/>
  <c r="FH238" i="1" s="1"/>
  <c r="FI238" i="1"/>
  <c r="FL237" i="1"/>
  <c r="FK237" i="1"/>
  <c r="EI243" i="1"/>
  <c r="EJ243" i="1" s="1"/>
  <c r="EP243" i="1" s="1"/>
  <c r="ED244" i="1" s="1"/>
  <c r="EH244" i="1" s="1"/>
  <c r="EL243" i="1"/>
  <c r="EK243" i="1"/>
  <c r="DI233" i="1"/>
  <c r="DD233" i="1"/>
  <c r="DH233" i="1" s="1"/>
  <c r="CD236" i="1"/>
  <c r="CH236" i="1" s="1"/>
  <c r="CI236" i="1"/>
  <c r="BL180" i="1"/>
  <c r="BK180" i="1"/>
  <c r="BJ180" i="1"/>
  <c r="BP180" i="1" s="1"/>
  <c r="J180" i="1"/>
  <c r="P180" i="1" s="1"/>
  <c r="D181" i="1" s="1"/>
  <c r="AI180" i="1"/>
  <c r="AD180" i="1"/>
  <c r="ID230" i="1" l="1"/>
  <c r="IH230" i="1" s="1"/>
  <c r="II230" i="1"/>
  <c r="HD183" i="1"/>
  <c r="HH183" i="1" s="1"/>
  <c r="HI183" i="1"/>
  <c r="GD231" i="1"/>
  <c r="GH231" i="1" s="1"/>
  <c r="GJ231" i="1" s="1"/>
  <c r="GP231" i="1" s="1"/>
  <c r="GK231" i="1"/>
  <c r="FJ238" i="1"/>
  <c r="FP238" i="1" s="1"/>
  <c r="FL238" i="1"/>
  <c r="FK238" i="1"/>
  <c r="EI244" i="1"/>
  <c r="EJ244" i="1" s="1"/>
  <c r="EP244" i="1" s="1"/>
  <c r="EL244" i="1"/>
  <c r="EK244" i="1"/>
  <c r="DL233" i="1"/>
  <c r="DK233" i="1"/>
  <c r="DJ233" i="1"/>
  <c r="DP233" i="1" s="1"/>
  <c r="CJ236" i="1"/>
  <c r="CP236" i="1" s="1"/>
  <c r="CL236" i="1"/>
  <c r="CK236" i="1"/>
  <c r="BD181" i="1"/>
  <c r="BI181" i="1"/>
  <c r="AL180" i="1"/>
  <c r="AK180" i="1"/>
  <c r="AH180" i="1"/>
  <c r="H181" i="1"/>
  <c r="L181" i="1"/>
  <c r="K181" i="1"/>
  <c r="I181" i="1"/>
  <c r="GL231" i="1" l="1"/>
  <c r="IJ230" i="1"/>
  <c r="IP230" i="1" s="1"/>
  <c r="ID231" i="1"/>
  <c r="II231" i="1"/>
  <c r="IH231" i="1"/>
  <c r="IL230" i="1"/>
  <c r="IK230" i="1"/>
  <c r="HJ183" i="1"/>
  <c r="HP183" i="1" s="1"/>
  <c r="HL183" i="1"/>
  <c r="HK183" i="1"/>
  <c r="GD232" i="1"/>
  <c r="GH232" i="1" s="1"/>
  <c r="GI232" i="1"/>
  <c r="FD239" i="1"/>
  <c r="FH239" i="1" s="1"/>
  <c r="FI239" i="1"/>
  <c r="ED245" i="1"/>
  <c r="EH245" i="1" s="1"/>
  <c r="EI245" i="1"/>
  <c r="DD234" i="1"/>
  <c r="DH234" i="1" s="1"/>
  <c r="DI234" i="1"/>
  <c r="CD237" i="1"/>
  <c r="CH237" i="1" s="1"/>
  <c r="CI237" i="1"/>
  <c r="BL181" i="1"/>
  <c r="BK181" i="1"/>
  <c r="BH181" i="1"/>
  <c r="AJ180" i="1"/>
  <c r="AP180" i="1" s="1"/>
  <c r="J181" i="1"/>
  <c r="IJ231" i="1" l="1"/>
  <c r="IP231" i="1" s="1"/>
  <c r="IL231" i="1"/>
  <c r="IK231" i="1"/>
  <c r="HD184" i="1"/>
  <c r="HI184" i="1"/>
  <c r="GJ232" i="1"/>
  <c r="GP232" i="1" s="1"/>
  <c r="GL232" i="1"/>
  <c r="GK232" i="1"/>
  <c r="FJ239" i="1"/>
  <c r="FP239" i="1" s="1"/>
  <c r="FD240" i="1"/>
  <c r="FH240" i="1" s="1"/>
  <c r="FI240" i="1"/>
  <c r="FL239" i="1"/>
  <c r="FK239" i="1"/>
  <c r="EJ245" i="1"/>
  <c r="EP245" i="1" s="1"/>
  <c r="ED246" i="1" s="1"/>
  <c r="EH246" i="1" s="1"/>
  <c r="EL245" i="1"/>
  <c r="EK245" i="1"/>
  <c r="DJ234" i="1"/>
  <c r="DP234" i="1" s="1"/>
  <c r="DD235" i="1" s="1"/>
  <c r="DH235" i="1" s="1"/>
  <c r="DK234" i="1"/>
  <c r="DL234" i="1"/>
  <c r="CJ237" i="1"/>
  <c r="CP237" i="1" s="1"/>
  <c r="CL237" i="1"/>
  <c r="CK237" i="1"/>
  <c r="BJ181" i="1"/>
  <c r="BP181" i="1" s="1"/>
  <c r="AD181" i="1"/>
  <c r="AH181" i="1" s="1"/>
  <c r="AI181" i="1"/>
  <c r="P181" i="1"/>
  <c r="D182" i="1" s="1"/>
  <c r="EI246" i="1" l="1"/>
  <c r="EJ246" i="1" s="1"/>
  <c r="EP246" i="1" s="1"/>
  <c r="ID232" i="1"/>
  <c r="IH232" i="1" s="1"/>
  <c r="II232" i="1"/>
  <c r="HL184" i="1"/>
  <c r="HK184" i="1"/>
  <c r="HH184" i="1"/>
  <c r="DI235" i="1"/>
  <c r="DI236" i="1" s="1"/>
  <c r="GD233" i="1"/>
  <c r="GH233" i="1" s="1"/>
  <c r="GI233" i="1"/>
  <c r="FJ240" i="1"/>
  <c r="FP240" i="1" s="1"/>
  <c r="FL240" i="1"/>
  <c r="FK240" i="1"/>
  <c r="EL246" i="1"/>
  <c r="EK246" i="1"/>
  <c r="DD236" i="1"/>
  <c r="DH236" i="1" s="1"/>
  <c r="DL235" i="1"/>
  <c r="DK235" i="1"/>
  <c r="CD238" i="1"/>
  <c r="CI238" i="1"/>
  <c r="CH238" i="1"/>
  <c r="BI182" i="1"/>
  <c r="BD182" i="1"/>
  <c r="AJ181" i="1"/>
  <c r="AP181" i="1" s="1"/>
  <c r="AL181" i="1"/>
  <c r="AK181" i="1"/>
  <c r="I182" i="1"/>
  <c r="H182" i="1"/>
  <c r="L182" i="1"/>
  <c r="K182" i="1"/>
  <c r="DJ235" i="1" l="1"/>
  <c r="DP235" i="1" s="1"/>
  <c r="IJ232" i="1"/>
  <c r="IP232" i="1" s="1"/>
  <c r="IL232" i="1"/>
  <c r="IK232" i="1"/>
  <c r="HJ184" i="1"/>
  <c r="HP184" i="1" s="1"/>
  <c r="GJ233" i="1"/>
  <c r="GP233" i="1" s="1"/>
  <c r="GL233" i="1"/>
  <c r="GK233" i="1"/>
  <c r="FD241" i="1"/>
  <c r="FH241" i="1" s="1"/>
  <c r="FI241" i="1"/>
  <c r="ED247" i="1"/>
  <c r="EH247" i="1" s="1"/>
  <c r="EI247" i="1"/>
  <c r="DJ236" i="1"/>
  <c r="DP236" i="1" s="1"/>
  <c r="DL236" i="1"/>
  <c r="DK236" i="1"/>
  <c r="CJ238" i="1"/>
  <c r="CP238" i="1" s="1"/>
  <c r="CL238" i="1"/>
  <c r="CK238" i="1"/>
  <c r="BL182" i="1"/>
  <c r="BK182" i="1"/>
  <c r="BH182" i="1"/>
  <c r="AD182" i="1"/>
  <c r="AH182" i="1" s="1"/>
  <c r="AI182" i="1"/>
  <c r="J182" i="1"/>
  <c r="P182" i="1" s="1"/>
  <c r="D183" i="1" s="1"/>
  <c r="ID233" i="1" l="1"/>
  <c r="IH233" i="1" s="1"/>
  <c r="II233" i="1"/>
  <c r="HI185" i="1"/>
  <c r="HD185" i="1"/>
  <c r="GD234" i="1"/>
  <c r="GH234" i="1" s="1"/>
  <c r="GI234" i="1"/>
  <c r="FJ241" i="1"/>
  <c r="FP241" i="1" s="1"/>
  <c r="FL241" i="1"/>
  <c r="FK241" i="1"/>
  <c r="EJ247" i="1"/>
  <c r="EP247" i="1" s="1"/>
  <c r="EL247" i="1"/>
  <c r="EK247" i="1"/>
  <c r="DD237" i="1"/>
  <c r="DH237" i="1" s="1"/>
  <c r="DI237" i="1"/>
  <c r="CD239" i="1"/>
  <c r="CH239" i="1" s="1"/>
  <c r="CI239" i="1"/>
  <c r="BJ182" i="1"/>
  <c r="BP182" i="1" s="1"/>
  <c r="AJ182" i="1"/>
  <c r="AP182" i="1" s="1"/>
  <c r="AL182" i="1"/>
  <c r="AK182" i="1"/>
  <c r="H183" i="1"/>
  <c r="K183" i="1"/>
  <c r="L183" i="1"/>
  <c r="I183" i="1"/>
  <c r="IJ233" i="1" l="1"/>
  <c r="IP233" i="1" s="1"/>
  <c r="IL233" i="1"/>
  <c r="IK233" i="1"/>
  <c r="HL185" i="1"/>
  <c r="HK185" i="1"/>
  <c r="HH185" i="1"/>
  <c r="GJ234" i="1"/>
  <c r="GP234" i="1" s="1"/>
  <c r="GL234" i="1"/>
  <c r="GK234" i="1"/>
  <c r="FD242" i="1"/>
  <c r="FH242" i="1" s="1"/>
  <c r="FI242" i="1"/>
  <c r="ED248" i="1"/>
  <c r="EH248" i="1" s="1"/>
  <c r="EI248" i="1"/>
  <c r="DJ237" i="1"/>
  <c r="DP237" i="1" s="1"/>
  <c r="DI238" i="1" s="1"/>
  <c r="DL237" i="1"/>
  <c r="DK237" i="1"/>
  <c r="CJ239" i="1"/>
  <c r="CP239" i="1" s="1"/>
  <c r="CL239" i="1"/>
  <c r="CK239" i="1"/>
  <c r="BI183" i="1"/>
  <c r="BD183" i="1"/>
  <c r="AD183" i="1"/>
  <c r="AH183" i="1" s="1"/>
  <c r="AI183" i="1"/>
  <c r="J183" i="1"/>
  <c r="P183" i="1" s="1"/>
  <c r="D184" i="1" s="1"/>
  <c r="ID234" i="1" l="1"/>
  <c r="IH234" i="1" s="1"/>
  <c r="II234" i="1"/>
  <c r="HJ185" i="1"/>
  <c r="HP185" i="1" s="1"/>
  <c r="DD238" i="1"/>
  <c r="DH238" i="1" s="1"/>
  <c r="DJ238" i="1" s="1"/>
  <c r="DP238" i="1" s="1"/>
  <c r="GD235" i="1"/>
  <c r="GH235" i="1" s="1"/>
  <c r="GI235" i="1"/>
  <c r="FJ242" i="1"/>
  <c r="FP242" i="1" s="1"/>
  <c r="FD243" i="1"/>
  <c r="FH243" i="1" s="1"/>
  <c r="FI243" i="1"/>
  <c r="FL242" i="1"/>
  <c r="FK242" i="1"/>
  <c r="EJ248" i="1"/>
  <c r="EP248" i="1" s="1"/>
  <c r="EL248" i="1"/>
  <c r="EK248" i="1"/>
  <c r="DK238" i="1"/>
  <c r="CD240" i="1"/>
  <c r="CH240" i="1" s="1"/>
  <c r="CI240" i="1"/>
  <c r="BL183" i="1"/>
  <c r="BK183" i="1"/>
  <c r="BH183" i="1"/>
  <c r="AJ183" i="1"/>
  <c r="AP183" i="1" s="1"/>
  <c r="AL183" i="1"/>
  <c r="AK183" i="1"/>
  <c r="H184" i="1"/>
  <c r="L184" i="1"/>
  <c r="K184" i="1"/>
  <c r="I184" i="1"/>
  <c r="DL238" i="1" l="1"/>
  <c r="IJ234" i="1"/>
  <c r="IP234" i="1" s="1"/>
  <c r="ID235" i="1"/>
  <c r="IH235" i="1" s="1"/>
  <c r="II235" i="1"/>
  <c r="IL234" i="1"/>
  <c r="IK234" i="1"/>
  <c r="HD186" i="1"/>
  <c r="HI186" i="1"/>
  <c r="GJ235" i="1"/>
  <c r="GP235" i="1" s="1"/>
  <c r="GI236" i="1" s="1"/>
  <c r="GL235" i="1"/>
  <c r="GK235" i="1"/>
  <c r="FJ243" i="1"/>
  <c r="FP243" i="1" s="1"/>
  <c r="FL243" i="1"/>
  <c r="FK243" i="1"/>
  <c r="ED249" i="1"/>
  <c r="EH249" i="1" s="1"/>
  <c r="EI249" i="1"/>
  <c r="DI239" i="1"/>
  <c r="DD239" i="1"/>
  <c r="DH239" i="1" s="1"/>
  <c r="DJ239" i="1" s="1"/>
  <c r="DP239" i="1" s="1"/>
  <c r="CJ240" i="1"/>
  <c r="CP240" i="1" s="1"/>
  <c r="CL240" i="1"/>
  <c r="CK240" i="1"/>
  <c r="BJ183" i="1"/>
  <c r="BP183" i="1" s="1"/>
  <c r="AD184" i="1"/>
  <c r="AH184" i="1" s="1"/>
  <c r="AI184" i="1"/>
  <c r="J184" i="1"/>
  <c r="P184" i="1" s="1"/>
  <c r="D185" i="1" s="1"/>
  <c r="IJ235" i="1" l="1"/>
  <c r="IP235" i="1" s="1"/>
  <c r="ID236" i="1"/>
  <c r="IH236" i="1" s="1"/>
  <c r="II236" i="1"/>
  <c r="IL235" i="1"/>
  <c r="IK235" i="1"/>
  <c r="HL186" i="1"/>
  <c r="HK186" i="1"/>
  <c r="HH186" i="1"/>
  <c r="GD236" i="1"/>
  <c r="GH236" i="1" s="1"/>
  <c r="GJ236" i="1" s="1"/>
  <c r="GP236" i="1" s="1"/>
  <c r="GD237" i="1" s="1"/>
  <c r="GH237" i="1" s="1"/>
  <c r="GK236" i="1"/>
  <c r="FD244" i="1"/>
  <c r="FI244" i="1"/>
  <c r="FH244" i="1"/>
  <c r="EJ249" i="1"/>
  <c r="EP249" i="1" s="1"/>
  <c r="EL249" i="1"/>
  <c r="EK249" i="1"/>
  <c r="DD240" i="1"/>
  <c r="DI240" i="1"/>
  <c r="DK239" i="1"/>
  <c r="DL239" i="1"/>
  <c r="CD241" i="1"/>
  <c r="CH241" i="1" s="1"/>
  <c r="CI241" i="1"/>
  <c r="BD184" i="1"/>
  <c r="BH184" i="1" s="1"/>
  <c r="BI184" i="1"/>
  <c r="AJ184" i="1"/>
  <c r="AP184" i="1" s="1"/>
  <c r="AL184" i="1"/>
  <c r="AK184" i="1"/>
  <c r="H185" i="1"/>
  <c r="L185" i="1"/>
  <c r="K185" i="1"/>
  <c r="I185" i="1"/>
  <c r="J185" i="1" s="1"/>
  <c r="GL236" i="1" l="1"/>
  <c r="IJ236" i="1"/>
  <c r="IP236" i="1" s="1"/>
  <c r="IL236" i="1"/>
  <c r="IK236" i="1"/>
  <c r="HJ186" i="1"/>
  <c r="HP186" i="1" s="1"/>
  <c r="GI237" i="1"/>
  <c r="GJ237" i="1" s="1"/>
  <c r="GP237" i="1" s="1"/>
  <c r="GL237" i="1"/>
  <c r="GK237" i="1"/>
  <c r="FJ244" i="1"/>
  <c r="FP244" i="1" s="1"/>
  <c r="FD245" i="1"/>
  <c r="FH245" i="1" s="1"/>
  <c r="FI245" i="1"/>
  <c r="FL244" i="1"/>
  <c r="FK244" i="1"/>
  <c r="ED250" i="1"/>
  <c r="EH250" i="1" s="1"/>
  <c r="EI250" i="1"/>
  <c r="DH240" i="1"/>
  <c r="DJ240" i="1" s="1"/>
  <c r="DP240" i="1" s="1"/>
  <c r="DL240" i="1"/>
  <c r="DK240" i="1"/>
  <c r="CJ241" i="1"/>
  <c r="CP241" i="1" s="1"/>
  <c r="CL241" i="1"/>
  <c r="CK241" i="1"/>
  <c r="BJ184" i="1"/>
  <c r="BP184" i="1" s="1"/>
  <c r="BL184" i="1"/>
  <c r="BK184" i="1"/>
  <c r="AD185" i="1"/>
  <c r="AH185" i="1" s="1"/>
  <c r="AI185" i="1"/>
  <c r="P185" i="1"/>
  <c r="I186" i="1" s="1"/>
  <c r="ID237" i="1" l="1"/>
  <c r="IH237" i="1" s="1"/>
  <c r="II237" i="1"/>
  <c r="HD187" i="1"/>
  <c r="HH187" i="1" s="1"/>
  <c r="HI187" i="1"/>
  <c r="GD238" i="1"/>
  <c r="GH238" i="1" s="1"/>
  <c r="GI238" i="1"/>
  <c r="FJ245" i="1"/>
  <c r="FP245" i="1" s="1"/>
  <c r="FD246" i="1"/>
  <c r="FH246" i="1" s="1"/>
  <c r="FI246" i="1"/>
  <c r="FL245" i="1"/>
  <c r="FK245" i="1"/>
  <c r="EJ250" i="1"/>
  <c r="EP250" i="1" s="1"/>
  <c r="EL250" i="1"/>
  <c r="EK250" i="1"/>
  <c r="DI241" i="1"/>
  <c r="DD241" i="1"/>
  <c r="DH241" i="1" s="1"/>
  <c r="CD242" i="1"/>
  <c r="CH242" i="1" s="1"/>
  <c r="CI242" i="1"/>
  <c r="BI185" i="1"/>
  <c r="BD185" i="1"/>
  <c r="BL185" i="1" s="1"/>
  <c r="AJ185" i="1"/>
  <c r="AP185" i="1" s="1"/>
  <c r="AL185" i="1"/>
  <c r="AK185" i="1"/>
  <c r="D186" i="1"/>
  <c r="IJ237" i="1" l="1"/>
  <c r="IP237" i="1" s="1"/>
  <c r="IL237" i="1"/>
  <c r="IK237" i="1"/>
  <c r="HJ187" i="1"/>
  <c r="HP187" i="1" s="1"/>
  <c r="HL187" i="1"/>
  <c r="HK187" i="1"/>
  <c r="GJ238" i="1"/>
  <c r="GP238" i="1" s="1"/>
  <c r="GL238" i="1"/>
  <c r="GK238" i="1"/>
  <c r="FJ246" i="1"/>
  <c r="FP246" i="1" s="1"/>
  <c r="FL246" i="1"/>
  <c r="FK246" i="1"/>
  <c r="ED251" i="1"/>
  <c r="EH251" i="1" s="1"/>
  <c r="EI251" i="1"/>
  <c r="DJ241" i="1"/>
  <c r="DP241" i="1" s="1"/>
  <c r="DD242" i="1"/>
  <c r="DH242" i="1" s="1"/>
  <c r="DI242" i="1"/>
  <c r="DL241" i="1"/>
  <c r="DK241" i="1"/>
  <c r="CJ242" i="1"/>
  <c r="CP242" i="1" s="1"/>
  <c r="CL242" i="1"/>
  <c r="CK242" i="1"/>
  <c r="BK185" i="1"/>
  <c r="BH185" i="1"/>
  <c r="BJ185" i="1" s="1"/>
  <c r="BP185" i="1" s="1"/>
  <c r="BD186" i="1" s="1"/>
  <c r="AD186" i="1"/>
  <c r="AI186" i="1"/>
  <c r="K186" i="1"/>
  <c r="L186" i="1"/>
  <c r="H186" i="1"/>
  <c r="ID238" i="1" l="1"/>
  <c r="IH238" i="1" s="1"/>
  <c r="II238" i="1"/>
  <c r="HD188" i="1"/>
  <c r="HH188" i="1" s="1"/>
  <c r="HI188" i="1"/>
  <c r="GD239" i="1"/>
  <c r="GH239" i="1" s="1"/>
  <c r="GI239" i="1"/>
  <c r="FD247" i="1"/>
  <c r="FH247" i="1" s="1"/>
  <c r="FI247" i="1"/>
  <c r="EJ251" i="1"/>
  <c r="EP251" i="1" s="1"/>
  <c r="ED252" i="1" s="1"/>
  <c r="EH252" i="1" s="1"/>
  <c r="EL251" i="1"/>
  <c r="EK251" i="1"/>
  <c r="DJ242" i="1"/>
  <c r="DP242" i="1" s="1"/>
  <c r="DI243" i="1" s="1"/>
  <c r="DK242" i="1"/>
  <c r="DL242" i="1"/>
  <c r="CD243" i="1"/>
  <c r="CH243" i="1" s="1"/>
  <c r="CI243" i="1"/>
  <c r="BI186" i="1"/>
  <c r="BL186" i="1"/>
  <c r="BK186" i="1"/>
  <c r="BH186" i="1"/>
  <c r="AL186" i="1"/>
  <c r="AK186" i="1"/>
  <c r="AH186" i="1"/>
  <c r="J186" i="1"/>
  <c r="P186" i="1" s="1"/>
  <c r="D187" i="1" s="1"/>
  <c r="IJ238" i="1" l="1"/>
  <c r="IP238" i="1" s="1"/>
  <c r="ID239" i="1" s="1"/>
  <c r="IH239" i="1" s="1"/>
  <c r="II239" i="1"/>
  <c r="IL238" i="1"/>
  <c r="IK238" i="1"/>
  <c r="HJ188" i="1"/>
  <c r="HP188" i="1" s="1"/>
  <c r="HL188" i="1"/>
  <c r="HK188" i="1"/>
  <c r="DD243" i="1"/>
  <c r="DH243" i="1" s="1"/>
  <c r="DJ243" i="1" s="1"/>
  <c r="DP243" i="1" s="1"/>
  <c r="DI244" i="1" s="1"/>
  <c r="EI252" i="1"/>
  <c r="EJ252" i="1" s="1"/>
  <c r="EP252" i="1" s="1"/>
  <c r="GJ239" i="1"/>
  <c r="GP239" i="1" s="1"/>
  <c r="GL239" i="1"/>
  <c r="GK239" i="1"/>
  <c r="FJ247" i="1"/>
  <c r="FP247" i="1" s="1"/>
  <c r="FL247" i="1"/>
  <c r="FK247" i="1"/>
  <c r="EL252" i="1"/>
  <c r="EK252" i="1"/>
  <c r="DD244" i="1"/>
  <c r="DK244" i="1" s="1"/>
  <c r="DK243" i="1"/>
  <c r="CJ243" i="1"/>
  <c r="CP243" i="1" s="1"/>
  <c r="CD244" i="1"/>
  <c r="CH244" i="1" s="1"/>
  <c r="CI244" i="1"/>
  <c r="CL243" i="1"/>
  <c r="CK243" i="1"/>
  <c r="BJ186" i="1"/>
  <c r="BP186" i="1" s="1"/>
  <c r="AJ186" i="1"/>
  <c r="AP186" i="1" s="1"/>
  <c r="H187" i="1"/>
  <c r="K187" i="1"/>
  <c r="L187" i="1"/>
  <c r="I187" i="1"/>
  <c r="DL243" i="1" l="1"/>
  <c r="IJ239" i="1"/>
  <c r="IP239" i="1" s="1"/>
  <c r="IL239" i="1"/>
  <c r="IK239" i="1"/>
  <c r="HD189" i="1"/>
  <c r="HI189" i="1"/>
  <c r="GD240" i="1"/>
  <c r="GH240" i="1" s="1"/>
  <c r="GI240" i="1"/>
  <c r="FD248" i="1"/>
  <c r="FH248" i="1" s="1"/>
  <c r="FI248" i="1"/>
  <c r="DH244" i="1"/>
  <c r="DJ244" i="1" s="1"/>
  <c r="DP244" i="1" s="1"/>
  <c r="ED253" i="1"/>
  <c r="EH253" i="1" s="1"/>
  <c r="EI253" i="1"/>
  <c r="DL244" i="1"/>
  <c r="CJ244" i="1"/>
  <c r="CP244" i="1" s="1"/>
  <c r="CL244" i="1"/>
  <c r="CK244" i="1"/>
  <c r="BD187" i="1"/>
  <c r="BH187" i="1" s="1"/>
  <c r="BI187" i="1"/>
  <c r="AD187" i="1"/>
  <c r="AH187" i="1" s="1"/>
  <c r="AI187" i="1"/>
  <c r="J187" i="1"/>
  <c r="P187" i="1" s="1"/>
  <c r="ID240" i="1" l="1"/>
  <c r="II240" i="1"/>
  <c r="IH240" i="1"/>
  <c r="HL189" i="1"/>
  <c r="HK189" i="1"/>
  <c r="HH189" i="1"/>
  <c r="DD245" i="1"/>
  <c r="DL245" i="1" s="1"/>
  <c r="DI245" i="1"/>
  <c r="GJ240" i="1"/>
  <c r="GP240" i="1" s="1"/>
  <c r="GL240" i="1"/>
  <c r="GK240" i="1"/>
  <c r="FJ248" i="1"/>
  <c r="FP248" i="1" s="1"/>
  <c r="FL248" i="1"/>
  <c r="FK248" i="1"/>
  <c r="EJ253" i="1"/>
  <c r="EP253" i="1" s="1"/>
  <c r="EI254" i="1" s="1"/>
  <c r="EL253" i="1"/>
  <c r="EK253" i="1"/>
  <c r="DK245" i="1"/>
  <c r="CD245" i="1"/>
  <c r="CI245" i="1"/>
  <c r="CH245" i="1"/>
  <c r="BJ187" i="1"/>
  <c r="BP187" i="1" s="1"/>
  <c r="BL187" i="1"/>
  <c r="BK187" i="1"/>
  <c r="AJ187" i="1"/>
  <c r="AP187" i="1" s="1"/>
  <c r="AL187" i="1"/>
  <c r="AK187" i="1"/>
  <c r="D188" i="1"/>
  <c r="H188" i="1" s="1"/>
  <c r="I188" i="1"/>
  <c r="DH245" i="1" l="1"/>
  <c r="IJ240" i="1"/>
  <c r="IP240" i="1" s="1"/>
  <c r="IL240" i="1"/>
  <c r="IK240" i="1"/>
  <c r="HJ189" i="1"/>
  <c r="HP189" i="1" s="1"/>
  <c r="DJ245" i="1"/>
  <c r="DP245" i="1" s="1"/>
  <c r="ED254" i="1"/>
  <c r="EH254" i="1" s="1"/>
  <c r="EJ254" i="1" s="1"/>
  <c r="EP254" i="1" s="1"/>
  <c r="GD241" i="1"/>
  <c r="GH241" i="1" s="1"/>
  <c r="GI241" i="1"/>
  <c r="FD249" i="1"/>
  <c r="FH249" i="1" s="1"/>
  <c r="FI249" i="1"/>
  <c r="DI246" i="1"/>
  <c r="DD246" i="1"/>
  <c r="CJ245" i="1"/>
  <c r="CP245" i="1" s="1"/>
  <c r="CL245" i="1"/>
  <c r="CK245" i="1"/>
  <c r="BD188" i="1"/>
  <c r="BH188" i="1" s="1"/>
  <c r="BI188" i="1"/>
  <c r="AI188" i="1"/>
  <c r="AD188" i="1"/>
  <c r="J188" i="1"/>
  <c r="P188" i="1" s="1"/>
  <c r="D189" i="1" s="1"/>
  <c r="K189" i="1" s="1"/>
  <c r="K188" i="1"/>
  <c r="L188" i="1"/>
  <c r="EL254" i="1" l="1"/>
  <c r="ID241" i="1"/>
  <c r="IH241" i="1" s="1"/>
  <c r="II241" i="1"/>
  <c r="HI190" i="1"/>
  <c r="HD190" i="1"/>
  <c r="HH190" i="1" s="1"/>
  <c r="EK254" i="1"/>
  <c r="GJ241" i="1"/>
  <c r="GP241" i="1" s="1"/>
  <c r="GD242" i="1" s="1"/>
  <c r="GL241" i="1"/>
  <c r="GK241" i="1"/>
  <c r="FJ249" i="1"/>
  <c r="FP249" i="1" s="1"/>
  <c r="FL249" i="1"/>
  <c r="FK249" i="1"/>
  <c r="ED255" i="1"/>
  <c r="EH255" i="1" s="1"/>
  <c r="EI255" i="1"/>
  <c r="DH246" i="1"/>
  <c r="DJ246" i="1" s="1"/>
  <c r="DP246" i="1" s="1"/>
  <c r="DK246" i="1"/>
  <c r="DL246" i="1"/>
  <c r="CD246" i="1"/>
  <c r="CH246" i="1" s="1"/>
  <c r="CI246" i="1"/>
  <c r="BJ188" i="1"/>
  <c r="BP188" i="1" s="1"/>
  <c r="BL188" i="1"/>
  <c r="BK188" i="1"/>
  <c r="AL188" i="1"/>
  <c r="AK188" i="1"/>
  <c r="AH188" i="1"/>
  <c r="I189" i="1"/>
  <c r="L189" i="1"/>
  <c r="H189" i="1"/>
  <c r="IJ241" i="1" l="1"/>
  <c r="IP241" i="1" s="1"/>
  <c r="IL241" i="1"/>
  <c r="IK241" i="1"/>
  <c r="HL190" i="1"/>
  <c r="HK190" i="1"/>
  <c r="HJ190" i="1"/>
  <c r="HP190" i="1" s="1"/>
  <c r="GH242" i="1"/>
  <c r="GI242" i="1"/>
  <c r="GJ242" i="1" s="1"/>
  <c r="GP242" i="1" s="1"/>
  <c r="GL242" i="1"/>
  <c r="GK242" i="1"/>
  <c r="FD250" i="1"/>
  <c r="FH250" i="1" s="1"/>
  <c r="FI250" i="1"/>
  <c r="EJ255" i="1"/>
  <c r="EP255" i="1" s="1"/>
  <c r="EL255" i="1"/>
  <c r="EK255" i="1"/>
  <c r="DD247" i="1"/>
  <c r="DH247" i="1" s="1"/>
  <c r="DI247" i="1"/>
  <c r="CJ246" i="1"/>
  <c r="CP246" i="1" s="1"/>
  <c r="CL246" i="1"/>
  <c r="CK246" i="1"/>
  <c r="BI189" i="1"/>
  <c r="BD189" i="1"/>
  <c r="BH189" i="1" s="1"/>
  <c r="J189" i="1"/>
  <c r="P189" i="1" s="1"/>
  <c r="D190" i="1" s="1"/>
  <c r="AJ188" i="1"/>
  <c r="AP188" i="1" s="1"/>
  <c r="ID242" i="1" l="1"/>
  <c r="IH242" i="1" s="1"/>
  <c r="II242" i="1"/>
  <c r="HI191" i="1"/>
  <c r="HD191" i="1"/>
  <c r="GD243" i="1"/>
  <c r="GH243" i="1" s="1"/>
  <c r="GI243" i="1"/>
  <c r="FJ250" i="1"/>
  <c r="FP250" i="1" s="1"/>
  <c r="FL250" i="1"/>
  <c r="FK250" i="1"/>
  <c r="ED256" i="1"/>
  <c r="EH256" i="1" s="1"/>
  <c r="EI256" i="1"/>
  <c r="DJ247" i="1"/>
  <c r="DP247" i="1" s="1"/>
  <c r="DK247" i="1"/>
  <c r="DL247" i="1"/>
  <c r="CD247" i="1"/>
  <c r="CH247" i="1" s="1"/>
  <c r="CI247" i="1"/>
  <c r="BL189" i="1"/>
  <c r="BK189" i="1"/>
  <c r="BJ189" i="1"/>
  <c r="BP189" i="1" s="1"/>
  <c r="AI189" i="1"/>
  <c r="AD189" i="1"/>
  <c r="AH189" i="1" s="1"/>
  <c r="H190" i="1"/>
  <c r="K190" i="1"/>
  <c r="L190" i="1"/>
  <c r="I190" i="1"/>
  <c r="IJ242" i="1" l="1"/>
  <c r="IP242" i="1" s="1"/>
  <c r="IL242" i="1"/>
  <c r="IK242" i="1"/>
  <c r="HL191" i="1"/>
  <c r="HK191" i="1"/>
  <c r="HH191" i="1"/>
  <c r="GJ243" i="1"/>
  <c r="GP243" i="1" s="1"/>
  <c r="GL243" i="1"/>
  <c r="GK243" i="1"/>
  <c r="FD251" i="1"/>
  <c r="FH251" i="1" s="1"/>
  <c r="FI251" i="1"/>
  <c r="EJ256" i="1"/>
  <c r="EP256" i="1" s="1"/>
  <c r="EL256" i="1"/>
  <c r="EK256" i="1"/>
  <c r="DD248" i="1"/>
  <c r="DH248" i="1" s="1"/>
  <c r="DI248" i="1"/>
  <c r="CJ247" i="1"/>
  <c r="CP247" i="1" s="1"/>
  <c r="CL247" i="1"/>
  <c r="CK247" i="1"/>
  <c r="BD190" i="1"/>
  <c r="BH190" i="1" s="1"/>
  <c r="BI190" i="1"/>
  <c r="AL189" i="1"/>
  <c r="AK189" i="1"/>
  <c r="AJ189" i="1"/>
  <c r="AP189" i="1" s="1"/>
  <c r="J190" i="1"/>
  <c r="ID243" i="1" l="1"/>
  <c r="IH243" i="1" s="1"/>
  <c r="II243" i="1"/>
  <c r="HJ191" i="1"/>
  <c r="HP191" i="1" s="1"/>
  <c r="GD244" i="1"/>
  <c r="GH244" i="1" s="1"/>
  <c r="GI244" i="1"/>
  <c r="FJ251" i="1"/>
  <c r="FP251" i="1" s="1"/>
  <c r="FL251" i="1"/>
  <c r="FK251" i="1"/>
  <c r="ED257" i="1"/>
  <c r="EH257" i="1" s="1"/>
  <c r="EI257" i="1"/>
  <c r="DJ248" i="1"/>
  <c r="DP248" i="1" s="1"/>
  <c r="DL248" i="1"/>
  <c r="DK248" i="1"/>
  <c r="CD248" i="1"/>
  <c r="CH248" i="1" s="1"/>
  <c r="CI248" i="1"/>
  <c r="BJ190" i="1"/>
  <c r="BP190" i="1" s="1"/>
  <c r="BL190" i="1"/>
  <c r="BK190" i="1"/>
  <c r="AI190" i="1"/>
  <c r="AD190" i="1"/>
  <c r="AH190" i="1" s="1"/>
  <c r="P190" i="1"/>
  <c r="I191" i="1" s="1"/>
  <c r="IJ243" i="1" l="1"/>
  <c r="IP243" i="1" s="1"/>
  <c r="IL243" i="1"/>
  <c r="IK243" i="1"/>
  <c r="HD192" i="1"/>
  <c r="HH192" i="1" s="1"/>
  <c r="HI192" i="1"/>
  <c r="GJ244" i="1"/>
  <c r="GP244" i="1" s="1"/>
  <c r="GL244" i="1"/>
  <c r="GK244" i="1"/>
  <c r="FD252" i="1"/>
  <c r="FH252" i="1" s="1"/>
  <c r="FI252" i="1"/>
  <c r="EJ257" i="1"/>
  <c r="EP257" i="1" s="1"/>
  <c r="EL257" i="1"/>
  <c r="EK257" i="1"/>
  <c r="DD249" i="1"/>
  <c r="DI249" i="1"/>
  <c r="CJ248" i="1"/>
  <c r="CP248" i="1" s="1"/>
  <c r="CL248" i="1"/>
  <c r="CK248" i="1"/>
  <c r="BI191" i="1"/>
  <c r="BD191" i="1"/>
  <c r="AL190" i="1"/>
  <c r="AK190" i="1"/>
  <c r="AJ190" i="1"/>
  <c r="AP190" i="1" s="1"/>
  <c r="D191" i="1"/>
  <c r="H191" i="1" s="1"/>
  <c r="ID244" i="1" l="1"/>
  <c r="II244" i="1"/>
  <c r="IH244" i="1"/>
  <c r="HJ192" i="1"/>
  <c r="HP192" i="1" s="1"/>
  <c r="HL192" i="1"/>
  <c r="HK192" i="1"/>
  <c r="GD245" i="1"/>
  <c r="GH245" i="1" s="1"/>
  <c r="GI245" i="1"/>
  <c r="FJ252" i="1"/>
  <c r="FP252" i="1" s="1"/>
  <c r="FL252" i="1"/>
  <c r="FK252" i="1"/>
  <c r="ED258" i="1"/>
  <c r="EH258" i="1" s="1"/>
  <c r="EI258" i="1"/>
  <c r="DH249" i="1"/>
  <c r="DJ249" i="1" s="1"/>
  <c r="DP249" i="1" s="1"/>
  <c r="DK249" i="1"/>
  <c r="DL249" i="1"/>
  <c r="CD249" i="1"/>
  <c r="CH249" i="1" s="1"/>
  <c r="CI249" i="1"/>
  <c r="BL191" i="1"/>
  <c r="BK191" i="1"/>
  <c r="BH191" i="1"/>
  <c r="BJ191" i="1" s="1"/>
  <c r="J191" i="1"/>
  <c r="P191" i="1" s="1"/>
  <c r="D192" i="1" s="1"/>
  <c r="K192" i="1" s="1"/>
  <c r="AI191" i="1"/>
  <c r="AD191" i="1"/>
  <c r="AH191" i="1" s="1"/>
  <c r="L191" i="1"/>
  <c r="K191" i="1"/>
  <c r="IJ244" i="1" l="1"/>
  <c r="IP244" i="1" s="1"/>
  <c r="IL244" i="1"/>
  <c r="IK244" i="1"/>
  <c r="HD193" i="1"/>
  <c r="HH193" i="1" s="1"/>
  <c r="HI193" i="1"/>
  <c r="GJ245" i="1"/>
  <c r="GP245" i="1" s="1"/>
  <c r="GL245" i="1"/>
  <c r="GK245" i="1"/>
  <c r="FD253" i="1"/>
  <c r="FH253" i="1" s="1"/>
  <c r="FI253" i="1"/>
  <c r="EJ258" i="1"/>
  <c r="EP258" i="1" s="1"/>
  <c r="ED259" i="1" s="1"/>
  <c r="EH259" i="1" s="1"/>
  <c r="EL258" i="1"/>
  <c r="EK258" i="1"/>
  <c r="DD250" i="1"/>
  <c r="DH250" i="1" s="1"/>
  <c r="DI250" i="1"/>
  <c r="CJ249" i="1"/>
  <c r="CP249" i="1" s="1"/>
  <c r="CL249" i="1"/>
  <c r="CK249" i="1"/>
  <c r="BP191" i="1"/>
  <c r="I192" i="1"/>
  <c r="L192" i="1"/>
  <c r="H192" i="1"/>
  <c r="AL191" i="1"/>
  <c r="AK191" i="1"/>
  <c r="AJ191" i="1"/>
  <c r="AP191" i="1" s="1"/>
  <c r="ID245" i="1" l="1"/>
  <c r="II245" i="1"/>
  <c r="IH245" i="1"/>
  <c r="HJ193" i="1"/>
  <c r="HP193" i="1" s="1"/>
  <c r="HL193" i="1"/>
  <c r="HK193" i="1"/>
  <c r="GD246" i="1"/>
  <c r="GH246" i="1" s="1"/>
  <c r="GI246" i="1"/>
  <c r="FJ253" i="1"/>
  <c r="FP253" i="1" s="1"/>
  <c r="FD254" i="1"/>
  <c r="FH254" i="1" s="1"/>
  <c r="FI254" i="1"/>
  <c r="FL253" i="1"/>
  <c r="FK253" i="1"/>
  <c r="EI259" i="1"/>
  <c r="EJ259" i="1" s="1"/>
  <c r="EP259" i="1" s="1"/>
  <c r="EL259" i="1"/>
  <c r="EK259" i="1"/>
  <c r="DJ250" i="1"/>
  <c r="DP250" i="1" s="1"/>
  <c r="DD251" i="1" s="1"/>
  <c r="DI251" i="1"/>
  <c r="DL250" i="1"/>
  <c r="DK250" i="1"/>
  <c r="CD250" i="1"/>
  <c r="CH250" i="1" s="1"/>
  <c r="CI250" i="1"/>
  <c r="BD192" i="1"/>
  <c r="BH192" i="1" s="1"/>
  <c r="BI192" i="1"/>
  <c r="J192" i="1"/>
  <c r="P192" i="1" s="1"/>
  <c r="AD192" i="1"/>
  <c r="AI192" i="1"/>
  <c r="IJ245" i="1" l="1"/>
  <c r="IP245" i="1" s="1"/>
  <c r="IL245" i="1"/>
  <c r="IK245" i="1"/>
  <c r="HD194" i="1"/>
  <c r="HH194" i="1" s="1"/>
  <c r="HI194" i="1"/>
  <c r="GJ246" i="1"/>
  <c r="GP246" i="1" s="1"/>
  <c r="GL246" i="1"/>
  <c r="GK246" i="1"/>
  <c r="FJ254" i="1"/>
  <c r="FP254" i="1" s="1"/>
  <c r="FL254" i="1"/>
  <c r="FK254" i="1"/>
  <c r="ED260" i="1"/>
  <c r="EH260" i="1" s="1"/>
  <c r="EI260" i="1"/>
  <c r="DH251" i="1"/>
  <c r="DJ251" i="1" s="1"/>
  <c r="DP251" i="1" s="1"/>
  <c r="DL251" i="1"/>
  <c r="DK251" i="1"/>
  <c r="CJ250" i="1"/>
  <c r="CP250" i="1" s="1"/>
  <c r="CL250" i="1"/>
  <c r="CK250" i="1"/>
  <c r="BJ192" i="1"/>
  <c r="BP192" i="1" s="1"/>
  <c r="BL192" i="1"/>
  <c r="BK192" i="1"/>
  <c r="D193" i="1"/>
  <c r="H193" i="1" s="1"/>
  <c r="I193" i="1"/>
  <c r="AL192" i="1"/>
  <c r="AK192" i="1"/>
  <c r="AH192" i="1"/>
  <c r="ID246" i="1" l="1"/>
  <c r="IH246" i="1" s="1"/>
  <c r="II246" i="1"/>
  <c r="HJ194" i="1"/>
  <c r="HP194" i="1" s="1"/>
  <c r="HL194" i="1"/>
  <c r="HK194" i="1"/>
  <c r="GD247" i="1"/>
  <c r="GH247" i="1" s="1"/>
  <c r="GI247" i="1"/>
  <c r="FD255" i="1"/>
  <c r="FH255" i="1" s="1"/>
  <c r="FI255" i="1"/>
  <c r="EJ260" i="1"/>
  <c r="EP260" i="1" s="1"/>
  <c r="EL260" i="1"/>
  <c r="EK260" i="1"/>
  <c r="DD252" i="1"/>
  <c r="DI252" i="1"/>
  <c r="CD251" i="1"/>
  <c r="CH251" i="1" s="1"/>
  <c r="CI251" i="1"/>
  <c r="BI193" i="1"/>
  <c r="BD193" i="1"/>
  <c r="J193" i="1"/>
  <c r="P193" i="1" s="1"/>
  <c r="K193" i="1"/>
  <c r="L193" i="1"/>
  <c r="AJ192" i="1"/>
  <c r="AP192" i="1" s="1"/>
  <c r="IJ246" i="1" l="1"/>
  <c r="IP246" i="1" s="1"/>
  <c r="IL246" i="1"/>
  <c r="IK246" i="1"/>
  <c r="HD195" i="1"/>
  <c r="HH195" i="1" s="1"/>
  <c r="HI195" i="1"/>
  <c r="GJ247" i="1"/>
  <c r="GP247" i="1" s="1"/>
  <c r="GL247" i="1"/>
  <c r="GK247" i="1"/>
  <c r="FJ255" i="1"/>
  <c r="FP255" i="1" s="1"/>
  <c r="FL255" i="1"/>
  <c r="FK255" i="1"/>
  <c r="ED261" i="1"/>
  <c r="EH261" i="1" s="1"/>
  <c r="EI261" i="1"/>
  <c r="DH252" i="1"/>
  <c r="DJ252" i="1" s="1"/>
  <c r="DP252" i="1" s="1"/>
  <c r="DL252" i="1"/>
  <c r="DK252" i="1"/>
  <c r="CJ251" i="1"/>
  <c r="CP251" i="1" s="1"/>
  <c r="CL251" i="1"/>
  <c r="CK251" i="1"/>
  <c r="BL193" i="1"/>
  <c r="BK193" i="1"/>
  <c r="BH193" i="1"/>
  <c r="D194" i="1"/>
  <c r="H194" i="1" s="1"/>
  <c r="I194" i="1"/>
  <c r="AD193" i="1"/>
  <c r="AH193" i="1" s="1"/>
  <c r="AI193" i="1"/>
  <c r="ID247" i="1" l="1"/>
  <c r="IH247" i="1" s="1"/>
  <c r="II247" i="1"/>
  <c r="HJ195" i="1"/>
  <c r="HP195" i="1" s="1"/>
  <c r="HL195" i="1"/>
  <c r="HK195" i="1"/>
  <c r="GD248" i="1"/>
  <c r="GH248" i="1" s="1"/>
  <c r="GI248" i="1"/>
  <c r="FD256" i="1"/>
  <c r="FH256" i="1" s="1"/>
  <c r="FI256" i="1"/>
  <c r="EJ261" i="1"/>
  <c r="EP261" i="1" s="1"/>
  <c r="EL261" i="1"/>
  <c r="EK261" i="1"/>
  <c r="DD253" i="1"/>
  <c r="DI253" i="1"/>
  <c r="CD252" i="1"/>
  <c r="CH252" i="1" s="1"/>
  <c r="CI252" i="1"/>
  <c r="BJ193" i="1"/>
  <c r="BP193" i="1" s="1"/>
  <c r="J194" i="1"/>
  <c r="P194" i="1" s="1"/>
  <c r="K194" i="1"/>
  <c r="L194" i="1"/>
  <c r="AJ193" i="1"/>
  <c r="AP193" i="1" s="1"/>
  <c r="AL193" i="1"/>
  <c r="AK193" i="1"/>
  <c r="IJ247" i="1" l="1"/>
  <c r="IP247" i="1" s="1"/>
  <c r="IL247" i="1"/>
  <c r="IK247" i="1"/>
  <c r="HD196" i="1"/>
  <c r="HH196" i="1" s="1"/>
  <c r="HI196" i="1"/>
  <c r="GJ248" i="1"/>
  <c r="GP248" i="1" s="1"/>
  <c r="GL248" i="1"/>
  <c r="GK248" i="1"/>
  <c r="FJ256" i="1"/>
  <c r="FP256" i="1" s="1"/>
  <c r="FL256" i="1"/>
  <c r="FK256" i="1"/>
  <c r="ED262" i="1"/>
  <c r="EH262" i="1" s="1"/>
  <c r="EI262" i="1"/>
  <c r="DH253" i="1"/>
  <c r="DJ253" i="1" s="1"/>
  <c r="DP253" i="1" s="1"/>
  <c r="DL253" i="1"/>
  <c r="DK253" i="1"/>
  <c r="CJ252" i="1"/>
  <c r="CP252" i="1" s="1"/>
  <c r="CL252" i="1"/>
  <c r="CK252" i="1"/>
  <c r="BD194" i="1"/>
  <c r="BH194" i="1" s="1"/>
  <c r="BI194" i="1"/>
  <c r="D195" i="1"/>
  <c r="H195" i="1" s="1"/>
  <c r="I195" i="1"/>
  <c r="AD194" i="1"/>
  <c r="AI194" i="1"/>
  <c r="ID248" i="1" l="1"/>
  <c r="II248" i="1"/>
  <c r="IH248" i="1"/>
  <c r="HJ196" i="1"/>
  <c r="HP196" i="1" s="1"/>
  <c r="HL196" i="1"/>
  <c r="HK196" i="1"/>
  <c r="GD249" i="1"/>
  <c r="GH249" i="1" s="1"/>
  <c r="GI249" i="1"/>
  <c r="FD257" i="1"/>
  <c r="FI257" i="1"/>
  <c r="FH257" i="1"/>
  <c r="EJ262" i="1"/>
  <c r="EP262" i="1" s="1"/>
  <c r="EL262" i="1"/>
  <c r="EK262" i="1"/>
  <c r="DI254" i="1"/>
  <c r="DD254" i="1"/>
  <c r="DH254" i="1" s="1"/>
  <c r="CD253" i="1"/>
  <c r="CH253" i="1" s="1"/>
  <c r="CI253" i="1"/>
  <c r="BJ194" i="1"/>
  <c r="BP194" i="1" s="1"/>
  <c r="BL194" i="1"/>
  <c r="BK194" i="1"/>
  <c r="J195" i="1"/>
  <c r="P195" i="1" s="1"/>
  <c r="L195" i="1"/>
  <c r="K195" i="1"/>
  <c r="AL194" i="1"/>
  <c r="AK194" i="1"/>
  <c r="AH194" i="1"/>
  <c r="IJ248" i="1" l="1"/>
  <c r="IP248" i="1" s="1"/>
  <c r="IL248" i="1"/>
  <c r="IK248" i="1"/>
  <c r="HI197" i="1"/>
  <c r="HD197" i="1"/>
  <c r="HH197" i="1" s="1"/>
  <c r="GJ249" i="1"/>
  <c r="GP249" i="1" s="1"/>
  <c r="GL249" i="1"/>
  <c r="GK249" i="1"/>
  <c r="FJ257" i="1"/>
  <c r="FP257" i="1" s="1"/>
  <c r="FL257" i="1"/>
  <c r="FK257" i="1"/>
  <c r="ED263" i="1"/>
  <c r="EH263" i="1" s="1"/>
  <c r="EI263" i="1"/>
  <c r="DJ254" i="1"/>
  <c r="DP254" i="1" s="1"/>
  <c r="DD255" i="1" s="1"/>
  <c r="DK254" i="1"/>
  <c r="DL254" i="1"/>
  <c r="CJ253" i="1"/>
  <c r="CP253" i="1" s="1"/>
  <c r="CL253" i="1"/>
  <c r="CK253" i="1"/>
  <c r="BD195" i="1"/>
  <c r="BH195" i="1" s="1"/>
  <c r="BI195" i="1"/>
  <c r="I196" i="1"/>
  <c r="D196" i="1"/>
  <c r="AJ194" i="1"/>
  <c r="AP194" i="1" s="1"/>
  <c r="ID249" i="1" l="1"/>
  <c r="II249" i="1"/>
  <c r="IH249" i="1"/>
  <c r="HL197" i="1"/>
  <c r="HK197" i="1"/>
  <c r="HJ197" i="1"/>
  <c r="HP197" i="1" s="1"/>
  <c r="GD250" i="1"/>
  <c r="GH250" i="1" s="1"/>
  <c r="GI250" i="1"/>
  <c r="FD258" i="1"/>
  <c r="FH258" i="1" s="1"/>
  <c r="FI258" i="1"/>
  <c r="EJ263" i="1"/>
  <c r="EP263" i="1" s="1"/>
  <c r="EL263" i="1"/>
  <c r="EK263" i="1"/>
  <c r="DI255" i="1"/>
  <c r="DH255" i="1"/>
  <c r="DL255" i="1"/>
  <c r="DK255" i="1"/>
  <c r="CD254" i="1"/>
  <c r="CH254" i="1" s="1"/>
  <c r="CI254" i="1"/>
  <c r="BJ195" i="1"/>
  <c r="BP195" i="1" s="1"/>
  <c r="BL195" i="1"/>
  <c r="BK195" i="1"/>
  <c r="H196" i="1"/>
  <c r="J196" i="1" s="1"/>
  <c r="K196" i="1"/>
  <c r="L196" i="1"/>
  <c r="AI195" i="1"/>
  <c r="AD195" i="1"/>
  <c r="AH195" i="1" s="1"/>
  <c r="IJ249" i="1" l="1"/>
  <c r="IP249" i="1" s="1"/>
  <c r="IL249" i="1"/>
  <c r="IK249" i="1"/>
  <c r="HD198" i="1"/>
  <c r="HI198" i="1"/>
  <c r="GJ250" i="1"/>
  <c r="GP250" i="1" s="1"/>
  <c r="GL250" i="1"/>
  <c r="GK250" i="1"/>
  <c r="FJ258" i="1"/>
  <c r="FP258" i="1" s="1"/>
  <c r="FD259" i="1"/>
  <c r="FH259" i="1" s="1"/>
  <c r="FI259" i="1"/>
  <c r="FL258" i="1"/>
  <c r="FK258" i="1"/>
  <c r="ED264" i="1"/>
  <c r="EH264" i="1" s="1"/>
  <c r="EI264" i="1"/>
  <c r="DJ255" i="1"/>
  <c r="DP255" i="1" s="1"/>
  <c r="DI256" i="1" s="1"/>
  <c r="CJ254" i="1"/>
  <c r="CP254" i="1" s="1"/>
  <c r="CL254" i="1"/>
  <c r="CK254" i="1"/>
  <c r="BD196" i="1"/>
  <c r="BI196" i="1"/>
  <c r="P196" i="1"/>
  <c r="AL195" i="1"/>
  <c r="AK195" i="1"/>
  <c r="AJ195" i="1"/>
  <c r="AP195" i="1" s="1"/>
  <c r="ID250" i="1" l="1"/>
  <c r="IH250" i="1" s="1"/>
  <c r="II250" i="1"/>
  <c r="HL198" i="1"/>
  <c r="HK198" i="1"/>
  <c r="HH198" i="1"/>
  <c r="GD251" i="1"/>
  <c r="GH251" i="1" s="1"/>
  <c r="GI251" i="1"/>
  <c r="FJ259" i="1"/>
  <c r="FP259" i="1" s="1"/>
  <c r="FL259" i="1"/>
  <c r="FK259" i="1"/>
  <c r="EJ264" i="1"/>
  <c r="EP264" i="1" s="1"/>
  <c r="EL264" i="1"/>
  <c r="EK264" i="1"/>
  <c r="DD256" i="1"/>
  <c r="DL256" i="1" s="1"/>
  <c r="CD255" i="1"/>
  <c r="CH255" i="1" s="1"/>
  <c r="CI255" i="1"/>
  <c r="BL196" i="1"/>
  <c r="BK196" i="1"/>
  <c r="BH196" i="1"/>
  <c r="D197" i="1"/>
  <c r="I197" i="1"/>
  <c r="AD196" i="1"/>
  <c r="AH196" i="1" s="1"/>
  <c r="AI196" i="1"/>
  <c r="IJ250" i="1" l="1"/>
  <c r="IP250" i="1" s="1"/>
  <c r="IL250" i="1"/>
  <c r="IK250" i="1"/>
  <c r="HJ198" i="1"/>
  <c r="HP198" i="1" s="1"/>
  <c r="GJ251" i="1"/>
  <c r="GP251" i="1" s="1"/>
  <c r="GL251" i="1"/>
  <c r="GK251" i="1"/>
  <c r="FD260" i="1"/>
  <c r="FH260" i="1" s="1"/>
  <c r="FI260" i="1"/>
  <c r="DK256" i="1"/>
  <c r="DH256" i="1"/>
  <c r="DJ256" i="1" s="1"/>
  <c r="DP256" i="1" s="1"/>
  <c r="DI257" i="1" s="1"/>
  <c r="ED265" i="1"/>
  <c r="EH265" i="1" s="1"/>
  <c r="EI265" i="1"/>
  <c r="CJ255" i="1"/>
  <c r="CP255" i="1" s="1"/>
  <c r="CD256" i="1"/>
  <c r="CH256" i="1" s="1"/>
  <c r="CI256" i="1"/>
  <c r="CL255" i="1"/>
  <c r="CK255" i="1"/>
  <c r="BJ196" i="1"/>
  <c r="BP196" i="1" s="1"/>
  <c r="K197" i="1"/>
  <c r="L197" i="1"/>
  <c r="H197" i="1"/>
  <c r="J197" i="1" s="1"/>
  <c r="P197" i="1" s="1"/>
  <c r="AJ196" i="1"/>
  <c r="AP196" i="1" s="1"/>
  <c r="AL196" i="1"/>
  <c r="AK196" i="1"/>
  <c r="ID251" i="1" l="1"/>
  <c r="IH251" i="1" s="1"/>
  <c r="II251" i="1"/>
  <c r="HD199" i="1"/>
  <c r="HH199" i="1" s="1"/>
  <c r="HI199" i="1"/>
  <c r="DD257" i="1"/>
  <c r="DL257" i="1" s="1"/>
  <c r="GD252" i="1"/>
  <c r="GH252" i="1" s="1"/>
  <c r="GI252" i="1"/>
  <c r="FJ260" i="1"/>
  <c r="FP260" i="1" s="1"/>
  <c r="FL260" i="1"/>
  <c r="FK260" i="1"/>
  <c r="EJ265" i="1"/>
  <c r="EP265" i="1" s="1"/>
  <c r="ED266" i="1" s="1"/>
  <c r="EH266" i="1" s="1"/>
  <c r="EL265" i="1"/>
  <c r="EK265" i="1"/>
  <c r="DK257" i="1"/>
  <c r="CJ256" i="1"/>
  <c r="CP256" i="1" s="1"/>
  <c r="CL256" i="1"/>
  <c r="CK256" i="1"/>
  <c r="BI197" i="1"/>
  <c r="BD197" i="1"/>
  <c r="BH197" i="1" s="1"/>
  <c r="D198" i="1"/>
  <c r="H198" i="1" s="1"/>
  <c r="I198" i="1"/>
  <c r="AD197" i="1"/>
  <c r="AL197" i="1" s="1"/>
  <c r="AI197" i="1"/>
  <c r="DH257" i="1" l="1"/>
  <c r="DJ257" i="1" s="1"/>
  <c r="DP257" i="1" s="1"/>
  <c r="IJ251" i="1"/>
  <c r="IP251" i="1" s="1"/>
  <c r="IL251" i="1"/>
  <c r="IK251" i="1"/>
  <c r="HJ199" i="1"/>
  <c r="HP199" i="1" s="1"/>
  <c r="HL199" i="1"/>
  <c r="HK199" i="1"/>
  <c r="GJ252" i="1"/>
  <c r="GP252" i="1" s="1"/>
  <c r="GL252" i="1"/>
  <c r="GK252" i="1"/>
  <c r="FD261" i="1"/>
  <c r="FH261" i="1" s="1"/>
  <c r="FI261" i="1"/>
  <c r="EI266" i="1"/>
  <c r="EJ266" i="1" s="1"/>
  <c r="EP266" i="1" s="1"/>
  <c r="EL266" i="1"/>
  <c r="EK266" i="1"/>
  <c r="DD258" i="1"/>
  <c r="DH258" i="1" s="1"/>
  <c r="DI258" i="1"/>
  <c r="CD257" i="1"/>
  <c r="CH257" i="1" s="1"/>
  <c r="CI257" i="1"/>
  <c r="BL197" i="1"/>
  <c r="BK197" i="1"/>
  <c r="BJ197" i="1"/>
  <c r="BP197" i="1" s="1"/>
  <c r="J198" i="1"/>
  <c r="P198" i="1" s="1"/>
  <c r="K198" i="1"/>
  <c r="L198" i="1"/>
  <c r="AK197" i="1"/>
  <c r="AH197" i="1"/>
  <c r="AJ197" i="1" s="1"/>
  <c r="ID252" i="1" l="1"/>
  <c r="IH252" i="1" s="1"/>
  <c r="II252" i="1"/>
  <c r="HI200" i="1"/>
  <c r="HD200" i="1"/>
  <c r="GD253" i="1"/>
  <c r="GH253" i="1" s="1"/>
  <c r="GI253" i="1"/>
  <c r="FJ261" i="1"/>
  <c r="FP261" i="1" s="1"/>
  <c r="FD262" i="1"/>
  <c r="FH262" i="1" s="1"/>
  <c r="FI262" i="1"/>
  <c r="FL261" i="1"/>
  <c r="FK261" i="1"/>
  <c r="ED267" i="1"/>
  <c r="EH267" i="1" s="1"/>
  <c r="EI267" i="1"/>
  <c r="DJ258" i="1"/>
  <c r="DP258" i="1" s="1"/>
  <c r="DD259" i="1" s="1"/>
  <c r="DK258" i="1"/>
  <c r="DL258" i="1"/>
  <c r="CJ257" i="1"/>
  <c r="CP257" i="1" s="1"/>
  <c r="CL257" i="1"/>
  <c r="CK257" i="1"/>
  <c r="BI198" i="1"/>
  <c r="BD198" i="1"/>
  <c r="D199" i="1"/>
  <c r="I199" i="1"/>
  <c r="AP197" i="1"/>
  <c r="AI198" i="1" s="1"/>
  <c r="IJ252" i="1" l="1"/>
  <c r="IP252" i="1" s="1"/>
  <c r="IL252" i="1"/>
  <c r="IK252" i="1"/>
  <c r="HL200" i="1"/>
  <c r="HK200" i="1"/>
  <c r="HH200" i="1"/>
  <c r="DI259" i="1"/>
  <c r="GJ253" i="1"/>
  <c r="GP253" i="1" s="1"/>
  <c r="GL253" i="1"/>
  <c r="GK253" i="1"/>
  <c r="FJ262" i="1"/>
  <c r="FP262" i="1" s="1"/>
  <c r="FD263" i="1"/>
  <c r="FI263" i="1"/>
  <c r="FH263" i="1"/>
  <c r="FL262" i="1"/>
  <c r="FK262" i="1"/>
  <c r="EJ267" i="1"/>
  <c r="EP267" i="1" s="1"/>
  <c r="EL267" i="1"/>
  <c r="EK267" i="1"/>
  <c r="DH259" i="1"/>
  <c r="DL259" i="1"/>
  <c r="DK259" i="1"/>
  <c r="CD258" i="1"/>
  <c r="CH258" i="1" s="1"/>
  <c r="CI258" i="1"/>
  <c r="BL198" i="1"/>
  <c r="BK198" i="1"/>
  <c r="BH198" i="1"/>
  <c r="AD198" i="1"/>
  <c r="AH198" i="1" s="1"/>
  <c r="AJ198" i="1" s="1"/>
  <c r="AP198" i="1" s="1"/>
  <c r="H199" i="1"/>
  <c r="J199" i="1" s="1"/>
  <c r="P199" i="1" s="1"/>
  <c r="L199" i="1"/>
  <c r="K199" i="1"/>
  <c r="DJ259" i="1" l="1"/>
  <c r="DP259" i="1" s="1"/>
  <c r="ID253" i="1"/>
  <c r="IH253" i="1" s="1"/>
  <c r="II253" i="1"/>
  <c r="HJ200" i="1"/>
  <c r="HP200" i="1" s="1"/>
  <c r="GD254" i="1"/>
  <c r="GH254" i="1" s="1"/>
  <c r="GI254" i="1"/>
  <c r="FJ263" i="1"/>
  <c r="FP263" i="1" s="1"/>
  <c r="FL263" i="1"/>
  <c r="FK263" i="1"/>
  <c r="ED268" i="1"/>
  <c r="EH268" i="1" s="1"/>
  <c r="EI268" i="1"/>
  <c r="DI260" i="1"/>
  <c r="DD260" i="1"/>
  <c r="CJ258" i="1"/>
  <c r="CP258" i="1" s="1"/>
  <c r="CL258" i="1"/>
  <c r="CK258" i="1"/>
  <c r="BJ198" i="1"/>
  <c r="BP198" i="1" s="1"/>
  <c r="AK198" i="1"/>
  <c r="AL198" i="1"/>
  <c r="D200" i="1"/>
  <c r="I200" i="1"/>
  <c r="AD199" i="1"/>
  <c r="AH199" i="1" s="1"/>
  <c r="AI199" i="1"/>
  <c r="IJ253" i="1" l="1"/>
  <c r="IP253" i="1" s="1"/>
  <c r="IL253" i="1"/>
  <c r="IK253" i="1"/>
  <c r="HI201" i="1"/>
  <c r="HD201" i="1"/>
  <c r="GJ254" i="1"/>
  <c r="GP254" i="1" s="1"/>
  <c r="GL254" i="1"/>
  <c r="GK254" i="1"/>
  <c r="FD264" i="1"/>
  <c r="FH264" i="1" s="1"/>
  <c r="FI264" i="1"/>
  <c r="EJ268" i="1"/>
  <c r="EP268" i="1" s="1"/>
  <c r="ED269" i="1" s="1"/>
  <c r="EH269" i="1" s="1"/>
  <c r="EL268" i="1"/>
  <c r="EK268" i="1"/>
  <c r="DH260" i="1"/>
  <c r="DJ260" i="1" s="1"/>
  <c r="DP260" i="1" s="1"/>
  <c r="DK260" i="1"/>
  <c r="DL260" i="1"/>
  <c r="CD259" i="1"/>
  <c r="CI259" i="1"/>
  <c r="CH259" i="1"/>
  <c r="BD199" i="1"/>
  <c r="BH199" i="1" s="1"/>
  <c r="BI199" i="1"/>
  <c r="H200" i="1"/>
  <c r="J200" i="1" s="1"/>
  <c r="L200" i="1"/>
  <c r="K200" i="1"/>
  <c r="AJ199" i="1"/>
  <c r="AP199" i="1" s="1"/>
  <c r="AL199" i="1"/>
  <c r="AK199" i="1"/>
  <c r="ID254" i="1" l="1"/>
  <c r="II254" i="1"/>
  <c r="IH254" i="1"/>
  <c r="HL201" i="1"/>
  <c r="HK201" i="1"/>
  <c r="HH201" i="1"/>
  <c r="GD255" i="1"/>
  <c r="GH255" i="1" s="1"/>
  <c r="GI255" i="1"/>
  <c r="FJ264" i="1"/>
  <c r="FP264" i="1" s="1"/>
  <c r="FD265" i="1"/>
  <c r="FH265" i="1" s="1"/>
  <c r="FI265" i="1"/>
  <c r="FL264" i="1"/>
  <c r="FK264" i="1"/>
  <c r="EI269" i="1"/>
  <c r="EJ269" i="1" s="1"/>
  <c r="EP269" i="1" s="1"/>
  <c r="EL269" i="1"/>
  <c r="EK269" i="1"/>
  <c r="DI261" i="1"/>
  <c r="DD261" i="1"/>
  <c r="CJ259" i="1"/>
  <c r="CP259" i="1" s="1"/>
  <c r="CD260" i="1"/>
  <c r="CH260" i="1" s="1"/>
  <c r="CI260" i="1"/>
  <c r="CL259" i="1"/>
  <c r="CK259" i="1"/>
  <c r="BJ199" i="1"/>
  <c r="BP199" i="1" s="1"/>
  <c r="BL199" i="1"/>
  <c r="BK199" i="1"/>
  <c r="P200" i="1"/>
  <c r="AD200" i="1"/>
  <c r="AH200" i="1" s="1"/>
  <c r="AI200" i="1"/>
  <c r="IJ254" i="1" l="1"/>
  <c r="IP254" i="1" s="1"/>
  <c r="IL254" i="1"/>
  <c r="IK254" i="1"/>
  <c r="HJ201" i="1"/>
  <c r="HP201" i="1" s="1"/>
  <c r="GJ255" i="1"/>
  <c r="GP255" i="1" s="1"/>
  <c r="GL255" i="1"/>
  <c r="GK255" i="1"/>
  <c r="FJ265" i="1"/>
  <c r="FP265" i="1" s="1"/>
  <c r="FL265" i="1"/>
  <c r="FK265" i="1"/>
  <c r="ED270" i="1"/>
  <c r="EH270" i="1" s="1"/>
  <c r="EI270" i="1"/>
  <c r="DL261" i="1"/>
  <c r="DK261" i="1"/>
  <c r="DH261" i="1"/>
  <c r="DJ261" i="1" s="1"/>
  <c r="DP261" i="1" s="1"/>
  <c r="CJ260" i="1"/>
  <c r="CP260" i="1" s="1"/>
  <c r="CL260" i="1"/>
  <c r="CK260" i="1"/>
  <c r="BD200" i="1"/>
  <c r="BH200" i="1" s="1"/>
  <c r="BI200" i="1"/>
  <c r="D201" i="1"/>
  <c r="I201" i="1"/>
  <c r="AJ200" i="1"/>
  <c r="AP200" i="1" s="1"/>
  <c r="AL200" i="1"/>
  <c r="AK200" i="1"/>
  <c r="ID255" i="1" l="1"/>
  <c r="IH255" i="1" s="1"/>
  <c r="II255" i="1"/>
  <c r="HD202" i="1"/>
  <c r="HH202" i="1" s="1"/>
  <c r="HI202" i="1"/>
  <c r="GD256" i="1"/>
  <c r="GH256" i="1" s="1"/>
  <c r="GI256" i="1"/>
  <c r="FD266" i="1"/>
  <c r="FH266" i="1" s="1"/>
  <c r="FI266" i="1"/>
  <c r="EJ270" i="1"/>
  <c r="EP270" i="1" s="1"/>
  <c r="EL270" i="1"/>
  <c r="EK270" i="1"/>
  <c r="DD262" i="1"/>
  <c r="DI262" i="1"/>
  <c r="CD261" i="1"/>
  <c r="CH261" i="1" s="1"/>
  <c r="CI261" i="1"/>
  <c r="BJ200" i="1"/>
  <c r="BP200" i="1" s="1"/>
  <c r="BL200" i="1"/>
  <c r="BK200" i="1"/>
  <c r="K201" i="1"/>
  <c r="L201" i="1"/>
  <c r="H201" i="1"/>
  <c r="J201" i="1" s="1"/>
  <c r="AD201" i="1"/>
  <c r="AH201" i="1" s="1"/>
  <c r="AI201" i="1"/>
  <c r="IJ255" i="1" l="1"/>
  <c r="IP255" i="1" s="1"/>
  <c r="IL255" i="1"/>
  <c r="IK255" i="1"/>
  <c r="HJ202" i="1"/>
  <c r="HP202" i="1" s="1"/>
  <c r="HL202" i="1"/>
  <c r="HK202" i="1"/>
  <c r="GJ256" i="1"/>
  <c r="GP256" i="1" s="1"/>
  <c r="GD257" i="1" s="1"/>
  <c r="GH257" i="1" s="1"/>
  <c r="GL256" i="1"/>
  <c r="GK256" i="1"/>
  <c r="FJ266" i="1"/>
  <c r="FP266" i="1" s="1"/>
  <c r="FL266" i="1"/>
  <c r="FK266" i="1"/>
  <c r="ED271" i="1"/>
  <c r="EH271" i="1" s="1"/>
  <c r="EI271" i="1"/>
  <c r="DH262" i="1"/>
  <c r="DJ262" i="1" s="1"/>
  <c r="DP262" i="1" s="1"/>
  <c r="DK262" i="1"/>
  <c r="DL262" i="1"/>
  <c r="CJ261" i="1"/>
  <c r="CP261" i="1" s="1"/>
  <c r="CL261" i="1"/>
  <c r="CK261" i="1"/>
  <c r="BD201" i="1"/>
  <c r="BH201" i="1" s="1"/>
  <c r="BI201" i="1"/>
  <c r="P201" i="1"/>
  <c r="AJ201" i="1"/>
  <c r="AP201" i="1" s="1"/>
  <c r="AL201" i="1"/>
  <c r="AK201" i="1"/>
  <c r="ID256" i="1" l="1"/>
  <c r="IH256" i="1" s="1"/>
  <c r="II256" i="1"/>
  <c r="HD203" i="1"/>
  <c r="HH203" i="1" s="1"/>
  <c r="HI203" i="1"/>
  <c r="GI257" i="1"/>
  <c r="GJ257" i="1" s="1"/>
  <c r="GP257" i="1" s="1"/>
  <c r="GL257" i="1"/>
  <c r="GK257" i="1"/>
  <c r="FD267" i="1"/>
  <c r="FH267" i="1" s="1"/>
  <c r="FI267" i="1"/>
  <c r="EJ271" i="1"/>
  <c r="EP271" i="1" s="1"/>
  <c r="ED272" i="1" s="1"/>
  <c r="EH272" i="1" s="1"/>
  <c r="EL271" i="1"/>
  <c r="EK271" i="1"/>
  <c r="DI263" i="1"/>
  <c r="DD263" i="1"/>
  <c r="CD262" i="1"/>
  <c r="CH262" i="1" s="1"/>
  <c r="CI262" i="1"/>
  <c r="BJ201" i="1"/>
  <c r="BP201" i="1" s="1"/>
  <c r="BL201" i="1"/>
  <c r="BK201" i="1"/>
  <c r="D202" i="1"/>
  <c r="H202" i="1" s="1"/>
  <c r="I202" i="1"/>
  <c r="AD202" i="1"/>
  <c r="AH202" i="1" s="1"/>
  <c r="AI202" i="1"/>
  <c r="IJ256" i="1" l="1"/>
  <c r="IP256" i="1" s="1"/>
  <c r="IL256" i="1"/>
  <c r="IK256" i="1"/>
  <c r="HJ203" i="1"/>
  <c r="HP203" i="1" s="1"/>
  <c r="HL203" i="1"/>
  <c r="HK203" i="1"/>
  <c r="GD258" i="1"/>
  <c r="GH258" i="1" s="1"/>
  <c r="GI258" i="1"/>
  <c r="FJ267" i="1"/>
  <c r="FP267" i="1" s="1"/>
  <c r="FL267" i="1"/>
  <c r="FK267" i="1"/>
  <c r="EI272" i="1"/>
  <c r="EJ272" i="1" s="1"/>
  <c r="EP272" i="1" s="1"/>
  <c r="EL272" i="1"/>
  <c r="EK272" i="1"/>
  <c r="DH263" i="1"/>
  <c r="DJ263" i="1" s="1"/>
  <c r="DP263" i="1" s="1"/>
  <c r="DL263" i="1"/>
  <c r="DK263" i="1"/>
  <c r="CJ262" i="1"/>
  <c r="CP262" i="1" s="1"/>
  <c r="CL262" i="1"/>
  <c r="CK262" i="1"/>
  <c r="BI202" i="1"/>
  <c r="BD202" i="1"/>
  <c r="BH202" i="1" s="1"/>
  <c r="J202" i="1"/>
  <c r="P202" i="1" s="1"/>
  <c r="L202" i="1"/>
  <c r="K202" i="1"/>
  <c r="AJ202" i="1"/>
  <c r="AP202" i="1" s="1"/>
  <c r="AL202" i="1"/>
  <c r="AK202" i="1"/>
  <c r="ID257" i="1" l="1"/>
  <c r="IH257" i="1" s="1"/>
  <c r="II257" i="1"/>
  <c r="HI204" i="1"/>
  <c r="HD204" i="1"/>
  <c r="GJ258" i="1"/>
  <c r="GP258" i="1" s="1"/>
  <c r="GL258" i="1"/>
  <c r="GK258" i="1"/>
  <c r="FD268" i="1"/>
  <c r="FH268" i="1" s="1"/>
  <c r="FI268" i="1"/>
  <c r="EI273" i="1"/>
  <c r="ED273" i="1"/>
  <c r="EH273" i="1" s="1"/>
  <c r="DI264" i="1"/>
  <c r="DD264" i="1"/>
  <c r="CD263" i="1"/>
  <c r="CH263" i="1" s="1"/>
  <c r="CI263" i="1"/>
  <c r="BJ202" i="1"/>
  <c r="BP202" i="1" s="1"/>
  <c r="BL202" i="1"/>
  <c r="BK202" i="1"/>
  <c r="I203" i="1"/>
  <c r="D203" i="1"/>
  <c r="AI203" i="1"/>
  <c r="AD203" i="1"/>
  <c r="AH203" i="1" s="1"/>
  <c r="IJ257" i="1" l="1"/>
  <c r="IP257" i="1" s="1"/>
  <c r="IL257" i="1"/>
  <c r="IK257" i="1"/>
  <c r="HL204" i="1"/>
  <c r="HK204" i="1"/>
  <c r="HH204" i="1"/>
  <c r="HJ204" i="1" s="1"/>
  <c r="GD259" i="1"/>
  <c r="GH259" i="1" s="1"/>
  <c r="GI259" i="1"/>
  <c r="FJ268" i="1"/>
  <c r="FP268" i="1" s="1"/>
  <c r="FD269" i="1"/>
  <c r="FI269" i="1"/>
  <c r="FH269" i="1"/>
  <c r="FL268" i="1"/>
  <c r="FK268" i="1"/>
  <c r="EK273" i="1"/>
  <c r="EJ273" i="1"/>
  <c r="EP273" i="1" s="1"/>
  <c r="ED274" i="1" s="1"/>
  <c r="EH274" i="1" s="1"/>
  <c r="EL273" i="1"/>
  <c r="DH264" i="1"/>
  <c r="DJ264" i="1" s="1"/>
  <c r="DP264" i="1" s="1"/>
  <c r="DK264" i="1"/>
  <c r="DL264" i="1"/>
  <c r="CJ263" i="1"/>
  <c r="CP263" i="1" s="1"/>
  <c r="CL263" i="1"/>
  <c r="CK263" i="1"/>
  <c r="BD203" i="1"/>
  <c r="BH203" i="1" s="1"/>
  <c r="BI203" i="1"/>
  <c r="H203" i="1"/>
  <c r="J203" i="1" s="1"/>
  <c r="P203" i="1" s="1"/>
  <c r="K203" i="1"/>
  <c r="L203" i="1"/>
  <c r="AL203" i="1"/>
  <c r="AK203" i="1"/>
  <c r="AJ203" i="1"/>
  <c r="AP203" i="1" s="1"/>
  <c r="EI274" i="1" l="1"/>
  <c r="ID258" i="1"/>
  <c r="II258" i="1"/>
  <c r="IH258" i="1"/>
  <c r="HP204" i="1"/>
  <c r="GJ259" i="1"/>
  <c r="GP259" i="1" s="1"/>
  <c r="GD260" i="1" s="1"/>
  <c r="GH260" i="1" s="1"/>
  <c r="GI260" i="1"/>
  <c r="GL259" i="1"/>
  <c r="GK259" i="1"/>
  <c r="FJ269" i="1"/>
  <c r="FP269" i="1" s="1"/>
  <c r="FL269" i="1"/>
  <c r="FK269" i="1"/>
  <c r="EJ274" i="1"/>
  <c r="EP274" i="1" s="1"/>
  <c r="EL274" i="1"/>
  <c r="EK274" i="1"/>
  <c r="DI265" i="1"/>
  <c r="DD265" i="1"/>
  <c r="CD264" i="1"/>
  <c r="CH264" i="1" s="1"/>
  <c r="CI264" i="1"/>
  <c r="BK203" i="1"/>
  <c r="BL203" i="1"/>
  <c r="BJ203" i="1"/>
  <c r="BP203" i="1" s="1"/>
  <c r="D204" i="1"/>
  <c r="H204" i="1" s="1"/>
  <c r="I204" i="1"/>
  <c r="AD204" i="1"/>
  <c r="AH204" i="1" s="1"/>
  <c r="AI204" i="1"/>
  <c r="IJ258" i="1" l="1"/>
  <c r="IP258" i="1" s="1"/>
  <c r="ID259" i="1"/>
  <c r="II259" i="1"/>
  <c r="IH259" i="1"/>
  <c r="IL258" i="1"/>
  <c r="IK258" i="1"/>
  <c r="HI205" i="1"/>
  <c r="HD205" i="1"/>
  <c r="HH205" i="1" s="1"/>
  <c r="GJ260" i="1"/>
  <c r="GP260" i="1" s="1"/>
  <c r="GD261" i="1" s="1"/>
  <c r="GH261" i="1" s="1"/>
  <c r="GL260" i="1"/>
  <c r="GK260" i="1"/>
  <c r="FD270" i="1"/>
  <c r="FH270" i="1" s="1"/>
  <c r="FI270" i="1"/>
  <c r="ED275" i="1"/>
  <c r="EH275" i="1" s="1"/>
  <c r="EI275" i="1"/>
  <c r="DH265" i="1"/>
  <c r="DJ265" i="1" s="1"/>
  <c r="DP265" i="1" s="1"/>
  <c r="DK265" i="1"/>
  <c r="DL265" i="1"/>
  <c r="CJ264" i="1"/>
  <c r="CP264" i="1" s="1"/>
  <c r="CL264" i="1"/>
  <c r="CK264" i="1"/>
  <c r="BD204" i="1"/>
  <c r="BH204" i="1" s="1"/>
  <c r="BI204" i="1"/>
  <c r="J204" i="1"/>
  <c r="P204" i="1" s="1"/>
  <c r="L204" i="1"/>
  <c r="K204" i="1"/>
  <c r="AJ204" i="1"/>
  <c r="AP204" i="1" s="1"/>
  <c r="AL204" i="1"/>
  <c r="AK204" i="1"/>
  <c r="IJ259" i="1" l="1"/>
  <c r="IP259" i="1" s="1"/>
  <c r="ID260" i="1"/>
  <c r="IH260" i="1" s="1"/>
  <c r="II260" i="1"/>
  <c r="IL259" i="1"/>
  <c r="IK259" i="1"/>
  <c r="HL205" i="1"/>
  <c r="HK205" i="1"/>
  <c r="HJ205" i="1"/>
  <c r="HP205" i="1" s="1"/>
  <c r="GI261" i="1"/>
  <c r="GJ261" i="1" s="1"/>
  <c r="GP261" i="1" s="1"/>
  <c r="GL261" i="1"/>
  <c r="GK261" i="1"/>
  <c r="FJ270" i="1"/>
  <c r="FP270" i="1" s="1"/>
  <c r="FL270" i="1"/>
  <c r="FK270" i="1"/>
  <c r="EJ275" i="1"/>
  <c r="EP275" i="1" s="1"/>
  <c r="EL275" i="1"/>
  <c r="EK275" i="1"/>
  <c r="DI266" i="1"/>
  <c r="DD266" i="1"/>
  <c r="CI265" i="1"/>
  <c r="CD265" i="1"/>
  <c r="CH265" i="1" s="1"/>
  <c r="CK265" i="1"/>
  <c r="BL204" i="1"/>
  <c r="BK204" i="1"/>
  <c r="BJ204" i="1"/>
  <c r="BP204" i="1" s="1"/>
  <c r="BD205" i="1" s="1"/>
  <c r="D205" i="1"/>
  <c r="H205" i="1" s="1"/>
  <c r="I205" i="1"/>
  <c r="AI205" i="1"/>
  <c r="AD205" i="1"/>
  <c r="IJ260" i="1" l="1"/>
  <c r="IP260" i="1" s="1"/>
  <c r="IL260" i="1"/>
  <c r="IK260" i="1"/>
  <c r="HD206" i="1"/>
  <c r="HH206" i="1" s="1"/>
  <c r="HI206" i="1"/>
  <c r="GI262" i="1"/>
  <c r="GD262" i="1"/>
  <c r="GH262" i="1" s="1"/>
  <c r="GJ262" i="1" s="1"/>
  <c r="GP262" i="1" s="1"/>
  <c r="GK262" i="1"/>
  <c r="FD271" i="1"/>
  <c r="FH271" i="1" s="1"/>
  <c r="FI271" i="1"/>
  <c r="ED276" i="1"/>
  <c r="EH276" i="1" s="1"/>
  <c r="EI276" i="1"/>
  <c r="DH266" i="1"/>
  <c r="DJ266" i="1" s="1"/>
  <c r="DP266" i="1" s="1"/>
  <c r="DL266" i="1"/>
  <c r="DK266" i="1"/>
  <c r="CL265" i="1"/>
  <c r="CJ265" i="1"/>
  <c r="CP265" i="1" s="1"/>
  <c r="BI205" i="1"/>
  <c r="BH205" i="1"/>
  <c r="BL205" i="1"/>
  <c r="BK205" i="1"/>
  <c r="J205" i="1"/>
  <c r="P205" i="1" s="1"/>
  <c r="D206" i="1" s="1"/>
  <c r="L206" i="1" s="1"/>
  <c r="L205" i="1"/>
  <c r="K205" i="1"/>
  <c r="AL205" i="1"/>
  <c r="AK205" i="1"/>
  <c r="AH205" i="1"/>
  <c r="GL262" i="1" l="1"/>
  <c r="ID261" i="1"/>
  <c r="IH261" i="1" s="1"/>
  <c r="II261" i="1"/>
  <c r="HJ206" i="1"/>
  <c r="HP206" i="1" s="1"/>
  <c r="HL206" i="1"/>
  <c r="HK206" i="1"/>
  <c r="GI263" i="1"/>
  <c r="GD263" i="1"/>
  <c r="GH263" i="1" s="1"/>
  <c r="GK263" i="1"/>
  <c r="FJ271" i="1"/>
  <c r="FP271" i="1" s="1"/>
  <c r="FD272" i="1"/>
  <c r="FH272" i="1" s="1"/>
  <c r="FI272" i="1"/>
  <c r="FL271" i="1"/>
  <c r="FK271" i="1"/>
  <c r="EJ276" i="1"/>
  <c r="EP276" i="1" s="1"/>
  <c r="EL276" i="1"/>
  <c r="EK276" i="1"/>
  <c r="DI267" i="1"/>
  <c r="DD267" i="1"/>
  <c r="CD266" i="1"/>
  <c r="CH266" i="1" s="1"/>
  <c r="CI266" i="1"/>
  <c r="BJ205" i="1"/>
  <c r="BP205" i="1" s="1"/>
  <c r="BI206" i="1" s="1"/>
  <c r="K206" i="1"/>
  <c r="H206" i="1"/>
  <c r="I206" i="1"/>
  <c r="AJ205" i="1"/>
  <c r="AP205" i="1" s="1"/>
  <c r="GJ263" i="1" l="1"/>
  <c r="GP263" i="1" s="1"/>
  <c r="IJ261" i="1"/>
  <c r="IP261" i="1" s="1"/>
  <c r="IL261" i="1"/>
  <c r="IK261" i="1"/>
  <c r="HD207" i="1"/>
  <c r="HI207" i="1"/>
  <c r="GL263" i="1"/>
  <c r="GD264" i="1"/>
  <c r="GH264" i="1" s="1"/>
  <c r="GI264" i="1"/>
  <c r="FJ272" i="1"/>
  <c r="FP272" i="1" s="1"/>
  <c r="FD273" i="1"/>
  <c r="FH273" i="1" s="1"/>
  <c r="FI273" i="1"/>
  <c r="FL272" i="1"/>
  <c r="FK272" i="1"/>
  <c r="ED277" i="1"/>
  <c r="EH277" i="1" s="1"/>
  <c r="EI277" i="1"/>
  <c r="DH267" i="1"/>
  <c r="DJ267" i="1" s="1"/>
  <c r="DP267" i="1" s="1"/>
  <c r="DK267" i="1"/>
  <c r="DL267" i="1"/>
  <c r="J206" i="1"/>
  <c r="P206" i="1" s="1"/>
  <c r="D207" i="1" s="1"/>
  <c r="L207" i="1" s="1"/>
  <c r="CJ266" i="1"/>
  <c r="CP266" i="1" s="1"/>
  <c r="CI267" i="1"/>
  <c r="CD267" i="1"/>
  <c r="CL266" i="1"/>
  <c r="CK266" i="1"/>
  <c r="BD206" i="1"/>
  <c r="BH206" i="1" s="1"/>
  <c r="BJ206" i="1" s="1"/>
  <c r="BP206" i="1" s="1"/>
  <c r="AI206" i="1"/>
  <c r="AD206" i="1"/>
  <c r="AH206" i="1" s="1"/>
  <c r="I207" i="1" l="1"/>
  <c r="ID262" i="1"/>
  <c r="IH262" i="1" s="1"/>
  <c r="II262" i="1"/>
  <c r="HL207" i="1"/>
  <c r="HK207" i="1"/>
  <c r="HH207" i="1"/>
  <c r="GJ264" i="1"/>
  <c r="GP264" i="1" s="1"/>
  <c r="GL264" i="1"/>
  <c r="GK264" i="1"/>
  <c r="FJ273" i="1"/>
  <c r="FP273" i="1" s="1"/>
  <c r="FD274" i="1"/>
  <c r="FH274" i="1" s="1"/>
  <c r="FI274" i="1"/>
  <c r="FL273" i="1"/>
  <c r="FK273" i="1"/>
  <c r="EJ277" i="1"/>
  <c r="EP277" i="1" s="1"/>
  <c r="EL277" i="1"/>
  <c r="EK277" i="1"/>
  <c r="K207" i="1"/>
  <c r="H207" i="1"/>
  <c r="DI268" i="1"/>
  <c r="DD268" i="1"/>
  <c r="CH267" i="1"/>
  <c r="CJ267" i="1" s="1"/>
  <c r="CP267" i="1" s="1"/>
  <c r="CK267" i="1"/>
  <c r="CL267" i="1"/>
  <c r="BK206" i="1"/>
  <c r="BL206" i="1"/>
  <c r="BI207" i="1"/>
  <c r="BD207" i="1"/>
  <c r="BH207" i="1" s="1"/>
  <c r="AL206" i="1"/>
  <c r="AK206" i="1"/>
  <c r="AJ206" i="1"/>
  <c r="AP206" i="1" s="1"/>
  <c r="J207" i="1" l="1"/>
  <c r="P207" i="1" s="1"/>
  <c r="D208" i="1" s="1"/>
  <c r="IJ262" i="1"/>
  <c r="IP262" i="1" s="1"/>
  <c r="IL262" i="1"/>
  <c r="IK262" i="1"/>
  <c r="HJ207" i="1"/>
  <c r="HP207" i="1" s="1"/>
  <c r="GD265" i="1"/>
  <c r="GH265" i="1" s="1"/>
  <c r="GI265" i="1"/>
  <c r="FJ274" i="1"/>
  <c r="FP274" i="1" s="1"/>
  <c r="FL274" i="1"/>
  <c r="FK274" i="1"/>
  <c r="ED278" i="1"/>
  <c r="EH278" i="1" s="1"/>
  <c r="EI278" i="1"/>
  <c r="DH268" i="1"/>
  <c r="DJ268" i="1" s="1"/>
  <c r="DP268" i="1" s="1"/>
  <c r="DL268" i="1"/>
  <c r="DK268" i="1"/>
  <c r="CI268" i="1"/>
  <c r="CD268" i="1"/>
  <c r="CH268" i="1" s="1"/>
  <c r="BJ207" i="1"/>
  <c r="BP207" i="1" s="1"/>
  <c r="BL207" i="1"/>
  <c r="BK207" i="1"/>
  <c r="AD207" i="1"/>
  <c r="AH207" i="1" s="1"/>
  <c r="AI207" i="1"/>
  <c r="ID263" i="1" l="1"/>
  <c r="IH263" i="1" s="1"/>
  <c r="II263" i="1"/>
  <c r="HI208" i="1"/>
  <c r="HD208" i="1"/>
  <c r="GJ265" i="1"/>
  <c r="GP265" i="1" s="1"/>
  <c r="GL265" i="1"/>
  <c r="GK265" i="1"/>
  <c r="FD275" i="1"/>
  <c r="FI275" i="1"/>
  <c r="EJ278" i="1"/>
  <c r="EP278" i="1" s="1"/>
  <c r="EL278" i="1"/>
  <c r="EK278" i="1"/>
  <c r="DD269" i="1"/>
  <c r="DI269" i="1"/>
  <c r="CL268" i="1"/>
  <c r="CK268" i="1"/>
  <c r="CJ268" i="1"/>
  <c r="CP268" i="1" s="1"/>
  <c r="BI208" i="1"/>
  <c r="BD208" i="1"/>
  <c r="BH208" i="1" s="1"/>
  <c r="AJ207" i="1"/>
  <c r="AP207" i="1" s="1"/>
  <c r="AL207" i="1"/>
  <c r="AK207" i="1"/>
  <c r="H208" i="1"/>
  <c r="L208" i="1"/>
  <c r="K208" i="1"/>
  <c r="I208" i="1"/>
  <c r="IJ263" i="1" l="1"/>
  <c r="IP263" i="1" s="1"/>
  <c r="IL263" i="1"/>
  <c r="IK263" i="1"/>
  <c r="HL208" i="1"/>
  <c r="HK208" i="1"/>
  <c r="HH208" i="1"/>
  <c r="HJ208" i="1" s="1"/>
  <c r="GD266" i="1"/>
  <c r="GH266" i="1" s="1"/>
  <c r="GI266" i="1"/>
  <c r="FL275" i="1"/>
  <c r="FK275" i="1"/>
  <c r="FH275" i="1"/>
  <c r="FJ275" i="1" s="1"/>
  <c r="FP275" i="1" s="1"/>
  <c r="ED279" i="1"/>
  <c r="EH279" i="1" s="1"/>
  <c r="EI279" i="1"/>
  <c r="DH269" i="1"/>
  <c r="DJ269" i="1" s="1"/>
  <c r="DP269" i="1" s="1"/>
  <c r="DK269" i="1"/>
  <c r="DL269" i="1"/>
  <c r="CD269" i="1"/>
  <c r="CI269" i="1"/>
  <c r="BL208" i="1"/>
  <c r="BK208" i="1"/>
  <c r="BJ208" i="1"/>
  <c r="BP208" i="1" s="1"/>
  <c r="AI208" i="1"/>
  <c r="AD208" i="1"/>
  <c r="J208" i="1"/>
  <c r="P208" i="1" s="1"/>
  <c r="D209" i="1" s="1"/>
  <c r="ID264" i="1" l="1"/>
  <c r="IH264" i="1" s="1"/>
  <c r="II264" i="1"/>
  <c r="HP208" i="1"/>
  <c r="GJ266" i="1"/>
  <c r="GP266" i="1" s="1"/>
  <c r="GI267" i="1" s="1"/>
  <c r="GL266" i="1"/>
  <c r="GK266" i="1"/>
  <c r="FD276" i="1"/>
  <c r="FH276" i="1" s="1"/>
  <c r="FI276" i="1"/>
  <c r="EJ279" i="1"/>
  <c r="EP279" i="1" s="1"/>
  <c r="ED280" i="1" s="1"/>
  <c r="EH280" i="1" s="1"/>
  <c r="EL279" i="1"/>
  <c r="EK279" i="1"/>
  <c r="DI270" i="1"/>
  <c r="DD270" i="1"/>
  <c r="DH270" i="1" s="1"/>
  <c r="CL269" i="1"/>
  <c r="CK269" i="1"/>
  <c r="CH269" i="1"/>
  <c r="CJ269" i="1" s="1"/>
  <c r="CP269" i="1" s="1"/>
  <c r="BD209" i="1"/>
  <c r="BH209" i="1" s="1"/>
  <c r="BI209" i="1"/>
  <c r="AL208" i="1"/>
  <c r="AK208" i="1"/>
  <c r="AH208" i="1"/>
  <c r="H209" i="1"/>
  <c r="L209" i="1"/>
  <c r="K209" i="1"/>
  <c r="I209" i="1"/>
  <c r="DJ270" i="1" l="1"/>
  <c r="DP270" i="1" s="1"/>
  <c r="IJ264" i="1"/>
  <c r="IP264" i="1" s="1"/>
  <c r="IL264" i="1"/>
  <c r="IK264" i="1"/>
  <c r="HI209" i="1"/>
  <c r="HD209" i="1"/>
  <c r="GD267" i="1"/>
  <c r="GH267" i="1" s="1"/>
  <c r="GJ267" i="1" s="1"/>
  <c r="GP267" i="1" s="1"/>
  <c r="GK267" i="1"/>
  <c r="FJ276" i="1"/>
  <c r="FP276" i="1" s="1"/>
  <c r="FL276" i="1"/>
  <c r="FK276" i="1"/>
  <c r="EI280" i="1"/>
  <c r="EJ280" i="1" s="1"/>
  <c r="EP280" i="1" s="1"/>
  <c r="EL280" i="1"/>
  <c r="EK280" i="1"/>
  <c r="DD271" i="1"/>
  <c r="DI271" i="1"/>
  <c r="DK270" i="1"/>
  <c r="DL270" i="1"/>
  <c r="CD270" i="1"/>
  <c r="CI270" i="1"/>
  <c r="BJ209" i="1"/>
  <c r="BP209" i="1" s="1"/>
  <c r="BL209" i="1"/>
  <c r="BK209" i="1"/>
  <c r="AJ208" i="1"/>
  <c r="AP208" i="1" s="1"/>
  <c r="J209" i="1"/>
  <c r="P209" i="1" s="1"/>
  <c r="D210" i="1" s="1"/>
  <c r="ID265" i="1" l="1"/>
  <c r="II265" i="1"/>
  <c r="IH265" i="1"/>
  <c r="HL209" i="1"/>
  <c r="HK209" i="1"/>
  <c r="HH209" i="1"/>
  <c r="HJ209" i="1" s="1"/>
  <c r="GL267" i="1"/>
  <c r="GD268" i="1"/>
  <c r="GH268" i="1" s="1"/>
  <c r="GI268" i="1"/>
  <c r="FD277" i="1"/>
  <c r="FH277" i="1" s="1"/>
  <c r="FI277" i="1"/>
  <c r="EI281" i="1"/>
  <c r="ED281" i="1"/>
  <c r="EH281" i="1" s="1"/>
  <c r="DH271" i="1"/>
  <c r="DJ271" i="1" s="1"/>
  <c r="DP271" i="1" s="1"/>
  <c r="DK271" i="1"/>
  <c r="DL271" i="1"/>
  <c r="CH270" i="1"/>
  <c r="CJ270" i="1" s="1"/>
  <c r="CP270" i="1" s="1"/>
  <c r="CL270" i="1"/>
  <c r="CK270" i="1"/>
  <c r="BI210" i="1"/>
  <c r="BD210" i="1"/>
  <c r="BH210" i="1" s="1"/>
  <c r="AD209" i="1"/>
  <c r="AI209" i="1"/>
  <c r="H210" i="1"/>
  <c r="L210" i="1"/>
  <c r="K210" i="1"/>
  <c r="I210" i="1"/>
  <c r="IJ265" i="1" l="1"/>
  <c r="IP265" i="1" s="1"/>
  <c r="IL265" i="1"/>
  <c r="IK265" i="1"/>
  <c r="HP209" i="1"/>
  <c r="GJ268" i="1"/>
  <c r="GP268" i="1" s="1"/>
  <c r="GL268" i="1"/>
  <c r="GK268" i="1"/>
  <c r="FJ277" i="1"/>
  <c r="FP277" i="1" s="1"/>
  <c r="FD278" i="1"/>
  <c r="FH278" i="1" s="1"/>
  <c r="FI278" i="1"/>
  <c r="FL277" i="1"/>
  <c r="FK277" i="1"/>
  <c r="EJ281" i="1"/>
  <c r="EP281" i="1" s="1"/>
  <c r="ED282" i="1" s="1"/>
  <c r="EH282" i="1" s="1"/>
  <c r="EK281" i="1"/>
  <c r="EL281" i="1"/>
  <c r="DD272" i="1"/>
  <c r="DH272" i="1" s="1"/>
  <c r="DI272" i="1"/>
  <c r="CI271" i="1"/>
  <c r="CD271" i="1"/>
  <c r="CH271" i="1" s="1"/>
  <c r="BL210" i="1"/>
  <c r="BK210" i="1"/>
  <c r="BJ210" i="1"/>
  <c r="BP210" i="1" s="1"/>
  <c r="AL209" i="1"/>
  <c r="AK209" i="1"/>
  <c r="AH209" i="1"/>
  <c r="J210" i="1"/>
  <c r="P210" i="1" s="1"/>
  <c r="EI282" i="1" l="1"/>
  <c r="EK282" i="1"/>
  <c r="ID266" i="1"/>
  <c r="II266" i="1"/>
  <c r="IH266" i="1"/>
  <c r="HD210" i="1"/>
  <c r="HH210" i="1" s="1"/>
  <c r="HI210" i="1"/>
  <c r="GD269" i="1"/>
  <c r="GH269" i="1" s="1"/>
  <c r="GI269" i="1"/>
  <c r="FJ278" i="1"/>
  <c r="FP278" i="1" s="1"/>
  <c r="FL278" i="1"/>
  <c r="FK278" i="1"/>
  <c r="EL282" i="1"/>
  <c r="EJ282" i="1"/>
  <c r="EP282" i="1" s="1"/>
  <c r="ED283" i="1" s="1"/>
  <c r="EH283" i="1" s="1"/>
  <c r="DJ272" i="1"/>
  <c r="DP272" i="1" s="1"/>
  <c r="DL272" i="1"/>
  <c r="DK272" i="1"/>
  <c r="CK271" i="1"/>
  <c r="CL271" i="1"/>
  <c r="CJ271" i="1"/>
  <c r="CP271" i="1" s="1"/>
  <c r="BD211" i="1"/>
  <c r="BH211" i="1" s="1"/>
  <c r="BI211" i="1"/>
  <c r="AJ209" i="1"/>
  <c r="AP209" i="1" s="1"/>
  <c r="D211" i="1"/>
  <c r="H211" i="1" s="1"/>
  <c r="I211" i="1"/>
  <c r="IJ266" i="1" l="1"/>
  <c r="IP266" i="1" s="1"/>
  <c r="IL266" i="1"/>
  <c r="IK266" i="1"/>
  <c r="HJ210" i="1"/>
  <c r="HP210" i="1" s="1"/>
  <c r="HL210" i="1"/>
  <c r="HK210" i="1"/>
  <c r="EI283" i="1"/>
  <c r="EJ283" i="1" s="1"/>
  <c r="EP283" i="1" s="1"/>
  <c r="ED284" i="1" s="1"/>
  <c r="EH284" i="1" s="1"/>
  <c r="EK283" i="1"/>
  <c r="EL283" i="1"/>
  <c r="GJ269" i="1"/>
  <c r="GP269" i="1" s="1"/>
  <c r="GD270" i="1" s="1"/>
  <c r="GH270" i="1" s="1"/>
  <c r="GL269" i="1"/>
  <c r="GK269" i="1"/>
  <c r="FD279" i="1"/>
  <c r="FH279" i="1" s="1"/>
  <c r="FI279" i="1"/>
  <c r="DD273" i="1"/>
  <c r="DH273" i="1" s="1"/>
  <c r="DI273" i="1"/>
  <c r="CI272" i="1"/>
  <c r="CD272" i="1"/>
  <c r="BJ211" i="1"/>
  <c r="BP211" i="1" s="1"/>
  <c r="BL211" i="1"/>
  <c r="BK211" i="1"/>
  <c r="AD210" i="1"/>
  <c r="AH210" i="1" s="1"/>
  <c r="AI210" i="1"/>
  <c r="J211" i="1"/>
  <c r="P211" i="1" s="1"/>
  <c r="K211" i="1"/>
  <c r="L211" i="1"/>
  <c r="EI284" i="1" l="1"/>
  <c r="EJ284" i="1" s="1"/>
  <c r="EP284" i="1" s="1"/>
  <c r="ID267" i="1"/>
  <c r="IH267" i="1" s="1"/>
  <c r="II267" i="1"/>
  <c r="HD211" i="1"/>
  <c r="HH211" i="1" s="1"/>
  <c r="HI211" i="1"/>
  <c r="EK284" i="1"/>
  <c r="EL284" i="1"/>
  <c r="GI270" i="1"/>
  <c r="GJ270" i="1" s="1"/>
  <c r="GP270" i="1" s="1"/>
  <c r="GD271" i="1" s="1"/>
  <c r="GH271" i="1" s="1"/>
  <c r="GL270" i="1"/>
  <c r="GK270" i="1"/>
  <c r="FJ279" i="1"/>
  <c r="FP279" i="1" s="1"/>
  <c r="FL279" i="1"/>
  <c r="FK279" i="1"/>
  <c r="ED285" i="1"/>
  <c r="EH285" i="1" s="1"/>
  <c r="EI285" i="1"/>
  <c r="DJ273" i="1"/>
  <c r="DP273" i="1" s="1"/>
  <c r="DK273" i="1"/>
  <c r="DL273" i="1"/>
  <c r="CH272" i="1"/>
  <c r="CJ272" i="1" s="1"/>
  <c r="CP272" i="1" s="1"/>
  <c r="CL272" i="1"/>
  <c r="CK272" i="1"/>
  <c r="BD212" i="1"/>
  <c r="BI212" i="1"/>
  <c r="AJ210" i="1"/>
  <c r="AP210" i="1" s="1"/>
  <c r="AL210" i="1"/>
  <c r="AK210" i="1"/>
  <c r="I212" i="1"/>
  <c r="D212" i="1"/>
  <c r="H212" i="1" s="1"/>
  <c r="IJ267" i="1" l="1"/>
  <c r="IP267" i="1" s="1"/>
  <c r="ID268" i="1" s="1"/>
  <c r="IH268" i="1" s="1"/>
  <c r="II268" i="1"/>
  <c r="IL267" i="1"/>
  <c r="IK267" i="1"/>
  <c r="HJ211" i="1"/>
  <c r="HP211" i="1" s="1"/>
  <c r="HL211" i="1"/>
  <c r="HK211" i="1"/>
  <c r="GI271" i="1"/>
  <c r="GJ271" i="1" s="1"/>
  <c r="GP271" i="1" s="1"/>
  <c r="GL271" i="1"/>
  <c r="GK271" i="1"/>
  <c r="FD280" i="1"/>
  <c r="FI280" i="1"/>
  <c r="FH280" i="1"/>
  <c r="EJ285" i="1"/>
  <c r="EP285" i="1" s="1"/>
  <c r="EL285" i="1"/>
  <c r="EK285" i="1"/>
  <c r="DD274" i="1"/>
  <c r="DI274" i="1"/>
  <c r="CI273" i="1"/>
  <c r="CD273" i="1"/>
  <c r="CH273" i="1" s="1"/>
  <c r="BL212" i="1"/>
  <c r="BK212" i="1"/>
  <c r="BH212" i="1"/>
  <c r="J212" i="1"/>
  <c r="P212" i="1" s="1"/>
  <c r="D213" i="1" s="1"/>
  <c r="K213" i="1" s="1"/>
  <c r="AD211" i="1"/>
  <c r="AH211" i="1" s="1"/>
  <c r="AI211" i="1"/>
  <c r="L212" i="1"/>
  <c r="K212" i="1"/>
  <c r="IJ268" i="1" l="1"/>
  <c r="IP268" i="1" s="1"/>
  <c r="IL268" i="1"/>
  <c r="IK268" i="1"/>
  <c r="HI212" i="1"/>
  <c r="HD212" i="1"/>
  <c r="HL212" i="1" s="1"/>
  <c r="GD272" i="1"/>
  <c r="GI272" i="1"/>
  <c r="GH272" i="1"/>
  <c r="FJ280" i="1"/>
  <c r="FP280" i="1" s="1"/>
  <c r="FD281" i="1"/>
  <c r="FH281" i="1" s="1"/>
  <c r="FI281" i="1"/>
  <c r="FL280" i="1"/>
  <c r="FK280" i="1"/>
  <c r="ED286" i="1"/>
  <c r="EH286" i="1" s="1"/>
  <c r="EI286" i="1"/>
  <c r="DH274" i="1"/>
  <c r="DJ274" i="1" s="1"/>
  <c r="DP274" i="1" s="1"/>
  <c r="DK274" i="1"/>
  <c r="DL274" i="1"/>
  <c r="CK273" i="1"/>
  <c r="CL273" i="1"/>
  <c r="CJ273" i="1"/>
  <c r="CP273" i="1" s="1"/>
  <c r="BJ212" i="1"/>
  <c r="BP212" i="1" s="1"/>
  <c r="H213" i="1"/>
  <c r="L213" i="1"/>
  <c r="I213" i="1"/>
  <c r="AJ211" i="1"/>
  <c r="AP211" i="1" s="1"/>
  <c r="AL211" i="1"/>
  <c r="AK211" i="1"/>
  <c r="ID269" i="1" l="1"/>
  <c r="IH269" i="1" s="1"/>
  <c r="II269" i="1"/>
  <c r="HH212" i="1"/>
  <c r="HJ212" i="1" s="1"/>
  <c r="HP212" i="1" s="1"/>
  <c r="HK212" i="1"/>
  <c r="GJ272" i="1"/>
  <c r="GP272" i="1" s="1"/>
  <c r="GL272" i="1"/>
  <c r="GK272" i="1"/>
  <c r="FJ281" i="1"/>
  <c r="FP281" i="1" s="1"/>
  <c r="FD282" i="1"/>
  <c r="FH282" i="1" s="1"/>
  <c r="FI282" i="1"/>
  <c r="FL281" i="1"/>
  <c r="FK281" i="1"/>
  <c r="EJ286" i="1"/>
  <c r="EP286" i="1" s="1"/>
  <c r="ED287" i="1" s="1"/>
  <c r="EH287" i="1" s="1"/>
  <c r="EL286" i="1"/>
  <c r="EK286" i="1"/>
  <c r="DD275" i="1"/>
  <c r="DI275" i="1"/>
  <c r="J213" i="1"/>
  <c r="P213" i="1" s="1"/>
  <c r="D214" i="1" s="1"/>
  <c r="CD274" i="1"/>
  <c r="CI274" i="1"/>
  <c r="BD213" i="1"/>
  <c r="BH213" i="1" s="1"/>
  <c r="BI213" i="1"/>
  <c r="AD212" i="1"/>
  <c r="AH212" i="1" s="1"/>
  <c r="AI212" i="1"/>
  <c r="IJ269" i="1" l="1"/>
  <c r="IP269" i="1" s="1"/>
  <c r="IL269" i="1"/>
  <c r="IK269" i="1"/>
  <c r="HD213" i="1"/>
  <c r="HI213" i="1"/>
  <c r="GD273" i="1"/>
  <c r="GH273" i="1" s="1"/>
  <c r="GI273" i="1"/>
  <c r="FJ282" i="1"/>
  <c r="FP282" i="1" s="1"/>
  <c r="FL282" i="1"/>
  <c r="FK282" i="1"/>
  <c r="EI287" i="1"/>
  <c r="EJ287" i="1" s="1"/>
  <c r="EP287" i="1" s="1"/>
  <c r="EL287" i="1"/>
  <c r="EK287" i="1"/>
  <c r="DH275" i="1"/>
  <c r="DJ275" i="1" s="1"/>
  <c r="DP275" i="1" s="1"/>
  <c r="DK275" i="1"/>
  <c r="DL275" i="1"/>
  <c r="CK274" i="1"/>
  <c r="CL274" i="1"/>
  <c r="CH274" i="1"/>
  <c r="CJ274" i="1" s="1"/>
  <c r="CP274" i="1" s="1"/>
  <c r="BJ213" i="1"/>
  <c r="BP213" i="1" s="1"/>
  <c r="BL213" i="1"/>
  <c r="BK213" i="1"/>
  <c r="AJ212" i="1"/>
  <c r="AP212" i="1" s="1"/>
  <c r="AD213" i="1" s="1"/>
  <c r="AH213" i="1" s="1"/>
  <c r="AL212" i="1"/>
  <c r="AK212" i="1"/>
  <c r="I214" i="1"/>
  <c r="H214" i="1"/>
  <c r="K214" i="1"/>
  <c r="L214" i="1"/>
  <c r="ID270" i="1" l="1"/>
  <c r="IH270" i="1" s="1"/>
  <c r="II270" i="1"/>
  <c r="HL213" i="1"/>
  <c r="HK213" i="1"/>
  <c r="HH213" i="1"/>
  <c r="GJ273" i="1"/>
  <c r="GP273" i="1" s="1"/>
  <c r="GL273" i="1"/>
  <c r="GK273" i="1"/>
  <c r="FD283" i="1"/>
  <c r="FH283" i="1" s="1"/>
  <c r="FI283" i="1"/>
  <c r="ED288" i="1"/>
  <c r="EH288" i="1" s="1"/>
  <c r="EI288" i="1"/>
  <c r="DD276" i="1"/>
  <c r="DH276" i="1" s="1"/>
  <c r="DI276" i="1"/>
  <c r="CI275" i="1"/>
  <c r="CD275" i="1"/>
  <c r="BD214" i="1"/>
  <c r="BI214" i="1"/>
  <c r="AI213" i="1"/>
  <c r="AJ213" i="1" s="1"/>
  <c r="AP213" i="1" s="1"/>
  <c r="AL213" i="1"/>
  <c r="AK213" i="1"/>
  <c r="J214" i="1"/>
  <c r="P214" i="1" s="1"/>
  <c r="D215" i="1" s="1"/>
  <c r="IJ270" i="1" l="1"/>
  <c r="IP270" i="1" s="1"/>
  <c r="ID271" i="1" s="1"/>
  <c r="IH271" i="1" s="1"/>
  <c r="II271" i="1"/>
  <c r="IL270" i="1"/>
  <c r="IK270" i="1"/>
  <c r="HJ213" i="1"/>
  <c r="HP213" i="1" s="1"/>
  <c r="GD274" i="1"/>
  <c r="GH274" i="1" s="1"/>
  <c r="GI274" i="1"/>
  <c r="FJ283" i="1"/>
  <c r="FP283" i="1" s="1"/>
  <c r="FL283" i="1"/>
  <c r="FK283" i="1"/>
  <c r="EJ288" i="1"/>
  <c r="EP288" i="1" s="1"/>
  <c r="EL288" i="1"/>
  <c r="EK288" i="1"/>
  <c r="DJ276" i="1"/>
  <c r="DP276" i="1" s="1"/>
  <c r="DD277" i="1" s="1"/>
  <c r="DH277" i="1" s="1"/>
  <c r="DL276" i="1"/>
  <c r="DK276" i="1"/>
  <c r="CL275" i="1"/>
  <c r="CK275" i="1"/>
  <c r="CH275" i="1"/>
  <c r="CJ275" i="1" s="1"/>
  <c r="CP275" i="1" s="1"/>
  <c r="BL214" i="1"/>
  <c r="BK214" i="1"/>
  <c r="BH214" i="1"/>
  <c r="AD214" i="1"/>
  <c r="AH214" i="1" s="1"/>
  <c r="AI214" i="1"/>
  <c r="H215" i="1"/>
  <c r="K215" i="1"/>
  <c r="L215" i="1"/>
  <c r="I215" i="1"/>
  <c r="IJ271" i="1" l="1"/>
  <c r="IP271" i="1" s="1"/>
  <c r="IL271" i="1"/>
  <c r="IK271" i="1"/>
  <c r="HD214" i="1"/>
  <c r="HH214" i="1" s="1"/>
  <c r="HI214" i="1"/>
  <c r="GJ274" i="1"/>
  <c r="GP274" i="1" s="1"/>
  <c r="GL274" i="1"/>
  <c r="GK274" i="1"/>
  <c r="FD284" i="1"/>
  <c r="FH284" i="1" s="1"/>
  <c r="FI284" i="1"/>
  <c r="ED289" i="1"/>
  <c r="EH289" i="1" s="1"/>
  <c r="EI289" i="1"/>
  <c r="DI277" i="1"/>
  <c r="DJ277" i="1" s="1"/>
  <c r="DP277" i="1" s="1"/>
  <c r="DK277" i="1"/>
  <c r="DL277" i="1"/>
  <c r="CD276" i="1"/>
  <c r="CI276" i="1"/>
  <c r="BJ214" i="1"/>
  <c r="BP214" i="1" s="1"/>
  <c r="AJ214" i="1"/>
  <c r="AP214" i="1" s="1"/>
  <c r="AL214" i="1"/>
  <c r="AK214" i="1"/>
  <c r="J215" i="1"/>
  <c r="P215" i="1" s="1"/>
  <c r="D216" i="1" s="1"/>
  <c r="ID272" i="1" l="1"/>
  <c r="IH272" i="1" s="1"/>
  <c r="II272" i="1"/>
  <c r="HJ214" i="1"/>
  <c r="HP214" i="1" s="1"/>
  <c r="HL214" i="1"/>
  <c r="HK214" i="1"/>
  <c r="GD275" i="1"/>
  <c r="GI275" i="1"/>
  <c r="GH275" i="1"/>
  <c r="FJ284" i="1"/>
  <c r="FP284" i="1" s="1"/>
  <c r="FL284" i="1"/>
  <c r="FK284" i="1"/>
  <c r="EJ289" i="1"/>
  <c r="EP289" i="1" s="1"/>
  <c r="ED290" i="1" s="1"/>
  <c r="EH290" i="1" s="1"/>
  <c r="EL289" i="1"/>
  <c r="EK289" i="1"/>
  <c r="DD278" i="1"/>
  <c r="DI278" i="1"/>
  <c r="CK276" i="1"/>
  <c r="CL276" i="1"/>
  <c r="CH276" i="1"/>
  <c r="CJ276" i="1" s="1"/>
  <c r="CP276" i="1" s="1"/>
  <c r="BD215" i="1"/>
  <c r="BI215" i="1"/>
  <c r="AD215" i="1"/>
  <c r="AH215" i="1" s="1"/>
  <c r="AI215" i="1"/>
  <c r="I216" i="1"/>
  <c r="H216" i="1"/>
  <c r="K216" i="1"/>
  <c r="L216" i="1"/>
  <c r="IJ272" i="1" l="1"/>
  <c r="IP272" i="1" s="1"/>
  <c r="IL272" i="1"/>
  <c r="IK272" i="1"/>
  <c r="HD215" i="1"/>
  <c r="HH215" i="1" s="1"/>
  <c r="HI215" i="1"/>
  <c r="HK215" i="1"/>
  <c r="GJ275" i="1"/>
  <c r="GP275" i="1" s="1"/>
  <c r="GD276" i="1" s="1"/>
  <c r="GH276" i="1" s="1"/>
  <c r="GL275" i="1"/>
  <c r="GK275" i="1"/>
  <c r="FD285" i="1"/>
  <c r="FH285" i="1" s="1"/>
  <c r="FI285" i="1"/>
  <c r="EI290" i="1"/>
  <c r="EJ290" i="1" s="1"/>
  <c r="EP290" i="1" s="1"/>
  <c r="EL290" i="1"/>
  <c r="EK290" i="1"/>
  <c r="DH278" i="1"/>
  <c r="DJ278" i="1" s="1"/>
  <c r="DP278" i="1" s="1"/>
  <c r="DL278" i="1"/>
  <c r="DK278" i="1"/>
  <c r="CI277" i="1"/>
  <c r="CD277" i="1"/>
  <c r="BL215" i="1"/>
  <c r="BK215" i="1"/>
  <c r="BH215" i="1"/>
  <c r="BJ215" i="1" s="1"/>
  <c r="J216" i="1"/>
  <c r="P216" i="1" s="1"/>
  <c r="D217" i="1" s="1"/>
  <c r="AJ215" i="1"/>
  <c r="AP215" i="1" s="1"/>
  <c r="AL215" i="1"/>
  <c r="AK215" i="1"/>
  <c r="HL215" i="1" l="1"/>
  <c r="ID273" i="1"/>
  <c r="IH273" i="1" s="1"/>
  <c r="II273" i="1"/>
  <c r="HJ215" i="1"/>
  <c r="HP215" i="1" s="1"/>
  <c r="HD216" i="1"/>
  <c r="HH216" i="1" s="1"/>
  <c r="HI216" i="1"/>
  <c r="GI276" i="1"/>
  <c r="GJ276" i="1" s="1"/>
  <c r="GP276" i="1" s="1"/>
  <c r="GL276" i="1"/>
  <c r="GK276" i="1"/>
  <c r="FJ285" i="1"/>
  <c r="FP285" i="1" s="1"/>
  <c r="FL285" i="1"/>
  <c r="FK285" i="1"/>
  <c r="ED291" i="1"/>
  <c r="EH291" i="1" s="1"/>
  <c r="EI291" i="1"/>
  <c r="DI279" i="1"/>
  <c r="DD279" i="1"/>
  <c r="CL277" i="1"/>
  <c r="CK277" i="1"/>
  <c r="CH277" i="1"/>
  <c r="CJ277" i="1" s="1"/>
  <c r="CP277" i="1" s="1"/>
  <c r="BP215" i="1"/>
  <c r="AD216" i="1"/>
  <c r="AH216" i="1" s="1"/>
  <c r="AI216" i="1"/>
  <c r="I217" i="1"/>
  <c r="H217" i="1"/>
  <c r="L217" i="1"/>
  <c r="K217" i="1"/>
  <c r="IJ273" i="1" l="1"/>
  <c r="IP273" i="1" s="1"/>
  <c r="IL273" i="1"/>
  <c r="IK273" i="1"/>
  <c r="HJ216" i="1"/>
  <c r="HP216" i="1" s="1"/>
  <c r="HL216" i="1"/>
  <c r="HK216" i="1"/>
  <c r="GD277" i="1"/>
  <c r="GH277" i="1" s="1"/>
  <c r="GI277" i="1"/>
  <c r="FD286" i="1"/>
  <c r="FH286" i="1" s="1"/>
  <c r="FI286" i="1"/>
  <c r="EJ291" i="1"/>
  <c r="EP291" i="1" s="1"/>
  <c r="EI292" i="1" s="1"/>
  <c r="EL291" i="1"/>
  <c r="EK291" i="1"/>
  <c r="DH279" i="1"/>
  <c r="DJ279" i="1" s="1"/>
  <c r="DP279" i="1" s="1"/>
  <c r="DK279" i="1"/>
  <c r="DL279" i="1"/>
  <c r="CD278" i="1"/>
  <c r="CI278" i="1"/>
  <c r="BI216" i="1"/>
  <c r="BD216" i="1"/>
  <c r="J217" i="1"/>
  <c r="P217" i="1" s="1"/>
  <c r="D218" i="1" s="1"/>
  <c r="AJ216" i="1"/>
  <c r="AP216" i="1" s="1"/>
  <c r="AD217" i="1" s="1"/>
  <c r="AL216" i="1"/>
  <c r="AK216" i="1"/>
  <c r="ID274" i="1" l="1"/>
  <c r="IH274" i="1" s="1"/>
  <c r="II274" i="1"/>
  <c r="HD217" i="1"/>
  <c r="HH217" i="1" s="1"/>
  <c r="HI217" i="1"/>
  <c r="GJ277" i="1"/>
  <c r="GP277" i="1" s="1"/>
  <c r="GL277" i="1"/>
  <c r="GK277" i="1"/>
  <c r="FJ286" i="1"/>
  <c r="FP286" i="1" s="1"/>
  <c r="FL286" i="1"/>
  <c r="FK286" i="1"/>
  <c r="ED292" i="1"/>
  <c r="EH292" i="1" s="1"/>
  <c r="EJ292" i="1" s="1"/>
  <c r="EP292" i="1" s="1"/>
  <c r="DD280" i="1"/>
  <c r="DH280" i="1" s="1"/>
  <c r="DI280" i="1"/>
  <c r="CH278" i="1"/>
  <c r="CJ278" i="1" s="1"/>
  <c r="CP278" i="1" s="1"/>
  <c r="CK278" i="1"/>
  <c r="CL278" i="1"/>
  <c r="BL216" i="1"/>
  <c r="BK216" i="1"/>
  <c r="BH216" i="1"/>
  <c r="AH217" i="1"/>
  <c r="AI217" i="1"/>
  <c r="AL217" i="1"/>
  <c r="AK217" i="1"/>
  <c r="H218" i="1"/>
  <c r="K218" i="1"/>
  <c r="L218" i="1"/>
  <c r="I218" i="1"/>
  <c r="IJ274" i="1" l="1"/>
  <c r="IP274" i="1" s="1"/>
  <c r="ID275" i="1"/>
  <c r="IH275" i="1" s="1"/>
  <c r="II275" i="1"/>
  <c r="IL274" i="1"/>
  <c r="IK274" i="1"/>
  <c r="HJ217" i="1"/>
  <c r="HP217" i="1" s="1"/>
  <c r="HL217" i="1"/>
  <c r="HK217" i="1"/>
  <c r="GD278" i="1"/>
  <c r="GH278" i="1" s="1"/>
  <c r="GI278" i="1"/>
  <c r="FD287" i="1"/>
  <c r="FH287" i="1" s="1"/>
  <c r="FI287" i="1"/>
  <c r="EK292" i="1"/>
  <c r="EL292" i="1"/>
  <c r="ED293" i="1"/>
  <c r="EH293" i="1" s="1"/>
  <c r="EI293" i="1"/>
  <c r="DJ280" i="1"/>
  <c r="DP280" i="1" s="1"/>
  <c r="DD281" i="1" s="1"/>
  <c r="DI281" i="1"/>
  <c r="DL280" i="1"/>
  <c r="DK280" i="1"/>
  <c r="CI279" i="1"/>
  <c r="CD279" i="1"/>
  <c r="BJ216" i="1"/>
  <c r="BP216" i="1" s="1"/>
  <c r="AJ217" i="1"/>
  <c r="AP217" i="1" s="1"/>
  <c r="AD218" i="1" s="1"/>
  <c r="J218" i="1"/>
  <c r="P218" i="1" s="1"/>
  <c r="D219" i="1" s="1"/>
  <c r="IJ275" i="1" l="1"/>
  <c r="IP275" i="1" s="1"/>
  <c r="IL275" i="1"/>
  <c r="IK275" i="1"/>
  <c r="HD218" i="1"/>
  <c r="HH218" i="1" s="1"/>
  <c r="HI218" i="1"/>
  <c r="GJ278" i="1"/>
  <c r="GP278" i="1" s="1"/>
  <c r="GL278" i="1"/>
  <c r="GK278" i="1"/>
  <c r="FJ287" i="1"/>
  <c r="FP287" i="1" s="1"/>
  <c r="FD288" i="1"/>
  <c r="FH288" i="1" s="1"/>
  <c r="FI288" i="1"/>
  <c r="FL287" i="1"/>
  <c r="FK287" i="1"/>
  <c r="EJ293" i="1"/>
  <c r="EP293" i="1" s="1"/>
  <c r="EL293" i="1"/>
  <c r="EK293" i="1"/>
  <c r="DH281" i="1"/>
  <c r="DJ281" i="1" s="1"/>
  <c r="DP281" i="1" s="1"/>
  <c r="DL281" i="1"/>
  <c r="DK281" i="1"/>
  <c r="CK279" i="1"/>
  <c r="CL279" i="1"/>
  <c r="CH279" i="1"/>
  <c r="CJ279" i="1" s="1"/>
  <c r="CP279" i="1" s="1"/>
  <c r="BI217" i="1"/>
  <c r="BD217" i="1"/>
  <c r="AI218" i="1"/>
  <c r="AL218" i="1"/>
  <c r="AK218" i="1"/>
  <c r="AH218" i="1"/>
  <c r="H219" i="1"/>
  <c r="K219" i="1"/>
  <c r="L219" i="1"/>
  <c r="I219" i="1"/>
  <c r="ID276" i="1" l="1"/>
  <c r="IH276" i="1" s="1"/>
  <c r="II276" i="1"/>
  <c r="HJ218" i="1"/>
  <c r="HP218" i="1" s="1"/>
  <c r="HL218" i="1"/>
  <c r="HK218" i="1"/>
  <c r="GD279" i="1"/>
  <c r="GH279" i="1" s="1"/>
  <c r="GI279" i="1"/>
  <c r="FJ288" i="1"/>
  <c r="FP288" i="1" s="1"/>
  <c r="FL288" i="1"/>
  <c r="FK288" i="1"/>
  <c r="ED294" i="1"/>
  <c r="EH294" i="1" s="1"/>
  <c r="EI294" i="1"/>
  <c r="DD282" i="1"/>
  <c r="DH282" i="1" s="1"/>
  <c r="DI282" i="1"/>
  <c r="CD280" i="1"/>
  <c r="CH280" i="1" s="1"/>
  <c r="CI280" i="1"/>
  <c r="BL217" i="1"/>
  <c r="BK217" i="1"/>
  <c r="BH217" i="1"/>
  <c r="AJ218" i="1"/>
  <c r="AP218" i="1" s="1"/>
  <c r="J219" i="1"/>
  <c r="P219" i="1" s="1"/>
  <c r="D220" i="1" s="1"/>
  <c r="IJ276" i="1" l="1"/>
  <c r="IP276" i="1" s="1"/>
  <c r="ID277" i="1"/>
  <c r="IH277" i="1" s="1"/>
  <c r="II277" i="1"/>
  <c r="IL276" i="1"/>
  <c r="IK276" i="1"/>
  <c r="HD219" i="1"/>
  <c r="HH219" i="1" s="1"/>
  <c r="HI219" i="1"/>
  <c r="GJ279" i="1"/>
  <c r="GP279" i="1" s="1"/>
  <c r="GL279" i="1"/>
  <c r="GK279" i="1"/>
  <c r="FD289" i="1"/>
  <c r="FI289" i="1"/>
  <c r="FH289" i="1"/>
  <c r="EJ294" i="1"/>
  <c r="EP294" i="1" s="1"/>
  <c r="EL294" i="1"/>
  <c r="EK294" i="1"/>
  <c r="DJ282" i="1"/>
  <c r="DP282" i="1" s="1"/>
  <c r="DI283" i="1"/>
  <c r="DD283" i="1"/>
  <c r="DL282" i="1"/>
  <c r="DK282" i="1"/>
  <c r="CJ280" i="1"/>
  <c r="CP280" i="1" s="1"/>
  <c r="CI281" i="1"/>
  <c r="CD281" i="1"/>
  <c r="CH281" i="1" s="1"/>
  <c r="CK280" i="1"/>
  <c r="CL280" i="1"/>
  <c r="BJ217" i="1"/>
  <c r="BP217" i="1" s="1"/>
  <c r="AD219" i="1"/>
  <c r="AH219" i="1" s="1"/>
  <c r="AI219" i="1"/>
  <c r="H220" i="1"/>
  <c r="K220" i="1"/>
  <c r="L220" i="1"/>
  <c r="I220" i="1"/>
  <c r="IJ277" i="1" l="1"/>
  <c r="IP277" i="1" s="1"/>
  <c r="ID278" i="1"/>
  <c r="IH278" i="1" s="1"/>
  <c r="II278" i="1"/>
  <c r="IL277" i="1"/>
  <c r="IK277" i="1"/>
  <c r="HJ219" i="1"/>
  <c r="HP219" i="1" s="1"/>
  <c r="HL219" i="1"/>
  <c r="HK219" i="1"/>
  <c r="GD280" i="1"/>
  <c r="GH280" i="1" s="1"/>
  <c r="GI280" i="1"/>
  <c r="FJ289" i="1"/>
  <c r="FP289" i="1" s="1"/>
  <c r="FL289" i="1"/>
  <c r="FK289" i="1"/>
  <c r="ED295" i="1"/>
  <c r="EH295" i="1" s="1"/>
  <c r="EI295" i="1"/>
  <c r="J220" i="1"/>
  <c r="P220" i="1" s="1"/>
  <c r="D221" i="1" s="1"/>
  <c r="DH283" i="1"/>
  <c r="DJ283" i="1" s="1"/>
  <c r="DP283" i="1" s="1"/>
  <c r="DL283" i="1"/>
  <c r="DK283" i="1"/>
  <c r="CL281" i="1"/>
  <c r="CK281" i="1"/>
  <c r="CJ281" i="1"/>
  <c r="CP281" i="1" s="1"/>
  <c r="BD218" i="1"/>
  <c r="BH218" i="1" s="1"/>
  <c r="BI218" i="1"/>
  <c r="AJ219" i="1"/>
  <c r="AP219" i="1" s="1"/>
  <c r="AL219" i="1"/>
  <c r="AK219" i="1"/>
  <c r="IJ278" i="1" l="1"/>
  <c r="IP278" i="1" s="1"/>
  <c r="IL278" i="1"/>
  <c r="IK278" i="1"/>
  <c r="HD220" i="1"/>
  <c r="HH220" i="1" s="1"/>
  <c r="HI220" i="1"/>
  <c r="GJ280" i="1"/>
  <c r="GP280" i="1" s="1"/>
  <c r="GL280" i="1"/>
  <c r="GK280" i="1"/>
  <c r="FD290" i="1"/>
  <c r="FH290" i="1" s="1"/>
  <c r="FI290" i="1"/>
  <c r="EJ295" i="1"/>
  <c r="EP295" i="1" s="1"/>
  <c r="EL295" i="1"/>
  <c r="EK295" i="1"/>
  <c r="DD284" i="1"/>
  <c r="DH284" i="1" s="1"/>
  <c r="DI284" i="1"/>
  <c r="CD282" i="1"/>
  <c r="CH282" i="1" s="1"/>
  <c r="CI282" i="1"/>
  <c r="BJ218" i="1"/>
  <c r="BP218" i="1" s="1"/>
  <c r="BL218" i="1"/>
  <c r="BK218" i="1"/>
  <c r="AD220" i="1"/>
  <c r="AH220" i="1" s="1"/>
  <c r="AI220" i="1"/>
  <c r="H221" i="1"/>
  <c r="L221" i="1"/>
  <c r="K221" i="1"/>
  <c r="I221" i="1"/>
  <c r="ID279" i="1" l="1"/>
  <c r="IH279" i="1" s="1"/>
  <c r="II279" i="1"/>
  <c r="HJ220" i="1"/>
  <c r="HP220" i="1" s="1"/>
  <c r="HL220" i="1"/>
  <c r="HK220" i="1"/>
  <c r="GD281" i="1"/>
  <c r="GH281" i="1" s="1"/>
  <c r="GI281" i="1"/>
  <c r="FJ290" i="1"/>
  <c r="FP290" i="1" s="1"/>
  <c r="FL290" i="1"/>
  <c r="FK290" i="1"/>
  <c r="ED296" i="1"/>
  <c r="EH296" i="1" s="1"/>
  <c r="EI296" i="1"/>
  <c r="DJ284" i="1"/>
  <c r="DP284" i="1" s="1"/>
  <c r="DI285" i="1" s="1"/>
  <c r="DK284" i="1"/>
  <c r="DL284" i="1"/>
  <c r="CJ282" i="1"/>
  <c r="CP282" i="1" s="1"/>
  <c r="CD283" i="1"/>
  <c r="CH283" i="1" s="1"/>
  <c r="CI283" i="1"/>
  <c r="CL282" i="1"/>
  <c r="CK282" i="1"/>
  <c r="BD219" i="1"/>
  <c r="BH219" i="1" s="1"/>
  <c r="BI219" i="1"/>
  <c r="AJ220" i="1"/>
  <c r="AP220" i="1" s="1"/>
  <c r="AL220" i="1"/>
  <c r="AK220" i="1"/>
  <c r="J221" i="1"/>
  <c r="P221" i="1" s="1"/>
  <c r="D222" i="1" s="1"/>
  <c r="IJ279" i="1" l="1"/>
  <c r="IP279" i="1" s="1"/>
  <c r="ID280" i="1" s="1"/>
  <c r="IH280" i="1" s="1"/>
  <c r="II280" i="1"/>
  <c r="IL279" i="1"/>
  <c r="IK279" i="1"/>
  <c r="HI221" i="1"/>
  <c r="HD221" i="1"/>
  <c r="HH221" i="1" s="1"/>
  <c r="GJ281" i="1"/>
  <c r="GP281" i="1" s="1"/>
  <c r="GL281" i="1"/>
  <c r="GK281" i="1"/>
  <c r="FD291" i="1"/>
  <c r="FH291" i="1" s="1"/>
  <c r="FI291" i="1"/>
  <c r="EJ296" i="1"/>
  <c r="EP296" i="1" s="1"/>
  <c r="EL296" i="1"/>
  <c r="EK296" i="1"/>
  <c r="DD285" i="1"/>
  <c r="DH285" i="1" s="1"/>
  <c r="DJ285" i="1" s="1"/>
  <c r="DP285" i="1" s="1"/>
  <c r="CJ283" i="1"/>
  <c r="CP283" i="1" s="1"/>
  <c r="CD284" i="1"/>
  <c r="CI284" i="1"/>
  <c r="CL283" i="1"/>
  <c r="CK283" i="1"/>
  <c r="BJ219" i="1"/>
  <c r="BP219" i="1" s="1"/>
  <c r="BL219" i="1"/>
  <c r="BK219" i="1"/>
  <c r="AI221" i="1"/>
  <c r="AD221" i="1"/>
  <c r="AH221" i="1" s="1"/>
  <c r="H222" i="1"/>
  <c r="K222" i="1"/>
  <c r="L222" i="1"/>
  <c r="I222" i="1"/>
  <c r="IJ280" i="1" l="1"/>
  <c r="IP280" i="1" s="1"/>
  <c r="IL280" i="1"/>
  <c r="IK280" i="1"/>
  <c r="HL221" i="1"/>
  <c r="HK221" i="1"/>
  <c r="HJ221" i="1"/>
  <c r="HP221" i="1" s="1"/>
  <c r="GD282" i="1"/>
  <c r="GH282" i="1" s="1"/>
  <c r="GI282" i="1"/>
  <c r="FJ291" i="1"/>
  <c r="FP291" i="1" s="1"/>
  <c r="FL291" i="1"/>
  <c r="FK291" i="1"/>
  <c r="ED297" i="1"/>
  <c r="EH297" i="1" s="1"/>
  <c r="EI297" i="1"/>
  <c r="DL285" i="1"/>
  <c r="DK285" i="1"/>
  <c r="DI286" i="1"/>
  <c r="DD286" i="1"/>
  <c r="DH286" i="1" s="1"/>
  <c r="J222" i="1"/>
  <c r="P222" i="1" s="1"/>
  <c r="D223" i="1" s="1"/>
  <c r="CL284" i="1"/>
  <c r="CK284" i="1"/>
  <c r="CH284" i="1"/>
  <c r="CJ284" i="1" s="1"/>
  <c r="CP284" i="1" s="1"/>
  <c r="BI220" i="1"/>
  <c r="BD220" i="1"/>
  <c r="BH220" i="1" s="1"/>
  <c r="AL221" i="1"/>
  <c r="AK221" i="1"/>
  <c r="AJ221" i="1"/>
  <c r="AP221" i="1" s="1"/>
  <c r="ID281" i="1" l="1"/>
  <c r="IH281" i="1" s="1"/>
  <c r="II281" i="1"/>
  <c r="HD222" i="1"/>
  <c r="HI222" i="1"/>
  <c r="DK286" i="1"/>
  <c r="GJ282" i="1"/>
  <c r="GP282" i="1" s="1"/>
  <c r="GL282" i="1"/>
  <c r="GK282" i="1"/>
  <c r="FD292" i="1"/>
  <c r="FH292" i="1" s="1"/>
  <c r="FI292" i="1"/>
  <c r="EJ297" i="1"/>
  <c r="EP297" i="1" s="1"/>
  <c r="EL297" i="1"/>
  <c r="EK297" i="1"/>
  <c r="DJ286" i="1"/>
  <c r="DP286" i="1" s="1"/>
  <c r="DL286" i="1"/>
  <c r="DD287" i="1"/>
  <c r="DK287" i="1" s="1"/>
  <c r="DI287" i="1"/>
  <c r="CD285" i="1"/>
  <c r="CI285" i="1"/>
  <c r="BL220" i="1"/>
  <c r="BK220" i="1"/>
  <c r="BJ220" i="1"/>
  <c r="BP220" i="1" s="1"/>
  <c r="I223" i="1"/>
  <c r="AD222" i="1"/>
  <c r="AH222" i="1" s="1"/>
  <c r="AI222" i="1"/>
  <c r="H223" i="1"/>
  <c r="K223" i="1"/>
  <c r="L223" i="1"/>
  <c r="IJ281" i="1" l="1"/>
  <c r="IP281" i="1" s="1"/>
  <c r="ID282" i="1"/>
  <c r="IH282" i="1" s="1"/>
  <c r="II282" i="1"/>
  <c r="IL281" i="1"/>
  <c r="IK281" i="1"/>
  <c r="HL222" i="1"/>
  <c r="HK222" i="1"/>
  <c r="HH222" i="1"/>
  <c r="GD283" i="1"/>
  <c r="GH283" i="1" s="1"/>
  <c r="GI283" i="1"/>
  <c r="FJ292" i="1"/>
  <c r="FP292" i="1" s="1"/>
  <c r="FL292" i="1"/>
  <c r="FK292" i="1"/>
  <c r="ED298" i="1"/>
  <c r="EH298" i="1" s="1"/>
  <c r="EI298" i="1"/>
  <c r="DH287" i="1"/>
  <c r="DJ287" i="1" s="1"/>
  <c r="DP287" i="1" s="1"/>
  <c r="DD288" i="1" s="1"/>
  <c r="DL287" i="1"/>
  <c r="CL285" i="1"/>
  <c r="CK285" i="1"/>
  <c r="CH285" i="1"/>
  <c r="CJ285" i="1" s="1"/>
  <c r="CP285" i="1" s="1"/>
  <c r="BI221" i="1"/>
  <c r="BD221" i="1"/>
  <c r="J223" i="1"/>
  <c r="P223" i="1" s="1"/>
  <c r="D224" i="1" s="1"/>
  <c r="AJ222" i="1"/>
  <c r="AP222" i="1" s="1"/>
  <c r="AL222" i="1"/>
  <c r="AK222" i="1"/>
  <c r="IJ282" i="1" l="1"/>
  <c r="IP282" i="1" s="1"/>
  <c r="IL282" i="1"/>
  <c r="IK282" i="1"/>
  <c r="HJ222" i="1"/>
  <c r="HP222" i="1" s="1"/>
  <c r="GJ283" i="1"/>
  <c r="GP283" i="1" s="1"/>
  <c r="GL283" i="1"/>
  <c r="GK283" i="1"/>
  <c r="FD293" i="1"/>
  <c r="FH293" i="1" s="1"/>
  <c r="FI293" i="1"/>
  <c r="EJ298" i="1"/>
  <c r="EP298" i="1" s="1"/>
  <c r="EL298" i="1"/>
  <c r="EK298" i="1"/>
  <c r="DI288" i="1"/>
  <c r="DH288" i="1"/>
  <c r="DL288" i="1"/>
  <c r="DK288" i="1"/>
  <c r="CI286" i="1"/>
  <c r="CD286" i="1"/>
  <c r="BL221" i="1"/>
  <c r="BK221" i="1"/>
  <c r="BH221" i="1"/>
  <c r="BJ221" i="1" s="1"/>
  <c r="AD223" i="1"/>
  <c r="AH223" i="1" s="1"/>
  <c r="AI223" i="1"/>
  <c r="I224" i="1"/>
  <c r="H224" i="1"/>
  <c r="K224" i="1"/>
  <c r="L224" i="1"/>
  <c r="ID283" i="1" l="1"/>
  <c r="IH283" i="1" s="1"/>
  <c r="II283" i="1"/>
  <c r="HD223" i="1"/>
  <c r="HH223" i="1" s="1"/>
  <c r="HI223" i="1"/>
  <c r="GD284" i="1"/>
  <c r="GH284" i="1" s="1"/>
  <c r="GI284" i="1"/>
  <c r="FJ293" i="1"/>
  <c r="FP293" i="1" s="1"/>
  <c r="FL293" i="1"/>
  <c r="FK293" i="1"/>
  <c r="ED299" i="1"/>
  <c r="EH299" i="1" s="1"/>
  <c r="EI299" i="1"/>
  <c r="DJ288" i="1"/>
  <c r="DP288" i="1" s="1"/>
  <c r="DD289" i="1" s="1"/>
  <c r="CH286" i="1"/>
  <c r="CJ286" i="1" s="1"/>
  <c r="CP286" i="1" s="1"/>
  <c r="CL286" i="1"/>
  <c r="CK286" i="1"/>
  <c r="BP221" i="1"/>
  <c r="AJ223" i="1"/>
  <c r="AP223" i="1" s="1"/>
  <c r="AL223" i="1"/>
  <c r="AK223" i="1"/>
  <c r="J224" i="1"/>
  <c r="IJ283" i="1" l="1"/>
  <c r="IP283" i="1" s="1"/>
  <c r="IL283" i="1"/>
  <c r="IK283" i="1"/>
  <c r="HJ223" i="1"/>
  <c r="HP223" i="1" s="1"/>
  <c r="HL223" i="1"/>
  <c r="HK223" i="1"/>
  <c r="GJ284" i="1"/>
  <c r="GP284" i="1" s="1"/>
  <c r="GL284" i="1"/>
  <c r="GK284" i="1"/>
  <c r="FD294" i="1"/>
  <c r="FI294" i="1"/>
  <c r="FH294" i="1"/>
  <c r="EJ299" i="1"/>
  <c r="EP299" i="1" s="1"/>
  <c r="EL299" i="1"/>
  <c r="EK299" i="1"/>
  <c r="DI289" i="1"/>
  <c r="DH289" i="1"/>
  <c r="DL289" i="1"/>
  <c r="DK289" i="1"/>
  <c r="CD287" i="1"/>
  <c r="CH287" i="1" s="1"/>
  <c r="CI287" i="1"/>
  <c r="BI222" i="1"/>
  <c r="BD222" i="1"/>
  <c r="AD224" i="1"/>
  <c r="AH224" i="1" s="1"/>
  <c r="AI224" i="1"/>
  <c r="P224" i="1"/>
  <c r="D225" i="1" s="1"/>
  <c r="ID284" i="1" l="1"/>
  <c r="IH284" i="1" s="1"/>
  <c r="II284" i="1"/>
  <c r="HD224" i="1"/>
  <c r="HI224" i="1"/>
  <c r="GD285" i="1"/>
  <c r="GH285" i="1" s="1"/>
  <c r="GI285" i="1"/>
  <c r="FJ294" i="1"/>
  <c r="FP294" i="1" s="1"/>
  <c r="FD295" i="1"/>
  <c r="FH295" i="1" s="1"/>
  <c r="FI295" i="1"/>
  <c r="FL294" i="1"/>
  <c r="FK294" i="1"/>
  <c r="ED300" i="1"/>
  <c r="EH300" i="1" s="1"/>
  <c r="EI300" i="1"/>
  <c r="DJ289" i="1"/>
  <c r="DP289" i="1" s="1"/>
  <c r="DD290" i="1" s="1"/>
  <c r="DH290" i="1" s="1"/>
  <c r="CJ287" i="1"/>
  <c r="CP287" i="1" s="1"/>
  <c r="CD288" i="1"/>
  <c r="CI288" i="1"/>
  <c r="CL287" i="1"/>
  <c r="CK287" i="1"/>
  <c r="BL222" i="1"/>
  <c r="BK222" i="1"/>
  <c r="BH222" i="1"/>
  <c r="BJ222" i="1" s="1"/>
  <c r="AJ224" i="1"/>
  <c r="AP224" i="1" s="1"/>
  <c r="AL224" i="1"/>
  <c r="AK224" i="1"/>
  <c r="H225" i="1"/>
  <c r="L225" i="1"/>
  <c r="K225" i="1"/>
  <c r="I225" i="1"/>
  <c r="IJ284" i="1" l="1"/>
  <c r="IP284" i="1" s="1"/>
  <c r="IL284" i="1"/>
  <c r="IK284" i="1"/>
  <c r="HL224" i="1"/>
  <c r="HK224" i="1"/>
  <c r="HH224" i="1"/>
  <c r="HJ224" i="1" s="1"/>
  <c r="GJ285" i="1"/>
  <c r="GP285" i="1" s="1"/>
  <c r="GL285" i="1"/>
  <c r="GK285" i="1"/>
  <c r="FJ295" i="1"/>
  <c r="FP295" i="1" s="1"/>
  <c r="FD296" i="1"/>
  <c r="FH296" i="1" s="1"/>
  <c r="FI296" i="1"/>
  <c r="FL295" i="1"/>
  <c r="FK295" i="1"/>
  <c r="EJ300" i="1"/>
  <c r="EP300" i="1" s="1"/>
  <c r="EL300" i="1"/>
  <c r="EK300" i="1"/>
  <c r="DI290" i="1"/>
  <c r="DJ290" i="1" s="1"/>
  <c r="DP290" i="1" s="1"/>
  <c r="DI291" i="1" s="1"/>
  <c r="DL290" i="1"/>
  <c r="DK290" i="1"/>
  <c r="J225" i="1"/>
  <c r="P225" i="1" s="1"/>
  <c r="D226" i="1" s="1"/>
  <c r="CL288" i="1"/>
  <c r="CK288" i="1"/>
  <c r="CH288" i="1"/>
  <c r="CJ288" i="1" s="1"/>
  <c r="CP288" i="1" s="1"/>
  <c r="BP222" i="1"/>
  <c r="AI225" i="1"/>
  <c r="AD225" i="1"/>
  <c r="ID285" i="1" l="1"/>
  <c r="IH285" i="1" s="1"/>
  <c r="II285" i="1"/>
  <c r="HP224" i="1"/>
  <c r="GD286" i="1"/>
  <c r="GH286" i="1" s="1"/>
  <c r="GI286" i="1"/>
  <c r="FJ296" i="1"/>
  <c r="FP296" i="1" s="1"/>
  <c r="FD297" i="1"/>
  <c r="FH297" i="1" s="1"/>
  <c r="FI297" i="1"/>
  <c r="FL296" i="1"/>
  <c r="FK296" i="1"/>
  <c r="ED301" i="1"/>
  <c r="EH301" i="1" s="1"/>
  <c r="EI301" i="1"/>
  <c r="DD291" i="1"/>
  <c r="DL291" i="1" s="1"/>
  <c r="DH291" i="1"/>
  <c r="DJ291" i="1" s="1"/>
  <c r="DP291" i="1" s="1"/>
  <c r="CD289" i="1"/>
  <c r="CH289" i="1" s="1"/>
  <c r="CI289" i="1"/>
  <c r="BD223" i="1"/>
  <c r="BI223" i="1"/>
  <c r="AL225" i="1"/>
  <c r="AK225" i="1"/>
  <c r="AH225" i="1"/>
  <c r="AJ225" i="1" s="1"/>
  <c r="H226" i="1"/>
  <c r="K226" i="1"/>
  <c r="L226" i="1"/>
  <c r="I226" i="1"/>
  <c r="J226" i="1" l="1"/>
  <c r="P226" i="1" s="1"/>
  <c r="IJ285" i="1"/>
  <c r="IP285" i="1" s="1"/>
  <c r="IL285" i="1"/>
  <c r="IK285" i="1"/>
  <c r="HD225" i="1"/>
  <c r="HH225" i="1" s="1"/>
  <c r="HI225" i="1"/>
  <c r="DK291" i="1"/>
  <c r="GJ286" i="1"/>
  <c r="GP286" i="1" s="1"/>
  <c r="GD287" i="1" s="1"/>
  <c r="GH287" i="1" s="1"/>
  <c r="GL286" i="1"/>
  <c r="GK286" i="1"/>
  <c r="FJ297" i="1"/>
  <c r="FP297" i="1" s="1"/>
  <c r="FL297" i="1"/>
  <c r="FK297" i="1"/>
  <c r="EJ301" i="1"/>
  <c r="EP301" i="1" s="1"/>
  <c r="EL301" i="1"/>
  <c r="EK301" i="1"/>
  <c r="DD292" i="1"/>
  <c r="DH292" i="1" s="1"/>
  <c r="DI292" i="1"/>
  <c r="CJ289" i="1"/>
  <c r="CP289" i="1" s="1"/>
  <c r="CD290" i="1"/>
  <c r="CI290" i="1"/>
  <c r="CL289" i="1"/>
  <c r="CK289" i="1"/>
  <c r="BL223" i="1"/>
  <c r="BK223" i="1"/>
  <c r="BH223" i="1"/>
  <c r="AP225" i="1"/>
  <c r="ID286" i="1" l="1"/>
  <c r="II286" i="1"/>
  <c r="IH286" i="1"/>
  <c r="HJ225" i="1"/>
  <c r="HP225" i="1" s="1"/>
  <c r="HL225" i="1"/>
  <c r="HK225" i="1"/>
  <c r="GI287" i="1"/>
  <c r="GJ287" i="1" s="1"/>
  <c r="GP287" i="1" s="1"/>
  <c r="GD288" i="1" s="1"/>
  <c r="GH288" i="1" s="1"/>
  <c r="GL287" i="1"/>
  <c r="GK287" i="1"/>
  <c r="FD298" i="1"/>
  <c r="FI298" i="1"/>
  <c r="FH298" i="1"/>
  <c r="ED302" i="1"/>
  <c r="EH302" i="1" s="1"/>
  <c r="EI302" i="1"/>
  <c r="DJ292" i="1"/>
  <c r="DP292" i="1" s="1"/>
  <c r="DI293" i="1"/>
  <c r="DD293" i="1"/>
  <c r="DH293" i="1" s="1"/>
  <c r="DL292" i="1"/>
  <c r="DK292" i="1"/>
  <c r="CK290" i="1"/>
  <c r="CL290" i="1"/>
  <c r="CH290" i="1"/>
  <c r="CJ290" i="1" s="1"/>
  <c r="CP290" i="1" s="1"/>
  <c r="BJ223" i="1"/>
  <c r="BP223" i="1" s="1"/>
  <c r="AI226" i="1"/>
  <c r="AD226" i="1"/>
  <c r="D227" i="1"/>
  <c r="H227" i="1" s="1"/>
  <c r="I227" i="1"/>
  <c r="IJ286" i="1" l="1"/>
  <c r="IP286" i="1" s="1"/>
  <c r="ID287" i="1" s="1"/>
  <c r="IH287" i="1" s="1"/>
  <c r="II287" i="1"/>
  <c r="IL286" i="1"/>
  <c r="IK286" i="1"/>
  <c r="HD226" i="1"/>
  <c r="HH226" i="1" s="1"/>
  <c r="HI226" i="1"/>
  <c r="GI288" i="1"/>
  <c r="GJ288" i="1" s="1"/>
  <c r="GP288" i="1" s="1"/>
  <c r="GL288" i="1"/>
  <c r="GK288" i="1"/>
  <c r="FJ298" i="1"/>
  <c r="FP298" i="1" s="1"/>
  <c r="FD299" i="1"/>
  <c r="FH299" i="1" s="1"/>
  <c r="FI299" i="1"/>
  <c r="FL298" i="1"/>
  <c r="FK298" i="1"/>
  <c r="EJ302" i="1"/>
  <c r="EP302" i="1" s="1"/>
  <c r="EL302" i="1"/>
  <c r="EK302" i="1"/>
  <c r="DJ293" i="1"/>
  <c r="DP293" i="1" s="1"/>
  <c r="DI294" i="1" s="1"/>
  <c r="DK293" i="1"/>
  <c r="DL293" i="1"/>
  <c r="CD291" i="1"/>
  <c r="CI291" i="1"/>
  <c r="BI224" i="1"/>
  <c r="BD224" i="1"/>
  <c r="AL226" i="1"/>
  <c r="AK226" i="1"/>
  <c r="AH226" i="1"/>
  <c r="J227" i="1"/>
  <c r="P227" i="1" s="1"/>
  <c r="D228" i="1" s="1"/>
  <c r="K227" i="1"/>
  <c r="L227" i="1"/>
  <c r="IJ287" i="1" l="1"/>
  <c r="IP287" i="1" s="1"/>
  <c r="IL287" i="1"/>
  <c r="IK287" i="1"/>
  <c r="HJ226" i="1"/>
  <c r="HP226" i="1" s="1"/>
  <c r="HL226" i="1"/>
  <c r="HK226" i="1"/>
  <c r="GD289" i="1"/>
  <c r="GH289" i="1" s="1"/>
  <c r="GI289" i="1"/>
  <c r="FJ299" i="1"/>
  <c r="FP299" i="1" s="1"/>
  <c r="FL299" i="1"/>
  <c r="FK299" i="1"/>
  <c r="ED303" i="1"/>
  <c r="EH303" i="1" s="1"/>
  <c r="EI303" i="1"/>
  <c r="DD294" i="1"/>
  <c r="DH294" i="1" s="1"/>
  <c r="DJ294" i="1" s="1"/>
  <c r="DP294" i="1" s="1"/>
  <c r="DI295" i="1" s="1"/>
  <c r="CL291" i="1"/>
  <c r="CK291" i="1"/>
  <c r="CH291" i="1"/>
  <c r="CJ291" i="1" s="1"/>
  <c r="CP291" i="1" s="1"/>
  <c r="BL224" i="1"/>
  <c r="BK224" i="1"/>
  <c r="BH224" i="1"/>
  <c r="AJ226" i="1"/>
  <c r="AP226" i="1" s="1"/>
  <c r="H228" i="1"/>
  <c r="L228" i="1"/>
  <c r="K228" i="1"/>
  <c r="I228" i="1"/>
  <c r="ID288" i="1" l="1"/>
  <c r="IH288" i="1" s="1"/>
  <c r="II288" i="1"/>
  <c r="HI227" i="1"/>
  <c r="HD227" i="1"/>
  <c r="HH227" i="1" s="1"/>
  <c r="DK294" i="1"/>
  <c r="DL294" i="1"/>
  <c r="DD295" i="1"/>
  <c r="DL295" i="1" s="1"/>
  <c r="GJ289" i="1"/>
  <c r="GP289" i="1" s="1"/>
  <c r="GL289" i="1"/>
  <c r="GK289" i="1"/>
  <c r="FD300" i="1"/>
  <c r="FH300" i="1" s="1"/>
  <c r="FI300" i="1"/>
  <c r="EJ303" i="1"/>
  <c r="EP303" i="1" s="1"/>
  <c r="EL303" i="1"/>
  <c r="EK303" i="1"/>
  <c r="DK295" i="1"/>
  <c r="CD292" i="1"/>
  <c r="CI292" i="1"/>
  <c r="BJ224" i="1"/>
  <c r="BP224" i="1" s="1"/>
  <c r="AD227" i="1"/>
  <c r="AI227" i="1"/>
  <c r="J228" i="1"/>
  <c r="P228" i="1" s="1"/>
  <c r="D229" i="1" s="1"/>
  <c r="DH295" i="1" l="1"/>
  <c r="DJ295" i="1" s="1"/>
  <c r="DP295" i="1" s="1"/>
  <c r="IJ288" i="1"/>
  <c r="IP288" i="1" s="1"/>
  <c r="IL288" i="1"/>
  <c r="IK288" i="1"/>
  <c r="HL227" i="1"/>
  <c r="HK227" i="1"/>
  <c r="HJ227" i="1"/>
  <c r="HP227" i="1" s="1"/>
  <c r="GD290" i="1"/>
  <c r="GH290" i="1" s="1"/>
  <c r="GI290" i="1"/>
  <c r="FJ300" i="1"/>
  <c r="FP300" i="1" s="1"/>
  <c r="FD301" i="1"/>
  <c r="FH301" i="1" s="1"/>
  <c r="FI301" i="1"/>
  <c r="FL300" i="1"/>
  <c r="FK300" i="1"/>
  <c r="ED304" i="1"/>
  <c r="EH304" i="1" s="1"/>
  <c r="EI304" i="1"/>
  <c r="DD296" i="1"/>
  <c r="DI296" i="1"/>
  <c r="CL292" i="1"/>
  <c r="CK292" i="1"/>
  <c r="CH292" i="1"/>
  <c r="CJ292" i="1" s="1"/>
  <c r="CP292" i="1" s="1"/>
  <c r="BI225" i="1"/>
  <c r="BD225" i="1"/>
  <c r="AL227" i="1"/>
  <c r="AK227" i="1"/>
  <c r="AH227" i="1"/>
  <c r="H229" i="1"/>
  <c r="L229" i="1"/>
  <c r="K229" i="1"/>
  <c r="I229" i="1"/>
  <c r="ID289" i="1" l="1"/>
  <c r="IH289" i="1" s="1"/>
  <c r="II289" i="1"/>
  <c r="HD228" i="1"/>
  <c r="HH228" i="1" s="1"/>
  <c r="HI228" i="1"/>
  <c r="GJ290" i="1"/>
  <c r="GP290" i="1" s="1"/>
  <c r="GD291" i="1" s="1"/>
  <c r="GH291" i="1" s="1"/>
  <c r="GI291" i="1"/>
  <c r="GL290" i="1"/>
  <c r="GK290" i="1"/>
  <c r="FJ301" i="1"/>
  <c r="FP301" i="1" s="1"/>
  <c r="FL301" i="1"/>
  <c r="FK301" i="1"/>
  <c r="EJ304" i="1"/>
  <c r="EP304" i="1" s="1"/>
  <c r="EL304" i="1"/>
  <c r="EK304" i="1"/>
  <c r="DH296" i="1"/>
  <c r="DJ296" i="1" s="1"/>
  <c r="DP296" i="1" s="1"/>
  <c r="DL296" i="1"/>
  <c r="DK296" i="1"/>
  <c r="CI293" i="1"/>
  <c r="CD293" i="1"/>
  <c r="BL225" i="1"/>
  <c r="BK225" i="1"/>
  <c r="BH225" i="1"/>
  <c r="AJ227" i="1"/>
  <c r="AP227" i="1" s="1"/>
  <c r="J229" i="1"/>
  <c r="P229" i="1" s="1"/>
  <c r="IJ289" i="1" l="1"/>
  <c r="IP289" i="1" s="1"/>
  <c r="ID290" i="1"/>
  <c r="IH290" i="1" s="1"/>
  <c r="II290" i="1"/>
  <c r="IL289" i="1"/>
  <c r="IK289" i="1"/>
  <c r="HJ228" i="1"/>
  <c r="HP228" i="1" s="1"/>
  <c r="HL228" i="1"/>
  <c r="HK228" i="1"/>
  <c r="GJ291" i="1"/>
  <c r="GP291" i="1" s="1"/>
  <c r="GL291" i="1"/>
  <c r="GK291" i="1"/>
  <c r="FD302" i="1"/>
  <c r="FH302" i="1" s="1"/>
  <c r="FI302" i="1"/>
  <c r="ED305" i="1"/>
  <c r="EH305" i="1" s="1"/>
  <c r="EI305" i="1"/>
  <c r="DI297" i="1"/>
  <c r="DD297" i="1"/>
  <c r="CL293" i="1"/>
  <c r="CK293" i="1"/>
  <c r="CH293" i="1"/>
  <c r="CJ293" i="1" s="1"/>
  <c r="CP293" i="1" s="1"/>
  <c r="BJ225" i="1"/>
  <c r="BP225" i="1" s="1"/>
  <c r="AD228" i="1"/>
  <c r="AI228" i="1"/>
  <c r="D230" i="1"/>
  <c r="L230" i="1" s="1"/>
  <c r="I230" i="1"/>
  <c r="K230" i="1" l="1"/>
  <c r="H230" i="1"/>
  <c r="J230" i="1" s="1"/>
  <c r="P230" i="1" s="1"/>
  <c r="IJ290" i="1"/>
  <c r="IP290" i="1" s="1"/>
  <c r="ID291" i="1"/>
  <c r="IH291" i="1" s="1"/>
  <c r="II291" i="1"/>
  <c r="IL290" i="1"/>
  <c r="IK290" i="1"/>
  <c r="HD229" i="1"/>
  <c r="HK229" i="1" s="1"/>
  <c r="HI229" i="1"/>
  <c r="GD292" i="1"/>
  <c r="GH292" i="1" s="1"/>
  <c r="GI292" i="1"/>
  <c r="FJ302" i="1"/>
  <c r="FP302" i="1" s="1"/>
  <c r="FD303" i="1"/>
  <c r="FI303" i="1"/>
  <c r="FH303" i="1"/>
  <c r="FL302" i="1"/>
  <c r="FK302" i="1"/>
  <c r="EJ305" i="1"/>
  <c r="EP305" i="1" s="1"/>
  <c r="EL305" i="1"/>
  <c r="EK305" i="1"/>
  <c r="DL297" i="1"/>
  <c r="DK297" i="1"/>
  <c r="DH297" i="1"/>
  <c r="DJ297" i="1" s="1"/>
  <c r="DP297" i="1" s="1"/>
  <c r="CI294" i="1"/>
  <c r="CD294" i="1"/>
  <c r="BD226" i="1"/>
  <c r="BH226" i="1" s="1"/>
  <c r="BI226" i="1"/>
  <c r="AL228" i="1"/>
  <c r="AK228" i="1"/>
  <c r="AH228" i="1"/>
  <c r="HH229" i="1" l="1"/>
  <c r="HJ229" i="1" s="1"/>
  <c r="HP229" i="1" s="1"/>
  <c r="IJ291" i="1"/>
  <c r="IP291" i="1" s="1"/>
  <c r="IL291" i="1"/>
  <c r="IK291" i="1"/>
  <c r="HL229" i="1"/>
  <c r="GJ292" i="1"/>
  <c r="GP292" i="1" s="1"/>
  <c r="GL292" i="1"/>
  <c r="GK292" i="1"/>
  <c r="FJ303" i="1"/>
  <c r="FP303" i="1" s="1"/>
  <c r="FD304" i="1"/>
  <c r="FH304" i="1" s="1"/>
  <c r="FI304" i="1"/>
  <c r="FL303" i="1"/>
  <c r="FK303" i="1"/>
  <c r="ED306" i="1"/>
  <c r="EH306" i="1" s="1"/>
  <c r="EI306" i="1"/>
  <c r="DD298" i="1"/>
  <c r="DI298" i="1"/>
  <c r="CK294" i="1"/>
  <c r="CL294" i="1"/>
  <c r="CH294" i="1"/>
  <c r="CJ294" i="1" s="1"/>
  <c r="CP294" i="1" s="1"/>
  <c r="BJ226" i="1"/>
  <c r="BP226" i="1" s="1"/>
  <c r="BL226" i="1"/>
  <c r="BK226" i="1"/>
  <c r="AJ228" i="1"/>
  <c r="AP228" i="1" s="1"/>
  <c r="D231" i="1"/>
  <c r="H231" i="1" s="1"/>
  <c r="I231" i="1"/>
  <c r="ID292" i="1" l="1"/>
  <c r="IH292" i="1" s="1"/>
  <c r="II292" i="1"/>
  <c r="HI230" i="1"/>
  <c r="HD230" i="1"/>
  <c r="GD293" i="1"/>
  <c r="GH293" i="1" s="1"/>
  <c r="GI293" i="1"/>
  <c r="FJ304" i="1"/>
  <c r="FP304" i="1" s="1"/>
  <c r="FL304" i="1"/>
  <c r="FK304" i="1"/>
  <c r="EJ306" i="1"/>
  <c r="EP306" i="1" s="1"/>
  <c r="EL306" i="1"/>
  <c r="EK306" i="1"/>
  <c r="DH298" i="1"/>
  <c r="DJ298" i="1" s="1"/>
  <c r="DP298" i="1" s="1"/>
  <c r="DL298" i="1"/>
  <c r="DK298" i="1"/>
  <c r="CD295" i="1"/>
  <c r="CH295" i="1" s="1"/>
  <c r="CI295" i="1"/>
  <c r="BD227" i="1"/>
  <c r="BH227" i="1" s="1"/>
  <c r="BI227" i="1"/>
  <c r="AD229" i="1"/>
  <c r="AI229" i="1"/>
  <c r="J231" i="1"/>
  <c r="P231" i="1" s="1"/>
  <c r="D232" i="1" s="1"/>
  <c r="K231" i="1"/>
  <c r="L231" i="1"/>
  <c r="IJ292" i="1" l="1"/>
  <c r="IP292" i="1" s="1"/>
  <c r="ID293" i="1"/>
  <c r="IH293" i="1" s="1"/>
  <c r="II293" i="1"/>
  <c r="IL292" i="1"/>
  <c r="IK292" i="1"/>
  <c r="HL230" i="1"/>
  <c r="HK230" i="1"/>
  <c r="HH230" i="1"/>
  <c r="HJ230" i="1" s="1"/>
  <c r="GJ293" i="1"/>
  <c r="GP293" i="1" s="1"/>
  <c r="GL293" i="1"/>
  <c r="GK293" i="1"/>
  <c r="FD305" i="1"/>
  <c r="FH305" i="1" s="1"/>
  <c r="FI305" i="1"/>
  <c r="ED307" i="1"/>
  <c r="EH307" i="1" s="1"/>
  <c r="EI307" i="1"/>
  <c r="DD299" i="1"/>
  <c r="DI299" i="1"/>
  <c r="CJ295" i="1"/>
  <c r="CP295" i="1" s="1"/>
  <c r="CL295" i="1"/>
  <c r="CK295" i="1"/>
  <c r="BJ227" i="1"/>
  <c r="BP227" i="1" s="1"/>
  <c r="BL227" i="1"/>
  <c r="BK227" i="1"/>
  <c r="AL229" i="1"/>
  <c r="AK229" i="1"/>
  <c r="AH229" i="1"/>
  <c r="H232" i="1"/>
  <c r="L232" i="1"/>
  <c r="K232" i="1"/>
  <c r="I232" i="1"/>
  <c r="IJ293" i="1" l="1"/>
  <c r="IP293" i="1" s="1"/>
  <c r="IL293" i="1"/>
  <c r="IK293" i="1"/>
  <c r="HP230" i="1"/>
  <c r="GD294" i="1"/>
  <c r="GH294" i="1" s="1"/>
  <c r="GI294" i="1"/>
  <c r="FJ305" i="1"/>
  <c r="FP305" i="1" s="1"/>
  <c r="FL305" i="1"/>
  <c r="FK305" i="1"/>
  <c r="EJ307" i="1"/>
  <c r="EP307" i="1" s="1"/>
  <c r="EL307" i="1"/>
  <c r="EK307" i="1"/>
  <c r="DH299" i="1"/>
  <c r="DJ299" i="1" s="1"/>
  <c r="DP299" i="1" s="1"/>
  <c r="DL299" i="1"/>
  <c r="DK299" i="1"/>
  <c r="CI296" i="1"/>
  <c r="CD296" i="1"/>
  <c r="CH296" i="1" s="1"/>
  <c r="BD228" i="1"/>
  <c r="BI228" i="1"/>
  <c r="AJ229" i="1"/>
  <c r="AP229" i="1" s="1"/>
  <c r="J232" i="1"/>
  <c r="P232" i="1" s="1"/>
  <c r="D233" i="1" s="1"/>
  <c r="ID294" i="1" l="1"/>
  <c r="IH294" i="1" s="1"/>
  <c r="II294" i="1"/>
  <c r="HD231" i="1"/>
  <c r="HH231" i="1" s="1"/>
  <c r="HI231" i="1"/>
  <c r="GJ294" i="1"/>
  <c r="GP294" i="1" s="1"/>
  <c r="GL294" i="1"/>
  <c r="GK294" i="1"/>
  <c r="FD306" i="1"/>
  <c r="FH306" i="1" s="1"/>
  <c r="FI306" i="1"/>
  <c r="ED308" i="1"/>
  <c r="EH308" i="1" s="1"/>
  <c r="EI308" i="1"/>
  <c r="DD300" i="1"/>
  <c r="DH300" i="1" s="1"/>
  <c r="DI300" i="1"/>
  <c r="CL296" i="1"/>
  <c r="CK296" i="1"/>
  <c r="CJ296" i="1"/>
  <c r="CP296" i="1" s="1"/>
  <c r="BL228" i="1"/>
  <c r="BK228" i="1"/>
  <c r="BH228" i="1"/>
  <c r="AD230" i="1"/>
  <c r="AH230" i="1" s="1"/>
  <c r="AI230" i="1"/>
  <c r="H233" i="1"/>
  <c r="K233" i="1"/>
  <c r="L233" i="1"/>
  <c r="I233" i="1"/>
  <c r="IJ294" i="1" l="1"/>
  <c r="IP294" i="1" s="1"/>
  <c r="IL294" i="1"/>
  <c r="IK294" i="1"/>
  <c r="HJ231" i="1"/>
  <c r="HP231" i="1" s="1"/>
  <c r="HL231" i="1"/>
  <c r="HK231" i="1"/>
  <c r="GD295" i="1"/>
  <c r="GH295" i="1" s="1"/>
  <c r="GI295" i="1"/>
  <c r="FJ306" i="1"/>
  <c r="FP306" i="1" s="1"/>
  <c r="FL306" i="1"/>
  <c r="FK306" i="1"/>
  <c r="EJ308" i="1"/>
  <c r="EP308" i="1" s="1"/>
  <c r="EL308" i="1"/>
  <c r="EK308" i="1"/>
  <c r="DJ300" i="1"/>
  <c r="DP300" i="1" s="1"/>
  <c r="DD301" i="1" s="1"/>
  <c r="DH301" i="1" s="1"/>
  <c r="DL300" i="1"/>
  <c r="DK300" i="1"/>
  <c r="CD297" i="1"/>
  <c r="CH297" i="1" s="1"/>
  <c r="CI297" i="1"/>
  <c r="BJ228" i="1"/>
  <c r="BP228" i="1" s="1"/>
  <c r="J233" i="1"/>
  <c r="P233" i="1" s="1"/>
  <c r="AJ230" i="1"/>
  <c r="AP230" i="1" s="1"/>
  <c r="AL230" i="1"/>
  <c r="AK230" i="1"/>
  <c r="ID295" i="1" l="1"/>
  <c r="IH295" i="1" s="1"/>
  <c r="II295" i="1"/>
  <c r="HD232" i="1"/>
  <c r="HH232" i="1" s="1"/>
  <c r="HI232" i="1"/>
  <c r="GJ295" i="1"/>
  <c r="GP295" i="1" s="1"/>
  <c r="GL295" i="1"/>
  <c r="GK295" i="1"/>
  <c r="FD307" i="1"/>
  <c r="FH307" i="1" s="1"/>
  <c r="FI307" i="1"/>
  <c r="ED309" i="1"/>
  <c r="EH309" i="1" s="1"/>
  <c r="EI309" i="1"/>
  <c r="DI301" i="1"/>
  <c r="DJ301" i="1" s="1"/>
  <c r="DP301" i="1" s="1"/>
  <c r="DK301" i="1"/>
  <c r="DL301" i="1"/>
  <c r="CJ297" i="1"/>
  <c r="CP297" i="1" s="1"/>
  <c r="CI298" i="1"/>
  <c r="CD298" i="1"/>
  <c r="CL297" i="1"/>
  <c r="CK297" i="1"/>
  <c r="BD229" i="1"/>
  <c r="BH229" i="1" s="1"/>
  <c r="BI229" i="1"/>
  <c r="AI231" i="1"/>
  <c r="AD231" i="1"/>
  <c r="AH231" i="1" s="1"/>
  <c r="D234" i="1"/>
  <c r="H234" i="1" s="1"/>
  <c r="I234" i="1"/>
  <c r="IJ295" i="1" l="1"/>
  <c r="IP295" i="1" s="1"/>
  <c r="ID296" i="1"/>
  <c r="IH296" i="1" s="1"/>
  <c r="II296" i="1"/>
  <c r="IL295" i="1"/>
  <c r="IK295" i="1"/>
  <c r="HJ232" i="1"/>
  <c r="HP232" i="1" s="1"/>
  <c r="HL232" i="1"/>
  <c r="HK232" i="1"/>
  <c r="GD296" i="1"/>
  <c r="GI296" i="1"/>
  <c r="GH296" i="1"/>
  <c r="FJ307" i="1"/>
  <c r="FP307" i="1" s="1"/>
  <c r="FD308" i="1"/>
  <c r="FH308" i="1" s="1"/>
  <c r="FI308" i="1"/>
  <c r="FL307" i="1"/>
  <c r="FK307" i="1"/>
  <c r="EJ309" i="1"/>
  <c r="EP309" i="1" s="1"/>
  <c r="EL309" i="1"/>
  <c r="EK309" i="1"/>
  <c r="DI302" i="1"/>
  <c r="DD302" i="1"/>
  <c r="DH302" i="1" s="1"/>
  <c r="CH298" i="1"/>
  <c r="CJ298" i="1" s="1"/>
  <c r="CP298" i="1" s="1"/>
  <c r="CL298" i="1"/>
  <c r="CK298" i="1"/>
  <c r="BJ229" i="1"/>
  <c r="BP229" i="1" s="1"/>
  <c r="BL229" i="1"/>
  <c r="BK229" i="1"/>
  <c r="AL231" i="1"/>
  <c r="AK231" i="1"/>
  <c r="AJ231" i="1"/>
  <c r="AP231" i="1" s="1"/>
  <c r="J234" i="1"/>
  <c r="P234" i="1" s="1"/>
  <c r="K234" i="1"/>
  <c r="L234" i="1"/>
  <c r="IJ296" i="1" l="1"/>
  <c r="IP296" i="1" s="1"/>
  <c r="IL296" i="1"/>
  <c r="IK296" i="1"/>
  <c r="HD233" i="1"/>
  <c r="HI233" i="1"/>
  <c r="GJ296" i="1"/>
  <c r="GP296" i="1" s="1"/>
  <c r="GL296" i="1"/>
  <c r="GK296" i="1"/>
  <c r="FJ308" i="1"/>
  <c r="FP308" i="1" s="1"/>
  <c r="FL308" i="1"/>
  <c r="FK308" i="1"/>
  <c r="DK302" i="1"/>
  <c r="ED310" i="1"/>
  <c r="EH310" i="1" s="1"/>
  <c r="EI310" i="1"/>
  <c r="DJ302" i="1"/>
  <c r="DP302" i="1" s="1"/>
  <c r="DD303" i="1" s="1"/>
  <c r="DH303" i="1" s="1"/>
  <c r="DL302" i="1"/>
  <c r="DI303" i="1"/>
  <c r="DK303" i="1"/>
  <c r="CD299" i="1"/>
  <c r="CI299" i="1"/>
  <c r="BD230" i="1"/>
  <c r="BH230" i="1" s="1"/>
  <c r="BI230" i="1"/>
  <c r="AD232" i="1"/>
  <c r="AH232" i="1" s="1"/>
  <c r="AI232" i="1"/>
  <c r="D235" i="1"/>
  <c r="H235" i="1" s="1"/>
  <c r="I235" i="1"/>
  <c r="ID297" i="1" l="1"/>
  <c r="IH297" i="1" s="1"/>
  <c r="II297" i="1"/>
  <c r="HL233" i="1"/>
  <c r="HK233" i="1"/>
  <c r="HH233" i="1"/>
  <c r="HJ233" i="1" s="1"/>
  <c r="GD297" i="1"/>
  <c r="GH297" i="1" s="1"/>
  <c r="GI297" i="1"/>
  <c r="FD309" i="1"/>
  <c r="FH309" i="1" s="1"/>
  <c r="FI309" i="1"/>
  <c r="DL303" i="1"/>
  <c r="EJ310" i="1"/>
  <c r="EP310" i="1" s="1"/>
  <c r="EI311" i="1" s="1"/>
  <c r="EL310" i="1"/>
  <c r="EK310" i="1"/>
  <c r="DJ303" i="1"/>
  <c r="DP303" i="1" s="1"/>
  <c r="DI304" i="1"/>
  <c r="DD304" i="1"/>
  <c r="DH304" i="1" s="1"/>
  <c r="CH299" i="1"/>
  <c r="CJ299" i="1" s="1"/>
  <c r="CP299" i="1" s="1"/>
  <c r="CK299" i="1"/>
  <c r="CL299" i="1"/>
  <c r="BJ230" i="1"/>
  <c r="BP230" i="1" s="1"/>
  <c r="BL230" i="1"/>
  <c r="BK230" i="1"/>
  <c r="J235" i="1"/>
  <c r="P235" i="1" s="1"/>
  <c r="AJ232" i="1"/>
  <c r="AP232" i="1" s="1"/>
  <c r="AL232" i="1"/>
  <c r="AK232" i="1"/>
  <c r="L235" i="1"/>
  <c r="K235" i="1"/>
  <c r="IJ297" i="1" l="1"/>
  <c r="IP297" i="1" s="1"/>
  <c r="IL297" i="1"/>
  <c r="IK297" i="1"/>
  <c r="HP233" i="1"/>
  <c r="GJ297" i="1"/>
  <c r="GP297" i="1" s="1"/>
  <c r="GL297" i="1"/>
  <c r="GK297" i="1"/>
  <c r="FJ309" i="1"/>
  <c r="FP309" i="1" s="1"/>
  <c r="FL309" i="1"/>
  <c r="FK309" i="1"/>
  <c r="ED311" i="1"/>
  <c r="EH311" i="1" s="1"/>
  <c r="EJ311" i="1" s="1"/>
  <c r="EP311" i="1" s="1"/>
  <c r="DK304" i="1"/>
  <c r="DL304" i="1"/>
  <c r="DJ304" i="1"/>
  <c r="DP304" i="1" s="1"/>
  <c r="DD305" i="1"/>
  <c r="DH305" i="1" s="1"/>
  <c r="DI305" i="1"/>
  <c r="CD300" i="1"/>
  <c r="CI300" i="1"/>
  <c r="BI231" i="1"/>
  <c r="BD231" i="1"/>
  <c r="BH231" i="1" s="1"/>
  <c r="AI233" i="1"/>
  <c r="AD233" i="1"/>
  <c r="D236" i="1"/>
  <c r="I236" i="1"/>
  <c r="ID298" i="1" l="1"/>
  <c r="II298" i="1"/>
  <c r="IH298" i="1"/>
  <c r="HI234" i="1"/>
  <c r="HD234" i="1"/>
  <c r="EK311" i="1"/>
  <c r="GD298" i="1"/>
  <c r="GH298" i="1" s="1"/>
  <c r="GI298" i="1"/>
  <c r="FD310" i="1"/>
  <c r="FH310" i="1" s="1"/>
  <c r="FI310" i="1"/>
  <c r="EL311" i="1"/>
  <c r="ED312" i="1"/>
  <c r="EH312" i="1" s="1"/>
  <c r="EI312" i="1"/>
  <c r="DJ305" i="1"/>
  <c r="DP305" i="1" s="1"/>
  <c r="DD306" i="1" s="1"/>
  <c r="DI306" i="1"/>
  <c r="DL305" i="1"/>
  <c r="DK305" i="1"/>
  <c r="CH300" i="1"/>
  <c r="CJ300" i="1" s="1"/>
  <c r="CP300" i="1" s="1"/>
  <c r="CK300" i="1"/>
  <c r="CL300" i="1"/>
  <c r="BL231" i="1"/>
  <c r="BK231" i="1"/>
  <c r="BJ231" i="1"/>
  <c r="BP231" i="1" s="1"/>
  <c r="AL233" i="1"/>
  <c r="AK233" i="1"/>
  <c r="AH233" i="1"/>
  <c r="AJ233" i="1" s="1"/>
  <c r="K236" i="1"/>
  <c r="L236" i="1"/>
  <c r="H236" i="1"/>
  <c r="J236" i="1" s="1"/>
  <c r="IJ298" i="1" l="1"/>
  <c r="IP298" i="1" s="1"/>
  <c r="ID299" i="1"/>
  <c r="IH299" i="1" s="1"/>
  <c r="II299" i="1"/>
  <c r="IL298" i="1"/>
  <c r="IK298" i="1"/>
  <c r="HL234" i="1"/>
  <c r="HK234" i="1"/>
  <c r="HH234" i="1"/>
  <c r="GJ298" i="1"/>
  <c r="GP298" i="1" s="1"/>
  <c r="GL298" i="1"/>
  <c r="GK298" i="1"/>
  <c r="FJ310" i="1"/>
  <c r="FP310" i="1" s="1"/>
  <c r="FD311" i="1"/>
  <c r="FH311" i="1" s="1"/>
  <c r="FI311" i="1"/>
  <c r="FL310" i="1"/>
  <c r="FK310" i="1"/>
  <c r="EJ312" i="1"/>
  <c r="EP312" i="1" s="1"/>
  <c r="ED313" i="1" s="1"/>
  <c r="EH313" i="1" s="1"/>
  <c r="EL312" i="1"/>
  <c r="EK312" i="1"/>
  <c r="DH306" i="1"/>
  <c r="DJ306" i="1" s="1"/>
  <c r="DP306" i="1" s="1"/>
  <c r="DL306" i="1"/>
  <c r="DK306" i="1"/>
  <c r="CD301" i="1"/>
  <c r="CI301" i="1"/>
  <c r="BD232" i="1"/>
  <c r="BI232" i="1"/>
  <c r="AP233" i="1"/>
  <c r="P236" i="1"/>
  <c r="D237" i="1" s="1"/>
  <c r="IJ299" i="1" l="1"/>
  <c r="IP299" i="1" s="1"/>
  <c r="ID300" i="1"/>
  <c r="II300" i="1"/>
  <c r="IH300" i="1"/>
  <c r="IL299" i="1"/>
  <c r="IK299" i="1"/>
  <c r="HJ234" i="1"/>
  <c r="HP234" i="1" s="1"/>
  <c r="GD299" i="1"/>
  <c r="GH299" i="1" s="1"/>
  <c r="GI299" i="1"/>
  <c r="FJ311" i="1"/>
  <c r="FP311" i="1" s="1"/>
  <c r="FL311" i="1"/>
  <c r="FK311" i="1"/>
  <c r="EI313" i="1"/>
  <c r="EJ313" i="1" s="1"/>
  <c r="EP313" i="1" s="1"/>
  <c r="EL313" i="1"/>
  <c r="EK313" i="1"/>
  <c r="DD307" i="1"/>
  <c r="DH307" i="1" s="1"/>
  <c r="DI307" i="1"/>
  <c r="CL301" i="1"/>
  <c r="CK301" i="1"/>
  <c r="CH301" i="1"/>
  <c r="CJ301" i="1" s="1"/>
  <c r="CP301" i="1" s="1"/>
  <c r="BL232" i="1"/>
  <c r="BK232" i="1"/>
  <c r="BH232" i="1"/>
  <c r="I237" i="1"/>
  <c r="AD234" i="1"/>
  <c r="AI234" i="1"/>
  <c r="H237" i="1"/>
  <c r="L237" i="1"/>
  <c r="K237" i="1"/>
  <c r="IJ300" i="1" l="1"/>
  <c r="IP300" i="1" s="1"/>
  <c r="IL300" i="1"/>
  <c r="IK300" i="1"/>
  <c r="HD235" i="1"/>
  <c r="HH235" i="1" s="1"/>
  <c r="HI235" i="1"/>
  <c r="GJ299" i="1"/>
  <c r="GP299" i="1" s="1"/>
  <c r="GD300" i="1" s="1"/>
  <c r="GH300" i="1" s="1"/>
  <c r="GL299" i="1"/>
  <c r="GK299" i="1"/>
  <c r="FD312" i="1"/>
  <c r="FH312" i="1" s="1"/>
  <c r="FI312" i="1"/>
  <c r="ED314" i="1"/>
  <c r="EH314" i="1" s="1"/>
  <c r="EI314" i="1"/>
  <c r="DJ307" i="1"/>
  <c r="DP307" i="1" s="1"/>
  <c r="DL307" i="1"/>
  <c r="DK307" i="1"/>
  <c r="J237" i="1"/>
  <c r="P237" i="1" s="1"/>
  <c r="D238" i="1" s="1"/>
  <c r="CD302" i="1"/>
  <c r="CH302" i="1" s="1"/>
  <c r="CI302" i="1"/>
  <c r="BJ232" i="1"/>
  <c r="BP232" i="1" s="1"/>
  <c r="AL234" i="1"/>
  <c r="AK234" i="1"/>
  <c r="AH234" i="1"/>
  <c r="ID301" i="1" l="1"/>
  <c r="IH301" i="1" s="1"/>
  <c r="II301" i="1"/>
  <c r="HJ235" i="1"/>
  <c r="HP235" i="1" s="1"/>
  <c r="HL235" i="1"/>
  <c r="HK235" i="1"/>
  <c r="GI300" i="1"/>
  <c r="GJ300" i="1" s="1"/>
  <c r="GP300" i="1" s="1"/>
  <c r="GD301" i="1" s="1"/>
  <c r="GH301" i="1" s="1"/>
  <c r="GL300" i="1"/>
  <c r="GK300" i="1"/>
  <c r="FJ312" i="1"/>
  <c r="FP312" i="1" s="1"/>
  <c r="FD313" i="1"/>
  <c r="FH313" i="1" s="1"/>
  <c r="FI313" i="1"/>
  <c r="FL312" i="1"/>
  <c r="FK312" i="1"/>
  <c r="EJ314" i="1"/>
  <c r="EP314" i="1" s="1"/>
  <c r="EL314" i="1"/>
  <c r="EK314" i="1"/>
  <c r="DD308" i="1"/>
  <c r="DI308" i="1"/>
  <c r="CJ302" i="1"/>
  <c r="CP302" i="1" s="1"/>
  <c r="CD303" i="1"/>
  <c r="CI303" i="1"/>
  <c r="CK302" i="1"/>
  <c r="CL302" i="1"/>
  <c r="BD233" i="1"/>
  <c r="BH233" i="1" s="1"/>
  <c r="BI233" i="1"/>
  <c r="AJ234" i="1"/>
  <c r="AP234" i="1" s="1"/>
  <c r="H238" i="1"/>
  <c r="L238" i="1"/>
  <c r="K238" i="1"/>
  <c r="I238" i="1"/>
  <c r="IJ301" i="1" l="1"/>
  <c r="IP301" i="1" s="1"/>
  <c r="IL301" i="1"/>
  <c r="IK301" i="1"/>
  <c r="HD236" i="1"/>
  <c r="HI236" i="1"/>
  <c r="GI301" i="1"/>
  <c r="GJ301" i="1" s="1"/>
  <c r="GP301" i="1" s="1"/>
  <c r="GL301" i="1"/>
  <c r="GK301" i="1"/>
  <c r="FJ313" i="1"/>
  <c r="FP313" i="1" s="1"/>
  <c r="FL313" i="1"/>
  <c r="FK313" i="1"/>
  <c r="ED315" i="1"/>
  <c r="EH315" i="1" s="1"/>
  <c r="EU14" i="1" s="1" a="1"/>
  <c r="EU14" i="1" s="1"/>
  <c r="EI315" i="1"/>
  <c r="DH308" i="1"/>
  <c r="DJ308" i="1" s="1"/>
  <c r="DP308" i="1" s="1"/>
  <c r="DL308" i="1"/>
  <c r="DK308" i="1"/>
  <c r="CH303" i="1"/>
  <c r="CJ303" i="1" s="1"/>
  <c r="CP303" i="1" s="1"/>
  <c r="CL303" i="1"/>
  <c r="CK303" i="1"/>
  <c r="BJ233" i="1"/>
  <c r="BP233" i="1" s="1"/>
  <c r="BL233" i="1"/>
  <c r="BK233" i="1"/>
  <c r="AD235" i="1"/>
  <c r="AH235" i="1" s="1"/>
  <c r="AI235" i="1"/>
  <c r="J238" i="1"/>
  <c r="ID302" i="1" l="1"/>
  <c r="IH302" i="1" s="1"/>
  <c r="II302" i="1"/>
  <c r="HL236" i="1"/>
  <c r="HK236" i="1"/>
  <c r="HH236" i="1"/>
  <c r="GI302" i="1"/>
  <c r="GD302" i="1"/>
  <c r="GH302" i="1" s="1"/>
  <c r="GL302" i="1"/>
  <c r="GK302" i="1"/>
  <c r="FD314" i="1"/>
  <c r="FH314" i="1" s="1"/>
  <c r="FI314" i="1"/>
  <c r="EJ315" i="1"/>
  <c r="EP315" i="1" s="1"/>
  <c r="EV14" i="1" a="1"/>
  <c r="EV14" i="1" s="1"/>
  <c r="EK315" i="1"/>
  <c r="EL315" i="1"/>
  <c r="ET14" i="1" a="1"/>
  <c r="ET14" i="1" s="1"/>
  <c r="ES14" i="1" a="1"/>
  <c r="ES14" i="1" s="1"/>
  <c r="DI309" i="1"/>
  <c r="DD309" i="1"/>
  <c r="CI304" i="1"/>
  <c r="CD304" i="1"/>
  <c r="BI234" i="1"/>
  <c r="BD234" i="1"/>
  <c r="AJ235" i="1"/>
  <c r="AP235" i="1" s="1"/>
  <c r="AL235" i="1"/>
  <c r="AK235" i="1"/>
  <c r="P238" i="1"/>
  <c r="D239" i="1" s="1"/>
  <c r="S47" i="1" l="1" a="1"/>
  <c r="S47" i="1" s="1"/>
  <c r="S176" i="1" a="1"/>
  <c r="S176" i="1" s="1"/>
  <c r="S305" i="1" a="1"/>
  <c r="S305" i="1" s="1"/>
  <c r="S219" i="1" a="1"/>
  <c r="S219" i="1" s="1"/>
  <c r="S262" i="1" a="1"/>
  <c r="S262" i="1" s="1"/>
  <c r="S90" i="1" a="1"/>
  <c r="S90" i="1" s="1"/>
  <c r="S133" i="1" a="1"/>
  <c r="S133" i="1" s="1"/>
  <c r="T47" i="1" a="1"/>
  <c r="T47" i="1" s="1"/>
  <c r="T305" i="1" a="1"/>
  <c r="T305" i="1" s="1"/>
  <c r="T219" i="1" a="1"/>
  <c r="T219" i="1" s="1"/>
  <c r="T176" i="1" a="1"/>
  <c r="T176" i="1" s="1"/>
  <c r="T90" i="1" a="1"/>
  <c r="T90" i="1" s="1"/>
  <c r="T262" i="1" a="1"/>
  <c r="T262" i="1" s="1"/>
  <c r="T133" i="1" a="1"/>
  <c r="T133" i="1" s="1"/>
  <c r="GJ302" i="1"/>
  <c r="GP302" i="1" s="1"/>
  <c r="GD303" i="1" s="1"/>
  <c r="GH303" i="1" s="1"/>
  <c r="IJ302" i="1"/>
  <c r="IP302" i="1" s="1"/>
  <c r="IL302" i="1"/>
  <c r="IK302" i="1"/>
  <c r="HJ236" i="1"/>
  <c r="HP236" i="1" s="1"/>
  <c r="GI303" i="1"/>
  <c r="GK303" i="1"/>
  <c r="FJ314" i="1"/>
  <c r="FP314" i="1" s="1"/>
  <c r="FD315" i="1"/>
  <c r="FH315" i="1" s="1"/>
  <c r="FU14" i="1" s="1" a="1"/>
  <c r="FU14" i="1" s="1"/>
  <c r="FI315" i="1"/>
  <c r="FL314" i="1"/>
  <c r="FK314" i="1"/>
  <c r="DL309" i="1"/>
  <c r="DK309" i="1"/>
  <c r="DH309" i="1"/>
  <c r="DJ309" i="1" s="1"/>
  <c r="DP309" i="1" s="1"/>
  <c r="CK304" i="1"/>
  <c r="CL304" i="1"/>
  <c r="CH304" i="1"/>
  <c r="CJ304" i="1" s="1"/>
  <c r="CP304" i="1" s="1"/>
  <c r="BL234" i="1"/>
  <c r="BK234" i="1"/>
  <c r="BH234" i="1"/>
  <c r="AD236" i="1"/>
  <c r="AH236" i="1" s="1"/>
  <c r="AI236" i="1"/>
  <c r="I239" i="1"/>
  <c r="H239" i="1"/>
  <c r="K239" i="1"/>
  <c r="L239" i="1"/>
  <c r="GL303" i="1" l="1"/>
  <c r="GJ303" i="1"/>
  <c r="GP303" i="1" s="1"/>
  <c r="ID303" i="1"/>
  <c r="IH303" i="1" s="1"/>
  <c r="II303" i="1"/>
  <c r="HD237" i="1"/>
  <c r="HH237" i="1" s="1"/>
  <c r="HI237" i="1"/>
  <c r="GD304" i="1"/>
  <c r="GH304" i="1" s="1"/>
  <c r="GI304" i="1"/>
  <c r="FJ315" i="1"/>
  <c r="FP315" i="1" s="1"/>
  <c r="FV14" i="1" a="1"/>
  <c r="FV14" i="1" s="1"/>
  <c r="FK315" i="1"/>
  <c r="FL315" i="1"/>
  <c r="FT14" i="1" a="1"/>
  <c r="FT14" i="1" s="1"/>
  <c r="FS14" i="1" a="1"/>
  <c r="FS14" i="1" s="1"/>
  <c r="DI310" i="1"/>
  <c r="DD310" i="1"/>
  <c r="CD305" i="1"/>
  <c r="CH305" i="1" s="1"/>
  <c r="CI305" i="1"/>
  <c r="BJ234" i="1"/>
  <c r="BP234" i="1" s="1"/>
  <c r="AJ236" i="1"/>
  <c r="AP236" i="1" s="1"/>
  <c r="AL236" i="1"/>
  <c r="AK236" i="1"/>
  <c r="J239" i="1"/>
  <c r="P239" i="1" s="1"/>
  <c r="D240" i="1" s="1"/>
  <c r="S48" i="1" l="1" a="1"/>
  <c r="S48" i="1" s="1"/>
  <c r="S263" i="1" a="1"/>
  <c r="S263" i="1" s="1"/>
  <c r="S177" i="1" a="1"/>
  <c r="S177" i="1" s="1"/>
  <c r="S220" i="1" a="1"/>
  <c r="S220" i="1" s="1"/>
  <c r="S134" i="1" a="1"/>
  <c r="S134" i="1" s="1"/>
  <c r="S91" i="1" a="1"/>
  <c r="S91" i="1" s="1"/>
  <c r="S306" i="1" a="1"/>
  <c r="S306" i="1" s="1"/>
  <c r="T48" i="1" a="1"/>
  <c r="T48" i="1" s="1"/>
  <c r="T263" i="1" a="1"/>
  <c r="T263" i="1" s="1"/>
  <c r="T220" i="1" a="1"/>
  <c r="T220" i="1" s="1"/>
  <c r="T134" i="1" a="1"/>
  <c r="T134" i="1" s="1"/>
  <c r="T91" i="1" a="1"/>
  <c r="T91" i="1" s="1"/>
  <c r="T177" i="1" a="1"/>
  <c r="T177" i="1" s="1"/>
  <c r="T306" i="1" a="1"/>
  <c r="T306" i="1" s="1"/>
  <c r="IJ303" i="1"/>
  <c r="IP303" i="1" s="1"/>
  <c r="IL303" i="1"/>
  <c r="IK303" i="1"/>
  <c r="HJ237" i="1"/>
  <c r="HP237" i="1" s="1"/>
  <c r="HL237" i="1"/>
  <c r="HK237" i="1"/>
  <c r="GJ304" i="1"/>
  <c r="GP304" i="1" s="1"/>
  <c r="GL304" i="1"/>
  <c r="GK304" i="1"/>
  <c r="DK310" i="1"/>
  <c r="DL310" i="1"/>
  <c r="DH310" i="1"/>
  <c r="DJ310" i="1" s="1"/>
  <c r="DP310" i="1" s="1"/>
  <c r="CJ305" i="1"/>
  <c r="CP305" i="1" s="1"/>
  <c r="CK305" i="1"/>
  <c r="CL305" i="1"/>
  <c r="BI235" i="1"/>
  <c r="BD235" i="1"/>
  <c r="AI237" i="1"/>
  <c r="AD237" i="1"/>
  <c r="I240" i="1"/>
  <c r="H240" i="1"/>
  <c r="L240" i="1"/>
  <c r="K240" i="1"/>
  <c r="ID304" i="1" l="1"/>
  <c r="II304" i="1"/>
  <c r="IH304" i="1"/>
  <c r="HD238" i="1"/>
  <c r="HH238" i="1" s="1"/>
  <c r="HI238" i="1"/>
  <c r="GD305" i="1"/>
  <c r="GH305" i="1" s="1"/>
  <c r="GI305" i="1"/>
  <c r="DI311" i="1"/>
  <c r="DD311" i="1"/>
  <c r="DH311" i="1" s="1"/>
  <c r="CD306" i="1"/>
  <c r="CI306" i="1"/>
  <c r="BL235" i="1"/>
  <c r="BK235" i="1"/>
  <c r="BH235" i="1"/>
  <c r="J240" i="1"/>
  <c r="P240" i="1" s="1"/>
  <c r="I241" i="1" s="1"/>
  <c r="AL237" i="1"/>
  <c r="AK237" i="1"/>
  <c r="AH237" i="1"/>
  <c r="AJ237" i="1" s="1"/>
  <c r="IJ304" i="1" l="1"/>
  <c r="IP304" i="1" s="1"/>
  <c r="IL304" i="1"/>
  <c r="IK304" i="1"/>
  <c r="HJ238" i="1"/>
  <c r="HP238" i="1" s="1"/>
  <c r="HL238" i="1"/>
  <c r="HK238" i="1"/>
  <c r="GJ305" i="1"/>
  <c r="GP305" i="1" s="1"/>
  <c r="GD306" i="1" s="1"/>
  <c r="GH306" i="1" s="1"/>
  <c r="GL305" i="1"/>
  <c r="GK305" i="1"/>
  <c r="DJ311" i="1"/>
  <c r="DP311" i="1" s="1"/>
  <c r="DI312" i="1"/>
  <c r="DD312" i="1"/>
  <c r="DK311" i="1"/>
  <c r="DL311" i="1"/>
  <c r="CH306" i="1"/>
  <c r="CJ306" i="1" s="1"/>
  <c r="CP306" i="1" s="1"/>
  <c r="CL306" i="1"/>
  <c r="CK306" i="1"/>
  <c r="BJ235" i="1"/>
  <c r="BP235" i="1" s="1"/>
  <c r="AP237" i="1"/>
  <c r="D241" i="1"/>
  <c r="ID305" i="1" l="1"/>
  <c r="IH305" i="1" s="1"/>
  <c r="II305" i="1"/>
  <c r="HI239" i="1"/>
  <c r="HD239" i="1"/>
  <c r="HH239" i="1" s="1"/>
  <c r="GI306" i="1"/>
  <c r="GJ306" i="1" s="1"/>
  <c r="GP306" i="1" s="1"/>
  <c r="GL306" i="1"/>
  <c r="GK306" i="1"/>
  <c r="DH312" i="1"/>
  <c r="DJ312" i="1" s="1"/>
  <c r="DP312" i="1" s="1"/>
  <c r="DK312" i="1"/>
  <c r="DL312" i="1"/>
  <c r="CD307" i="1"/>
  <c r="CH307" i="1" s="1"/>
  <c r="CI307" i="1"/>
  <c r="BD236" i="1"/>
  <c r="BI236" i="1"/>
  <c r="AI238" i="1"/>
  <c r="AD238" i="1"/>
  <c r="AH238" i="1" s="1"/>
  <c r="L241" i="1"/>
  <c r="K241" i="1"/>
  <c r="H241" i="1"/>
  <c r="IJ305" i="1" l="1"/>
  <c r="IP305" i="1" s="1"/>
  <c r="IL305" i="1"/>
  <c r="IK305" i="1"/>
  <c r="HL239" i="1"/>
  <c r="HK239" i="1"/>
  <c r="HJ239" i="1"/>
  <c r="HP239" i="1" s="1"/>
  <c r="GD307" i="1"/>
  <c r="GH307" i="1" s="1"/>
  <c r="GI307" i="1"/>
  <c r="DD313" i="1"/>
  <c r="DH313" i="1" s="1"/>
  <c r="DI313" i="1"/>
  <c r="CJ307" i="1"/>
  <c r="CP307" i="1" s="1"/>
  <c r="CD308" i="1"/>
  <c r="CH308" i="1" s="1"/>
  <c r="CI308" i="1"/>
  <c r="CK307" i="1"/>
  <c r="CL307" i="1"/>
  <c r="BL236" i="1"/>
  <c r="BK236" i="1"/>
  <c r="BH236" i="1"/>
  <c r="BJ236" i="1" s="1"/>
  <c r="AL238" i="1"/>
  <c r="AK238" i="1"/>
  <c r="AJ238" i="1"/>
  <c r="AP238" i="1" s="1"/>
  <c r="J241" i="1"/>
  <c r="P241" i="1" s="1"/>
  <c r="ID306" i="1" l="1"/>
  <c r="IH306" i="1" s="1"/>
  <c r="II306" i="1"/>
  <c r="HD240" i="1"/>
  <c r="HH240" i="1" s="1"/>
  <c r="HI240" i="1"/>
  <c r="GJ307" i="1"/>
  <c r="GP307" i="1" s="1"/>
  <c r="GD308" i="1"/>
  <c r="GH308" i="1" s="1"/>
  <c r="GI308" i="1"/>
  <c r="GL307" i="1"/>
  <c r="GK307" i="1"/>
  <c r="DJ313" i="1"/>
  <c r="DP313" i="1" s="1"/>
  <c r="DI314" i="1" s="1"/>
  <c r="DK313" i="1"/>
  <c r="DL313" i="1"/>
  <c r="CJ308" i="1"/>
  <c r="CP308" i="1" s="1"/>
  <c r="CK308" i="1"/>
  <c r="CL308" i="1"/>
  <c r="BP236" i="1"/>
  <c r="BD237" i="1" s="1"/>
  <c r="AD239" i="1"/>
  <c r="AI239" i="1"/>
  <c r="D242" i="1"/>
  <c r="I242" i="1"/>
  <c r="IJ306" i="1" l="1"/>
  <c r="IP306" i="1" s="1"/>
  <c r="IL306" i="1"/>
  <c r="IK306" i="1"/>
  <c r="HJ240" i="1"/>
  <c r="HP240" i="1" s="1"/>
  <c r="HL240" i="1"/>
  <c r="HK240" i="1"/>
  <c r="GJ308" i="1"/>
  <c r="GP308" i="1" s="1"/>
  <c r="GL308" i="1"/>
  <c r="GK308" i="1"/>
  <c r="DD314" i="1"/>
  <c r="DH314" i="1" s="1"/>
  <c r="DJ314" i="1" s="1"/>
  <c r="DP314" i="1" s="1"/>
  <c r="DI315" i="1" s="1"/>
  <c r="CI309" i="1"/>
  <c r="CD309" i="1"/>
  <c r="BH237" i="1"/>
  <c r="BI237" i="1"/>
  <c r="BL237" i="1"/>
  <c r="BK237" i="1"/>
  <c r="AL239" i="1"/>
  <c r="AK239" i="1"/>
  <c r="AH239" i="1"/>
  <c r="L242" i="1"/>
  <c r="K242" i="1"/>
  <c r="H242" i="1"/>
  <c r="ID307" i="1" l="1"/>
  <c r="IH307" i="1" s="1"/>
  <c r="II307" i="1"/>
  <c r="HI241" i="1"/>
  <c r="HD241" i="1"/>
  <c r="HH241" i="1" s="1"/>
  <c r="GD309" i="1"/>
  <c r="GH309" i="1" s="1"/>
  <c r="GI309" i="1"/>
  <c r="DK314" i="1"/>
  <c r="DD315" i="1"/>
  <c r="DH315" i="1" s="1"/>
  <c r="DU14" i="1" s="1" a="1"/>
  <c r="DU14" i="1" s="1"/>
  <c r="DL314" i="1"/>
  <c r="DS14" i="1" a="1"/>
  <c r="DS14" i="1" s="1"/>
  <c r="DT14" i="1" a="1"/>
  <c r="DT14" i="1" s="1"/>
  <c r="DV14" i="1" a="1"/>
  <c r="DV14" i="1" s="1"/>
  <c r="CK309" i="1"/>
  <c r="CL309" i="1"/>
  <c r="CH309" i="1"/>
  <c r="CJ309" i="1" s="1"/>
  <c r="CP309" i="1" s="1"/>
  <c r="BJ237" i="1"/>
  <c r="BP237" i="1" s="1"/>
  <c r="BD238" i="1" s="1"/>
  <c r="AJ239" i="1"/>
  <c r="AP239" i="1" s="1"/>
  <c r="J242" i="1"/>
  <c r="T46" i="1" l="1" a="1"/>
  <c r="T46" i="1" s="1"/>
  <c r="T175" i="1" a="1"/>
  <c r="T175" i="1" s="1"/>
  <c r="T218" i="1" a="1"/>
  <c r="T218" i="1" s="1"/>
  <c r="T89" i="1" a="1"/>
  <c r="T89" i="1" s="1"/>
  <c r="T304" i="1" a="1"/>
  <c r="T304" i="1" s="1"/>
  <c r="T261" i="1" a="1"/>
  <c r="T261" i="1" s="1"/>
  <c r="T132" i="1" a="1"/>
  <c r="T132" i="1" s="1"/>
  <c r="S46" i="1" a="1"/>
  <c r="S46" i="1" s="1"/>
  <c r="S175" i="1" a="1"/>
  <c r="S175" i="1" s="1"/>
  <c r="S218" i="1" a="1"/>
  <c r="S218" i="1" s="1"/>
  <c r="S304" i="1" a="1"/>
  <c r="S304" i="1" s="1"/>
  <c r="S261" i="1" a="1"/>
  <c r="S261" i="1" s="1"/>
  <c r="S132" i="1" a="1"/>
  <c r="S132" i="1" s="1"/>
  <c r="S89" i="1" a="1"/>
  <c r="S89" i="1" s="1"/>
  <c r="DJ315" i="1"/>
  <c r="DP315" i="1" s="1"/>
  <c r="IJ307" i="1"/>
  <c r="IP307" i="1" s="1"/>
  <c r="IL307" i="1"/>
  <c r="IK307" i="1"/>
  <c r="HL241" i="1"/>
  <c r="HK241" i="1"/>
  <c r="HJ241" i="1"/>
  <c r="HP241" i="1" s="1"/>
  <c r="GJ309" i="1"/>
  <c r="GP309" i="1" s="1"/>
  <c r="GL309" i="1"/>
  <c r="GK309" i="1"/>
  <c r="DK315" i="1"/>
  <c r="DL315" i="1"/>
  <c r="CD310" i="1"/>
  <c r="CH310" i="1" s="1"/>
  <c r="CI310" i="1"/>
  <c r="BI238" i="1"/>
  <c r="BH238" i="1"/>
  <c r="BL238" i="1"/>
  <c r="BK238" i="1"/>
  <c r="AI240" i="1"/>
  <c r="AD240" i="1"/>
  <c r="P242" i="1"/>
  <c r="ID308" i="1" l="1"/>
  <c r="IH308" i="1" s="1"/>
  <c r="II308" i="1"/>
  <c r="HD242" i="1"/>
  <c r="HH242" i="1" s="1"/>
  <c r="HI242" i="1"/>
  <c r="GD310" i="1"/>
  <c r="GH310" i="1" s="1"/>
  <c r="GI310" i="1"/>
  <c r="CJ310" i="1"/>
  <c r="CP310" i="1" s="1"/>
  <c r="CD311" i="1"/>
  <c r="CH311" i="1" s="1"/>
  <c r="CI311" i="1"/>
  <c r="CL310" i="1"/>
  <c r="CK310" i="1"/>
  <c r="BJ238" i="1"/>
  <c r="BP238" i="1" s="1"/>
  <c r="BI239" i="1"/>
  <c r="BD239" i="1"/>
  <c r="BH239" i="1" s="1"/>
  <c r="AL240" i="1"/>
  <c r="AK240" i="1"/>
  <c r="AH240" i="1"/>
  <c r="D243" i="1"/>
  <c r="H243" i="1" s="1"/>
  <c r="I243" i="1"/>
  <c r="IJ308" i="1" l="1"/>
  <c r="IP308" i="1" s="1"/>
  <c r="IL308" i="1"/>
  <c r="IK308" i="1"/>
  <c r="HJ242" i="1"/>
  <c r="HP242" i="1" s="1"/>
  <c r="HL242" i="1"/>
  <c r="HK242" i="1"/>
  <c r="GJ310" i="1"/>
  <c r="GP310" i="1" s="1"/>
  <c r="GL310" i="1"/>
  <c r="GK310" i="1"/>
  <c r="CJ311" i="1"/>
  <c r="CP311" i="1" s="1"/>
  <c r="CK311" i="1"/>
  <c r="CL311" i="1"/>
  <c r="BL239" i="1"/>
  <c r="BK239" i="1"/>
  <c r="BJ239" i="1"/>
  <c r="BP239" i="1" s="1"/>
  <c r="AJ240" i="1"/>
  <c r="AP240" i="1" s="1"/>
  <c r="J243" i="1"/>
  <c r="P243" i="1" s="1"/>
  <c r="L243" i="1"/>
  <c r="K243" i="1"/>
  <c r="ID309" i="1" l="1"/>
  <c r="IH309" i="1" s="1"/>
  <c r="II309" i="1"/>
  <c r="HI243" i="1"/>
  <c r="HD243" i="1"/>
  <c r="HL243" i="1" s="1"/>
  <c r="GD311" i="1"/>
  <c r="GH311" i="1" s="1"/>
  <c r="GI311" i="1"/>
  <c r="CD312" i="1"/>
  <c r="CH312" i="1" s="1"/>
  <c r="CI312" i="1"/>
  <c r="BD240" i="1"/>
  <c r="BH240" i="1" s="1"/>
  <c r="BI240" i="1"/>
  <c r="AD241" i="1"/>
  <c r="AH241" i="1" s="1"/>
  <c r="AI241" i="1"/>
  <c r="D244" i="1"/>
  <c r="H244" i="1" s="1"/>
  <c r="I244" i="1"/>
  <c r="IJ309" i="1" l="1"/>
  <c r="IP309" i="1" s="1"/>
  <c r="ID310" i="1"/>
  <c r="IH310" i="1" s="1"/>
  <c r="II310" i="1"/>
  <c r="IL309" i="1"/>
  <c r="IK309" i="1"/>
  <c r="HK243" i="1"/>
  <c r="HH243" i="1"/>
  <c r="HJ243" i="1" s="1"/>
  <c r="HP243" i="1" s="1"/>
  <c r="GJ311" i="1"/>
  <c r="GP311" i="1" s="1"/>
  <c r="GL311" i="1"/>
  <c r="GK311" i="1"/>
  <c r="CJ312" i="1"/>
  <c r="CP312" i="1" s="1"/>
  <c r="CL312" i="1"/>
  <c r="CK312" i="1"/>
  <c r="BJ240" i="1"/>
  <c r="BP240" i="1" s="1"/>
  <c r="BL240" i="1"/>
  <c r="BK240" i="1"/>
  <c r="AJ241" i="1"/>
  <c r="AP241" i="1" s="1"/>
  <c r="AL241" i="1"/>
  <c r="AK241" i="1"/>
  <c r="J244" i="1"/>
  <c r="K244" i="1"/>
  <c r="L244" i="1"/>
  <c r="IJ310" i="1" l="1"/>
  <c r="IP310" i="1" s="1"/>
  <c r="IL310" i="1"/>
  <c r="IK310" i="1"/>
  <c r="HI244" i="1"/>
  <c r="HD244" i="1"/>
  <c r="HH244" i="1" s="1"/>
  <c r="GD312" i="1"/>
  <c r="GH312" i="1" s="1"/>
  <c r="GI312" i="1"/>
  <c r="CI313" i="1"/>
  <c r="CD313" i="1"/>
  <c r="BI241" i="1"/>
  <c r="BD241" i="1"/>
  <c r="BH241" i="1" s="1"/>
  <c r="AD242" i="1"/>
  <c r="AH242" i="1" s="1"/>
  <c r="AI242" i="1"/>
  <c r="P244" i="1"/>
  <c r="D245" i="1" s="1"/>
  <c r="ID311" i="1" l="1"/>
  <c r="IH311" i="1" s="1"/>
  <c r="II311" i="1"/>
  <c r="HL244" i="1"/>
  <c r="HK244" i="1"/>
  <c r="HJ244" i="1"/>
  <c r="HP244" i="1" s="1"/>
  <c r="GJ312" i="1"/>
  <c r="GP312" i="1" s="1"/>
  <c r="GD313" i="1" s="1"/>
  <c r="GH313" i="1" s="1"/>
  <c r="GL312" i="1"/>
  <c r="GK312" i="1"/>
  <c r="CL313" i="1"/>
  <c r="CK313" i="1"/>
  <c r="CH313" i="1"/>
  <c r="CJ313" i="1" s="1"/>
  <c r="CP313" i="1" s="1"/>
  <c r="BL241" i="1"/>
  <c r="BK241" i="1"/>
  <c r="BJ241" i="1"/>
  <c r="BP241" i="1" s="1"/>
  <c r="AJ242" i="1"/>
  <c r="AP242" i="1" s="1"/>
  <c r="AL242" i="1"/>
  <c r="AK242" i="1"/>
  <c r="H245" i="1"/>
  <c r="L245" i="1"/>
  <c r="K245" i="1"/>
  <c r="I245" i="1"/>
  <c r="IJ311" i="1" l="1"/>
  <c r="IP311" i="1" s="1"/>
  <c r="IL311" i="1"/>
  <c r="IK311" i="1"/>
  <c r="HD245" i="1"/>
  <c r="HI245" i="1"/>
  <c r="GI313" i="1"/>
  <c r="GJ313" i="1" s="1"/>
  <c r="GP313" i="1" s="1"/>
  <c r="GL313" i="1"/>
  <c r="GK313" i="1"/>
  <c r="CI314" i="1"/>
  <c r="CD314" i="1"/>
  <c r="BD242" i="1"/>
  <c r="BH242" i="1" s="1"/>
  <c r="BI242" i="1"/>
  <c r="AI243" i="1"/>
  <c r="AD243" i="1"/>
  <c r="J245" i="1"/>
  <c r="P245" i="1" s="1"/>
  <c r="D246" i="1" s="1"/>
  <c r="ID312" i="1" l="1"/>
  <c r="IH312" i="1" s="1"/>
  <c r="II312" i="1"/>
  <c r="HL245" i="1"/>
  <c r="HK245" i="1"/>
  <c r="HH245" i="1"/>
  <c r="GD314" i="1"/>
  <c r="GH314" i="1" s="1"/>
  <c r="GI314" i="1"/>
  <c r="CL314" i="1"/>
  <c r="CK314" i="1"/>
  <c r="CH314" i="1"/>
  <c r="CJ314" i="1" s="1"/>
  <c r="CP314" i="1" s="1"/>
  <c r="BJ242" i="1"/>
  <c r="BP242" i="1" s="1"/>
  <c r="BL242" i="1"/>
  <c r="BK242" i="1"/>
  <c r="AL243" i="1"/>
  <c r="AK243" i="1"/>
  <c r="AH243" i="1"/>
  <c r="H246" i="1"/>
  <c r="L246" i="1"/>
  <c r="K246" i="1"/>
  <c r="I246" i="1"/>
  <c r="J246" i="1" s="1"/>
  <c r="IJ312" i="1" l="1"/>
  <c r="IP312" i="1" s="1"/>
  <c r="ID313" i="1"/>
  <c r="II313" i="1"/>
  <c r="IH313" i="1"/>
  <c r="IL312" i="1"/>
  <c r="IK312" i="1"/>
  <c r="HJ245" i="1"/>
  <c r="HP245" i="1" s="1"/>
  <c r="GJ314" i="1"/>
  <c r="GP314" i="1" s="1"/>
  <c r="GL314" i="1"/>
  <c r="GK314" i="1"/>
  <c r="CI315" i="1"/>
  <c r="CD315" i="1"/>
  <c r="BI243" i="1"/>
  <c r="BD243" i="1"/>
  <c r="BH243" i="1" s="1"/>
  <c r="AJ243" i="1"/>
  <c r="AP243" i="1" s="1"/>
  <c r="P246" i="1"/>
  <c r="I247" i="1" s="1"/>
  <c r="IJ313" i="1" l="1"/>
  <c r="IP313" i="1" s="1"/>
  <c r="IL313" i="1"/>
  <c r="IK313" i="1"/>
  <c r="HD246" i="1"/>
  <c r="HH246" i="1" s="1"/>
  <c r="HI246" i="1"/>
  <c r="GD315" i="1"/>
  <c r="GH315" i="1" s="1"/>
  <c r="GU14" i="1" s="1" a="1"/>
  <c r="GU14" i="1" s="1"/>
  <c r="GI315" i="1"/>
  <c r="CS14" i="1" a="1"/>
  <c r="CS14" i="1" s="1"/>
  <c r="CK315" i="1"/>
  <c r="CT14" i="1" a="1"/>
  <c r="CT14" i="1" s="1"/>
  <c r="CL315" i="1"/>
  <c r="CH315" i="1"/>
  <c r="CU14" i="1" s="1" a="1"/>
  <c r="CU14" i="1" s="1"/>
  <c r="CV14" i="1" a="1"/>
  <c r="CV14" i="1" s="1"/>
  <c r="BL243" i="1"/>
  <c r="BK243" i="1"/>
  <c r="BJ243" i="1"/>
  <c r="BP243" i="1" s="1"/>
  <c r="AD244" i="1"/>
  <c r="AH244" i="1" s="1"/>
  <c r="AI244" i="1"/>
  <c r="D247" i="1"/>
  <c r="K247" i="1" s="1"/>
  <c r="S45" i="1" l="1" a="1"/>
  <c r="S45" i="1" s="1"/>
  <c r="S303" i="1" a="1"/>
  <c r="S303" i="1" s="1"/>
  <c r="S260" i="1" a="1"/>
  <c r="S260" i="1" s="1"/>
  <c r="S131" i="1" a="1"/>
  <c r="S131" i="1" s="1"/>
  <c r="S88" i="1" a="1"/>
  <c r="S88" i="1" s="1"/>
  <c r="S217" i="1" a="1"/>
  <c r="S217" i="1" s="1"/>
  <c r="S174" i="1" a="1"/>
  <c r="S174" i="1" s="1"/>
  <c r="T45" i="1" a="1"/>
  <c r="T45" i="1" s="1"/>
  <c r="T260" i="1" a="1"/>
  <c r="T260" i="1" s="1"/>
  <c r="T131" i="1" a="1"/>
  <c r="T131" i="1" s="1"/>
  <c r="T217" i="1" a="1"/>
  <c r="T217" i="1" s="1"/>
  <c r="T174" i="1" a="1"/>
  <c r="T174" i="1" s="1"/>
  <c r="T88" i="1" a="1"/>
  <c r="T88" i="1" s="1"/>
  <c r="T303" i="1" a="1"/>
  <c r="T303" i="1" s="1"/>
  <c r="ID314" i="1"/>
  <c r="IH314" i="1" s="1"/>
  <c r="II314" i="1"/>
  <c r="HJ246" i="1"/>
  <c r="HP246" i="1" s="1"/>
  <c r="HL246" i="1"/>
  <c r="HK246" i="1"/>
  <c r="GJ315" i="1"/>
  <c r="GP315" i="1" s="1"/>
  <c r="GV14" i="1" a="1"/>
  <c r="GV14" i="1" s="1"/>
  <c r="GK315" i="1"/>
  <c r="GL315" i="1"/>
  <c r="GT14" i="1" a="1"/>
  <c r="GT14" i="1" s="1"/>
  <c r="GS14" i="1" a="1"/>
  <c r="GS14" i="1" s="1"/>
  <c r="CJ315" i="1"/>
  <c r="CP315" i="1" s="1"/>
  <c r="BD244" i="1"/>
  <c r="BI244" i="1"/>
  <c r="AJ244" i="1"/>
  <c r="AP244" i="1" s="1"/>
  <c r="AL244" i="1"/>
  <c r="AK244" i="1"/>
  <c r="L247" i="1"/>
  <c r="H247" i="1"/>
  <c r="J247" i="1" s="1"/>
  <c r="T49" i="1" l="1" a="1"/>
  <c r="T49" i="1" s="1"/>
  <c r="T178" i="1" a="1"/>
  <c r="T178" i="1" s="1"/>
  <c r="T92" i="1" a="1"/>
  <c r="T92" i="1" s="1"/>
  <c r="T307" i="1" a="1"/>
  <c r="T307" i="1" s="1"/>
  <c r="T135" i="1" a="1"/>
  <c r="T135" i="1" s="1"/>
  <c r="T264" i="1" a="1"/>
  <c r="T264" i="1" s="1"/>
  <c r="T221" i="1" a="1"/>
  <c r="T221" i="1" s="1"/>
  <c r="S49" i="1" a="1"/>
  <c r="S49" i="1" s="1"/>
  <c r="S221" i="1" a="1"/>
  <c r="S221" i="1" s="1"/>
  <c r="S264" i="1" a="1"/>
  <c r="S264" i="1" s="1"/>
  <c r="S178" i="1" a="1"/>
  <c r="S178" i="1" s="1"/>
  <c r="S92" i="1" a="1"/>
  <c r="S92" i="1" s="1"/>
  <c r="S307" i="1" a="1"/>
  <c r="S307" i="1" s="1"/>
  <c r="S135" i="1" a="1"/>
  <c r="S135" i="1" s="1"/>
  <c r="IJ314" i="1"/>
  <c r="IP314" i="1" s="1"/>
  <c r="ID315" i="1"/>
  <c r="IH315" i="1" s="1"/>
  <c r="II315" i="1"/>
  <c r="IV14" i="1" s="1" a="1"/>
  <c r="IV14" i="1" s="1"/>
  <c r="IL314" i="1"/>
  <c r="IK314" i="1"/>
  <c r="HI247" i="1"/>
  <c r="HD247" i="1"/>
  <c r="HH247" i="1" s="1"/>
  <c r="BL244" i="1"/>
  <c r="BK244" i="1"/>
  <c r="BH244" i="1"/>
  <c r="AI245" i="1"/>
  <c r="AD245" i="1"/>
  <c r="AH245" i="1" s="1"/>
  <c r="P247" i="1"/>
  <c r="D248" i="1" s="1"/>
  <c r="IJ315" i="1" l="1"/>
  <c r="IP315" i="1" s="1"/>
  <c r="IU14" i="1" a="1"/>
  <c r="IU14" i="1" s="1"/>
  <c r="IK315" i="1"/>
  <c r="IL315" i="1"/>
  <c r="IS14" i="1" a="1"/>
  <c r="IS14" i="1" s="1"/>
  <c r="IT14" i="1" a="1"/>
  <c r="IT14" i="1" s="1"/>
  <c r="HL247" i="1"/>
  <c r="HK247" i="1"/>
  <c r="HJ247" i="1"/>
  <c r="HP247" i="1" s="1"/>
  <c r="BJ244" i="1"/>
  <c r="BP244" i="1" s="1"/>
  <c r="AL245" i="1"/>
  <c r="AK245" i="1"/>
  <c r="AJ245" i="1"/>
  <c r="AP245" i="1" s="1"/>
  <c r="H248" i="1"/>
  <c r="K248" i="1"/>
  <c r="L248" i="1"/>
  <c r="I248" i="1"/>
  <c r="T51" i="1" l="1" a="1"/>
  <c r="T51" i="1" s="1"/>
  <c r="T266" i="1" a="1"/>
  <c r="T266" i="1" s="1"/>
  <c r="T309" i="1" a="1"/>
  <c r="T309" i="1" s="1"/>
  <c r="T223" i="1" a="1"/>
  <c r="T223" i="1" s="1"/>
  <c r="T180" i="1" a="1"/>
  <c r="T180" i="1" s="1"/>
  <c r="T94" i="1" a="1"/>
  <c r="T94" i="1" s="1"/>
  <c r="T137" i="1" a="1"/>
  <c r="T137" i="1" s="1"/>
  <c r="S51" i="1" a="1"/>
  <c r="S51" i="1" s="1"/>
  <c r="S266" i="1" a="1"/>
  <c r="S266" i="1" s="1"/>
  <c r="S180" i="1" a="1"/>
  <c r="S180" i="1" s="1"/>
  <c r="S309" i="1" a="1"/>
  <c r="S309" i="1" s="1"/>
  <c r="S223" i="1" a="1"/>
  <c r="S223" i="1" s="1"/>
  <c r="S137" i="1" a="1"/>
  <c r="S137" i="1" s="1"/>
  <c r="S94" i="1" a="1"/>
  <c r="S94" i="1" s="1"/>
  <c r="HD248" i="1"/>
  <c r="HH248" i="1" s="1"/>
  <c r="HI248" i="1"/>
  <c r="BD245" i="1"/>
  <c r="BH245" i="1" s="1"/>
  <c r="BI245" i="1"/>
  <c r="AD246" i="1"/>
  <c r="AI246" i="1"/>
  <c r="J248" i="1"/>
  <c r="HJ248" i="1" l="1"/>
  <c r="HP248" i="1" s="1"/>
  <c r="HL248" i="1"/>
  <c r="HK248" i="1"/>
  <c r="BJ245" i="1"/>
  <c r="BP245" i="1" s="1"/>
  <c r="BL245" i="1"/>
  <c r="BK245" i="1"/>
  <c r="AL246" i="1"/>
  <c r="AK246" i="1"/>
  <c r="AH246" i="1"/>
  <c r="AJ246" i="1" s="1"/>
  <c r="P248" i="1"/>
  <c r="D249" i="1" s="1"/>
  <c r="HD249" i="1" l="1"/>
  <c r="HI249" i="1"/>
  <c r="BD246" i="1"/>
  <c r="BI246" i="1"/>
  <c r="AP246" i="1"/>
  <c r="H249" i="1"/>
  <c r="K249" i="1"/>
  <c r="L249" i="1"/>
  <c r="I249" i="1"/>
  <c r="HL249" i="1" l="1"/>
  <c r="HK249" i="1"/>
  <c r="HH249" i="1"/>
  <c r="BL246" i="1"/>
  <c r="BK246" i="1"/>
  <c r="BH246" i="1"/>
  <c r="AD247" i="1"/>
  <c r="AH247" i="1" s="1"/>
  <c r="AI247" i="1"/>
  <c r="J249" i="1"/>
  <c r="P249" i="1" s="1"/>
  <c r="HJ249" i="1" l="1"/>
  <c r="HP249" i="1" s="1"/>
  <c r="BJ246" i="1"/>
  <c r="BP246" i="1" s="1"/>
  <c r="AL247" i="1"/>
  <c r="AK247" i="1"/>
  <c r="AJ247" i="1"/>
  <c r="AP247" i="1" s="1"/>
  <c r="D250" i="1"/>
  <c r="I250" i="1"/>
  <c r="HI250" i="1" l="1"/>
  <c r="HD250" i="1"/>
  <c r="BI247" i="1"/>
  <c r="BD247" i="1"/>
  <c r="AI248" i="1"/>
  <c r="AD248" i="1"/>
  <c r="AH248" i="1" s="1"/>
  <c r="L250" i="1"/>
  <c r="K250" i="1"/>
  <c r="H250" i="1"/>
  <c r="J250" i="1" s="1"/>
  <c r="HL250" i="1" l="1"/>
  <c r="HK250" i="1"/>
  <c r="HH250" i="1"/>
  <c r="BL247" i="1"/>
  <c r="BK247" i="1"/>
  <c r="BH247" i="1"/>
  <c r="AL248" i="1"/>
  <c r="AK248" i="1"/>
  <c r="AJ248" i="1"/>
  <c r="AP248" i="1" s="1"/>
  <c r="P250" i="1"/>
  <c r="HJ250" i="1" l="1"/>
  <c r="HP250" i="1" s="1"/>
  <c r="BJ247" i="1"/>
  <c r="BP247" i="1" s="1"/>
  <c r="AD249" i="1"/>
  <c r="AH249" i="1" s="1"/>
  <c r="AI249" i="1"/>
  <c r="D251" i="1"/>
  <c r="H251" i="1" s="1"/>
  <c r="I251" i="1"/>
  <c r="HD251" i="1" l="1"/>
  <c r="HI251" i="1"/>
  <c r="BD248" i="1"/>
  <c r="BH248" i="1" s="1"/>
  <c r="BI248" i="1"/>
  <c r="AJ249" i="1"/>
  <c r="AP249" i="1" s="1"/>
  <c r="AL249" i="1"/>
  <c r="AK249" i="1"/>
  <c r="J251" i="1"/>
  <c r="P251" i="1" s="1"/>
  <c r="K251" i="1"/>
  <c r="L251" i="1"/>
  <c r="HL251" i="1" l="1"/>
  <c r="HK251" i="1"/>
  <c r="HH251" i="1"/>
  <c r="BJ248" i="1"/>
  <c r="BP248" i="1" s="1"/>
  <c r="BL248" i="1"/>
  <c r="BK248" i="1"/>
  <c r="AI250" i="1"/>
  <c r="AD250" i="1"/>
  <c r="AH250" i="1" s="1"/>
  <c r="D252" i="1"/>
  <c r="H252" i="1" s="1"/>
  <c r="I252" i="1"/>
  <c r="HJ251" i="1" l="1"/>
  <c r="HP251" i="1" s="1"/>
  <c r="BD249" i="1"/>
  <c r="BH249" i="1" s="1"/>
  <c r="BI249" i="1"/>
  <c r="AL250" i="1"/>
  <c r="AK250" i="1"/>
  <c r="AJ250" i="1"/>
  <c r="AP250" i="1" s="1"/>
  <c r="J252" i="1"/>
  <c r="P252" i="1" s="1"/>
  <c r="L252" i="1"/>
  <c r="K252" i="1"/>
  <c r="HI252" i="1" l="1"/>
  <c r="HD252" i="1"/>
  <c r="HH252" i="1" s="1"/>
  <c r="BJ249" i="1"/>
  <c r="BP249" i="1" s="1"/>
  <c r="BL249" i="1"/>
  <c r="BK249" i="1"/>
  <c r="AI251" i="1"/>
  <c r="AD251" i="1"/>
  <c r="D253" i="1"/>
  <c r="H253" i="1" s="1"/>
  <c r="I253" i="1"/>
  <c r="HL252" i="1" l="1"/>
  <c r="HK252" i="1"/>
  <c r="HJ252" i="1"/>
  <c r="HP252" i="1" s="1"/>
  <c r="BD250" i="1"/>
  <c r="BH250" i="1" s="1"/>
  <c r="BI250" i="1"/>
  <c r="AL251" i="1"/>
  <c r="AK251" i="1"/>
  <c r="AH251" i="1"/>
  <c r="AJ251" i="1" s="1"/>
  <c r="J253" i="1"/>
  <c r="P253" i="1" s="1"/>
  <c r="L253" i="1"/>
  <c r="K253" i="1"/>
  <c r="HD253" i="1" l="1"/>
  <c r="HH253" i="1" s="1"/>
  <c r="HI253" i="1"/>
  <c r="BJ250" i="1"/>
  <c r="BP250" i="1" s="1"/>
  <c r="BL250" i="1"/>
  <c r="BK250" i="1"/>
  <c r="AP251" i="1"/>
  <c r="D254" i="1"/>
  <c r="I254" i="1"/>
  <c r="HJ253" i="1" l="1"/>
  <c r="HP253" i="1" s="1"/>
  <c r="HL253" i="1"/>
  <c r="HK253" i="1"/>
  <c r="BD251" i="1"/>
  <c r="BH251" i="1" s="1"/>
  <c r="BI251" i="1"/>
  <c r="AI252" i="1"/>
  <c r="AD252" i="1"/>
  <c r="L254" i="1"/>
  <c r="K254" i="1"/>
  <c r="H254" i="1"/>
  <c r="HD254" i="1" l="1"/>
  <c r="HH254" i="1" s="1"/>
  <c r="HI254" i="1"/>
  <c r="BJ251" i="1"/>
  <c r="BP251" i="1" s="1"/>
  <c r="BL251" i="1"/>
  <c r="BK251" i="1"/>
  <c r="J254" i="1"/>
  <c r="P254" i="1" s="1"/>
  <c r="AL252" i="1"/>
  <c r="AK252" i="1"/>
  <c r="AH252" i="1"/>
  <c r="HJ254" i="1" l="1"/>
  <c r="HP254" i="1" s="1"/>
  <c r="HL254" i="1"/>
  <c r="HK254" i="1"/>
  <c r="BI252" i="1"/>
  <c r="BD252" i="1"/>
  <c r="BH252" i="1" s="1"/>
  <c r="I255" i="1"/>
  <c r="D255" i="1"/>
  <c r="L255" i="1" s="1"/>
  <c r="AJ252" i="1"/>
  <c r="AP252" i="1" s="1"/>
  <c r="HD255" i="1" l="1"/>
  <c r="HH255" i="1" s="1"/>
  <c r="HI255" i="1"/>
  <c r="BL252" i="1"/>
  <c r="BK252" i="1"/>
  <c r="BJ252" i="1"/>
  <c r="BP252" i="1" s="1"/>
  <c r="K255" i="1"/>
  <c r="H255" i="1"/>
  <c r="J255" i="1" s="1"/>
  <c r="P255" i="1" s="1"/>
  <c r="I256" i="1" s="1"/>
  <c r="AD253" i="1"/>
  <c r="AI253" i="1"/>
  <c r="HJ255" i="1" l="1"/>
  <c r="HP255" i="1" s="1"/>
  <c r="HL255" i="1"/>
  <c r="HK255" i="1"/>
  <c r="BI253" i="1"/>
  <c r="BD253" i="1"/>
  <c r="AL253" i="1"/>
  <c r="AK253" i="1"/>
  <c r="AH253" i="1"/>
  <c r="D256" i="1"/>
  <c r="HI256" i="1" l="1"/>
  <c r="HD256" i="1"/>
  <c r="BL253" i="1"/>
  <c r="BK253" i="1"/>
  <c r="BH253" i="1"/>
  <c r="BJ253" i="1" s="1"/>
  <c r="AJ253" i="1"/>
  <c r="AP253" i="1" s="1"/>
  <c r="K256" i="1"/>
  <c r="L256" i="1"/>
  <c r="H256" i="1"/>
  <c r="HL256" i="1" l="1"/>
  <c r="HK256" i="1"/>
  <c r="HH256" i="1"/>
  <c r="BP253" i="1"/>
  <c r="BD254" i="1" s="1"/>
  <c r="BH254" i="1" s="1"/>
  <c r="AD254" i="1"/>
  <c r="AH254" i="1" s="1"/>
  <c r="AI254" i="1"/>
  <c r="J256" i="1"/>
  <c r="P256" i="1" s="1"/>
  <c r="HJ256" i="1" l="1"/>
  <c r="HP256" i="1" s="1"/>
  <c r="BI254" i="1"/>
  <c r="BJ254" i="1" s="1"/>
  <c r="BP254" i="1" s="1"/>
  <c r="BL254" i="1"/>
  <c r="BK254" i="1"/>
  <c r="AJ254" i="1"/>
  <c r="AP254" i="1" s="1"/>
  <c r="AL254" i="1"/>
  <c r="AK254" i="1"/>
  <c r="I257" i="1"/>
  <c r="D257" i="1"/>
  <c r="HD257" i="1" l="1"/>
  <c r="HH257" i="1" s="1"/>
  <c r="HI257" i="1"/>
  <c r="BI255" i="1"/>
  <c r="BD255" i="1"/>
  <c r="BH255" i="1" s="1"/>
  <c r="AD255" i="1"/>
  <c r="AH255" i="1" s="1"/>
  <c r="AI255" i="1"/>
  <c r="H257" i="1"/>
  <c r="J257" i="1" s="1"/>
  <c r="K257" i="1"/>
  <c r="L257" i="1"/>
  <c r="HJ257" i="1" l="1"/>
  <c r="HP257" i="1" s="1"/>
  <c r="HL257" i="1"/>
  <c r="HK257" i="1"/>
  <c r="BL255" i="1"/>
  <c r="BK255" i="1"/>
  <c r="BJ255" i="1"/>
  <c r="BP255" i="1" s="1"/>
  <c r="AJ255" i="1"/>
  <c r="AP255" i="1" s="1"/>
  <c r="AL255" i="1"/>
  <c r="AK255" i="1"/>
  <c r="P257" i="1"/>
  <c r="HI258" i="1" l="1"/>
  <c r="HD258" i="1"/>
  <c r="BD256" i="1"/>
  <c r="BI256" i="1"/>
  <c r="AI256" i="1"/>
  <c r="AD256" i="1"/>
  <c r="D258" i="1"/>
  <c r="H258" i="1" s="1"/>
  <c r="I258" i="1"/>
  <c r="HL258" i="1" l="1"/>
  <c r="HK258" i="1"/>
  <c r="HH258" i="1"/>
  <c r="BL256" i="1"/>
  <c r="BK256" i="1"/>
  <c r="BH256" i="1"/>
  <c r="AL256" i="1"/>
  <c r="AK256" i="1"/>
  <c r="AH256" i="1"/>
  <c r="AJ256" i="1" s="1"/>
  <c r="J258" i="1"/>
  <c r="P258" i="1" s="1"/>
  <c r="K258" i="1"/>
  <c r="L258" i="1"/>
  <c r="HJ258" i="1" l="1"/>
  <c r="HP258" i="1" s="1"/>
  <c r="BJ256" i="1"/>
  <c r="BP256" i="1" s="1"/>
  <c r="AP256" i="1"/>
  <c r="D259" i="1"/>
  <c r="H259" i="1" s="1"/>
  <c r="I259" i="1"/>
  <c r="HI259" i="1" l="1"/>
  <c r="HD259" i="1"/>
  <c r="BI257" i="1"/>
  <c r="BD257" i="1"/>
  <c r="AD257" i="1"/>
  <c r="AI257" i="1"/>
  <c r="J259" i="1"/>
  <c r="P259" i="1" s="1"/>
  <c r="K259" i="1"/>
  <c r="L259" i="1"/>
  <c r="HL259" i="1" l="1"/>
  <c r="HK259" i="1"/>
  <c r="HH259" i="1"/>
  <c r="HJ259" i="1" s="1"/>
  <c r="BL257" i="1"/>
  <c r="BK257" i="1"/>
  <c r="BH257" i="1"/>
  <c r="AL257" i="1"/>
  <c r="AK257" i="1"/>
  <c r="AH257" i="1"/>
  <c r="D260" i="1"/>
  <c r="H260" i="1" s="1"/>
  <c r="I260" i="1"/>
  <c r="HP259" i="1" l="1"/>
  <c r="BJ257" i="1"/>
  <c r="BP257" i="1" s="1"/>
  <c r="AJ257" i="1"/>
  <c r="AP257" i="1" s="1"/>
  <c r="J260" i="1"/>
  <c r="P260" i="1" s="1"/>
  <c r="L260" i="1"/>
  <c r="K260" i="1"/>
  <c r="HD260" i="1" l="1"/>
  <c r="HH260" i="1" s="1"/>
  <c r="HI260" i="1"/>
  <c r="BD258" i="1"/>
  <c r="BH258" i="1" s="1"/>
  <c r="BI258" i="1"/>
  <c r="AD258" i="1"/>
  <c r="AI258" i="1"/>
  <c r="D261" i="1"/>
  <c r="H261" i="1" s="1"/>
  <c r="I261" i="1"/>
  <c r="HJ260" i="1" l="1"/>
  <c r="HP260" i="1" s="1"/>
  <c r="HL260" i="1"/>
  <c r="HK260" i="1"/>
  <c r="BJ258" i="1"/>
  <c r="BP258" i="1" s="1"/>
  <c r="BL258" i="1"/>
  <c r="BK258" i="1"/>
  <c r="AL258" i="1"/>
  <c r="AK258" i="1"/>
  <c r="AH258" i="1"/>
  <c r="J261" i="1"/>
  <c r="P261" i="1" s="1"/>
  <c r="L261" i="1"/>
  <c r="K261" i="1"/>
  <c r="HI261" i="1" l="1"/>
  <c r="HD261" i="1"/>
  <c r="BD259" i="1"/>
  <c r="BH259" i="1" s="1"/>
  <c r="BI259" i="1"/>
  <c r="AJ258" i="1"/>
  <c r="AP258" i="1" s="1"/>
  <c r="D262" i="1"/>
  <c r="H262" i="1" s="1"/>
  <c r="I262" i="1"/>
  <c r="HL261" i="1" l="1"/>
  <c r="HK261" i="1"/>
  <c r="HH261" i="1"/>
  <c r="BJ259" i="1"/>
  <c r="BP259" i="1" s="1"/>
  <c r="BL259" i="1"/>
  <c r="BK259" i="1"/>
  <c r="AD259" i="1"/>
  <c r="AH259" i="1" s="1"/>
  <c r="AI259" i="1"/>
  <c r="J262" i="1"/>
  <c r="P262" i="1" s="1"/>
  <c r="L262" i="1"/>
  <c r="K262" i="1"/>
  <c r="HJ261" i="1" l="1"/>
  <c r="HP261" i="1" s="1"/>
  <c r="BD260" i="1"/>
  <c r="BH260" i="1" s="1"/>
  <c r="BI260" i="1"/>
  <c r="AJ259" i="1"/>
  <c r="AP259" i="1" s="1"/>
  <c r="AL259" i="1"/>
  <c r="AK259" i="1"/>
  <c r="D263" i="1"/>
  <c r="H263" i="1" s="1"/>
  <c r="I263" i="1"/>
  <c r="HD262" i="1" l="1"/>
  <c r="HH262" i="1" s="1"/>
  <c r="HI262" i="1"/>
  <c r="BJ260" i="1"/>
  <c r="BP260" i="1" s="1"/>
  <c r="BL260" i="1"/>
  <c r="BK260" i="1"/>
  <c r="AD260" i="1"/>
  <c r="AI260" i="1"/>
  <c r="J263" i="1"/>
  <c r="P263" i="1" s="1"/>
  <c r="L263" i="1"/>
  <c r="K263" i="1"/>
  <c r="HJ262" i="1" l="1"/>
  <c r="HP262" i="1" s="1"/>
  <c r="HL262" i="1"/>
  <c r="HK262" i="1"/>
  <c r="BD261" i="1"/>
  <c r="BH261" i="1" s="1"/>
  <c r="BI261" i="1"/>
  <c r="AL260" i="1"/>
  <c r="AK260" i="1"/>
  <c r="AH260" i="1"/>
  <c r="D264" i="1"/>
  <c r="H264" i="1" s="1"/>
  <c r="I264" i="1"/>
  <c r="HD263" i="1" l="1"/>
  <c r="HH263" i="1" s="1"/>
  <c r="HI263" i="1"/>
  <c r="BJ261" i="1"/>
  <c r="BP261" i="1" s="1"/>
  <c r="BL261" i="1"/>
  <c r="BK261" i="1"/>
  <c r="AJ260" i="1"/>
  <c r="AP260" i="1" s="1"/>
  <c r="J264" i="1"/>
  <c r="P264" i="1" s="1"/>
  <c r="K264" i="1"/>
  <c r="L264" i="1"/>
  <c r="HJ263" i="1" l="1"/>
  <c r="HP263" i="1" s="1"/>
  <c r="HK263" i="1"/>
  <c r="HL263" i="1"/>
  <c r="HI264" i="1"/>
  <c r="HD264" i="1"/>
  <c r="BD262" i="1"/>
  <c r="BH262" i="1" s="1"/>
  <c r="BI262" i="1"/>
  <c r="AD261" i="1"/>
  <c r="AH261" i="1" s="1"/>
  <c r="AI261" i="1"/>
  <c r="D265" i="1"/>
  <c r="H265" i="1" s="1"/>
  <c r="I265" i="1"/>
  <c r="HL264" i="1" l="1"/>
  <c r="HK264" i="1"/>
  <c r="HH264" i="1"/>
  <c r="HJ264" i="1" s="1"/>
  <c r="BJ262" i="1"/>
  <c r="BP262" i="1" s="1"/>
  <c r="BL262" i="1"/>
  <c r="BK262" i="1"/>
  <c r="AJ261" i="1"/>
  <c r="AP261" i="1" s="1"/>
  <c r="AL261" i="1"/>
  <c r="AK261" i="1"/>
  <c r="J265" i="1"/>
  <c r="P265" i="1" s="1"/>
  <c r="L265" i="1"/>
  <c r="K265" i="1"/>
  <c r="HP264" i="1" l="1"/>
  <c r="HD265" i="1" s="1"/>
  <c r="HH265" i="1" s="1"/>
  <c r="BD263" i="1"/>
  <c r="BI263" i="1"/>
  <c r="AI262" i="1"/>
  <c r="AD262" i="1"/>
  <c r="D266" i="1"/>
  <c r="H266" i="1" s="1"/>
  <c r="I266" i="1"/>
  <c r="HI265" i="1" l="1"/>
  <c r="HJ265" i="1" s="1"/>
  <c r="HP265" i="1" s="1"/>
  <c r="HL265" i="1"/>
  <c r="HK265" i="1"/>
  <c r="BL263" i="1"/>
  <c r="BK263" i="1"/>
  <c r="BH263" i="1"/>
  <c r="J266" i="1"/>
  <c r="P266" i="1" s="1"/>
  <c r="D267" i="1" s="1"/>
  <c r="AL262" i="1"/>
  <c r="AK262" i="1"/>
  <c r="AH262" i="1"/>
  <c r="K266" i="1"/>
  <c r="L266" i="1"/>
  <c r="HI266" i="1" l="1"/>
  <c r="HD266" i="1"/>
  <c r="BJ263" i="1"/>
  <c r="BP263" i="1" s="1"/>
  <c r="AJ262" i="1"/>
  <c r="AP262" i="1" s="1"/>
  <c r="H267" i="1"/>
  <c r="L267" i="1"/>
  <c r="K267" i="1"/>
  <c r="I267" i="1"/>
  <c r="HL266" i="1" l="1"/>
  <c r="HK266" i="1"/>
  <c r="HH266" i="1"/>
  <c r="HJ266" i="1" s="1"/>
  <c r="BI264" i="1"/>
  <c r="BD264" i="1"/>
  <c r="J267" i="1"/>
  <c r="P267" i="1" s="1"/>
  <c r="D268" i="1" s="1"/>
  <c r="AI263" i="1"/>
  <c r="AD263" i="1"/>
  <c r="HP266" i="1" l="1"/>
  <c r="HI267" i="1" s="1"/>
  <c r="BL264" i="1"/>
  <c r="BK264" i="1"/>
  <c r="BH264" i="1"/>
  <c r="AL263" i="1"/>
  <c r="AK263" i="1"/>
  <c r="AH263" i="1"/>
  <c r="AJ263" i="1" s="1"/>
  <c r="H268" i="1"/>
  <c r="K268" i="1"/>
  <c r="L268" i="1"/>
  <c r="I268" i="1"/>
  <c r="HD267" i="1" l="1"/>
  <c r="HK267" i="1" s="1"/>
  <c r="J268" i="1"/>
  <c r="P268" i="1" s="1"/>
  <c r="D269" i="1" s="1"/>
  <c r="BJ264" i="1"/>
  <c r="BP264" i="1" s="1"/>
  <c r="AP263" i="1"/>
  <c r="HH267" i="1" l="1"/>
  <c r="HJ267" i="1" s="1"/>
  <c r="HL267" i="1"/>
  <c r="HP267" i="1"/>
  <c r="BD265" i="1"/>
  <c r="BH265" i="1" s="1"/>
  <c r="BI265" i="1"/>
  <c r="AI264" i="1"/>
  <c r="AD264" i="1"/>
  <c r="H269" i="1"/>
  <c r="L269" i="1"/>
  <c r="K269" i="1"/>
  <c r="I269" i="1"/>
  <c r="HD268" i="1" l="1"/>
  <c r="HI268" i="1"/>
  <c r="BJ265" i="1"/>
  <c r="BP265" i="1" s="1"/>
  <c r="BL265" i="1"/>
  <c r="BK265" i="1"/>
  <c r="AL264" i="1"/>
  <c r="AK264" i="1"/>
  <c r="AH264" i="1"/>
  <c r="AJ264" i="1" s="1"/>
  <c r="J269" i="1"/>
  <c r="P269" i="1" s="1"/>
  <c r="HL268" i="1" l="1"/>
  <c r="HK268" i="1"/>
  <c r="HH268" i="1"/>
  <c r="BD266" i="1"/>
  <c r="BH266" i="1" s="1"/>
  <c r="BI266" i="1"/>
  <c r="AP264" i="1"/>
  <c r="D270" i="1"/>
  <c r="H270" i="1" s="1"/>
  <c r="I270" i="1"/>
  <c r="HJ268" i="1" l="1"/>
  <c r="HP268" i="1" s="1"/>
  <c r="BJ266" i="1"/>
  <c r="BP266" i="1" s="1"/>
  <c r="BL266" i="1"/>
  <c r="BK266" i="1"/>
  <c r="AI265" i="1"/>
  <c r="AD265" i="1"/>
  <c r="J270" i="1"/>
  <c r="K270" i="1"/>
  <c r="L270" i="1"/>
  <c r="HD269" i="1" l="1"/>
  <c r="HI269" i="1"/>
  <c r="BD267" i="1"/>
  <c r="BI267" i="1"/>
  <c r="AL265" i="1"/>
  <c r="AK265" i="1"/>
  <c r="AH265" i="1"/>
  <c r="AJ265" i="1" s="1"/>
  <c r="P270" i="1"/>
  <c r="HL269" i="1" l="1"/>
  <c r="HK269" i="1"/>
  <c r="HH269" i="1"/>
  <c r="BL267" i="1"/>
  <c r="BK267" i="1"/>
  <c r="BH267" i="1"/>
  <c r="AP265" i="1"/>
  <c r="D271" i="1"/>
  <c r="H271" i="1" s="1"/>
  <c r="I271" i="1"/>
  <c r="HJ269" i="1" l="1"/>
  <c r="HP269" i="1" s="1"/>
  <c r="BJ267" i="1"/>
  <c r="BP267" i="1" s="1"/>
  <c r="J271" i="1"/>
  <c r="P271" i="1" s="1"/>
  <c r="D272" i="1" s="1"/>
  <c r="AD266" i="1"/>
  <c r="AH266" i="1" s="1"/>
  <c r="AI266" i="1"/>
  <c r="L271" i="1"/>
  <c r="K271" i="1"/>
  <c r="HI270" i="1" l="1"/>
  <c r="HD270" i="1"/>
  <c r="BI268" i="1"/>
  <c r="BD268" i="1"/>
  <c r="AJ266" i="1"/>
  <c r="AP266" i="1" s="1"/>
  <c r="AL266" i="1"/>
  <c r="AK266" i="1"/>
  <c r="I272" i="1"/>
  <c r="H272" i="1"/>
  <c r="K272" i="1"/>
  <c r="L272" i="1"/>
  <c r="HL270" i="1" l="1"/>
  <c r="HK270" i="1"/>
  <c r="HH270" i="1"/>
  <c r="BL268" i="1"/>
  <c r="BK268" i="1"/>
  <c r="BH268" i="1"/>
  <c r="J272" i="1"/>
  <c r="P272" i="1" s="1"/>
  <c r="D273" i="1" s="1"/>
  <c r="H273" i="1" s="1"/>
  <c r="AI267" i="1"/>
  <c r="AD267" i="1"/>
  <c r="AH267" i="1" s="1"/>
  <c r="HJ270" i="1" l="1"/>
  <c r="HP270" i="1" s="1"/>
  <c r="I273" i="1"/>
  <c r="J273" i="1" s="1"/>
  <c r="P273" i="1" s="1"/>
  <c r="D274" i="1" s="1"/>
  <c r="K273" i="1"/>
  <c r="BJ268" i="1"/>
  <c r="BP268" i="1" s="1"/>
  <c r="L273" i="1"/>
  <c r="AL267" i="1"/>
  <c r="AK267" i="1"/>
  <c r="AJ267" i="1"/>
  <c r="AP267" i="1" s="1"/>
  <c r="HI271" i="1" l="1"/>
  <c r="HD271" i="1"/>
  <c r="BD269" i="1"/>
  <c r="BI269" i="1"/>
  <c r="AI268" i="1"/>
  <c r="AD268" i="1"/>
  <c r="H274" i="1"/>
  <c r="K274" i="1"/>
  <c r="L274" i="1"/>
  <c r="I274" i="1"/>
  <c r="J274" i="1" l="1"/>
  <c r="P274" i="1" s="1"/>
  <c r="HL271" i="1"/>
  <c r="HK271" i="1"/>
  <c r="HH271" i="1"/>
  <c r="HJ271" i="1" s="1"/>
  <c r="BL269" i="1"/>
  <c r="BK269" i="1"/>
  <c r="BH269" i="1"/>
  <c r="AL268" i="1"/>
  <c r="AK268" i="1"/>
  <c r="AH268" i="1"/>
  <c r="HP271" i="1" l="1"/>
  <c r="BJ269" i="1"/>
  <c r="BP269" i="1" s="1"/>
  <c r="AJ268" i="1"/>
  <c r="AP268" i="1" s="1"/>
  <c r="D275" i="1"/>
  <c r="H275" i="1" s="1"/>
  <c r="I275" i="1"/>
  <c r="HD272" i="1" l="1"/>
  <c r="HI272" i="1"/>
  <c r="BI270" i="1"/>
  <c r="BD270" i="1"/>
  <c r="AD269" i="1"/>
  <c r="AI269" i="1"/>
  <c r="J275" i="1"/>
  <c r="P275" i="1" s="1"/>
  <c r="K275" i="1"/>
  <c r="L275" i="1"/>
  <c r="HL272" i="1" l="1"/>
  <c r="HK272" i="1"/>
  <c r="HH272" i="1"/>
  <c r="BL270" i="1"/>
  <c r="BK270" i="1"/>
  <c r="BH270" i="1"/>
  <c r="AL269" i="1"/>
  <c r="AK269" i="1"/>
  <c r="AH269" i="1"/>
  <c r="D276" i="1"/>
  <c r="H276" i="1" s="1"/>
  <c r="I276" i="1"/>
  <c r="HJ272" i="1" l="1"/>
  <c r="HP272" i="1" s="1"/>
  <c r="BJ270" i="1"/>
  <c r="BP270" i="1" s="1"/>
  <c r="AJ269" i="1"/>
  <c r="AP269" i="1" s="1"/>
  <c r="J276" i="1"/>
  <c r="P276" i="1" s="1"/>
  <c r="K276" i="1"/>
  <c r="L276" i="1"/>
  <c r="HD273" i="1" l="1"/>
  <c r="HH273" i="1" s="1"/>
  <c r="HI273" i="1"/>
  <c r="BI271" i="1"/>
  <c r="BD271" i="1"/>
  <c r="AI270" i="1"/>
  <c r="AD270" i="1"/>
  <c r="D277" i="1"/>
  <c r="H277" i="1" s="1"/>
  <c r="I277" i="1"/>
  <c r="HJ273" i="1" l="1"/>
  <c r="HP273" i="1" s="1"/>
  <c r="HL273" i="1"/>
  <c r="HK273" i="1"/>
  <c r="BL271" i="1"/>
  <c r="BK271" i="1"/>
  <c r="BH271" i="1"/>
  <c r="AL270" i="1"/>
  <c r="AK270" i="1"/>
  <c r="AH270" i="1"/>
  <c r="J277" i="1"/>
  <c r="P277" i="1" s="1"/>
  <c r="K277" i="1"/>
  <c r="L277" i="1"/>
  <c r="HI274" i="1" l="1"/>
  <c r="HD274" i="1"/>
  <c r="HH274" i="1" s="1"/>
  <c r="BJ271" i="1"/>
  <c r="BP271" i="1" s="1"/>
  <c r="AJ270" i="1"/>
  <c r="AP270" i="1" s="1"/>
  <c r="D278" i="1"/>
  <c r="I278" i="1"/>
  <c r="HL274" i="1" l="1"/>
  <c r="HK274" i="1"/>
  <c r="HJ274" i="1"/>
  <c r="HP274" i="1" s="1"/>
  <c r="BD272" i="1"/>
  <c r="BH272" i="1" s="1"/>
  <c r="BI272" i="1"/>
  <c r="AI271" i="1"/>
  <c r="AD271" i="1"/>
  <c r="L278" i="1"/>
  <c r="K278" i="1"/>
  <c r="H278" i="1"/>
  <c r="HI275" i="1" l="1"/>
  <c r="HD275" i="1"/>
  <c r="BJ272" i="1"/>
  <c r="BP272" i="1" s="1"/>
  <c r="BL272" i="1"/>
  <c r="BK272" i="1"/>
  <c r="AL271" i="1"/>
  <c r="AK271" i="1"/>
  <c r="AH271" i="1"/>
  <c r="J278" i="1"/>
  <c r="HL275" i="1" l="1"/>
  <c r="HK275" i="1"/>
  <c r="HH275" i="1"/>
  <c r="HJ275" i="1" s="1"/>
  <c r="BD273" i="1"/>
  <c r="BI273" i="1"/>
  <c r="AJ271" i="1"/>
  <c r="AP271" i="1" s="1"/>
  <c r="P278" i="1"/>
  <c r="D279" i="1" s="1"/>
  <c r="HP275" i="1" l="1"/>
  <c r="BL273" i="1"/>
  <c r="BK273" i="1"/>
  <c r="BH273" i="1"/>
  <c r="I279" i="1"/>
  <c r="AD272" i="1"/>
  <c r="AI272" i="1"/>
  <c r="H279" i="1"/>
  <c r="K279" i="1"/>
  <c r="L279" i="1"/>
  <c r="HD276" i="1" l="1"/>
  <c r="HH276" i="1" s="1"/>
  <c r="HI276" i="1"/>
  <c r="BJ273" i="1"/>
  <c r="BP273" i="1" s="1"/>
  <c r="AL272" i="1"/>
  <c r="AK272" i="1"/>
  <c r="AH272" i="1"/>
  <c r="J279" i="1"/>
  <c r="P279" i="1" s="1"/>
  <c r="HJ276" i="1" l="1"/>
  <c r="HP276" i="1" s="1"/>
  <c r="HL276" i="1"/>
  <c r="HK276" i="1"/>
  <c r="BI274" i="1"/>
  <c r="BD274" i="1"/>
  <c r="AJ272" i="1"/>
  <c r="AP272" i="1" s="1"/>
  <c r="I280" i="1"/>
  <c r="D280" i="1"/>
  <c r="H280" i="1" s="1"/>
  <c r="HI277" i="1" l="1"/>
  <c r="HD277" i="1"/>
  <c r="BL274" i="1"/>
  <c r="BK274" i="1"/>
  <c r="BH274" i="1"/>
  <c r="AI273" i="1"/>
  <c r="AD273" i="1"/>
  <c r="AH273" i="1" s="1"/>
  <c r="J280" i="1"/>
  <c r="L280" i="1"/>
  <c r="K280" i="1"/>
  <c r="HL277" i="1" l="1"/>
  <c r="HK277" i="1"/>
  <c r="HH277" i="1"/>
  <c r="BJ274" i="1"/>
  <c r="BP274" i="1" s="1"/>
  <c r="AL273" i="1"/>
  <c r="AK273" i="1"/>
  <c r="AJ273" i="1"/>
  <c r="AP273" i="1" s="1"/>
  <c r="P280" i="1"/>
  <c r="D281" i="1" s="1"/>
  <c r="HJ277" i="1" l="1"/>
  <c r="HP277" i="1" s="1"/>
  <c r="BD275" i="1"/>
  <c r="BH275" i="1" s="1"/>
  <c r="BI275" i="1"/>
  <c r="AD274" i="1"/>
  <c r="AH274" i="1" s="1"/>
  <c r="AI274" i="1"/>
  <c r="H281" i="1"/>
  <c r="L281" i="1"/>
  <c r="K281" i="1"/>
  <c r="I281" i="1"/>
  <c r="HI278" i="1" l="1"/>
  <c r="HD278" i="1"/>
  <c r="BJ275" i="1"/>
  <c r="BP275" i="1" s="1"/>
  <c r="BL275" i="1"/>
  <c r="BK275" i="1"/>
  <c r="AJ274" i="1"/>
  <c r="AP274" i="1" s="1"/>
  <c r="AL274" i="1"/>
  <c r="AK274" i="1"/>
  <c r="J281" i="1"/>
  <c r="HL278" i="1" l="1"/>
  <c r="HK278" i="1"/>
  <c r="HH278" i="1"/>
  <c r="BD276" i="1"/>
  <c r="BH276" i="1" s="1"/>
  <c r="BI276" i="1"/>
  <c r="AI275" i="1"/>
  <c r="AD275" i="1"/>
  <c r="AH275" i="1" s="1"/>
  <c r="P281" i="1"/>
  <c r="D282" i="1" s="1"/>
  <c r="HJ278" i="1" l="1"/>
  <c r="HP278" i="1" s="1"/>
  <c r="BJ276" i="1"/>
  <c r="BP276" i="1" s="1"/>
  <c r="BL276" i="1"/>
  <c r="BK276" i="1"/>
  <c r="AL275" i="1"/>
  <c r="AK275" i="1"/>
  <c r="AJ275" i="1"/>
  <c r="AP275" i="1" s="1"/>
  <c r="H282" i="1"/>
  <c r="L282" i="1"/>
  <c r="K282" i="1"/>
  <c r="I282" i="1"/>
  <c r="HI279" i="1" l="1"/>
  <c r="HD279" i="1"/>
  <c r="HH279" i="1" s="1"/>
  <c r="BD277" i="1"/>
  <c r="BH277" i="1" s="1"/>
  <c r="BI277" i="1"/>
  <c r="AD276" i="1"/>
  <c r="AH276" i="1" s="1"/>
  <c r="AI276" i="1"/>
  <c r="J282" i="1"/>
  <c r="P282" i="1" s="1"/>
  <c r="HL279" i="1" l="1"/>
  <c r="HK279" i="1"/>
  <c r="HJ279" i="1"/>
  <c r="HP279" i="1" s="1"/>
  <c r="BJ277" i="1"/>
  <c r="BP277" i="1" s="1"/>
  <c r="BL277" i="1"/>
  <c r="BK277" i="1"/>
  <c r="AJ276" i="1"/>
  <c r="AP276" i="1" s="1"/>
  <c r="AL276" i="1"/>
  <c r="AK276" i="1"/>
  <c r="D283" i="1"/>
  <c r="H283" i="1" s="1"/>
  <c r="I283" i="1"/>
  <c r="HI280" i="1" l="1"/>
  <c r="HD280" i="1"/>
  <c r="HH280" i="1" s="1"/>
  <c r="BI278" i="1"/>
  <c r="BD278" i="1"/>
  <c r="AD277" i="1"/>
  <c r="AH277" i="1" s="1"/>
  <c r="AI277" i="1"/>
  <c r="J283" i="1"/>
  <c r="P283" i="1" s="1"/>
  <c r="K283" i="1"/>
  <c r="L283" i="1"/>
  <c r="HL280" i="1" l="1"/>
  <c r="HK280" i="1"/>
  <c r="HJ280" i="1"/>
  <c r="HP280" i="1" s="1"/>
  <c r="BL278" i="1"/>
  <c r="BK278" i="1"/>
  <c r="BH278" i="1"/>
  <c r="BJ278" i="1" s="1"/>
  <c r="AJ277" i="1"/>
  <c r="AP277" i="1" s="1"/>
  <c r="AL277" i="1"/>
  <c r="AK277" i="1"/>
  <c r="D284" i="1"/>
  <c r="H284" i="1" s="1"/>
  <c r="I284" i="1"/>
  <c r="HD281" i="1" l="1"/>
  <c r="HH281" i="1" s="1"/>
  <c r="HI281" i="1"/>
  <c r="BP278" i="1"/>
  <c r="AI278" i="1"/>
  <c r="AD278" i="1"/>
  <c r="AH278" i="1" s="1"/>
  <c r="J284" i="1"/>
  <c r="P284" i="1" s="1"/>
  <c r="D285" i="1" s="1"/>
  <c r="K284" i="1"/>
  <c r="L284" i="1"/>
  <c r="HJ281" i="1" l="1"/>
  <c r="HP281" i="1" s="1"/>
  <c r="HL281" i="1"/>
  <c r="HK281" i="1"/>
  <c r="BI279" i="1"/>
  <c r="BD279" i="1"/>
  <c r="BH279" i="1" s="1"/>
  <c r="AL278" i="1"/>
  <c r="AK278" i="1"/>
  <c r="AJ278" i="1"/>
  <c r="AP278" i="1" s="1"/>
  <c r="H285" i="1"/>
  <c r="K285" i="1"/>
  <c r="L285" i="1"/>
  <c r="I285" i="1"/>
  <c r="HD282" i="1" l="1"/>
  <c r="HH282" i="1" s="1"/>
  <c r="HI282" i="1"/>
  <c r="J285" i="1"/>
  <c r="P285" i="1" s="1"/>
  <c r="D286" i="1" s="1"/>
  <c r="BL279" i="1"/>
  <c r="BK279" i="1"/>
  <c r="BJ279" i="1"/>
  <c r="BP279" i="1" s="1"/>
  <c r="AI279" i="1"/>
  <c r="AD279" i="1"/>
  <c r="HJ282" i="1" l="1"/>
  <c r="HP282" i="1" s="1"/>
  <c r="HL282" i="1"/>
  <c r="HK282" i="1"/>
  <c r="BD280" i="1"/>
  <c r="BI280" i="1"/>
  <c r="AL279" i="1"/>
  <c r="AK279" i="1"/>
  <c r="AH279" i="1"/>
  <c r="AJ279" i="1" s="1"/>
  <c r="H286" i="1"/>
  <c r="K286" i="1"/>
  <c r="L286" i="1"/>
  <c r="I286" i="1"/>
  <c r="HD283" i="1" l="1"/>
  <c r="HH283" i="1" s="1"/>
  <c r="HI283" i="1"/>
  <c r="J286" i="1"/>
  <c r="P286" i="1" s="1"/>
  <c r="D287" i="1" s="1"/>
  <c r="BL280" i="1"/>
  <c r="BK280" i="1"/>
  <c r="BH280" i="1"/>
  <c r="AP279" i="1"/>
  <c r="HJ283" i="1" l="1"/>
  <c r="HP283" i="1" s="1"/>
  <c r="HL283" i="1"/>
  <c r="HK283" i="1"/>
  <c r="BJ280" i="1"/>
  <c r="BP280" i="1" s="1"/>
  <c r="AD280" i="1"/>
  <c r="AI280" i="1"/>
  <c r="I287" i="1"/>
  <c r="H287" i="1"/>
  <c r="K287" i="1"/>
  <c r="L287" i="1"/>
  <c r="HI284" i="1" l="1"/>
  <c r="HD284" i="1"/>
  <c r="HH284" i="1" s="1"/>
  <c r="BD281" i="1"/>
  <c r="BH281" i="1" s="1"/>
  <c r="BI281" i="1"/>
  <c r="J287" i="1"/>
  <c r="P287" i="1" s="1"/>
  <c r="AL280" i="1"/>
  <c r="AK280" i="1"/>
  <c r="AH280" i="1"/>
  <c r="HL284" i="1" l="1"/>
  <c r="HK284" i="1"/>
  <c r="HJ284" i="1"/>
  <c r="HP284" i="1" s="1"/>
  <c r="BJ281" i="1"/>
  <c r="BP281" i="1" s="1"/>
  <c r="BL281" i="1"/>
  <c r="BK281" i="1"/>
  <c r="AJ280" i="1"/>
  <c r="AP280" i="1" s="1"/>
  <c r="D288" i="1"/>
  <c r="I288" i="1"/>
  <c r="HI285" i="1" l="1"/>
  <c r="HD285" i="1"/>
  <c r="HH285" i="1" s="1"/>
  <c r="BD282" i="1"/>
  <c r="BH282" i="1" s="1"/>
  <c r="BI282" i="1"/>
  <c r="AI281" i="1"/>
  <c r="AD281" i="1"/>
  <c r="AH281" i="1" s="1"/>
  <c r="K288" i="1"/>
  <c r="L288" i="1"/>
  <c r="H288" i="1"/>
  <c r="HL285" i="1" l="1"/>
  <c r="HK285" i="1"/>
  <c r="HJ285" i="1"/>
  <c r="HP285" i="1" s="1"/>
  <c r="BJ282" i="1"/>
  <c r="BP282" i="1" s="1"/>
  <c r="BL282" i="1"/>
  <c r="BK282" i="1"/>
  <c r="AJ281" i="1"/>
  <c r="AP281" i="1" s="1"/>
  <c r="AL281" i="1"/>
  <c r="AK281" i="1"/>
  <c r="J288" i="1"/>
  <c r="P288" i="1" s="1"/>
  <c r="HI286" i="1" l="1"/>
  <c r="HD286" i="1"/>
  <c r="BI283" i="1"/>
  <c r="BD283" i="1"/>
  <c r="AD282" i="1"/>
  <c r="AH282" i="1" s="1"/>
  <c r="AI282" i="1"/>
  <c r="D289" i="1"/>
  <c r="H289" i="1" s="1"/>
  <c r="I289" i="1"/>
  <c r="HL286" i="1" l="1"/>
  <c r="HK286" i="1"/>
  <c r="HH286" i="1"/>
  <c r="BL283" i="1"/>
  <c r="BK283" i="1"/>
  <c r="BH283" i="1"/>
  <c r="AJ282" i="1"/>
  <c r="AP282" i="1" s="1"/>
  <c r="AL282" i="1"/>
  <c r="AK282" i="1"/>
  <c r="J289" i="1"/>
  <c r="P289" i="1" s="1"/>
  <c r="D290" i="1" s="1"/>
  <c r="K289" i="1"/>
  <c r="L289" i="1"/>
  <c r="HJ286" i="1" l="1"/>
  <c r="HP286" i="1" s="1"/>
  <c r="BJ283" i="1"/>
  <c r="BP283" i="1" s="1"/>
  <c r="AD283" i="1"/>
  <c r="AI283" i="1"/>
  <c r="H290" i="1"/>
  <c r="L290" i="1"/>
  <c r="K290" i="1"/>
  <c r="I290" i="1"/>
  <c r="HI287" i="1" l="1"/>
  <c r="HD287" i="1"/>
  <c r="BI284" i="1"/>
  <c r="BD284" i="1"/>
  <c r="AL283" i="1"/>
  <c r="AK283" i="1"/>
  <c r="AH283" i="1"/>
  <c r="J290" i="1"/>
  <c r="P290" i="1" s="1"/>
  <c r="HL287" i="1" l="1"/>
  <c r="HK287" i="1"/>
  <c r="HH287" i="1"/>
  <c r="BL284" i="1"/>
  <c r="BK284" i="1"/>
  <c r="BH284" i="1"/>
  <c r="AJ283" i="1"/>
  <c r="AP283" i="1" s="1"/>
  <c r="D291" i="1"/>
  <c r="H291" i="1" s="1"/>
  <c r="I291" i="1"/>
  <c r="HJ287" i="1" l="1"/>
  <c r="HP287" i="1" s="1"/>
  <c r="BJ284" i="1"/>
  <c r="BP284" i="1" s="1"/>
  <c r="AD284" i="1"/>
  <c r="AH284" i="1" s="1"/>
  <c r="AI284" i="1"/>
  <c r="J291" i="1"/>
  <c r="P291" i="1" s="1"/>
  <c r="K291" i="1"/>
  <c r="L291" i="1"/>
  <c r="HD288" i="1" l="1"/>
  <c r="HH288" i="1" s="1"/>
  <c r="HI288" i="1"/>
  <c r="BD285" i="1"/>
  <c r="BH285" i="1" s="1"/>
  <c r="BI285" i="1"/>
  <c r="AJ284" i="1"/>
  <c r="AP284" i="1" s="1"/>
  <c r="AL284" i="1"/>
  <c r="AK284" i="1"/>
  <c r="D292" i="1"/>
  <c r="H292" i="1" s="1"/>
  <c r="I292" i="1"/>
  <c r="HJ288" i="1" l="1"/>
  <c r="HP288" i="1" s="1"/>
  <c r="HL288" i="1"/>
  <c r="HK288" i="1"/>
  <c r="BJ285" i="1"/>
  <c r="BP285" i="1" s="1"/>
  <c r="BL285" i="1"/>
  <c r="BK285" i="1"/>
  <c r="AD285" i="1"/>
  <c r="AH285" i="1" s="1"/>
  <c r="AI285" i="1"/>
  <c r="J292" i="1"/>
  <c r="K292" i="1"/>
  <c r="L292" i="1"/>
  <c r="HD289" i="1" l="1"/>
  <c r="HH289" i="1" s="1"/>
  <c r="HI289" i="1"/>
  <c r="HK289" i="1"/>
  <c r="BI286" i="1"/>
  <c r="BD286" i="1"/>
  <c r="AL285" i="1"/>
  <c r="AK285" i="1"/>
  <c r="AJ285" i="1"/>
  <c r="AP285" i="1" s="1"/>
  <c r="P292" i="1"/>
  <c r="HL289" i="1" l="1"/>
  <c r="HJ289" i="1"/>
  <c r="HP289" i="1" s="1"/>
  <c r="HI290" i="1"/>
  <c r="HD290" i="1"/>
  <c r="BL286" i="1"/>
  <c r="BK286" i="1"/>
  <c r="BH286" i="1"/>
  <c r="AI286" i="1"/>
  <c r="AD286" i="1"/>
  <c r="AH286" i="1" s="1"/>
  <c r="D293" i="1"/>
  <c r="H293" i="1" s="1"/>
  <c r="I293" i="1"/>
  <c r="HL290" i="1" l="1"/>
  <c r="HK290" i="1"/>
  <c r="HH290" i="1"/>
  <c r="HJ290" i="1" s="1"/>
  <c r="BJ286" i="1"/>
  <c r="BP286" i="1" s="1"/>
  <c r="AL286" i="1"/>
  <c r="AK286" i="1"/>
  <c r="AJ286" i="1"/>
  <c r="AP286" i="1" s="1"/>
  <c r="J293" i="1"/>
  <c r="P293" i="1" s="1"/>
  <c r="K293" i="1"/>
  <c r="L293" i="1"/>
  <c r="HP290" i="1" l="1"/>
  <c r="BD287" i="1"/>
  <c r="BH287" i="1" s="1"/>
  <c r="BI287" i="1"/>
  <c r="AD287" i="1"/>
  <c r="AI287" i="1"/>
  <c r="D294" i="1"/>
  <c r="H294" i="1" s="1"/>
  <c r="I294" i="1"/>
  <c r="HD291" i="1" l="1"/>
  <c r="HH291" i="1" s="1"/>
  <c r="HI291" i="1"/>
  <c r="BJ287" i="1"/>
  <c r="BP287" i="1" s="1"/>
  <c r="BL287" i="1"/>
  <c r="BK287" i="1"/>
  <c r="AL287" i="1"/>
  <c r="AK287" i="1"/>
  <c r="AH287" i="1"/>
  <c r="J294" i="1"/>
  <c r="P294" i="1" s="1"/>
  <c r="K294" i="1"/>
  <c r="L294" i="1"/>
  <c r="HJ291" i="1" l="1"/>
  <c r="HP291" i="1" s="1"/>
  <c r="HL291" i="1"/>
  <c r="HK291" i="1"/>
  <c r="BI288" i="1"/>
  <c r="BD288" i="1"/>
  <c r="BH288" i="1" s="1"/>
  <c r="AJ287" i="1"/>
  <c r="AP287" i="1" s="1"/>
  <c r="I295" i="1"/>
  <c r="D295" i="1"/>
  <c r="HI292" i="1" l="1"/>
  <c r="HD292" i="1"/>
  <c r="BL288" i="1"/>
  <c r="BK288" i="1"/>
  <c r="BJ288" i="1"/>
  <c r="BP288" i="1" s="1"/>
  <c r="AD288" i="1"/>
  <c r="AH288" i="1" s="1"/>
  <c r="AI288" i="1"/>
  <c r="K295" i="1"/>
  <c r="L295" i="1"/>
  <c r="H295" i="1"/>
  <c r="HL292" i="1" l="1"/>
  <c r="HK292" i="1"/>
  <c r="HH292" i="1"/>
  <c r="HJ292" i="1" s="1"/>
  <c r="BD289" i="1"/>
  <c r="BI289" i="1"/>
  <c r="AJ288" i="1"/>
  <c r="AP288" i="1" s="1"/>
  <c r="AL288" i="1"/>
  <c r="AK288" i="1"/>
  <c r="J295" i="1"/>
  <c r="HP292" i="1" l="1"/>
  <c r="BL289" i="1"/>
  <c r="BK289" i="1"/>
  <c r="BH289" i="1"/>
  <c r="BJ289" i="1" s="1"/>
  <c r="AD289" i="1"/>
  <c r="AH289" i="1" s="1"/>
  <c r="AI289" i="1"/>
  <c r="P295" i="1"/>
  <c r="I296" i="1" s="1"/>
  <c r="HD293" i="1" l="1"/>
  <c r="HH293" i="1" s="1"/>
  <c r="HI293" i="1"/>
  <c r="BP289" i="1"/>
  <c r="BD290" i="1" s="1"/>
  <c r="BH290" i="1" s="1"/>
  <c r="AJ289" i="1"/>
  <c r="AP289" i="1" s="1"/>
  <c r="AL289" i="1"/>
  <c r="AK289" i="1"/>
  <c r="D296" i="1"/>
  <c r="HJ293" i="1" l="1"/>
  <c r="HP293" i="1" s="1"/>
  <c r="HL293" i="1"/>
  <c r="HK293" i="1"/>
  <c r="BI290" i="1"/>
  <c r="BJ290" i="1" s="1"/>
  <c r="BP290" i="1" s="1"/>
  <c r="BL290" i="1"/>
  <c r="BK290" i="1"/>
  <c r="AD290" i="1"/>
  <c r="AI290" i="1"/>
  <c r="K296" i="1"/>
  <c r="L296" i="1"/>
  <c r="H296" i="1"/>
  <c r="HI294" i="1" l="1"/>
  <c r="HD294" i="1"/>
  <c r="BD291" i="1"/>
  <c r="BI291" i="1"/>
  <c r="AL290" i="1"/>
  <c r="AK290" i="1"/>
  <c r="AH290" i="1"/>
  <c r="J296" i="1"/>
  <c r="HL294" i="1" l="1"/>
  <c r="HK294" i="1"/>
  <c r="HH294" i="1"/>
  <c r="BL291" i="1"/>
  <c r="BK291" i="1"/>
  <c r="BH291" i="1"/>
  <c r="AJ290" i="1"/>
  <c r="AP290" i="1" s="1"/>
  <c r="P296" i="1"/>
  <c r="I297" i="1" s="1"/>
  <c r="HJ294" i="1" l="1"/>
  <c r="HP294" i="1" s="1"/>
  <c r="BJ291" i="1"/>
  <c r="BP291" i="1" s="1"/>
  <c r="AD291" i="1"/>
  <c r="AH291" i="1" s="1"/>
  <c r="AI291" i="1"/>
  <c r="D297" i="1"/>
  <c r="H297" i="1" s="1"/>
  <c r="HI295" i="1" l="1"/>
  <c r="HD295" i="1"/>
  <c r="HL295" i="1" s="1"/>
  <c r="BI292" i="1"/>
  <c r="BD292" i="1"/>
  <c r="AJ291" i="1"/>
  <c r="AP291" i="1" s="1"/>
  <c r="AL291" i="1"/>
  <c r="AK291" i="1"/>
  <c r="J297" i="1"/>
  <c r="P297" i="1" s="1"/>
  <c r="K297" i="1"/>
  <c r="L297" i="1"/>
  <c r="HH295" i="1" l="1"/>
  <c r="HJ295" i="1" s="1"/>
  <c r="HP295" i="1" s="1"/>
  <c r="HK295" i="1"/>
  <c r="BL292" i="1"/>
  <c r="BK292" i="1"/>
  <c r="BH292" i="1"/>
  <c r="AI292" i="1"/>
  <c r="AD292" i="1"/>
  <c r="AL292" i="1" s="1"/>
  <c r="I298" i="1"/>
  <c r="D298" i="1"/>
  <c r="HI296" i="1" l="1"/>
  <c r="HD296" i="1"/>
  <c r="BJ292" i="1"/>
  <c r="BP292" i="1" s="1"/>
  <c r="AK292" i="1"/>
  <c r="AH292" i="1"/>
  <c r="AJ292" i="1" s="1"/>
  <c r="AP292" i="1" s="1"/>
  <c r="H298" i="1"/>
  <c r="J298" i="1" s="1"/>
  <c r="K298" i="1"/>
  <c r="L298" i="1"/>
  <c r="HL296" i="1" l="1"/>
  <c r="HK296" i="1"/>
  <c r="HH296" i="1"/>
  <c r="HJ296" i="1" s="1"/>
  <c r="BD293" i="1"/>
  <c r="BH293" i="1" s="1"/>
  <c r="BI293" i="1"/>
  <c r="AD293" i="1"/>
  <c r="AH293" i="1" s="1"/>
  <c r="AI293" i="1"/>
  <c r="P298" i="1"/>
  <c r="HP296" i="1" l="1"/>
  <c r="BJ293" i="1"/>
  <c r="BP293" i="1" s="1"/>
  <c r="BL293" i="1"/>
  <c r="BK293" i="1"/>
  <c r="AJ293" i="1"/>
  <c r="AP293" i="1" s="1"/>
  <c r="AL293" i="1"/>
  <c r="AK293" i="1"/>
  <c r="D299" i="1"/>
  <c r="H299" i="1" s="1"/>
  <c r="I299" i="1"/>
  <c r="HD297" i="1" l="1"/>
  <c r="HI297" i="1"/>
  <c r="BD294" i="1"/>
  <c r="BH294" i="1" s="1"/>
  <c r="BI294" i="1"/>
  <c r="AD294" i="1"/>
  <c r="AH294" i="1" s="1"/>
  <c r="AI294" i="1"/>
  <c r="J299" i="1"/>
  <c r="K299" i="1"/>
  <c r="L299" i="1"/>
  <c r="HL297" i="1" l="1"/>
  <c r="HK297" i="1"/>
  <c r="HH297" i="1"/>
  <c r="BJ294" i="1"/>
  <c r="BP294" i="1" s="1"/>
  <c r="BL294" i="1"/>
  <c r="BK294" i="1"/>
  <c r="AJ294" i="1"/>
  <c r="AP294" i="1" s="1"/>
  <c r="AL294" i="1"/>
  <c r="AK294" i="1"/>
  <c r="P299" i="1"/>
  <c r="D300" i="1" s="1"/>
  <c r="HJ297" i="1" l="1"/>
  <c r="HP297" i="1" s="1"/>
  <c r="BD295" i="1"/>
  <c r="BI295" i="1"/>
  <c r="AI295" i="1"/>
  <c r="AD295" i="1"/>
  <c r="I300" i="1"/>
  <c r="H300" i="1"/>
  <c r="K300" i="1"/>
  <c r="L300" i="1"/>
  <c r="HI298" i="1" l="1"/>
  <c r="HD298" i="1"/>
  <c r="BL295" i="1"/>
  <c r="BK295" i="1"/>
  <c r="BH295" i="1"/>
  <c r="AL295" i="1"/>
  <c r="AK295" i="1"/>
  <c r="AH295" i="1"/>
  <c r="AJ295" i="1" s="1"/>
  <c r="J300" i="1"/>
  <c r="P300" i="1" s="1"/>
  <c r="D301" i="1" s="1"/>
  <c r="HL298" i="1" l="1"/>
  <c r="HK298" i="1"/>
  <c r="HH298" i="1"/>
  <c r="BJ295" i="1"/>
  <c r="BP295" i="1" s="1"/>
  <c r="AP295" i="1"/>
  <c r="H301" i="1"/>
  <c r="L301" i="1"/>
  <c r="K301" i="1"/>
  <c r="I301" i="1"/>
  <c r="HJ298" i="1" l="1"/>
  <c r="HP298" i="1" s="1"/>
  <c r="BD296" i="1"/>
  <c r="BH296" i="1" s="1"/>
  <c r="BI296" i="1"/>
  <c r="AD296" i="1"/>
  <c r="AH296" i="1" s="1"/>
  <c r="AI296" i="1"/>
  <c r="J301" i="1"/>
  <c r="P301" i="1" s="1"/>
  <c r="D302" i="1" s="1"/>
  <c r="HD299" i="1" l="1"/>
  <c r="HH299" i="1" s="1"/>
  <c r="HI299" i="1"/>
  <c r="BJ296" i="1"/>
  <c r="BP296" i="1" s="1"/>
  <c r="BL296" i="1"/>
  <c r="BK296" i="1"/>
  <c r="AJ296" i="1"/>
  <c r="AP296" i="1" s="1"/>
  <c r="AL296" i="1"/>
  <c r="AK296" i="1"/>
  <c r="H302" i="1"/>
  <c r="L302" i="1"/>
  <c r="K302" i="1"/>
  <c r="I302" i="1"/>
  <c r="HJ299" i="1" l="1"/>
  <c r="HP299" i="1" s="1"/>
  <c r="HL299" i="1"/>
  <c r="HK299" i="1"/>
  <c r="BD297" i="1"/>
  <c r="BH297" i="1" s="1"/>
  <c r="BI297" i="1"/>
  <c r="AI297" i="1"/>
  <c r="AD297" i="1"/>
  <c r="J302" i="1"/>
  <c r="P302" i="1" s="1"/>
  <c r="D303" i="1" s="1"/>
  <c r="HD300" i="1" l="1"/>
  <c r="HH300" i="1" s="1"/>
  <c r="HI300" i="1"/>
  <c r="BJ297" i="1"/>
  <c r="BP297" i="1" s="1"/>
  <c r="BL297" i="1"/>
  <c r="BK297" i="1"/>
  <c r="AL297" i="1"/>
  <c r="AK297" i="1"/>
  <c r="AH297" i="1"/>
  <c r="H303" i="1"/>
  <c r="L303" i="1"/>
  <c r="K303" i="1"/>
  <c r="I303" i="1"/>
  <c r="HJ300" i="1" l="1"/>
  <c r="HP300" i="1" s="1"/>
  <c r="HL300" i="1"/>
  <c r="HK300" i="1"/>
  <c r="J303" i="1"/>
  <c r="P303" i="1" s="1"/>
  <c r="D304" i="1" s="1"/>
  <c r="BD298" i="1"/>
  <c r="BH298" i="1" s="1"/>
  <c r="BI298" i="1"/>
  <c r="AJ297" i="1"/>
  <c r="AP297" i="1" s="1"/>
  <c r="HD301" i="1" l="1"/>
  <c r="HH301" i="1" s="1"/>
  <c r="HI301" i="1"/>
  <c r="BJ298" i="1"/>
  <c r="BP298" i="1" s="1"/>
  <c r="BL298" i="1"/>
  <c r="BK298" i="1"/>
  <c r="AD298" i="1"/>
  <c r="AH298" i="1" s="1"/>
  <c r="AI298" i="1"/>
  <c r="H304" i="1"/>
  <c r="L304" i="1"/>
  <c r="K304" i="1"/>
  <c r="I304" i="1"/>
  <c r="HJ301" i="1" l="1"/>
  <c r="HP301" i="1" s="1"/>
  <c r="HL301" i="1"/>
  <c r="HK301" i="1"/>
  <c r="BI299" i="1"/>
  <c r="BD299" i="1"/>
  <c r="AJ298" i="1"/>
  <c r="AP298" i="1" s="1"/>
  <c r="AL298" i="1"/>
  <c r="AK298" i="1"/>
  <c r="J304" i="1"/>
  <c r="P304" i="1" s="1"/>
  <c r="D305" i="1" s="1"/>
  <c r="HD302" i="1" l="1"/>
  <c r="HH302" i="1" s="1"/>
  <c r="HI302" i="1"/>
  <c r="BL299" i="1"/>
  <c r="BK299" i="1"/>
  <c r="BH299" i="1"/>
  <c r="BJ299" i="1" s="1"/>
  <c r="AD299" i="1"/>
  <c r="AH299" i="1" s="1"/>
  <c r="AI299" i="1"/>
  <c r="H305" i="1"/>
  <c r="L305" i="1"/>
  <c r="K305" i="1"/>
  <c r="I305" i="1"/>
  <c r="HJ302" i="1" l="1"/>
  <c r="HP302" i="1" s="1"/>
  <c r="HL302" i="1"/>
  <c r="HK302" i="1"/>
  <c r="BP299" i="1"/>
  <c r="J305" i="1"/>
  <c r="P305" i="1" s="1"/>
  <c r="AJ299" i="1"/>
  <c r="AP299" i="1" s="1"/>
  <c r="AL299" i="1"/>
  <c r="AK299" i="1"/>
  <c r="HI303" i="1" l="1"/>
  <c r="HD303" i="1"/>
  <c r="HH303" i="1" s="1"/>
  <c r="BD300" i="1"/>
  <c r="BH300" i="1" s="1"/>
  <c r="BI300" i="1"/>
  <c r="AD300" i="1"/>
  <c r="AI300" i="1"/>
  <c r="D306" i="1"/>
  <c r="H306" i="1" s="1"/>
  <c r="I306" i="1"/>
  <c r="HL303" i="1" l="1"/>
  <c r="HK303" i="1"/>
  <c r="HJ303" i="1"/>
  <c r="HP303" i="1" s="1"/>
  <c r="BJ300" i="1"/>
  <c r="BP300" i="1" s="1"/>
  <c r="BL300" i="1"/>
  <c r="BK300" i="1"/>
  <c r="AL300" i="1"/>
  <c r="AK300" i="1"/>
  <c r="AH300" i="1"/>
  <c r="J306" i="1"/>
  <c r="K306" i="1"/>
  <c r="L306" i="1"/>
  <c r="HD304" i="1" l="1"/>
  <c r="HH304" i="1" s="1"/>
  <c r="HI304" i="1"/>
  <c r="BD301" i="1"/>
  <c r="BH301" i="1" s="1"/>
  <c r="BI301" i="1"/>
  <c r="AJ300" i="1"/>
  <c r="AP300" i="1" s="1"/>
  <c r="P306" i="1"/>
  <c r="D307" i="1" s="1"/>
  <c r="HJ304" i="1" l="1"/>
  <c r="HP304" i="1" s="1"/>
  <c r="HL304" i="1"/>
  <c r="HK304" i="1"/>
  <c r="BJ301" i="1"/>
  <c r="BP301" i="1" s="1"/>
  <c r="BL301" i="1"/>
  <c r="BK301" i="1"/>
  <c r="AD301" i="1"/>
  <c r="AI301" i="1"/>
  <c r="I307" i="1"/>
  <c r="H307" i="1"/>
  <c r="K307" i="1"/>
  <c r="L307" i="1"/>
  <c r="J307" i="1" l="1"/>
  <c r="HI305" i="1"/>
  <c r="HD305" i="1"/>
  <c r="BI302" i="1"/>
  <c r="BD302" i="1"/>
  <c r="BH302" i="1" s="1"/>
  <c r="AL301" i="1"/>
  <c r="AK301" i="1"/>
  <c r="AH301" i="1"/>
  <c r="P307" i="1"/>
  <c r="I308" i="1" s="1"/>
  <c r="HL305" i="1" l="1"/>
  <c r="HK305" i="1"/>
  <c r="HH305" i="1"/>
  <c r="D308" i="1"/>
  <c r="H308" i="1" s="1"/>
  <c r="J308" i="1" s="1"/>
  <c r="P308" i="1" s="1"/>
  <c r="BL302" i="1"/>
  <c r="BK302" i="1"/>
  <c r="BJ302" i="1"/>
  <c r="BP302" i="1" s="1"/>
  <c r="AJ301" i="1"/>
  <c r="AP301" i="1" s="1"/>
  <c r="HJ305" i="1" l="1"/>
  <c r="HP305" i="1" s="1"/>
  <c r="L308" i="1"/>
  <c r="K308" i="1"/>
  <c r="BI303" i="1"/>
  <c r="BD303" i="1"/>
  <c r="BH303" i="1" s="1"/>
  <c r="AI302" i="1"/>
  <c r="AD302" i="1"/>
  <c r="D309" i="1"/>
  <c r="H309" i="1" s="1"/>
  <c r="I309" i="1"/>
  <c r="HD306" i="1" l="1"/>
  <c r="HH306" i="1" s="1"/>
  <c r="HI306" i="1"/>
  <c r="BJ303" i="1"/>
  <c r="BP303" i="1" s="1"/>
  <c r="BL303" i="1"/>
  <c r="BK303" i="1"/>
  <c r="AL302" i="1"/>
  <c r="AK302" i="1"/>
  <c r="AH302" i="1"/>
  <c r="AJ302" i="1" s="1"/>
  <c r="J309" i="1"/>
  <c r="P309" i="1" s="1"/>
  <c r="D310" i="1" s="1"/>
  <c r="L309" i="1"/>
  <c r="K309" i="1"/>
  <c r="HJ306" i="1" l="1"/>
  <c r="HP306" i="1" s="1"/>
  <c r="HL306" i="1"/>
  <c r="HK306" i="1"/>
  <c r="BD304" i="1"/>
  <c r="BH304" i="1" s="1"/>
  <c r="BI304" i="1"/>
  <c r="AP302" i="1"/>
  <c r="H310" i="1"/>
  <c r="L310" i="1"/>
  <c r="K310" i="1"/>
  <c r="I310" i="1"/>
  <c r="J310" i="1" l="1"/>
  <c r="HI307" i="1"/>
  <c r="HD307" i="1"/>
  <c r="BJ304" i="1"/>
  <c r="BP304" i="1" s="1"/>
  <c r="BL304" i="1"/>
  <c r="BK304" i="1"/>
  <c r="AD303" i="1"/>
  <c r="AH303" i="1" s="1"/>
  <c r="AI303" i="1"/>
  <c r="P310" i="1"/>
  <c r="D311" i="1" s="1"/>
  <c r="HL307" i="1" l="1"/>
  <c r="HK307" i="1"/>
  <c r="HH307" i="1"/>
  <c r="BD305" i="1"/>
  <c r="BH305" i="1" s="1"/>
  <c r="BI305" i="1"/>
  <c r="AJ303" i="1"/>
  <c r="AP303" i="1" s="1"/>
  <c r="AL303" i="1"/>
  <c r="AK303" i="1"/>
  <c r="H311" i="1"/>
  <c r="L311" i="1"/>
  <c r="K311" i="1"/>
  <c r="I311" i="1"/>
  <c r="HJ307" i="1" l="1"/>
  <c r="HP307" i="1" s="1"/>
  <c r="BJ305" i="1"/>
  <c r="BP305" i="1" s="1"/>
  <c r="BL305" i="1"/>
  <c r="BK305" i="1"/>
  <c r="AI304" i="1"/>
  <c r="AD304" i="1"/>
  <c r="AH304" i="1" s="1"/>
  <c r="J311" i="1"/>
  <c r="P311" i="1" s="1"/>
  <c r="HI308" i="1" l="1"/>
  <c r="HD308" i="1"/>
  <c r="HH308" i="1" s="1"/>
  <c r="BD306" i="1"/>
  <c r="BH306" i="1" s="1"/>
  <c r="BI306" i="1"/>
  <c r="AL304" i="1"/>
  <c r="AK304" i="1"/>
  <c r="AJ304" i="1"/>
  <c r="AP304" i="1" s="1"/>
  <c r="D312" i="1"/>
  <c r="H312" i="1" s="1"/>
  <c r="I312" i="1"/>
  <c r="HL308" i="1" l="1"/>
  <c r="HK308" i="1"/>
  <c r="HJ308" i="1"/>
  <c r="HP308" i="1" s="1"/>
  <c r="BJ306" i="1"/>
  <c r="BP306" i="1" s="1"/>
  <c r="BL306" i="1"/>
  <c r="BK306" i="1"/>
  <c r="AD305" i="1"/>
  <c r="AI305" i="1"/>
  <c r="J312" i="1"/>
  <c r="L312" i="1"/>
  <c r="K312" i="1"/>
  <c r="HD309" i="1" l="1"/>
  <c r="HH309" i="1" s="1"/>
  <c r="HI309" i="1"/>
  <c r="BD307" i="1"/>
  <c r="BI307" i="1"/>
  <c r="AL305" i="1"/>
  <c r="AK305" i="1"/>
  <c r="AH305" i="1"/>
  <c r="P312" i="1"/>
  <c r="D313" i="1" s="1"/>
  <c r="HJ309" i="1" l="1"/>
  <c r="HP309" i="1" s="1"/>
  <c r="HL309" i="1"/>
  <c r="HK309" i="1"/>
  <c r="BL307" i="1"/>
  <c r="BK307" i="1"/>
  <c r="BH307" i="1"/>
  <c r="AJ305" i="1"/>
  <c r="AP305" i="1" s="1"/>
  <c r="H313" i="1"/>
  <c r="K313" i="1"/>
  <c r="L313" i="1"/>
  <c r="I313" i="1"/>
  <c r="HD310" i="1" l="1"/>
  <c r="HH310" i="1" s="1"/>
  <c r="HI310" i="1"/>
  <c r="BJ307" i="1"/>
  <c r="BP307" i="1" s="1"/>
  <c r="J313" i="1"/>
  <c r="P313" i="1" s="1"/>
  <c r="I314" i="1" s="1"/>
  <c r="AD306" i="1"/>
  <c r="AH306" i="1" s="1"/>
  <c r="AI306" i="1"/>
  <c r="HJ310" i="1" l="1"/>
  <c r="HP310" i="1" s="1"/>
  <c r="HL310" i="1"/>
  <c r="HK310" i="1"/>
  <c r="D314" i="1"/>
  <c r="H314" i="1" s="1"/>
  <c r="J314" i="1" s="1"/>
  <c r="BI308" i="1"/>
  <c r="BD308" i="1"/>
  <c r="AJ306" i="1"/>
  <c r="AP306" i="1" s="1"/>
  <c r="AL306" i="1"/>
  <c r="AK306" i="1"/>
  <c r="K314" i="1" l="1"/>
  <c r="HI311" i="1"/>
  <c r="HD311" i="1"/>
  <c r="L314" i="1"/>
  <c r="BL308" i="1"/>
  <c r="BK308" i="1"/>
  <c r="BH308" i="1"/>
  <c r="AD307" i="1"/>
  <c r="AI307" i="1"/>
  <c r="P314" i="1"/>
  <c r="HL311" i="1" l="1"/>
  <c r="HK311" i="1"/>
  <c r="HH311" i="1"/>
  <c r="HJ311" i="1" s="1"/>
  <c r="BJ308" i="1"/>
  <c r="BP308" i="1" s="1"/>
  <c r="AL307" i="1"/>
  <c r="AK307" i="1"/>
  <c r="AH307" i="1"/>
  <c r="D315" i="1"/>
  <c r="H315" i="1" s="1"/>
  <c r="I315" i="1"/>
  <c r="HP311" i="1" l="1"/>
  <c r="BD309" i="1"/>
  <c r="BH309" i="1" s="1"/>
  <c r="BI309" i="1"/>
  <c r="AJ307" i="1"/>
  <c r="AP307" i="1" s="1"/>
  <c r="V14" i="1" a="1"/>
  <c r="V14" i="1" s="1"/>
  <c r="J315" i="1"/>
  <c r="P315" i="1" s="1"/>
  <c r="U14" i="1" a="1"/>
  <c r="U14" i="1" s="1"/>
  <c r="L315" i="1"/>
  <c r="T14" i="1" a="1"/>
  <c r="T14" i="1" s="1"/>
  <c r="K315" i="1"/>
  <c r="S14" i="1" a="1"/>
  <c r="S14" i="1" s="1"/>
  <c r="S42" i="1" l="1" a="1"/>
  <c r="S42" i="1" s="1"/>
  <c r="S128" i="1" a="1"/>
  <c r="S128" i="1" s="1"/>
  <c r="S300" i="1" a="1"/>
  <c r="S300" i="1" s="1"/>
  <c r="S171" i="1" a="1"/>
  <c r="S171" i="1" s="1"/>
  <c r="S257" i="1" a="1"/>
  <c r="S257" i="1" s="1"/>
  <c r="S85" i="1" a="1"/>
  <c r="S85" i="1" s="1"/>
  <c r="S214" i="1" a="1"/>
  <c r="S214" i="1" s="1"/>
  <c r="T42" i="1" a="1"/>
  <c r="T42" i="1" s="1"/>
  <c r="T300" i="1" a="1"/>
  <c r="T300" i="1" s="1"/>
  <c r="T171" i="1" a="1"/>
  <c r="T171" i="1" s="1"/>
  <c r="T257" i="1" a="1"/>
  <c r="T257" i="1" s="1"/>
  <c r="T85" i="1" a="1"/>
  <c r="T85" i="1" s="1"/>
  <c r="T214" i="1" a="1"/>
  <c r="T214" i="1" s="1"/>
  <c r="T128" i="1" a="1"/>
  <c r="T128" i="1" s="1"/>
  <c r="HD312" i="1"/>
  <c r="HH312" i="1" s="1"/>
  <c r="HI312" i="1"/>
  <c r="BJ309" i="1"/>
  <c r="BP309" i="1" s="1"/>
  <c r="BL309" i="1"/>
  <c r="BK309" i="1"/>
  <c r="AD308" i="1"/>
  <c r="AH308" i="1" s="1"/>
  <c r="AI308" i="1"/>
  <c r="I5" i="2" a="1"/>
  <c r="I5" i="2" s="1"/>
  <c r="I3" i="2" a="1"/>
  <c r="I3" i="2" s="1"/>
  <c r="I7" i="2" a="1"/>
  <c r="I7" i="2" s="1"/>
  <c r="I6" i="2" a="1"/>
  <c r="I6" i="2" s="1"/>
  <c r="A3" i="2" a="1"/>
  <c r="A3" i="2" s="1"/>
  <c r="I4" i="2" a="1"/>
  <c r="I4" i="2" s="1"/>
  <c r="HJ312" i="1" l="1"/>
  <c r="HP312" i="1" s="1"/>
  <c r="HL312" i="1"/>
  <c r="HK312" i="1"/>
  <c r="BI310" i="1"/>
  <c r="BD310" i="1"/>
  <c r="BH310" i="1" s="1"/>
  <c r="AJ308" i="1"/>
  <c r="AP308" i="1" s="1"/>
  <c r="AL308" i="1"/>
  <c r="AK308" i="1"/>
  <c r="HI313" i="1" l="1"/>
  <c r="HD313" i="1"/>
  <c r="HH313" i="1" s="1"/>
  <c r="BJ310" i="1"/>
  <c r="BP310" i="1" s="1"/>
  <c r="BK310" i="1"/>
  <c r="BL310" i="1"/>
  <c r="BD311" i="1"/>
  <c r="BI311" i="1"/>
  <c r="AD309" i="1"/>
  <c r="AH309" i="1" s="1"/>
  <c r="AI309" i="1"/>
  <c r="HL313" i="1" l="1"/>
  <c r="HK313" i="1"/>
  <c r="HJ313" i="1"/>
  <c r="HP313" i="1" s="1"/>
  <c r="BL311" i="1"/>
  <c r="BK311" i="1"/>
  <c r="BH311" i="1"/>
  <c r="AJ309" i="1"/>
  <c r="AP309" i="1" s="1"/>
  <c r="AL309" i="1"/>
  <c r="AK309" i="1"/>
  <c r="HD314" i="1" l="1"/>
  <c r="HI314" i="1"/>
  <c r="HH314" i="1"/>
  <c r="BJ311" i="1"/>
  <c r="BP311" i="1" s="1"/>
  <c r="AD310" i="1"/>
  <c r="AH310" i="1" s="1"/>
  <c r="AI310" i="1"/>
  <c r="HJ314" i="1" l="1"/>
  <c r="HP314" i="1" s="1"/>
  <c r="HL314" i="1"/>
  <c r="HK314" i="1"/>
  <c r="BD312" i="1"/>
  <c r="BH312" i="1" s="1"/>
  <c r="BI312" i="1"/>
  <c r="AJ310" i="1"/>
  <c r="AP310" i="1" s="1"/>
  <c r="AL310" i="1"/>
  <c r="AK310" i="1"/>
  <c r="HD315" i="1" l="1"/>
  <c r="HH315" i="1" s="1"/>
  <c r="HI315" i="1"/>
  <c r="BJ312" i="1"/>
  <c r="BP312" i="1" s="1"/>
  <c r="BL312" i="1"/>
  <c r="BK312" i="1"/>
  <c r="AI311" i="1"/>
  <c r="AD311" i="1"/>
  <c r="HU14" i="1" l="1" a="1"/>
  <c r="HU14" i="1" s="1"/>
  <c r="HJ315" i="1"/>
  <c r="HP315" i="1" s="1"/>
  <c r="HV14" i="1" a="1"/>
  <c r="HV14" i="1" s="1"/>
  <c r="HL315" i="1"/>
  <c r="HK315" i="1"/>
  <c r="HS14" i="1" a="1"/>
  <c r="HS14" i="1" s="1"/>
  <c r="HT14" i="1" a="1"/>
  <c r="HT14" i="1" s="1"/>
  <c r="BI313" i="1"/>
  <c r="BD313" i="1"/>
  <c r="AL311" i="1"/>
  <c r="AK311" i="1"/>
  <c r="AH311" i="1"/>
  <c r="AJ311" i="1" s="1"/>
  <c r="T50" i="1" l="1" a="1"/>
  <c r="T50" i="1" s="1"/>
  <c r="T265" i="1" a="1"/>
  <c r="T265" i="1" s="1"/>
  <c r="T308" i="1" a="1"/>
  <c r="T308" i="1" s="1"/>
  <c r="T179" i="1" a="1"/>
  <c r="T179" i="1" s="1"/>
  <c r="T93" i="1" a="1"/>
  <c r="T93" i="1" s="1"/>
  <c r="T222" i="1" a="1"/>
  <c r="T222" i="1" s="1"/>
  <c r="T136" i="1" a="1"/>
  <c r="T136" i="1" s="1"/>
  <c r="S50" i="1" a="1"/>
  <c r="S50" i="1" s="1"/>
  <c r="S93" i="1" a="1"/>
  <c r="S93" i="1" s="1"/>
  <c r="S265" i="1" a="1"/>
  <c r="S265" i="1" s="1"/>
  <c r="S308" i="1" a="1"/>
  <c r="S308" i="1" s="1"/>
  <c r="S179" i="1" a="1"/>
  <c r="S179" i="1" s="1"/>
  <c r="S222" i="1" a="1"/>
  <c r="S222" i="1" s="1"/>
  <c r="S136" i="1" a="1"/>
  <c r="S136" i="1" s="1"/>
  <c r="BL313" i="1"/>
  <c r="BK313" i="1"/>
  <c r="BH313" i="1"/>
  <c r="BJ313" i="1" s="1"/>
  <c r="AP311" i="1"/>
  <c r="BP313" i="1" l="1"/>
  <c r="AD312" i="1"/>
  <c r="AH312" i="1" s="1"/>
  <c r="AI312" i="1"/>
  <c r="BD314" i="1" l="1"/>
  <c r="BH314" i="1" s="1"/>
  <c r="BI314" i="1"/>
  <c r="AJ312" i="1"/>
  <c r="AP312" i="1" s="1"/>
  <c r="AL312" i="1"/>
  <c r="AK312" i="1"/>
  <c r="BJ314" i="1" l="1"/>
  <c r="BP314" i="1" s="1"/>
  <c r="BL314" i="1"/>
  <c r="BK314" i="1"/>
  <c r="AI313" i="1"/>
  <c r="AD313" i="1"/>
  <c r="BI315" i="1" l="1"/>
  <c r="BD315" i="1"/>
  <c r="BL315" i="1" s="1"/>
  <c r="BS14" i="1" a="1"/>
  <c r="BS14" i="1" s="1"/>
  <c r="BT14" i="1" a="1"/>
  <c r="BT14" i="1" s="1"/>
  <c r="BH315" i="1"/>
  <c r="BJ315" i="1" s="1"/>
  <c r="BV14" i="1" a="1"/>
  <c r="BV14" i="1" s="1"/>
  <c r="AL313" i="1"/>
  <c r="AK313" i="1"/>
  <c r="AH313" i="1"/>
  <c r="AJ313" i="1" s="1"/>
  <c r="S44" i="1" l="1" a="1"/>
  <c r="S44" i="1" s="1"/>
  <c r="S259" i="1" a="1"/>
  <c r="S259" i="1" s="1"/>
  <c r="S130" i="1" a="1"/>
  <c r="S130" i="1" s="1"/>
  <c r="S302" i="1" a="1"/>
  <c r="S302" i="1" s="1"/>
  <c r="S216" i="1" a="1"/>
  <c r="S216" i="1" s="1"/>
  <c r="S87" i="1" a="1"/>
  <c r="S87" i="1" s="1"/>
  <c r="S173" i="1" a="1"/>
  <c r="S173" i="1" s="1"/>
  <c r="T44" i="1" a="1"/>
  <c r="T44" i="1" s="1"/>
  <c r="T173" i="1" a="1"/>
  <c r="T173" i="1" s="1"/>
  <c r="T302" i="1" a="1"/>
  <c r="T302" i="1" s="1"/>
  <c r="T216" i="1" a="1"/>
  <c r="T216" i="1" s="1"/>
  <c r="T87" i="1" a="1"/>
  <c r="T87" i="1" s="1"/>
  <c r="T130" i="1" a="1"/>
  <c r="T130" i="1" s="1"/>
  <c r="T259" i="1" a="1"/>
  <c r="T259" i="1" s="1"/>
  <c r="BK315" i="1"/>
  <c r="BP315" i="1"/>
  <c r="BU14" i="1" a="1"/>
  <c r="BU14" i="1" s="1"/>
  <c r="AP313" i="1"/>
  <c r="AD314" i="1" l="1"/>
  <c r="AH314" i="1" s="1"/>
  <c r="AI314" i="1"/>
  <c r="AJ314" i="1" l="1"/>
  <c r="AP314" i="1" s="1"/>
  <c r="AL314" i="1"/>
  <c r="AK314" i="1"/>
  <c r="AD315" i="1" l="1"/>
  <c r="AI315" i="1"/>
  <c r="AV14" i="1" l="1" a="1"/>
  <c r="AV14" i="1" s="1"/>
  <c r="AL315" i="1"/>
  <c r="AK315" i="1"/>
  <c r="AT14" i="1" a="1"/>
  <c r="AT14" i="1" s="1"/>
  <c r="AS14" i="1" a="1"/>
  <c r="AS14" i="1" s="1"/>
  <c r="AH315" i="1"/>
  <c r="S43" i="1" l="1" a="1"/>
  <c r="S43" i="1" s="1"/>
  <c r="S172" i="1" a="1"/>
  <c r="S172" i="1" s="1"/>
  <c r="S129" i="1" a="1"/>
  <c r="S129" i="1" s="1"/>
  <c r="S215" i="1" a="1"/>
  <c r="S215" i="1" s="1"/>
  <c r="S86" i="1" a="1"/>
  <c r="S86" i="1" s="1"/>
  <c r="S301" i="1" a="1"/>
  <c r="S301" i="1" s="1"/>
  <c r="S258" i="1" a="1"/>
  <c r="S258" i="1" s="1"/>
  <c r="T43" i="1" a="1"/>
  <c r="T43" i="1" s="1"/>
  <c r="R28" i="1" s="1" a="1"/>
  <c r="R28" i="1" s="1"/>
  <c r="T129" i="1" a="1"/>
  <c r="T129" i="1" s="1"/>
  <c r="T86" i="1" a="1"/>
  <c r="T86" i="1" s="1"/>
  <c r="T172" i="1" a="1"/>
  <c r="T172" i="1" s="1"/>
  <c r="T215" i="1" a="1"/>
  <c r="T215" i="1" s="1"/>
  <c r="T301" i="1" a="1"/>
  <c r="T301" i="1" s="1"/>
  <c r="T258" i="1" a="1"/>
  <c r="T258" i="1" s="1"/>
  <c r="AU14" i="1" a="1"/>
  <c r="AU14" i="1" s="1"/>
  <c r="AJ315" i="1"/>
  <c r="AP315" i="1" s="1"/>
  <c r="S238" i="1" l="1"/>
  <c r="R238" i="1"/>
  <c r="R195" i="1"/>
  <c r="S195" i="1"/>
  <c r="T267" i="1"/>
  <c r="R243" i="1" a="1"/>
  <c r="R243" i="1" s="1"/>
  <c r="S109" i="1"/>
  <c r="R109" i="1"/>
  <c r="S281" i="1"/>
  <c r="R281" i="1"/>
  <c r="T310" i="1"/>
  <c r="R286" i="1" a="1"/>
  <c r="R286" i="1" s="1"/>
  <c r="T224" i="1"/>
  <c r="R200" i="1" a="1"/>
  <c r="R200" i="1" s="1"/>
  <c r="T95" i="1"/>
  <c r="R71" i="1" a="1"/>
  <c r="R71" i="1" s="1"/>
  <c r="R152" i="1"/>
  <c r="S152" i="1"/>
  <c r="S66" i="1"/>
  <c r="R66" i="1"/>
  <c r="R157" i="1" a="1"/>
  <c r="R157" i="1" s="1"/>
  <c r="T181" i="1"/>
  <c r="R114" i="1" a="1"/>
  <c r="R114" i="1" s="1"/>
  <c r="T138" i="1"/>
  <c r="T52" i="1"/>
  <c r="S23" i="1"/>
  <c r="R23" i="1"/>
  <c r="U109" i="1" l="1"/>
  <c r="T109" i="1"/>
  <c r="V109" i="1"/>
  <c r="U195" i="1"/>
  <c r="T195" i="1"/>
  <c r="V195" i="1"/>
  <c r="C3" i="1"/>
  <c r="V281" i="1"/>
  <c r="U281" i="1"/>
  <c r="T281" i="1"/>
  <c r="U238" i="1"/>
  <c r="V238" i="1"/>
  <c r="T238" i="1"/>
  <c r="T66" i="1"/>
  <c r="V66" i="1"/>
  <c r="U66" i="1"/>
  <c r="U152" i="1"/>
  <c r="V152" i="1"/>
  <c r="T152" i="1"/>
  <c r="U23" i="1"/>
  <c r="D3" i="1" s="1"/>
  <c r="T2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<sst xmlns="http://schemas.openxmlformats.org/spreadsheetml/2006/main" count="635" uniqueCount="72">
  <si>
    <t>Sno</t>
  </si>
  <si>
    <t>Betted on</t>
  </si>
  <si>
    <t>Investment</t>
  </si>
  <si>
    <t>Result</t>
  </si>
  <si>
    <t>Won/Loss</t>
  </si>
  <si>
    <t>Return</t>
  </si>
  <si>
    <t>Invested Total</t>
  </si>
  <si>
    <t>Return Total</t>
  </si>
  <si>
    <t>Profit</t>
  </si>
  <si>
    <t>PAM</t>
  </si>
  <si>
    <t>PTA (Present Investment)</t>
  </si>
  <si>
    <t>Loss - PTAx110%</t>
  </si>
  <si>
    <t>PAM+PTA</t>
  </si>
  <si>
    <t>PAM+PTA/2</t>
  </si>
  <si>
    <t>Total Profit Percentage</t>
  </si>
  <si>
    <t>SNO</t>
  </si>
  <si>
    <t>BET-ON</t>
  </si>
  <si>
    <t>INS</t>
  </si>
  <si>
    <t>RSLT</t>
  </si>
  <si>
    <t>WrL</t>
  </si>
  <si>
    <t>RTN</t>
  </si>
  <si>
    <t>INS-TL</t>
  </si>
  <si>
    <t>RTN-TL</t>
  </si>
  <si>
    <t>PFT</t>
  </si>
  <si>
    <t>PTA</t>
  </si>
  <si>
    <t>LOS-TEN</t>
  </si>
  <si>
    <t>PAPT</t>
  </si>
  <si>
    <t>PAPT-D</t>
  </si>
  <si>
    <t>PFT-PER</t>
  </si>
  <si>
    <t>No. of Strategies Selected</t>
  </si>
  <si>
    <t>Last Running Value</t>
  </si>
  <si>
    <t>Strategy Name</t>
  </si>
  <si>
    <t>Last Running Bet-on</t>
  </si>
  <si>
    <t>=IF([@SNO]=0,0,IF([@SNO]=1,$I$3,IF($K$4, IF(P8&gt;=$L$4,0,IF(P8=0,$I$3,O8)), O8)))</t>
  </si>
  <si>
    <t>=IF(AND([@[BET-ON]]=[@RSLT], [@WrL]="Won"), [@INS]*2, IF(AND([@[BET-ON]]&lt;&gt;[@RSLT], [@WrL]="Loss"), 0,0))</t>
  </si>
  <si>
    <t>=IF([@SNO]=0,0,IF($K$4, IF(P8&gt;=$L$4, 0, [@INS]+H8), [@INS]+H8))</t>
  </si>
  <si>
    <t>=IF([@SNO]=0,0,IF($K$4, IF(P8&gt;=$L$4, 0, I8+[@RTN]), I8+[@RTN]))</t>
  </si>
  <si>
    <t>=[@[RTN-TL]]-[@[INS-TL]]</t>
  </si>
  <si>
    <t>=IF([@SNO]=0,0,IF($K$4, IF([@INS]=0, 0, N8), N8))</t>
  </si>
  <si>
    <t>=[@INS]</t>
  </si>
  <si>
    <t>=IF([@WrL]="Loss", ([@INS]*(1 + $J$4/100)), IF([@WrL]="Won", (0), 0))</t>
  </si>
  <si>
    <t>=IF([@WrL]="Loss", ([@PAM]+[@[LOS-TEN]]), IF([@WrL]="Won", ([@INS]), 0))</t>
  </si>
  <si>
    <t>=[@PAPT]/2</t>
  </si>
  <si>
    <t>=IF([@SNO]=0,0,IF($K$4, IF([@[INS-TL]]=0, 0, [@PFT]/[@[INS-TL]]%), [@PFT]/[@[INS-TL]]%))</t>
  </si>
  <si>
    <t>Table Header</t>
  </si>
  <si>
    <t>Name</t>
  </si>
  <si>
    <t>Sno.</t>
  </si>
  <si>
    <t>Formula</t>
  </si>
  <si>
    <t>=IF(D1="SNO",0,D1+1)</t>
  </si>
  <si>
    <t>Loss ADD Percent %</t>
  </si>
  <si>
    <t>Total Profit Percentage %</t>
  </si>
  <si>
    <t>=IF(OR([@[BET-ON]]="",[@RSLT]=""),"",IF(OR([@[BET-ON]]="AT",[@RSLT]="AT"),"Loss",IF(OR(AND([@[BET-ON]]="S",[@RSLT]="S"),AND([@[BET-ON]]="B",[@RSLT]="B")),"Won","Loss")))</t>
  </si>
  <si>
    <t>STGY No</t>
  </si>
  <si>
    <t>S or B</t>
  </si>
  <si>
    <t>Last Value</t>
  </si>
  <si>
    <t>Total</t>
  </si>
  <si>
    <t>S Total</t>
  </si>
  <si>
    <t>B Total</t>
  </si>
  <si>
    <t>Big - Small</t>
  </si>
  <si>
    <t>Big Letter</t>
  </si>
  <si>
    <t>=IF(MAIN_STGY[@RSLT]="","", MAIN_STGY[@RSLT])</t>
  </si>
  <si>
    <t>Changes only for this Strategy</t>
  </si>
  <si>
    <t>Changes for All Strategies</t>
  </si>
  <si>
    <t xml:space="preserve">4
First Investment  </t>
  </si>
  <si>
    <t>5
Profit Percentage %</t>
  </si>
  <si>
    <t>6
Loss ADD Percent %</t>
  </si>
  <si>
    <t>All Selected Strategies Decending order</t>
  </si>
  <si>
    <t>All Selected Strategies Next Investment Total</t>
  </si>
  <si>
    <t xml:space="preserve">All Selected </t>
  </si>
  <si>
    <t>Strategies</t>
  </si>
  <si>
    <t>All Selected</t>
  </si>
  <si>
    <t>S+B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</si>
</sst>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rgb="FF000000"/>
      <name val="Segoe UI"/>
      <family val="2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6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name val="Aptos Narrow"/>
      <family val="2"/>
      <scheme val="minor"/>
    </font>
    <font>
      <b/>
      <sz val="13"/>
      <name val="Aptos Narrow"/>
      <family val="2"/>
      <scheme val="minor"/>
    </font>
    <font>
      <b/>
      <sz val="14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11">
    <xf numFmtId="0" fontId="0" fillId="0" borderId="0" xfId="0"/>
    <xf numFmtId="0" fontId="6" fillId="7" borderId="3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4" xfId="0" quotePrefix="1" applyBorder="1"/>
    <xf numFmtId="0" fontId="0" fillId="0" borderId="0" xfId="0" quotePrefix="1"/>
    <xf numFmtId="0" fontId="0" fillId="0" borderId="0" xfId="0" quotePrefix="1" applyAlignment="1">
      <alignment wrapText="1"/>
    </xf>
    <xf numFmtId="0" fontId="0" fillId="11" borderId="0" xfId="0" applyFill="1"/>
    <xf numFmtId="0" fontId="6" fillId="7" borderId="1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1" xfId="1" applyNumberFormat="1" applyFont="1" applyFill="1" applyBorder="1" applyAlignment="1">
      <alignment horizontal="center" vertical="center" wrapText="1"/>
    </xf>
    <xf numFmtId="0" fontId="6" fillId="7" borderId="3" xfId="1" applyNumberFormat="1" applyFont="1" applyFill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6" xfId="0" applyBorder="1" applyProtection="1">
      <protection locked="0"/>
    </xf>
    <xf numFmtId="0" fontId="4" fillId="5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4" fillId="5" borderId="4" xfId="0" applyFont="1" applyFill="1" applyBorder="1" applyAlignment="1" applyProtection="1">
      <alignment horizontal="right" wrapText="1"/>
      <protection locked="0"/>
    </xf>
    <xf numFmtId="0" fontId="0" fillId="0" borderId="1" xfId="0" applyBorder="1"/>
    <xf numFmtId="0" fontId="0" fillId="0" borderId="7" xfId="0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9" borderId="0" xfId="0" applyFill="1"/>
    <xf numFmtId="0" fontId="3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9" borderId="0" xfId="0" applyFill="1" applyAlignment="1">
      <alignment vertical="center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left" wrapText="1"/>
    </xf>
    <xf numFmtId="0" fontId="3" fillId="2" borderId="3" xfId="0" applyFont="1" applyFill="1" applyBorder="1" applyAlignment="1">
      <alignment horizontal="center" vertical="center" wrapText="1"/>
    </xf>
    <xf numFmtId="0" fontId="6" fillId="7" borderId="0" xfId="0" applyFont="1" applyFill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left" vertical="center"/>
    </xf>
    <xf numFmtId="0" fontId="0" fillId="8" borderId="8" xfId="0" applyFill="1" applyBorder="1" applyAlignment="1">
      <alignment horizontal="center" vertical="center"/>
    </xf>
    <xf numFmtId="0" fontId="1" fillId="0" borderId="4" xfId="0" applyFont="1" applyBorder="1"/>
    <xf numFmtId="0" fontId="0" fillId="0" borderId="5" xfId="1" applyNumberFormat="1" applyFont="1" applyBorder="1" applyProtection="1"/>
    <xf numFmtId="0" fontId="8" fillId="12" borderId="0" xfId="0" applyFont="1" applyFill="1"/>
    <xf numFmtId="0" fontId="8" fillId="12" borderId="0" xfId="0" applyFont="1" applyFill="1" applyAlignment="1">
      <alignment horizontal="center"/>
    </xf>
    <xf numFmtId="0" fontId="8" fillId="12" borderId="0" xfId="0" applyFont="1" applyFill="1" applyAlignment="1">
      <alignment horizontal="left"/>
    </xf>
    <xf numFmtId="0" fontId="9" fillId="13" borderId="1" xfId="0" applyFont="1" applyFill="1" applyBorder="1"/>
    <xf numFmtId="0" fontId="1" fillId="0" borderId="6" xfId="0" applyFont="1" applyBorder="1"/>
    <xf numFmtId="0" fontId="0" fillId="0" borderId="4" xfId="0" applyBorder="1" applyProtection="1">
      <protection locked="0"/>
    </xf>
    <xf numFmtId="0" fontId="0" fillId="0" borderId="8" xfId="1" applyNumberFormat="1" applyFont="1" applyBorder="1" applyProtection="1"/>
    <xf numFmtId="0" fontId="6" fillId="13" borderId="3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6" fillId="10" borderId="13" xfId="0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center" vertical="center"/>
    </xf>
    <xf numFmtId="0" fontId="0" fillId="12" borderId="0" xfId="0" applyFill="1"/>
    <xf numFmtId="0" fontId="0" fillId="12" borderId="0" xfId="0" applyFill="1" applyAlignment="1">
      <alignment horizontal="center"/>
    </xf>
    <xf numFmtId="0" fontId="0" fillId="12" borderId="0" xfId="0" applyFill="1" applyAlignment="1">
      <alignment horizontal="left"/>
    </xf>
    <xf numFmtId="0" fontId="4" fillId="5" borderId="1" xfId="0" applyFont="1" applyFill="1" applyBorder="1" applyAlignment="1" applyProtection="1">
      <alignment horizontal="right" wrapText="1"/>
      <protection locked="0"/>
    </xf>
    <xf numFmtId="0" fontId="3" fillId="7" borderId="5" xfId="0" applyFont="1" applyFill="1" applyBorder="1" applyAlignment="1">
      <alignment horizontal="right" vertical="center"/>
    </xf>
    <xf numFmtId="0" fontId="12" fillId="7" borderId="4" xfId="0" applyFont="1" applyFill="1" applyBorder="1" applyAlignment="1">
      <alignment horizontal="right"/>
    </xf>
    <xf numFmtId="0" fontId="10" fillId="7" borderId="1" xfId="0" applyFont="1" applyFill="1" applyBorder="1" applyAlignment="1">
      <alignment horizontal="center" vertical="center"/>
    </xf>
    <xf numFmtId="0" fontId="13" fillId="11" borderId="5" xfId="0" applyFont="1" applyFill="1" applyBorder="1"/>
    <xf numFmtId="0" fontId="13" fillId="11" borderId="9" xfId="0" applyFont="1" applyFill="1" applyBorder="1" applyAlignment="1">
      <alignment horizontal="center" vertical="center"/>
    </xf>
    <xf numFmtId="0" fontId="14" fillId="11" borderId="4" xfId="0" applyFont="1" applyFill="1" applyBorder="1"/>
    <xf numFmtId="0" fontId="3" fillId="10" borderId="9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right"/>
    </xf>
    <xf numFmtId="0" fontId="0" fillId="4" borderId="4" xfId="0" applyFill="1" applyBorder="1"/>
    <xf numFmtId="0" fontId="1" fillId="10" borderId="5" xfId="0" applyFont="1" applyFill="1" applyBorder="1" applyAlignment="1">
      <alignment horizontal="left"/>
    </xf>
    <xf numFmtId="0" fontId="0" fillId="10" borderId="9" xfId="0" applyFill="1" applyBorder="1" applyAlignment="1">
      <alignment horizontal="left"/>
    </xf>
    <xf numFmtId="0" fontId="0" fillId="10" borderId="4" xfId="0" applyFill="1" applyBorder="1"/>
    <xf numFmtId="0" fontId="1" fillId="14" borderId="5" xfId="0" applyFont="1" applyFill="1" applyBorder="1"/>
    <xf numFmtId="0" fontId="0" fillId="14" borderId="4" xfId="0" applyFill="1" applyBorder="1" applyAlignment="1">
      <alignment horizontal="right"/>
    </xf>
    <xf numFmtId="0" fontId="3" fillId="10" borderId="7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9" borderId="0" xfId="0" applyFill="1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" fillId="6" borderId="1" xfId="0" applyFont="1" applyFill="1" applyBorder="1" applyAlignment="1">
      <alignment horizontal="center" vertical="center" wrapText="1"/>
    </xf>
    <xf numFmtId="0" fontId="8" fillId="12" borderId="0" xfId="0" applyFont="1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9" fillId="13" borderId="1" xfId="0" applyFont="1" applyFill="1" applyBorder="1" applyAlignment="1">
      <alignment horizontal="center" vertical="center"/>
    </xf>
    <xf numFmtId="0" fontId="9" fillId="13" borderId="1" xfId="0" applyFont="1" applyFill="1" applyBorder="1" applyAlignment="1">
      <alignment horizontal="left" vertical="center"/>
    </xf>
    <xf numFmtId="0" fontId="3" fillId="10" borderId="5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2" fillId="15" borderId="1" xfId="0" applyFont="1" applyFill="1" applyBorder="1" applyAlignment="1">
      <alignment horizontal="left"/>
    </xf>
    <xf numFmtId="0" fontId="12" fillId="15" borderId="1" xfId="0" applyFont="1" applyFill="1" applyBorder="1" applyAlignment="1">
      <alignment horizontal="center" vertical="center"/>
    </xf>
    <xf numFmtId="0" fontId="12" fillId="15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9" fillId="13" borderId="0" xfId="0" applyFont="1" applyFill="1"/>
    <xf numFmtId="0" fontId="9" fillId="13" borderId="0" xfId="0" applyFont="1" applyFill="1" applyAlignment="1">
      <alignment horizontal="center" vertical="center"/>
    </xf>
    <xf numFmtId="0" fontId="9" fillId="13" borderId="0" xfId="0" applyFont="1" applyFill="1" applyAlignment="1">
      <alignment horizontal="left"/>
    </xf>
    <xf numFmtId="0" fontId="0" fillId="11" borderId="0" xfId="0" applyFill="1" applyAlignment="1">
      <alignment horizontal="center" vertical="center"/>
    </xf>
    <xf numFmtId="0" fontId="0" fillId="11" borderId="0" xfId="0" applyFill="1" applyAlignment="1">
      <alignment horizontal="left"/>
    </xf>
    <xf numFmtId="0" fontId="3" fillId="11" borderId="12" xfId="0" applyFont="1" applyFill="1" applyBorder="1"/>
    <xf numFmtId="0" fontId="3" fillId="11" borderId="12" xfId="0" applyFont="1" applyFill="1" applyBorder="1" applyAlignment="1">
      <alignment horizontal="center" vertical="center"/>
    </xf>
    <xf numFmtId="0" fontId="3" fillId="11" borderId="12" xfId="0" applyFont="1" applyFill="1" applyBorder="1" applyAlignment="1">
      <alignment horizontal="left"/>
    </xf>
    <xf numFmtId="0" fontId="11" fillId="10" borderId="5" xfId="0" applyFont="1" applyFill="1" applyBorder="1"/>
    <xf numFmtId="0" fontId="11" fillId="10" borderId="9" xfId="0" applyFont="1" applyFill="1" applyBorder="1"/>
    <xf numFmtId="0" fontId="11" fillId="10" borderId="4" xfId="0" applyFont="1" applyFill="1" applyBorder="1"/>
  </cellXfs>
  <cellStyles count="2">
    <cellStyle name="Normal" xfId="0" builtinId="0"/>
    <cellStyle name="Percent" xfId="1" builtinId="5"/>
  </cellStyles>
  <dxfs count="490"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solid">
          <fgColor indexed="64"/>
          <bgColor rgb="FF00B0F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>
          <fgColor indexed="64"/>
          <bgColor theme="1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00B0F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>
          <fgColor indexed="64"/>
          <bgColor theme="1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00B0F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>
          <fgColor indexed="64"/>
          <bgColor theme="1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00B0F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>
          <fgColor indexed="64"/>
          <bgColor theme="1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00B0F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>
          <fgColor indexed="64"/>
          <bgColor theme="1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00B0F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>
          <fgColor indexed="64"/>
          <bgColor theme="1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00B0F0"/>
        </patternFill>
      </fill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>
          <fgColor indexed="64"/>
          <bgColor theme="1"/>
        </patternFill>
      </fill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00B0F0"/>
        </patternFill>
      </fill>
      <protection locked="1" hidden="0"/>
    </dxf>
    <dxf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</font>
      <numFmt numFmtId="0" formatCode="General"/>
      <alignment horizontal="left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>
        <bottom style="thin">
          <color indexed="64"/>
        </bottom>
      </border>
    </dxf>
    <dxf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numFmt numFmtId="0" formatCode="General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ctrlProps/ctrlProp1.xml><?xml version="1.0" encoding="utf-8"?>
<formControlPr xmlns="http://schemas.microsoft.com/office/spreadsheetml/2009/9/main" objectType="CheckBox" fmlaLink="L10" lockText="1" noThreeD="1"/>
</file>

<file path=xl/ctrlProps/ctrlProp10.xml><?xml version="1.0" encoding="utf-8"?>
<formControlPr xmlns="http://schemas.microsoft.com/office/spreadsheetml/2009/9/main" objectType="CheckBox" fmlaLink="AL$10" lockText="1" noThreeD="1"/>
</file>

<file path=xl/ctrlProps/ctrlProp11.xml><?xml version="1.0" encoding="utf-8"?>
<formControlPr xmlns="http://schemas.microsoft.com/office/spreadsheetml/2009/9/main" objectType="CheckBox" fmlaLink="I10" lockText="1" noThreeD="1"/>
</file>

<file path=xl/ctrlProps/ctrlProp12.xml><?xml version="1.0" encoding="utf-8"?>
<formControlPr xmlns="http://schemas.microsoft.com/office/spreadsheetml/2009/9/main" objectType="CheckBox" checked="Checked" fmlaLink="AG$4" lockText="1" noThreeD="1"/>
</file>

<file path=xl/ctrlProps/ctrlProp13.xml><?xml version="1.0" encoding="utf-8"?>
<formControlPr xmlns="http://schemas.microsoft.com/office/spreadsheetml/2009/9/main" objectType="CheckBox" fmlaLink="AO$10" lockText="1" noThreeD="1"/>
</file>

<file path=xl/ctrlProps/ctrlProp14.xml><?xml version="1.0" encoding="utf-8"?>
<formControlPr xmlns="http://schemas.microsoft.com/office/spreadsheetml/2009/9/main" objectType="CheckBox" fmlaLink="AM$10" lockText="1" noThreeD="1"/>
</file>

<file path=xl/ctrlProps/ctrlProp15.xml><?xml version="1.0" encoding="utf-8"?>
<formControlPr xmlns="http://schemas.microsoft.com/office/spreadsheetml/2009/9/main" objectType="CheckBox" fmlaLink="AI$10" lockText="1" noThreeD="1"/>
</file>

<file path=xl/ctrlProps/ctrlProp16.xml><?xml version="1.0" encoding="utf-8"?>
<formControlPr xmlns="http://schemas.microsoft.com/office/spreadsheetml/2009/9/main" objectType="CheckBox" fmlaLink="BL$10" lockText="1" noThreeD="1"/>
</file>

<file path=xl/ctrlProps/ctrlProp17.xml><?xml version="1.0" encoding="utf-8"?>
<formControlPr xmlns="http://schemas.microsoft.com/office/spreadsheetml/2009/9/main" objectType="CheckBox" fmlaLink="I10" lockText="1" noThreeD="1"/>
</file>

<file path=xl/ctrlProps/ctrlProp18.xml><?xml version="1.0" encoding="utf-8"?>
<formControlPr xmlns="http://schemas.microsoft.com/office/spreadsheetml/2009/9/main" objectType="CheckBox" checked="Checked" fmlaLink="BG$4" lockText="1" noThreeD="1"/>
</file>

<file path=xl/ctrlProps/ctrlProp19.xml><?xml version="1.0" encoding="utf-8"?>
<formControlPr xmlns="http://schemas.microsoft.com/office/spreadsheetml/2009/9/main" objectType="CheckBox" fmlaLink="BO$10" lockText="1" noThreeD="1"/>
</file>

<file path=xl/ctrlProps/ctrlProp2.xml><?xml version="1.0" encoding="utf-8"?>
<formControlPr xmlns="http://schemas.microsoft.com/office/spreadsheetml/2009/9/main" objectType="CheckBox" fmlaLink="I10" lockText="1" noThreeD="1"/>
</file>

<file path=xl/ctrlProps/ctrlProp20.xml><?xml version="1.0" encoding="utf-8"?>
<formControlPr xmlns="http://schemas.microsoft.com/office/spreadsheetml/2009/9/main" objectType="CheckBox" fmlaLink="BM$10" lockText="1" noThreeD="1"/>
</file>

<file path=xl/ctrlProps/ctrlProp21.xml><?xml version="1.0" encoding="utf-8"?>
<formControlPr xmlns="http://schemas.microsoft.com/office/spreadsheetml/2009/9/main" objectType="CheckBox" fmlaLink="BI$10" lockText="1" noThreeD="1"/>
</file>

<file path=xl/ctrlProps/ctrlProp22.xml><?xml version="1.0" encoding="utf-8"?>
<formControlPr xmlns="http://schemas.microsoft.com/office/spreadsheetml/2009/9/main" objectType="CheckBox" fmlaLink="CL$10" lockText="1" noThreeD="1"/>
</file>

<file path=xl/ctrlProps/ctrlProp23.xml><?xml version="1.0" encoding="utf-8"?>
<formControlPr xmlns="http://schemas.microsoft.com/office/spreadsheetml/2009/9/main" objectType="CheckBox" fmlaLink="I10" lockText="1" noThreeD="1"/>
</file>

<file path=xl/ctrlProps/ctrlProp24.xml><?xml version="1.0" encoding="utf-8"?>
<formControlPr xmlns="http://schemas.microsoft.com/office/spreadsheetml/2009/9/main" objectType="CheckBox" checked="Checked" fmlaLink="CG$4" lockText="1" noThreeD="1"/>
</file>

<file path=xl/ctrlProps/ctrlProp25.xml><?xml version="1.0" encoding="utf-8"?>
<formControlPr xmlns="http://schemas.microsoft.com/office/spreadsheetml/2009/9/main" objectType="CheckBox" fmlaLink="CO$10" lockText="1" noThreeD="1"/>
</file>

<file path=xl/ctrlProps/ctrlProp26.xml><?xml version="1.0" encoding="utf-8"?>
<formControlPr xmlns="http://schemas.microsoft.com/office/spreadsheetml/2009/9/main" objectType="CheckBox" fmlaLink="CM$10" lockText="1" noThreeD="1"/>
</file>

<file path=xl/ctrlProps/ctrlProp27.xml><?xml version="1.0" encoding="utf-8"?>
<formControlPr xmlns="http://schemas.microsoft.com/office/spreadsheetml/2009/9/main" objectType="CheckBox" fmlaLink="CI$10" lockText="1" noThreeD="1"/>
</file>

<file path=xl/ctrlProps/ctrlProp28.xml><?xml version="1.0" encoding="utf-8"?>
<formControlPr xmlns="http://schemas.microsoft.com/office/spreadsheetml/2009/9/main" objectType="CheckBox" fmlaLink="DL$10" lockText="1" noThreeD="1"/>
</file>

<file path=xl/ctrlProps/ctrlProp29.xml><?xml version="1.0" encoding="utf-8"?>
<formControlPr xmlns="http://schemas.microsoft.com/office/spreadsheetml/2009/9/main" objectType="CheckBox" fmlaLink="I10" lockText="1" noThreeD="1"/>
</file>

<file path=xl/ctrlProps/ctrlProp3.xml><?xml version="1.0" encoding="utf-8"?>
<formControlPr xmlns="http://schemas.microsoft.com/office/spreadsheetml/2009/9/main" objectType="CheckBox" checked="Checked" fmlaLink="G4" lockText="1" noThreeD="1"/>
</file>

<file path=xl/ctrlProps/ctrlProp30.xml><?xml version="1.0" encoding="utf-8"?>
<formControlPr xmlns="http://schemas.microsoft.com/office/spreadsheetml/2009/9/main" objectType="CheckBox" fmlaLink="DO$10" lockText="1" noThreeD="1"/>
</file>

<file path=xl/ctrlProps/ctrlProp31.xml><?xml version="1.0" encoding="utf-8"?>
<formControlPr xmlns="http://schemas.microsoft.com/office/spreadsheetml/2009/9/main" objectType="CheckBox" fmlaLink="DM$10" lockText="1" noThreeD="1"/>
</file>

<file path=xl/ctrlProps/ctrlProp32.xml><?xml version="1.0" encoding="utf-8"?>
<formControlPr xmlns="http://schemas.microsoft.com/office/spreadsheetml/2009/9/main" objectType="CheckBox" fmlaLink="DI$10" lockText="1" noThreeD="1"/>
</file>

<file path=xl/ctrlProps/ctrlProp33.xml><?xml version="1.0" encoding="utf-8"?>
<formControlPr xmlns="http://schemas.microsoft.com/office/spreadsheetml/2009/9/main" objectType="CheckBox" checked="Checked" fmlaLink="DG$4" lockText="1" noThreeD="1"/>
</file>

<file path=xl/ctrlProps/ctrlProp34.xml><?xml version="1.0" encoding="utf-8"?>
<formControlPr xmlns="http://schemas.microsoft.com/office/spreadsheetml/2009/9/main" objectType="CheckBox" fmlaLink="EL$10" lockText="1" noThreeD="1"/>
</file>

<file path=xl/ctrlProps/ctrlProp35.xml><?xml version="1.0" encoding="utf-8"?>
<formControlPr xmlns="http://schemas.microsoft.com/office/spreadsheetml/2009/9/main" objectType="CheckBox" fmlaLink="I10" lockText="1" noThreeD="1"/>
</file>

<file path=xl/ctrlProps/ctrlProp36.xml><?xml version="1.0" encoding="utf-8"?>
<formControlPr xmlns="http://schemas.microsoft.com/office/spreadsheetml/2009/9/main" objectType="CheckBox" fmlaLink="EO$10" lockText="1" noThreeD="1"/>
</file>

<file path=xl/ctrlProps/ctrlProp37.xml><?xml version="1.0" encoding="utf-8"?>
<formControlPr xmlns="http://schemas.microsoft.com/office/spreadsheetml/2009/9/main" objectType="CheckBox" fmlaLink="EM$10" lockText="1" noThreeD="1"/>
</file>

<file path=xl/ctrlProps/ctrlProp38.xml><?xml version="1.0" encoding="utf-8"?>
<formControlPr xmlns="http://schemas.microsoft.com/office/spreadsheetml/2009/9/main" objectType="CheckBox" fmlaLink="EI$10" lockText="1" noThreeD="1"/>
</file>

<file path=xl/ctrlProps/ctrlProp39.xml><?xml version="1.0" encoding="utf-8"?>
<formControlPr xmlns="http://schemas.microsoft.com/office/spreadsheetml/2009/9/main" objectType="CheckBox" checked="Checked" fmlaLink="EG$4" lockText="1" noThreeD="1"/>
</file>

<file path=xl/ctrlProps/ctrlProp4.xml><?xml version="1.0" encoding="utf-8"?>
<formControlPr xmlns="http://schemas.microsoft.com/office/spreadsheetml/2009/9/main" objectType="CheckBox" checked="Checked" fmlaLink="$B$10" lockText="1" noThreeD="1"/>
</file>

<file path=xl/ctrlProps/ctrlProp40.xml><?xml version="1.0" encoding="utf-8"?>
<formControlPr xmlns="http://schemas.microsoft.com/office/spreadsheetml/2009/9/main" objectType="CheckBox" fmlaLink="FL$10" lockText="1" noThreeD="1"/>
</file>

<file path=xl/ctrlProps/ctrlProp41.xml><?xml version="1.0" encoding="utf-8"?>
<formControlPr xmlns="http://schemas.microsoft.com/office/spreadsheetml/2009/9/main" objectType="CheckBox" fmlaLink="I10" lockText="1" noThreeD="1"/>
</file>

<file path=xl/ctrlProps/ctrlProp42.xml><?xml version="1.0" encoding="utf-8"?>
<formControlPr xmlns="http://schemas.microsoft.com/office/spreadsheetml/2009/9/main" objectType="CheckBox" fmlaLink="FO$10" lockText="1" noThreeD="1"/>
</file>

<file path=xl/ctrlProps/ctrlProp43.xml><?xml version="1.0" encoding="utf-8"?>
<formControlPr xmlns="http://schemas.microsoft.com/office/spreadsheetml/2009/9/main" objectType="CheckBox" fmlaLink="FM$10" lockText="1" noThreeD="1"/>
</file>

<file path=xl/ctrlProps/ctrlProp44.xml><?xml version="1.0" encoding="utf-8"?>
<formControlPr xmlns="http://schemas.microsoft.com/office/spreadsheetml/2009/9/main" objectType="CheckBox" fmlaLink="FI$10" lockText="1" noThreeD="1"/>
</file>

<file path=xl/ctrlProps/ctrlProp45.xml><?xml version="1.0" encoding="utf-8"?>
<formControlPr xmlns="http://schemas.microsoft.com/office/spreadsheetml/2009/9/main" objectType="CheckBox" checked="Checked" fmlaLink="FG$4" lockText="1" noThreeD="1"/>
</file>

<file path=xl/ctrlProps/ctrlProp46.xml><?xml version="1.0" encoding="utf-8"?>
<formControlPr xmlns="http://schemas.microsoft.com/office/spreadsheetml/2009/9/main" objectType="CheckBox" fmlaLink="GL$10" lockText="1" noThreeD="1"/>
</file>

<file path=xl/ctrlProps/ctrlProp47.xml><?xml version="1.0" encoding="utf-8"?>
<formControlPr xmlns="http://schemas.microsoft.com/office/spreadsheetml/2009/9/main" objectType="CheckBox" fmlaLink="I10" lockText="1" noThreeD="1"/>
</file>

<file path=xl/ctrlProps/ctrlProp48.xml><?xml version="1.0" encoding="utf-8"?>
<formControlPr xmlns="http://schemas.microsoft.com/office/spreadsheetml/2009/9/main" objectType="CheckBox" fmlaLink="GO$10" lockText="1" noThreeD="1"/>
</file>

<file path=xl/ctrlProps/ctrlProp49.xml><?xml version="1.0" encoding="utf-8"?>
<formControlPr xmlns="http://schemas.microsoft.com/office/spreadsheetml/2009/9/main" objectType="CheckBox" fmlaLink="GM$10" lockText="1" noThreeD="1"/>
</file>

<file path=xl/ctrlProps/ctrlProp5.xml><?xml version="1.0" encoding="utf-8"?>
<formControlPr xmlns="http://schemas.microsoft.com/office/spreadsheetml/2009/9/main" objectType="CheckBox" checked="Checked" fmlaLink="$D$10" lockText="1" noThreeD="1"/>
</file>

<file path=xl/ctrlProps/ctrlProp50.xml><?xml version="1.0" encoding="utf-8"?>
<formControlPr xmlns="http://schemas.microsoft.com/office/spreadsheetml/2009/9/main" objectType="CheckBox" fmlaLink="GI$10" lockText="1" noThreeD="1"/>
</file>

<file path=xl/ctrlProps/ctrlProp51.xml><?xml version="1.0" encoding="utf-8"?>
<formControlPr xmlns="http://schemas.microsoft.com/office/spreadsheetml/2009/9/main" objectType="CheckBox" checked="Checked" fmlaLink="GG$4" lockText="1" noThreeD="1"/>
</file>

<file path=xl/ctrlProps/ctrlProp52.xml><?xml version="1.0" encoding="utf-8"?>
<formControlPr xmlns="http://schemas.microsoft.com/office/spreadsheetml/2009/9/main" objectType="CheckBox" fmlaLink="HL$10" lockText="1" noThreeD="1"/>
</file>

<file path=xl/ctrlProps/ctrlProp53.xml><?xml version="1.0" encoding="utf-8"?>
<formControlPr xmlns="http://schemas.microsoft.com/office/spreadsheetml/2009/9/main" objectType="CheckBox" fmlaLink="I10" lockText="1" noThreeD="1"/>
</file>

<file path=xl/ctrlProps/ctrlProp54.xml><?xml version="1.0" encoding="utf-8"?>
<formControlPr xmlns="http://schemas.microsoft.com/office/spreadsheetml/2009/9/main" objectType="CheckBox" fmlaLink="HO$10" lockText="1" noThreeD="1"/>
</file>

<file path=xl/ctrlProps/ctrlProp55.xml><?xml version="1.0" encoding="utf-8"?>
<formControlPr xmlns="http://schemas.microsoft.com/office/spreadsheetml/2009/9/main" objectType="CheckBox" fmlaLink="HM$10" lockText="1" noThreeD="1"/>
</file>

<file path=xl/ctrlProps/ctrlProp56.xml><?xml version="1.0" encoding="utf-8"?>
<formControlPr xmlns="http://schemas.microsoft.com/office/spreadsheetml/2009/9/main" objectType="CheckBox" fmlaLink="HI$10" lockText="1" noThreeD="1"/>
</file>

<file path=xl/ctrlProps/ctrlProp57.xml><?xml version="1.0" encoding="utf-8"?>
<formControlPr xmlns="http://schemas.microsoft.com/office/spreadsheetml/2009/9/main" objectType="CheckBox" checked="Checked" fmlaLink="HG$4" lockText="1" noThreeD="1"/>
</file>

<file path=xl/ctrlProps/ctrlProp58.xml><?xml version="1.0" encoding="utf-8"?>
<formControlPr xmlns="http://schemas.microsoft.com/office/spreadsheetml/2009/9/main" objectType="CheckBox" fmlaLink="IL$10" lockText="1" noThreeD="1"/>
</file>

<file path=xl/ctrlProps/ctrlProp59.xml><?xml version="1.0" encoding="utf-8"?>
<formControlPr xmlns="http://schemas.microsoft.com/office/spreadsheetml/2009/9/main" objectType="CheckBox" fmlaLink="I10" lockText="1" noThreeD="1"/>
</file>

<file path=xl/ctrlProps/ctrlProp6.xml><?xml version="1.0" encoding="utf-8"?>
<formControlPr xmlns="http://schemas.microsoft.com/office/spreadsheetml/2009/9/main" objectType="CheckBox" checked="Checked" fmlaLink="$C$10" lockText="1" noThreeD="1"/>
</file>

<file path=xl/ctrlProps/ctrlProp60.xml><?xml version="1.0" encoding="utf-8"?>
<formControlPr xmlns="http://schemas.microsoft.com/office/spreadsheetml/2009/9/main" objectType="CheckBox" fmlaLink="IO$10" lockText="1" noThreeD="1"/>
</file>

<file path=xl/ctrlProps/ctrlProp61.xml><?xml version="1.0" encoding="utf-8"?>
<formControlPr xmlns="http://schemas.microsoft.com/office/spreadsheetml/2009/9/main" objectType="CheckBox" fmlaLink="IM$10" lockText="1" noThreeD="1"/>
</file>

<file path=xl/ctrlProps/ctrlProp62.xml><?xml version="1.0" encoding="utf-8"?>
<formControlPr xmlns="http://schemas.microsoft.com/office/spreadsheetml/2009/9/main" objectType="CheckBox" fmlaLink="II$10" lockText="1" noThreeD="1"/>
</file>

<file path=xl/ctrlProps/ctrlProp63.xml><?xml version="1.0" encoding="utf-8"?>
<formControlPr xmlns="http://schemas.microsoft.com/office/spreadsheetml/2009/9/main" objectType="CheckBox" checked="Checked" fmlaLink="IG$4" lockText="1" noThreeD="1"/>
</file>

<file path=xl/ctrlProps/ctrlProp7.xml><?xml version="1.0" encoding="utf-8"?>
<formControlPr xmlns="http://schemas.microsoft.com/office/spreadsheetml/2009/9/main" objectType="CheckBox" fmlaLink="O10" lockText="1" noThreeD="1"/>
</file>

<file path=xl/ctrlProps/ctrlProp8.xml><?xml version="1.0" encoding="utf-8"?>
<formControlPr xmlns="http://schemas.microsoft.com/office/spreadsheetml/2009/9/main" objectType="CheckBox" fmlaLink="M10" lockText="1" noThreeD="1"/>
</file>

<file path=xl/ctrlProps/ctrlProp9.xml><?xml version="1.0" encoding="utf-8"?>
<formControlPr xmlns="http://schemas.microsoft.com/office/spreadsheetml/2009/9/main" objectType="CheckBox" fmlaLink="I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31805</xdr:colOff>
          <xdr:row>8</xdr:row>
          <xdr:rowOff>31805</xdr:rowOff>
        </xdr:from>
        <xdr:to>
          <xdr:col>11</xdr:col>
          <xdr:colOff>1033670</xdr:colOff>
          <xdr:row>8</xdr:row>
          <xdr:rowOff>373711</xdr:rowOff>
        </xdr:to>
        <xdr:sp macro="" textlink="">
          <xdr:nvSpPr>
            <xdr:cNvPr id="1025" name="Check Box 1" descr="Check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39757</xdr:colOff>
          <xdr:row>8</xdr:row>
          <xdr:rowOff>39757</xdr:rowOff>
        </xdr:from>
        <xdr:to>
          <xdr:col>8</xdr:col>
          <xdr:colOff>1065475</xdr:colOff>
          <xdr:row>8</xdr:row>
          <xdr:rowOff>357809</xdr:rowOff>
        </xdr:to>
        <xdr:sp macro="" textlink="">
          <xdr:nvSpPr>
            <xdr:cNvPr id="1026" name="Check Box 2" descr="Check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119270</xdr:colOff>
          <xdr:row>8</xdr:row>
          <xdr:rowOff>39757</xdr:rowOff>
        </xdr:from>
        <xdr:to>
          <xdr:col>5</xdr:col>
          <xdr:colOff>763325</xdr:colOff>
          <xdr:row>8</xdr:row>
          <xdr:rowOff>318052</xdr:rowOff>
        </xdr:to>
        <xdr:sp macro="" textlink="">
          <xdr:nvSpPr>
            <xdr:cNvPr id="1027" name="Check Box 3" descr="Check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15903</xdr:colOff>
          <xdr:row>8</xdr:row>
          <xdr:rowOff>31805</xdr:rowOff>
        </xdr:from>
        <xdr:to>
          <xdr:col>1</xdr:col>
          <xdr:colOff>286247</xdr:colOff>
          <xdr:row>8</xdr:row>
          <xdr:rowOff>357809</xdr:rowOff>
        </xdr:to>
        <xdr:sp macro="" textlink="">
          <xdr:nvSpPr>
            <xdr:cNvPr id="1044" name="Check Box 20" descr="Check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15903</xdr:colOff>
          <xdr:row>8</xdr:row>
          <xdr:rowOff>31805</xdr:rowOff>
        </xdr:from>
        <xdr:to>
          <xdr:col>3</xdr:col>
          <xdr:colOff>286247</xdr:colOff>
          <xdr:row>8</xdr:row>
          <xdr:rowOff>357809</xdr:rowOff>
        </xdr:to>
        <xdr:sp macro="" textlink="">
          <xdr:nvSpPr>
            <xdr:cNvPr id="1079" name="Check Box 55" descr="Check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1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15903</xdr:colOff>
          <xdr:row>8</xdr:row>
          <xdr:rowOff>31805</xdr:rowOff>
        </xdr:from>
        <xdr:to>
          <xdr:col>2</xdr:col>
          <xdr:colOff>286247</xdr:colOff>
          <xdr:row>8</xdr:row>
          <xdr:rowOff>357809</xdr:rowOff>
        </xdr:to>
        <xdr:sp macro="" textlink="">
          <xdr:nvSpPr>
            <xdr:cNvPr id="1081" name="Check Box 57" descr="Check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1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39757</xdr:colOff>
          <xdr:row>8</xdr:row>
          <xdr:rowOff>79513</xdr:rowOff>
        </xdr:from>
        <xdr:to>
          <xdr:col>14</xdr:col>
          <xdr:colOff>954157</xdr:colOff>
          <xdr:row>8</xdr:row>
          <xdr:rowOff>357809</xdr:rowOff>
        </xdr:to>
        <xdr:sp macro="" textlink="">
          <xdr:nvSpPr>
            <xdr:cNvPr id="1082" name="Check Box 58" descr="Check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842838</xdr:colOff>
          <xdr:row>8</xdr:row>
          <xdr:rowOff>47708</xdr:rowOff>
        </xdr:from>
        <xdr:to>
          <xdr:col>12</xdr:col>
          <xdr:colOff>1105231</xdr:colOff>
          <xdr:row>8</xdr:row>
          <xdr:rowOff>365760</xdr:rowOff>
        </xdr:to>
        <xdr:sp macro="" textlink="">
          <xdr:nvSpPr>
            <xdr:cNvPr id="1083" name="Check Box 59" descr="Check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31805</xdr:colOff>
          <xdr:row>8</xdr:row>
          <xdr:rowOff>31805</xdr:rowOff>
        </xdr:from>
        <xdr:to>
          <xdr:col>8</xdr:col>
          <xdr:colOff>1033670</xdr:colOff>
          <xdr:row>8</xdr:row>
          <xdr:rowOff>373711</xdr:rowOff>
        </xdr:to>
        <xdr:sp macro="" textlink="">
          <xdr:nvSpPr>
            <xdr:cNvPr id="1097" name="Check Box 73" descr="Check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1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31805</xdr:colOff>
          <xdr:row>8</xdr:row>
          <xdr:rowOff>31805</xdr:rowOff>
        </xdr:from>
        <xdr:to>
          <xdr:col>37</xdr:col>
          <xdr:colOff>1033670</xdr:colOff>
          <xdr:row>8</xdr:row>
          <xdr:rowOff>373711</xdr:rowOff>
        </xdr:to>
        <xdr:sp macro="" textlink="">
          <xdr:nvSpPr>
            <xdr:cNvPr id="1107" name="Check Box 83" descr="Check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1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39757</xdr:colOff>
          <xdr:row>8</xdr:row>
          <xdr:rowOff>39757</xdr:rowOff>
        </xdr:from>
        <xdr:to>
          <xdr:col>34</xdr:col>
          <xdr:colOff>1065475</xdr:colOff>
          <xdr:row>8</xdr:row>
          <xdr:rowOff>357809</xdr:rowOff>
        </xdr:to>
        <xdr:sp macro="" textlink="">
          <xdr:nvSpPr>
            <xdr:cNvPr id="1108" name="Check Box 84" descr="Check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1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119270</xdr:colOff>
          <xdr:row>8</xdr:row>
          <xdr:rowOff>39757</xdr:rowOff>
        </xdr:from>
        <xdr:to>
          <xdr:col>31</xdr:col>
          <xdr:colOff>763325</xdr:colOff>
          <xdr:row>8</xdr:row>
          <xdr:rowOff>318052</xdr:rowOff>
        </xdr:to>
        <xdr:sp macro="" textlink="">
          <xdr:nvSpPr>
            <xdr:cNvPr id="1109" name="Check Box 85" descr="Check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1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39757</xdr:colOff>
          <xdr:row>8</xdr:row>
          <xdr:rowOff>79513</xdr:rowOff>
        </xdr:from>
        <xdr:to>
          <xdr:col>40</xdr:col>
          <xdr:colOff>954157</xdr:colOff>
          <xdr:row>8</xdr:row>
          <xdr:rowOff>357809</xdr:rowOff>
        </xdr:to>
        <xdr:sp macro="" textlink="">
          <xdr:nvSpPr>
            <xdr:cNvPr id="1113" name="Check Box 89" descr="Check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1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842838</xdr:colOff>
          <xdr:row>8</xdr:row>
          <xdr:rowOff>47708</xdr:rowOff>
        </xdr:from>
        <xdr:to>
          <xdr:col>38</xdr:col>
          <xdr:colOff>1105231</xdr:colOff>
          <xdr:row>8</xdr:row>
          <xdr:rowOff>365760</xdr:rowOff>
        </xdr:to>
        <xdr:sp macro="" textlink="">
          <xdr:nvSpPr>
            <xdr:cNvPr id="1114" name="Check Box 90" descr="Check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1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31805</xdr:colOff>
          <xdr:row>8</xdr:row>
          <xdr:rowOff>31805</xdr:rowOff>
        </xdr:from>
        <xdr:to>
          <xdr:col>34</xdr:col>
          <xdr:colOff>1033670</xdr:colOff>
          <xdr:row>8</xdr:row>
          <xdr:rowOff>373711</xdr:rowOff>
        </xdr:to>
        <xdr:sp macro="" textlink="">
          <xdr:nvSpPr>
            <xdr:cNvPr id="1115" name="Check Box 91" descr="Check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1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31805</xdr:colOff>
          <xdr:row>8</xdr:row>
          <xdr:rowOff>31805</xdr:rowOff>
        </xdr:from>
        <xdr:to>
          <xdr:col>63</xdr:col>
          <xdr:colOff>1033670</xdr:colOff>
          <xdr:row>8</xdr:row>
          <xdr:rowOff>373711</xdr:rowOff>
        </xdr:to>
        <xdr:sp macro="" textlink="">
          <xdr:nvSpPr>
            <xdr:cNvPr id="1116" name="Check Box 92" descr="Check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1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39757</xdr:colOff>
          <xdr:row>8</xdr:row>
          <xdr:rowOff>39757</xdr:rowOff>
        </xdr:from>
        <xdr:to>
          <xdr:col>60</xdr:col>
          <xdr:colOff>1065475</xdr:colOff>
          <xdr:row>8</xdr:row>
          <xdr:rowOff>357809</xdr:rowOff>
        </xdr:to>
        <xdr:sp macro="" textlink="">
          <xdr:nvSpPr>
            <xdr:cNvPr id="1117" name="Check Box 93" descr="Check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1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119270</xdr:colOff>
          <xdr:row>8</xdr:row>
          <xdr:rowOff>39757</xdr:rowOff>
        </xdr:from>
        <xdr:to>
          <xdr:col>57</xdr:col>
          <xdr:colOff>763325</xdr:colOff>
          <xdr:row>8</xdr:row>
          <xdr:rowOff>318052</xdr:rowOff>
        </xdr:to>
        <xdr:sp macro="" textlink="">
          <xdr:nvSpPr>
            <xdr:cNvPr id="1118" name="Check Box 94" descr="Check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1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39757</xdr:colOff>
          <xdr:row>8</xdr:row>
          <xdr:rowOff>79513</xdr:rowOff>
        </xdr:from>
        <xdr:to>
          <xdr:col>66</xdr:col>
          <xdr:colOff>954157</xdr:colOff>
          <xdr:row>8</xdr:row>
          <xdr:rowOff>357809</xdr:rowOff>
        </xdr:to>
        <xdr:sp macro="" textlink="">
          <xdr:nvSpPr>
            <xdr:cNvPr id="1119" name="Check Box 95" descr="Check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1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842838</xdr:colOff>
          <xdr:row>8</xdr:row>
          <xdr:rowOff>47708</xdr:rowOff>
        </xdr:from>
        <xdr:to>
          <xdr:col>64</xdr:col>
          <xdr:colOff>1105231</xdr:colOff>
          <xdr:row>8</xdr:row>
          <xdr:rowOff>365760</xdr:rowOff>
        </xdr:to>
        <xdr:sp macro="" textlink="">
          <xdr:nvSpPr>
            <xdr:cNvPr id="1120" name="Check Box 96" descr="Check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1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31805</xdr:colOff>
          <xdr:row>8</xdr:row>
          <xdr:rowOff>31805</xdr:rowOff>
        </xdr:from>
        <xdr:to>
          <xdr:col>60</xdr:col>
          <xdr:colOff>1033670</xdr:colOff>
          <xdr:row>8</xdr:row>
          <xdr:rowOff>373711</xdr:rowOff>
        </xdr:to>
        <xdr:sp macro="" textlink="">
          <xdr:nvSpPr>
            <xdr:cNvPr id="1121" name="Check Box 97" descr="Check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1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31805</xdr:colOff>
          <xdr:row>8</xdr:row>
          <xdr:rowOff>31805</xdr:rowOff>
        </xdr:from>
        <xdr:to>
          <xdr:col>89</xdr:col>
          <xdr:colOff>1033670</xdr:colOff>
          <xdr:row>8</xdr:row>
          <xdr:rowOff>373711</xdr:rowOff>
        </xdr:to>
        <xdr:sp macro="" textlink="">
          <xdr:nvSpPr>
            <xdr:cNvPr id="1122" name="Check Box 98" descr="Check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1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39757</xdr:colOff>
          <xdr:row>8</xdr:row>
          <xdr:rowOff>39757</xdr:rowOff>
        </xdr:from>
        <xdr:to>
          <xdr:col>86</xdr:col>
          <xdr:colOff>1065475</xdr:colOff>
          <xdr:row>8</xdr:row>
          <xdr:rowOff>357809</xdr:rowOff>
        </xdr:to>
        <xdr:sp macro="" textlink="">
          <xdr:nvSpPr>
            <xdr:cNvPr id="1123" name="Check Box 99" descr="Check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1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119270</xdr:colOff>
          <xdr:row>8</xdr:row>
          <xdr:rowOff>39757</xdr:rowOff>
        </xdr:from>
        <xdr:to>
          <xdr:col>83</xdr:col>
          <xdr:colOff>763325</xdr:colOff>
          <xdr:row>8</xdr:row>
          <xdr:rowOff>318052</xdr:rowOff>
        </xdr:to>
        <xdr:sp macro="" textlink="">
          <xdr:nvSpPr>
            <xdr:cNvPr id="1124" name="Check Box 100" descr="Check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1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92</xdr:col>
          <xdr:colOff>39757</xdr:colOff>
          <xdr:row>8</xdr:row>
          <xdr:rowOff>79513</xdr:rowOff>
        </xdr:from>
        <xdr:to>
          <xdr:col>92</xdr:col>
          <xdr:colOff>954157</xdr:colOff>
          <xdr:row>8</xdr:row>
          <xdr:rowOff>357809</xdr:rowOff>
        </xdr:to>
        <xdr:sp macro="" textlink="">
          <xdr:nvSpPr>
            <xdr:cNvPr id="1125" name="Check Box 101" descr="Check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1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90</xdr:col>
          <xdr:colOff>842838</xdr:colOff>
          <xdr:row>8</xdr:row>
          <xdr:rowOff>47708</xdr:rowOff>
        </xdr:from>
        <xdr:to>
          <xdr:col>90</xdr:col>
          <xdr:colOff>1105231</xdr:colOff>
          <xdr:row>8</xdr:row>
          <xdr:rowOff>365760</xdr:rowOff>
        </xdr:to>
        <xdr:sp macro="" textlink="">
          <xdr:nvSpPr>
            <xdr:cNvPr id="1126" name="Check Box 102" descr="Check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1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31805</xdr:colOff>
          <xdr:row>8</xdr:row>
          <xdr:rowOff>31805</xdr:rowOff>
        </xdr:from>
        <xdr:to>
          <xdr:col>86</xdr:col>
          <xdr:colOff>1033670</xdr:colOff>
          <xdr:row>8</xdr:row>
          <xdr:rowOff>373711</xdr:rowOff>
        </xdr:to>
        <xdr:sp macro="" textlink="">
          <xdr:nvSpPr>
            <xdr:cNvPr id="1127" name="Check Box 103" descr="Check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1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115</xdr:col>
          <xdr:colOff>31805</xdr:colOff>
          <xdr:row>8</xdr:row>
          <xdr:rowOff>31805</xdr:rowOff>
        </xdr:from>
        <xdr:to>
          <xdr:col>115</xdr:col>
          <xdr:colOff>1033670</xdr:colOff>
          <xdr:row>8</xdr:row>
          <xdr:rowOff>373711</xdr:rowOff>
        </xdr:to>
        <xdr:sp macro="" textlink="">
          <xdr:nvSpPr>
            <xdr:cNvPr id="1128" name="Check Box 104" descr="Check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1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112</xdr:col>
          <xdr:colOff>39757</xdr:colOff>
          <xdr:row>8</xdr:row>
          <xdr:rowOff>39757</xdr:rowOff>
        </xdr:from>
        <xdr:to>
          <xdr:col>112</xdr:col>
          <xdr:colOff>1065475</xdr:colOff>
          <xdr:row>8</xdr:row>
          <xdr:rowOff>357809</xdr:rowOff>
        </xdr:to>
        <xdr:sp macro="" textlink="">
          <xdr:nvSpPr>
            <xdr:cNvPr id="1129" name="Check Box 105" descr="Check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1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118</xdr:col>
          <xdr:colOff>39757</xdr:colOff>
          <xdr:row>8</xdr:row>
          <xdr:rowOff>79513</xdr:rowOff>
        </xdr:from>
        <xdr:to>
          <xdr:col>118</xdr:col>
          <xdr:colOff>954157</xdr:colOff>
          <xdr:row>8</xdr:row>
          <xdr:rowOff>357809</xdr:rowOff>
        </xdr:to>
        <xdr:sp macro="" textlink="">
          <xdr:nvSpPr>
            <xdr:cNvPr id="1131" name="Check Box 107" descr="Check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1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116</xdr:col>
          <xdr:colOff>842838</xdr:colOff>
          <xdr:row>8</xdr:row>
          <xdr:rowOff>47708</xdr:rowOff>
        </xdr:from>
        <xdr:to>
          <xdr:col>116</xdr:col>
          <xdr:colOff>1105231</xdr:colOff>
          <xdr:row>8</xdr:row>
          <xdr:rowOff>365760</xdr:rowOff>
        </xdr:to>
        <xdr:sp macro="" textlink="">
          <xdr:nvSpPr>
            <xdr:cNvPr id="1132" name="Check Box 108" descr="Check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1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112</xdr:col>
          <xdr:colOff>31805</xdr:colOff>
          <xdr:row>8</xdr:row>
          <xdr:rowOff>31805</xdr:rowOff>
        </xdr:from>
        <xdr:to>
          <xdr:col>112</xdr:col>
          <xdr:colOff>1033670</xdr:colOff>
          <xdr:row>8</xdr:row>
          <xdr:rowOff>373711</xdr:rowOff>
        </xdr:to>
        <xdr:sp macro="" textlink="">
          <xdr:nvSpPr>
            <xdr:cNvPr id="1133" name="Check Box 109" descr="Check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1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55659</xdr:colOff>
          <xdr:row>8</xdr:row>
          <xdr:rowOff>23854</xdr:rowOff>
        </xdr:from>
        <xdr:to>
          <xdr:col>109</xdr:col>
          <xdr:colOff>485030</xdr:colOff>
          <xdr:row>8</xdr:row>
          <xdr:rowOff>302150</xdr:rowOff>
        </xdr:to>
        <xdr:sp macro="" textlink="">
          <xdr:nvSpPr>
            <xdr:cNvPr id="1137" name="Check Box 113" descr="Check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1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31805</xdr:colOff>
          <xdr:row>8</xdr:row>
          <xdr:rowOff>31805</xdr:rowOff>
        </xdr:from>
        <xdr:to>
          <xdr:col>141</xdr:col>
          <xdr:colOff>1033670</xdr:colOff>
          <xdr:row>8</xdr:row>
          <xdr:rowOff>373711</xdr:rowOff>
        </xdr:to>
        <xdr:sp macro="" textlink="">
          <xdr:nvSpPr>
            <xdr:cNvPr id="1138" name="Check Box 114" descr="Check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1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138</xdr:col>
          <xdr:colOff>39757</xdr:colOff>
          <xdr:row>8</xdr:row>
          <xdr:rowOff>39757</xdr:rowOff>
        </xdr:from>
        <xdr:to>
          <xdr:col>138</xdr:col>
          <xdr:colOff>1065475</xdr:colOff>
          <xdr:row>8</xdr:row>
          <xdr:rowOff>357809</xdr:rowOff>
        </xdr:to>
        <xdr:sp macro="" textlink="">
          <xdr:nvSpPr>
            <xdr:cNvPr id="1139" name="Check Box 115" descr="Check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1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144</xdr:col>
          <xdr:colOff>39757</xdr:colOff>
          <xdr:row>8</xdr:row>
          <xdr:rowOff>79513</xdr:rowOff>
        </xdr:from>
        <xdr:to>
          <xdr:col>144</xdr:col>
          <xdr:colOff>954157</xdr:colOff>
          <xdr:row>8</xdr:row>
          <xdr:rowOff>357809</xdr:rowOff>
        </xdr:to>
        <xdr:sp macro="" textlink="">
          <xdr:nvSpPr>
            <xdr:cNvPr id="1140" name="Check Box 116" descr="Check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1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142</xdr:col>
          <xdr:colOff>842838</xdr:colOff>
          <xdr:row>8</xdr:row>
          <xdr:rowOff>47708</xdr:rowOff>
        </xdr:from>
        <xdr:to>
          <xdr:col>142</xdr:col>
          <xdr:colOff>1105231</xdr:colOff>
          <xdr:row>8</xdr:row>
          <xdr:rowOff>365760</xdr:rowOff>
        </xdr:to>
        <xdr:sp macro="" textlink="">
          <xdr:nvSpPr>
            <xdr:cNvPr id="1141" name="Check Box 117" descr="Check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1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138</xdr:col>
          <xdr:colOff>31805</xdr:colOff>
          <xdr:row>8</xdr:row>
          <xdr:rowOff>31805</xdr:rowOff>
        </xdr:from>
        <xdr:to>
          <xdr:col>138</xdr:col>
          <xdr:colOff>1033670</xdr:colOff>
          <xdr:row>8</xdr:row>
          <xdr:rowOff>373711</xdr:rowOff>
        </xdr:to>
        <xdr:sp macro="" textlink="">
          <xdr:nvSpPr>
            <xdr:cNvPr id="1142" name="Check Box 118" descr="Check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1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135</xdr:col>
          <xdr:colOff>55659</xdr:colOff>
          <xdr:row>8</xdr:row>
          <xdr:rowOff>23854</xdr:rowOff>
        </xdr:from>
        <xdr:to>
          <xdr:col>135</xdr:col>
          <xdr:colOff>485030</xdr:colOff>
          <xdr:row>8</xdr:row>
          <xdr:rowOff>302150</xdr:rowOff>
        </xdr:to>
        <xdr:sp macro="" textlink="">
          <xdr:nvSpPr>
            <xdr:cNvPr id="1143" name="Check Box 119" descr="Check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1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167</xdr:col>
          <xdr:colOff>31805</xdr:colOff>
          <xdr:row>8</xdr:row>
          <xdr:rowOff>31805</xdr:rowOff>
        </xdr:from>
        <xdr:to>
          <xdr:col>167</xdr:col>
          <xdr:colOff>1033670</xdr:colOff>
          <xdr:row>8</xdr:row>
          <xdr:rowOff>373711</xdr:rowOff>
        </xdr:to>
        <xdr:sp macro="" textlink="">
          <xdr:nvSpPr>
            <xdr:cNvPr id="1146" name="Check Box 122" descr="Check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1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164</xdr:col>
          <xdr:colOff>39757</xdr:colOff>
          <xdr:row>8</xdr:row>
          <xdr:rowOff>39757</xdr:rowOff>
        </xdr:from>
        <xdr:to>
          <xdr:col>164</xdr:col>
          <xdr:colOff>1065475</xdr:colOff>
          <xdr:row>8</xdr:row>
          <xdr:rowOff>357809</xdr:rowOff>
        </xdr:to>
        <xdr:sp macro="" textlink="">
          <xdr:nvSpPr>
            <xdr:cNvPr id="1147" name="Check Box 123" descr="Check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1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170</xdr:col>
          <xdr:colOff>39757</xdr:colOff>
          <xdr:row>8</xdr:row>
          <xdr:rowOff>79513</xdr:rowOff>
        </xdr:from>
        <xdr:to>
          <xdr:col>170</xdr:col>
          <xdr:colOff>954157</xdr:colOff>
          <xdr:row>8</xdr:row>
          <xdr:rowOff>357809</xdr:rowOff>
        </xdr:to>
        <xdr:sp macro="" textlink="">
          <xdr:nvSpPr>
            <xdr:cNvPr id="1148" name="Check Box 124" descr="Check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1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168</xdr:col>
          <xdr:colOff>842838</xdr:colOff>
          <xdr:row>8</xdr:row>
          <xdr:rowOff>47708</xdr:rowOff>
        </xdr:from>
        <xdr:to>
          <xdr:col>168</xdr:col>
          <xdr:colOff>1105231</xdr:colOff>
          <xdr:row>8</xdr:row>
          <xdr:rowOff>365760</xdr:rowOff>
        </xdr:to>
        <xdr:sp macro="" textlink="">
          <xdr:nvSpPr>
            <xdr:cNvPr id="1149" name="Check Box 125" descr="Check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1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164</xdr:col>
          <xdr:colOff>31805</xdr:colOff>
          <xdr:row>8</xdr:row>
          <xdr:rowOff>31805</xdr:rowOff>
        </xdr:from>
        <xdr:to>
          <xdr:col>164</xdr:col>
          <xdr:colOff>1033670</xdr:colOff>
          <xdr:row>8</xdr:row>
          <xdr:rowOff>373711</xdr:rowOff>
        </xdr:to>
        <xdr:sp macro="" textlink="">
          <xdr:nvSpPr>
            <xdr:cNvPr id="1150" name="Check Box 126" descr="Check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1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55659</xdr:colOff>
          <xdr:row>8</xdr:row>
          <xdr:rowOff>23854</xdr:rowOff>
        </xdr:from>
        <xdr:to>
          <xdr:col>161</xdr:col>
          <xdr:colOff>485030</xdr:colOff>
          <xdr:row>8</xdr:row>
          <xdr:rowOff>302150</xdr:rowOff>
        </xdr:to>
        <xdr:sp macro="" textlink="">
          <xdr:nvSpPr>
            <xdr:cNvPr id="1151" name="Check Box 127" descr="Check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1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193</xdr:col>
          <xdr:colOff>31805</xdr:colOff>
          <xdr:row>8</xdr:row>
          <xdr:rowOff>31805</xdr:rowOff>
        </xdr:from>
        <xdr:to>
          <xdr:col>193</xdr:col>
          <xdr:colOff>1033670</xdr:colOff>
          <xdr:row>8</xdr:row>
          <xdr:rowOff>373711</xdr:rowOff>
        </xdr:to>
        <xdr:sp macro="" textlink="">
          <xdr:nvSpPr>
            <xdr:cNvPr id="1152" name="Check Box 128" descr="Check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1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190</xdr:col>
          <xdr:colOff>39757</xdr:colOff>
          <xdr:row>8</xdr:row>
          <xdr:rowOff>39757</xdr:rowOff>
        </xdr:from>
        <xdr:to>
          <xdr:col>190</xdr:col>
          <xdr:colOff>1065475</xdr:colOff>
          <xdr:row>8</xdr:row>
          <xdr:rowOff>357809</xdr:rowOff>
        </xdr:to>
        <xdr:sp macro="" textlink="">
          <xdr:nvSpPr>
            <xdr:cNvPr id="1153" name="Check Box 129" descr="Check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1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196</xdr:col>
          <xdr:colOff>39757</xdr:colOff>
          <xdr:row>8</xdr:row>
          <xdr:rowOff>79513</xdr:rowOff>
        </xdr:from>
        <xdr:to>
          <xdr:col>196</xdr:col>
          <xdr:colOff>954157</xdr:colOff>
          <xdr:row>8</xdr:row>
          <xdr:rowOff>357809</xdr:rowOff>
        </xdr:to>
        <xdr:sp macro="" textlink="">
          <xdr:nvSpPr>
            <xdr:cNvPr id="1154" name="Check Box 130" descr="Check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1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194</xdr:col>
          <xdr:colOff>842838</xdr:colOff>
          <xdr:row>8</xdr:row>
          <xdr:rowOff>47708</xdr:rowOff>
        </xdr:from>
        <xdr:to>
          <xdr:col>194</xdr:col>
          <xdr:colOff>1105231</xdr:colOff>
          <xdr:row>8</xdr:row>
          <xdr:rowOff>365760</xdr:rowOff>
        </xdr:to>
        <xdr:sp macro="" textlink="">
          <xdr:nvSpPr>
            <xdr:cNvPr id="1155" name="Check Box 131" descr="Check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1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190</xdr:col>
          <xdr:colOff>31805</xdr:colOff>
          <xdr:row>8</xdr:row>
          <xdr:rowOff>31805</xdr:rowOff>
        </xdr:from>
        <xdr:to>
          <xdr:col>190</xdr:col>
          <xdr:colOff>1033670</xdr:colOff>
          <xdr:row>8</xdr:row>
          <xdr:rowOff>373711</xdr:rowOff>
        </xdr:to>
        <xdr:sp macro="" textlink="">
          <xdr:nvSpPr>
            <xdr:cNvPr id="1156" name="Check Box 132" descr="Check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1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187</xdr:col>
          <xdr:colOff>55659</xdr:colOff>
          <xdr:row>8</xdr:row>
          <xdr:rowOff>23854</xdr:rowOff>
        </xdr:from>
        <xdr:to>
          <xdr:col>187</xdr:col>
          <xdr:colOff>485030</xdr:colOff>
          <xdr:row>8</xdr:row>
          <xdr:rowOff>302150</xdr:rowOff>
        </xdr:to>
        <xdr:sp macro="" textlink="">
          <xdr:nvSpPr>
            <xdr:cNvPr id="1157" name="Check Box 133" descr="Check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1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219</xdr:col>
          <xdr:colOff>31805</xdr:colOff>
          <xdr:row>8</xdr:row>
          <xdr:rowOff>31805</xdr:rowOff>
        </xdr:from>
        <xdr:to>
          <xdr:col>219</xdr:col>
          <xdr:colOff>1033670</xdr:colOff>
          <xdr:row>8</xdr:row>
          <xdr:rowOff>373711</xdr:rowOff>
        </xdr:to>
        <xdr:sp macro="" textlink="">
          <xdr:nvSpPr>
            <xdr:cNvPr id="1158" name="Check Box 134" descr="Check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1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216</xdr:col>
          <xdr:colOff>39757</xdr:colOff>
          <xdr:row>8</xdr:row>
          <xdr:rowOff>39757</xdr:rowOff>
        </xdr:from>
        <xdr:to>
          <xdr:col>216</xdr:col>
          <xdr:colOff>1065475</xdr:colOff>
          <xdr:row>8</xdr:row>
          <xdr:rowOff>357809</xdr:rowOff>
        </xdr:to>
        <xdr:sp macro="" textlink="">
          <xdr:nvSpPr>
            <xdr:cNvPr id="1159" name="Check Box 135" descr="Check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1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222</xdr:col>
          <xdr:colOff>39757</xdr:colOff>
          <xdr:row>8</xdr:row>
          <xdr:rowOff>79513</xdr:rowOff>
        </xdr:from>
        <xdr:to>
          <xdr:col>222</xdr:col>
          <xdr:colOff>954157</xdr:colOff>
          <xdr:row>8</xdr:row>
          <xdr:rowOff>357809</xdr:rowOff>
        </xdr:to>
        <xdr:sp macro="" textlink="">
          <xdr:nvSpPr>
            <xdr:cNvPr id="1160" name="Check Box 136" descr="Check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1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220</xdr:col>
          <xdr:colOff>842838</xdr:colOff>
          <xdr:row>8</xdr:row>
          <xdr:rowOff>47708</xdr:rowOff>
        </xdr:from>
        <xdr:to>
          <xdr:col>220</xdr:col>
          <xdr:colOff>1105231</xdr:colOff>
          <xdr:row>8</xdr:row>
          <xdr:rowOff>365760</xdr:rowOff>
        </xdr:to>
        <xdr:sp macro="" textlink="">
          <xdr:nvSpPr>
            <xdr:cNvPr id="1161" name="Check Box 137" descr="Check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1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216</xdr:col>
          <xdr:colOff>31805</xdr:colOff>
          <xdr:row>8</xdr:row>
          <xdr:rowOff>31805</xdr:rowOff>
        </xdr:from>
        <xdr:to>
          <xdr:col>216</xdr:col>
          <xdr:colOff>1033670</xdr:colOff>
          <xdr:row>8</xdr:row>
          <xdr:rowOff>373711</xdr:rowOff>
        </xdr:to>
        <xdr:sp macro="" textlink="">
          <xdr:nvSpPr>
            <xdr:cNvPr id="1162" name="Check Box 138" descr="Check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1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213</xdr:col>
          <xdr:colOff>55659</xdr:colOff>
          <xdr:row>8</xdr:row>
          <xdr:rowOff>23854</xdr:rowOff>
        </xdr:from>
        <xdr:to>
          <xdr:col>213</xdr:col>
          <xdr:colOff>485030</xdr:colOff>
          <xdr:row>8</xdr:row>
          <xdr:rowOff>302150</xdr:rowOff>
        </xdr:to>
        <xdr:sp macro="" textlink="">
          <xdr:nvSpPr>
            <xdr:cNvPr id="1163" name="Check Box 139" descr="Check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1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245</xdr:col>
          <xdr:colOff>31805</xdr:colOff>
          <xdr:row>8</xdr:row>
          <xdr:rowOff>31805</xdr:rowOff>
        </xdr:from>
        <xdr:to>
          <xdr:col>245</xdr:col>
          <xdr:colOff>1033670</xdr:colOff>
          <xdr:row>8</xdr:row>
          <xdr:rowOff>373711</xdr:rowOff>
        </xdr:to>
        <xdr:sp macro="" textlink="">
          <xdr:nvSpPr>
            <xdr:cNvPr id="1164" name="Check Box 140" descr="Check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1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Profit % Treshold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242</xdr:col>
          <xdr:colOff>39757</xdr:colOff>
          <xdr:row>8</xdr:row>
          <xdr:rowOff>39757</xdr:rowOff>
        </xdr:from>
        <xdr:to>
          <xdr:col>242</xdr:col>
          <xdr:colOff>1065475</xdr:colOff>
          <xdr:row>8</xdr:row>
          <xdr:rowOff>357809</xdr:rowOff>
        </xdr:to>
        <xdr:sp macro="" textlink="">
          <xdr:nvSpPr>
            <xdr:cNvPr id="1165" name="Check Box 141" descr="Check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1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248</xdr:col>
          <xdr:colOff>39757</xdr:colOff>
          <xdr:row>8</xdr:row>
          <xdr:rowOff>79513</xdr:rowOff>
        </xdr:from>
        <xdr:to>
          <xdr:col>248</xdr:col>
          <xdr:colOff>954157</xdr:colOff>
          <xdr:row>8</xdr:row>
          <xdr:rowOff>357809</xdr:rowOff>
        </xdr:to>
        <xdr:sp macro="" textlink="">
          <xdr:nvSpPr>
            <xdr:cNvPr id="1166" name="Check Box 142" descr="Check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1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Loss ADD 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246</xdr:col>
          <xdr:colOff>842838</xdr:colOff>
          <xdr:row>8</xdr:row>
          <xdr:rowOff>47708</xdr:rowOff>
        </xdr:from>
        <xdr:to>
          <xdr:col>246</xdr:col>
          <xdr:colOff>1105231</xdr:colOff>
          <xdr:row>8</xdr:row>
          <xdr:rowOff>365760</xdr:rowOff>
        </xdr:to>
        <xdr:sp macro="" textlink="">
          <xdr:nvSpPr>
            <xdr:cNvPr id="1167" name="Check Box 143" descr="Check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1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242</xdr:col>
          <xdr:colOff>31805</xdr:colOff>
          <xdr:row>8</xdr:row>
          <xdr:rowOff>31805</xdr:rowOff>
        </xdr:from>
        <xdr:to>
          <xdr:col>242</xdr:col>
          <xdr:colOff>1033670</xdr:colOff>
          <xdr:row>8</xdr:row>
          <xdr:rowOff>373711</xdr:rowOff>
        </xdr:to>
        <xdr:sp macro="" textlink="">
          <xdr:nvSpPr>
            <xdr:cNvPr id="1168" name="Check Box 144" descr="Check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1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Investment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239</xdr:col>
          <xdr:colOff>55659</xdr:colOff>
          <xdr:row>8</xdr:row>
          <xdr:rowOff>23854</xdr:rowOff>
        </xdr:from>
        <xdr:to>
          <xdr:col>239</xdr:col>
          <xdr:colOff>485030</xdr:colOff>
          <xdr:row>8</xdr:row>
          <xdr:rowOff>302150</xdr:rowOff>
        </xdr:to>
        <xdr:sp macro="" textlink="">
          <xdr:nvSpPr>
            <xdr:cNvPr id="1169" name="Check Box 145" descr="Check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1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FF" mc:Ignorable="a14" a14:legacySpreadsheetColorIndex="3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6</v>
    <v>8</v>
    <v>0</v>
    <v>5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F080A85E-6938-4AD6-9844-E64BC7083662}" name="Table24" displayName="Table24" ref="I2:O7" totalsRowShown="0" headerRowDxfId="489" headerRowBorderDxfId="488" tableBorderDxfId="487">
  <autoFilter ref="I2:O7" xr:uid="{F080A85E-6938-4AD6-9844-E64BC7083662}"/>
  <tableColumns count="7">
    <tableColumn id="1" xr3:uid="{12B36B3D-D20D-4F73-9403-62D1176CF02A}" name="Strategy Name" dataDxfId="486">
      <calculatedColumnFormula array="1">STGY!$R$14:$X$14</calculatedColumnFormula>
    </tableColumn>
    <tableColumn id="2" xr3:uid="{A830FE81-7C5C-412F-93B4-982F211C5B1C}" name="Last Running Bet-on"/>
    <tableColumn id="3" xr3:uid="{B3B59307-75B7-4B73-9CA9-C3CA929B9445}" name="Last Running Value"/>
    <tableColumn id="4" xr3:uid="{C0B9B78E-FD02-4A8F-A17F-CADCB50B0C17}" name="Invested Total"/>
    <tableColumn id="5" xr3:uid="{BC2AB10D-283C-4F78-8E10-94FC55E8FC53}" name="Return Total"/>
    <tableColumn id="6" xr3:uid="{5F82C42D-E6E9-4469-BA7E-350C44BE07C7}" name="Profit"/>
    <tableColumn id="7" xr3:uid="{4427A8D8-18CD-4FE6-A983-A2CEE58995C7}" name="Total Profit Percentage %"/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326D325-3093-4D42-BBEC-75167A0C524D}" name="STGTL4" displayName="STGTL4" ref="CR13:CV14" totalsRowShown="0" headerRowDxfId="320" dataDxfId="319" tableBorderDxfId="318">
  <autoFilter ref="CR13:CV14" xr:uid="{B326D325-3093-4D42-BBEC-75167A0C524D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61333D6-AF53-4F83-B986-547A15293F36}" name="Strategy Name" dataDxfId="317">
      <calculatedColumnFormula>"Strategy 0" &amp; CA1</calculatedColumnFormula>
    </tableColumn>
    <tableColumn id="2" xr3:uid="{B48AFBA8-681D-42A6-BA13-5755753E95BD}" name="Last Running Bet-on" dataDxfId="316">
      <calculatedColumnFormula array="1">INDEX(STGY4[BET-ON], MATCH(2, 1/(STGY4[INS]&lt;&gt;0)))</calculatedColumnFormula>
    </tableColumn>
    <tableColumn id="3" xr3:uid="{C00EB6D4-FFA9-407D-8546-5313196ADCD2}" name="Last Running Value" dataDxfId="315">
      <calculatedColumnFormula array="1">LOOKUP(2,1/(STGY4[INS]&lt;&gt;0),STGY4[INS])</calculatedColumnFormula>
    </tableColumn>
    <tableColumn id="4" xr3:uid="{13B6736D-8689-434E-B72A-AD92C5771F60}" name="Invested Total" dataDxfId="314">
      <calculatedColumnFormula array="1">LOOKUP(2,1/(STGY4[INS-TL]&lt;&gt;0),STGY4[INS-TL])</calculatedColumnFormula>
    </tableColumn>
    <tableColumn id="5" xr3:uid="{0A58C6F2-EC5C-432B-9E67-F31003F15E70}" name="Return Total" dataDxfId="313">
      <calculatedColumnFormula array="1">LOOKUP(2,1/(STGY4[RTN-TL]&lt;&gt;0),STGY4[RTN-TL])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D1621DB-FD9C-4B7F-93D3-3B28F97AA366}" name="STGY5" displayName="STGY5" ref="DB14:DP315" headerRowDxfId="312" dataDxfId="310" totalsRowDxfId="308" headerRowBorderDxfId="311" tableBorderDxfId="309" totalsRowBorderDxfId="307">
  <autoFilter ref="DB14:DP315" xr:uid="{BD1621DB-FD9C-4B7F-93D3-3B28F97AA3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D79F2FF2-B932-43FC-9922-4DA45B834F84}" name="SNO" totalsRowLabel="Total" dataDxfId="306" totalsRowDxfId="305">
      <calculatedColumnFormula>IF(DB14="SNO",0,DB14+1)</calculatedColumnFormula>
    </tableColumn>
    <tableColumn id="2" xr3:uid="{D0E0E03B-879A-4E33-A812-ED8AF4E63833}" name="BET-ON" dataDxfId="304" totalsRowDxfId="303"/>
    <tableColumn id="3" xr3:uid="{5F2B4143-27C6-46C2-86B4-4660892DE175}" name="INS" totalsRowFunction="sum" dataDxfId="302">
      <calculatedColumnFormula>IF(STGY5[[#This Row],[SNO]]=0,0,IF(STGY5[[#This Row],[SNO]]=1,DJ$8,IF(DL$10, IF(DP14&gt;=DM$8,0,IF(DP14=0,DJ$8,DO14)), DO14)))</calculatedColumnFormula>
    </tableColumn>
    <tableColumn id="4" xr3:uid="{313F5B23-97EE-4D4C-AE94-ED3D5C4DD45B}" name="RSLT" dataDxfId="301" totalsRowDxfId="300">
      <calculatedColumnFormula>IF(MAIN_STGY[[#This Row],[RSLT]]="","", MAIN_STGY[[#This Row],[RSLT]])</calculatedColumnFormula>
    </tableColumn>
    <tableColumn id="5" xr3:uid="{F8FE3469-F11F-4AFE-9264-D8EA70B46089}" name="WrL" dataDxfId="299">
      <calculatedColumnFormula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calculatedColumnFormula>
    </tableColumn>
    <tableColumn id="6" xr3:uid="{F9B27BCB-A09C-45B6-B612-EB79B7E808E3}" name="RTN" totalsRowFunction="sum" dataDxfId="298" totalsRowDxfId="297">
      <calculatedColumnFormula>IF(AND(STGY5[[#This Row],[BET-ON]]=STGY5[[#This Row],[RSLT]], STGY5[[#This Row],[WrL]]="Won"), STGY5[[#This Row],[INS]]*2, IF(AND(STGY5[[#This Row],[BET-ON]]&lt;&gt;STGY5[[#This Row],[RSLT]], STGY5[[#This Row],[WrL]]="Loss"), 0,0))</calculatedColumnFormula>
    </tableColumn>
    <tableColumn id="7" xr3:uid="{8311C28C-212C-4831-BDFF-90471DEB504D}" name="INS-TL" dataDxfId="296" totalsRowDxfId="295">
      <calculatedColumnFormula>IF(STGY5[[#This Row],[SNO]]=0,0,IF(DL$10, IF(DP14&gt;=DM$8, 0, STGY5[[#This Row],[INS]]+DH14), STGY5[[#This Row],[INS]]+DH14))</calculatedColumnFormula>
    </tableColumn>
    <tableColumn id="8" xr3:uid="{B57A7BEF-8C66-44A2-B97E-45B1620D7CDF}" name="RTN-TL" dataDxfId="294" totalsRowDxfId="293">
      <calculatedColumnFormula>IF(STGY5[[#This Row],[SNO]]=0,0,IF(DL$10, IF(DP14&gt;=DM$8, 0, DI14+STGY5[[#This Row],[RTN]]), DI14+STGY5[[#This Row],[RTN]]))</calculatedColumnFormula>
    </tableColumn>
    <tableColumn id="9" xr3:uid="{95A4AB1D-0B1A-4563-9DF8-EDF86F7133DF}" name="PFT" dataDxfId="292" totalsRowDxfId="291">
      <calculatedColumnFormula>STGY5[[#This Row],[RTN-TL]]-STGY5[[#This Row],[INS-TL]]</calculatedColumnFormula>
    </tableColumn>
    <tableColumn id="10" xr3:uid="{6D4B119C-B8CE-4060-9EE3-8E0BF61B6EC2}" name="PAM" dataDxfId="290" totalsRowDxfId="289">
      <calculatedColumnFormula>IF(STGY5[[#This Row],[SNO]]=0,0,IF(DL$10, IF(STGY5[[#This Row],[INS]]=0, 0, DN14), DN14))</calculatedColumnFormula>
    </tableColumn>
    <tableColumn id="11" xr3:uid="{BF3000EC-8CE9-4766-85C1-DD45F646ABC0}" name="PTA" dataDxfId="288" totalsRowDxfId="287">
      <calculatedColumnFormula>STGY5[[#This Row],[INS]]</calculatedColumnFormula>
    </tableColumn>
    <tableColumn id="12" xr3:uid="{516F5693-76B0-42A0-9112-2060B2D3B5C7}" name="LOS-TEN" dataDxfId="286">
      <calculatedColumnFormula>IF(STGY5[[#This Row],[WrL]]="Loss", (STGY5[[#This Row],[INS]]*(1 + DP$8/100)), IF(STGY5[[#This Row],[WrL]]="Won", (0), 0))</calculatedColumnFormula>
    </tableColumn>
    <tableColumn id="13" xr3:uid="{A56A0860-ACEA-46D7-8209-56961C1296AD}" name="PAPT" dataDxfId="285" totalsRowDxfId="284">
      <calculatedColumnFormula>IF(STGY5[[#This Row],[WrL]]="Loss", (STGY5[[#This Row],[PAM]]+STGY5[[#This Row],[LOS-TEN]]), IF(STGY5[[#This Row],[WrL]]="Won", (STGY5[[#This Row],[INS]]), 0))</calculatedColumnFormula>
    </tableColumn>
    <tableColumn id="14" xr3:uid="{74865D65-B003-40FF-B1E5-4B01B8DABCC9}" name="PAPT-D" dataDxfId="283" totalsRowDxfId="282">
      <calculatedColumnFormula>STGY5[[#This Row],[PAPT]]/2</calculatedColumnFormula>
    </tableColumn>
    <tableColumn id="15" xr3:uid="{99BCB402-D653-4AB1-B221-15EF48B6E2BF}" name="PFT-PER" dataDxfId="281" totalsRowDxfId="280" dataCellStyle="Percent">
      <calculatedColumnFormula>IF(STGY5[[#This Row],[SNO]]=0,0,IF(DL$10, IF(STGY5[[#This Row],[INS-TL]]=0, 0, STGY5[[#This Row],[PFT]]/STGY5[[#This Row],[INS-TL]]%), STGY5[[#This Row],[PFT]]/STGY5[[#This Row],[INS-TL]]%))</calculatedColumnFormula>
    </tableColumn>
  </tableColumns>
  <tableStyleInfo name="TableStyleLight15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96A04F6-6287-4CEF-AF6E-ED5F5A3C5666}" name="STGTL5" displayName="STGTL5" ref="DR13:DV14" totalsRowShown="0" headerRowDxfId="279" dataDxfId="278" tableBorderDxfId="277">
  <autoFilter ref="DR13:DV14" xr:uid="{796A04F6-6287-4CEF-AF6E-ED5F5A3C5666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931EC94B-9793-44CD-9F4F-5161CB00A075}" name="Strategy Name" dataDxfId="276">
      <calculatedColumnFormula>"Strategy 0" &amp; DA1</calculatedColumnFormula>
    </tableColumn>
    <tableColumn id="2" xr3:uid="{1697E38A-DE45-41FD-ADBE-8929CF49C1A7}" name="Last Running Bet-on" dataDxfId="275">
      <calculatedColumnFormula array="1">INDEX(STGY5[BET-ON], MATCH(2, 1/(STGY5[INS]&lt;&gt;0)))</calculatedColumnFormula>
    </tableColumn>
    <tableColumn id="3" xr3:uid="{FF6F040E-F614-4011-99BD-14C283015EB0}" name="Last Running Value" dataDxfId="274">
      <calculatedColumnFormula array="1">LOOKUP(2,1/(STGY5[INS]&lt;&gt;0),STGY5[INS])</calculatedColumnFormula>
    </tableColumn>
    <tableColumn id="4" xr3:uid="{A36AE1C5-0B06-47A3-AA87-F0605528191C}" name="Invested Total" dataDxfId="273">
      <calculatedColumnFormula array="1">LOOKUP(2,1/(STGY5[INS-TL]&lt;&gt;0),STGY5[INS-TL])</calculatedColumnFormula>
    </tableColumn>
    <tableColumn id="5" xr3:uid="{8A61406A-BB60-4EBC-B29C-B88A9CC79E02}" name="Return Total" dataDxfId="272">
      <calculatedColumnFormula array="1">LOOKUP(2,1/(STGY5[RTN-TL]&lt;&gt;0),STGY5[RTN-TL])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11FD7DEB-6644-4E43-9169-66AF423D6997}" name="STGY6" displayName="STGY6" ref="EB14:EP315" headerRowDxfId="271" dataDxfId="269" totalsRowDxfId="267" headerRowBorderDxfId="270" tableBorderDxfId="268" totalsRowBorderDxfId="266">
  <autoFilter ref="EB14:EP315" xr:uid="{11FD7DEB-6644-4E43-9169-66AF423D699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DF7AE83C-A81F-40AB-8D17-BD70B871AB2B}" name="SNO" totalsRowLabel="Total" dataDxfId="265" totalsRowDxfId="264">
      <calculatedColumnFormula>IF(EB14="SNO",0,EB14+1)</calculatedColumnFormula>
    </tableColumn>
    <tableColumn id="2" xr3:uid="{417CA6D5-6AF7-4341-90C1-1944AEEF340D}" name="BET-ON" dataDxfId="263" totalsRowDxfId="262"/>
    <tableColumn id="3" xr3:uid="{52821D6C-6C72-4183-B1E4-C54F874465EF}" name="INS" totalsRowFunction="sum" dataDxfId="261">
      <calculatedColumnFormula>IF(STGY6[[#This Row],[SNO]]=0,0,IF(STGY6[[#This Row],[SNO]]=1,EJ$8,IF(EL$10, IF(EP14&gt;=EM$8,0,IF(EP14=0,EJ$8,EO14)), EO14)))</calculatedColumnFormula>
    </tableColumn>
    <tableColumn id="4" xr3:uid="{816854B2-C5D4-4C72-BF68-7F83ADBF0A96}" name="RSLT" dataDxfId="260" totalsRowDxfId="259">
      <calculatedColumnFormula>IF(MAIN_STGY[[#This Row],[RSLT]]="","", MAIN_STGY[[#This Row],[RSLT]])</calculatedColumnFormula>
    </tableColumn>
    <tableColumn id="5" xr3:uid="{80C17333-75E3-4F62-AEC4-56AF4F2F7A18}" name="WrL" dataDxfId="258">
      <calculatedColumnFormula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calculatedColumnFormula>
    </tableColumn>
    <tableColumn id="6" xr3:uid="{A07E45DD-86DF-41E2-BDD1-44D712F276C7}" name="RTN" totalsRowFunction="sum" dataDxfId="257" totalsRowDxfId="256">
      <calculatedColumnFormula>IF(AND(STGY6[[#This Row],[BET-ON]]=STGY6[[#This Row],[RSLT]], STGY6[[#This Row],[WrL]]="Won"), STGY6[[#This Row],[INS]]*2, IF(AND(STGY6[[#This Row],[BET-ON]]&lt;&gt;STGY6[[#This Row],[RSLT]], STGY6[[#This Row],[WrL]]="Loss"), 0,0))</calculatedColumnFormula>
    </tableColumn>
    <tableColumn id="7" xr3:uid="{2A0246A4-743F-49C3-9CBB-17444710D7D8}" name="INS-TL" dataDxfId="255" totalsRowDxfId="254">
      <calculatedColumnFormula>IF(STGY6[[#This Row],[SNO]]=0,0,IF(EL$10, IF(EP14&gt;=EM$8, 0, STGY6[[#This Row],[INS]]+EH14), STGY6[[#This Row],[INS]]+EH14))</calculatedColumnFormula>
    </tableColumn>
    <tableColumn id="8" xr3:uid="{CEE13A99-3EA5-49FB-BBB9-5E85A1CFD53E}" name="RTN-TL" dataDxfId="253" totalsRowDxfId="252">
      <calculatedColumnFormula>IF(STGY6[[#This Row],[SNO]]=0,0,IF(EL$10, IF(EP14&gt;=EM$8, 0, EI14+STGY6[[#This Row],[RTN]]), EI14+STGY6[[#This Row],[RTN]]))</calculatedColumnFormula>
    </tableColumn>
    <tableColumn id="9" xr3:uid="{B179FA79-11B3-46F0-9AFB-EA4C43074859}" name="PFT" dataDxfId="251" totalsRowDxfId="250">
      <calculatedColumnFormula>STGY6[[#This Row],[RTN-TL]]-STGY6[[#This Row],[INS-TL]]</calculatedColumnFormula>
    </tableColumn>
    <tableColumn id="10" xr3:uid="{57198B9C-1518-46DC-9234-A9DE9AB6684E}" name="PAM" dataDxfId="249" totalsRowDxfId="248">
      <calculatedColumnFormula>IF(STGY6[[#This Row],[SNO]]=0,0,IF(EL$10, IF(STGY6[[#This Row],[INS]]=0, 0, EN14), EN14))</calculatedColumnFormula>
    </tableColumn>
    <tableColumn id="11" xr3:uid="{3F66A821-ECAB-4ECC-AC32-5188478C2408}" name="PTA" dataDxfId="247" totalsRowDxfId="246">
      <calculatedColumnFormula>STGY6[[#This Row],[INS]]</calculatedColumnFormula>
    </tableColumn>
    <tableColumn id="12" xr3:uid="{C68BC1FE-34D6-4EC4-989A-362B3DFF4593}" name="LOS-TEN" dataDxfId="245">
      <calculatedColumnFormula>IF(STGY6[[#This Row],[WrL]]="Loss", (STGY6[[#This Row],[INS]]*(1 + EP$8/100)), IF(STGY6[[#This Row],[WrL]]="Won", (0), 0))</calculatedColumnFormula>
    </tableColumn>
    <tableColumn id="13" xr3:uid="{C70E10AD-173B-43E0-88F3-BDF161178364}" name="PAPT" dataDxfId="244" totalsRowDxfId="243">
      <calculatedColumnFormula>IF(STGY6[[#This Row],[WrL]]="Loss", (STGY6[[#This Row],[PAM]]+STGY6[[#This Row],[LOS-TEN]]), IF(STGY6[[#This Row],[WrL]]="Won", (STGY6[[#This Row],[INS]]), 0))</calculatedColumnFormula>
    </tableColumn>
    <tableColumn id="14" xr3:uid="{01069EB5-CA3A-4F56-9569-C2D6658A2672}" name="PAPT-D" dataDxfId="242" totalsRowDxfId="241">
      <calculatedColumnFormula>STGY6[[#This Row],[PAPT]]/2</calculatedColumnFormula>
    </tableColumn>
    <tableColumn id="15" xr3:uid="{A25C8972-7CE9-4085-9785-A493299FF4E4}" name="PFT-PER" dataDxfId="240" totalsRowDxfId="239" dataCellStyle="Percent">
      <calculatedColumnFormula>IF(STGY6[[#This Row],[SNO]]=0,0,IF(EL$10, IF(STGY6[[#This Row],[INS-TL]]=0, 0, STGY6[[#This Row],[PFT]]/STGY6[[#This Row],[INS-TL]]%), STGY6[[#This Row],[PFT]]/STGY6[[#This Row],[INS-TL]]%))</calculatedColumnFormula>
    </tableColumn>
  </tableColumns>
  <tableStyleInfo name="TableStyleLight15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62C9695D-AA25-489E-8F97-81E77AF470BF}" name="STGTL6" displayName="STGTL6" ref="ER13:EV14" totalsRowShown="0" headerRowDxfId="238" dataDxfId="237" tableBorderDxfId="236">
  <autoFilter ref="ER13:EV14" xr:uid="{62C9695D-AA25-489E-8F97-81E77AF470BF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51CD1A46-0681-4D8C-8A2E-2B8C3E6ED99A}" name="Strategy Name" dataDxfId="235">
      <calculatedColumnFormula>"Strategy 0" &amp; EA1</calculatedColumnFormula>
    </tableColumn>
    <tableColumn id="2" xr3:uid="{D94D6901-CE44-47C0-9996-D6AA6EF481ED}" name="Last Running Bet-on" dataDxfId="234">
      <calculatedColumnFormula array="1">INDEX(STGY6[BET-ON], MATCH(2, 1/(STGY6[INS]&lt;&gt;0)))</calculatedColumnFormula>
    </tableColumn>
    <tableColumn id="3" xr3:uid="{8689116C-74DE-4F63-AB31-536F3D453DF1}" name="Last Running Value" dataDxfId="233">
      <calculatedColumnFormula array="1">LOOKUP(2,1/(STGY6[INS]&lt;&gt;0),STGY6[INS])</calculatedColumnFormula>
    </tableColumn>
    <tableColumn id="4" xr3:uid="{0756C1C4-3BD8-47CE-9D41-659CFD1E8015}" name="Invested Total" dataDxfId="232">
      <calculatedColumnFormula array="1">LOOKUP(2,1/(STGY6[INS-TL]&lt;&gt;0),STGY6[INS-TL])</calculatedColumnFormula>
    </tableColumn>
    <tableColumn id="5" xr3:uid="{0FEF34F2-06BE-49BA-A572-46547F7FFA7C}" name="Return Total" dataDxfId="231">
      <calculatedColumnFormula array="1">LOOKUP(2,1/(STGY6[RTN-TL]&lt;&gt;0),STGY6[RTN-TL])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1C6E358-16CB-49A7-9891-DD175AAF9CA0}" name="STGY7" displayName="STGY7" ref="FB14:FP315" headerRowDxfId="230" dataDxfId="228" totalsRowDxfId="226" headerRowBorderDxfId="229" tableBorderDxfId="227" totalsRowBorderDxfId="225">
  <autoFilter ref="FB14:FP315" xr:uid="{E1C6E358-16CB-49A7-9891-DD175AAF9CA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ACE54F2A-6E81-4D19-AADC-E23C34322249}" name="SNO" totalsRowLabel="Total" dataDxfId="224" totalsRowDxfId="223">
      <calculatedColumnFormula>IF(FB14="SNO",0,FB14+1)</calculatedColumnFormula>
    </tableColumn>
    <tableColumn id="2" xr3:uid="{32E4853F-FA7C-4F61-85B1-A95BEA51E992}" name="BET-ON" dataDxfId="222" totalsRowDxfId="221"/>
    <tableColumn id="3" xr3:uid="{93F03A8D-83A0-4E12-9DCE-F591A028D38A}" name="INS" totalsRowFunction="sum" dataDxfId="220">
      <calculatedColumnFormula>IF(STGY7[[#This Row],[SNO]]=0,0,IF(STGY7[[#This Row],[SNO]]=1,FJ$8,IF(FL$10, IF(FP14&gt;=FM$8,0,IF(FP14=0,FJ$8,FO14)), FO14)))</calculatedColumnFormula>
    </tableColumn>
    <tableColumn id="4" xr3:uid="{B59ACC3F-7074-42CB-9897-482983F6C47D}" name="RSLT" dataDxfId="219" totalsRowDxfId="218">
      <calculatedColumnFormula>IF(MAIN_STGY[[#This Row],[RSLT]]="","", MAIN_STGY[[#This Row],[RSLT]])</calculatedColumnFormula>
    </tableColumn>
    <tableColumn id="5" xr3:uid="{08A7F14D-C54C-4606-90A8-41BF1CA9DFC1}" name="WrL" dataDxfId="217">
      <calculatedColumnFormula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calculatedColumnFormula>
    </tableColumn>
    <tableColumn id="6" xr3:uid="{A1492360-FFEF-490D-ABA6-B0B195FA9692}" name="RTN" totalsRowFunction="sum" dataDxfId="216" totalsRowDxfId="215">
      <calculatedColumnFormula>IF(AND(STGY7[[#This Row],[BET-ON]]=STGY7[[#This Row],[RSLT]], STGY7[[#This Row],[WrL]]="Won"), STGY7[[#This Row],[INS]]*2, IF(AND(STGY7[[#This Row],[BET-ON]]&lt;&gt;STGY7[[#This Row],[RSLT]], STGY7[[#This Row],[WrL]]="Loss"), 0,0))</calculatedColumnFormula>
    </tableColumn>
    <tableColumn id="7" xr3:uid="{58B534DF-4EE8-40B2-9B3D-89F54FD0991D}" name="INS-TL" dataDxfId="214" totalsRowDxfId="213">
      <calculatedColumnFormula>IF(STGY7[[#This Row],[SNO]]=0,0,IF(FL$10, IF(FP14&gt;=FM$8, 0, STGY7[[#This Row],[INS]]+FH14), STGY7[[#This Row],[INS]]+FH14))</calculatedColumnFormula>
    </tableColumn>
    <tableColumn id="8" xr3:uid="{E12D4F3B-BCAF-40E3-B574-FB421F6E49B6}" name="RTN-TL" dataDxfId="212" totalsRowDxfId="211">
      <calculatedColumnFormula>IF(STGY7[[#This Row],[SNO]]=0,0,IF(FL$10, IF(FP14&gt;=FM$8, 0, FI14+STGY7[[#This Row],[RTN]]), FI14+STGY7[[#This Row],[RTN]]))</calculatedColumnFormula>
    </tableColumn>
    <tableColumn id="9" xr3:uid="{2F3A3EDB-10D9-48F3-A9BE-A763785C479D}" name="PFT" dataDxfId="210" totalsRowDxfId="209">
      <calculatedColumnFormula>STGY7[[#This Row],[RTN-TL]]-STGY7[[#This Row],[INS-TL]]</calculatedColumnFormula>
    </tableColumn>
    <tableColumn id="10" xr3:uid="{BEDD29B1-4A6D-4C95-A953-7DEBFC847F87}" name="PAM" dataDxfId="208" totalsRowDxfId="207">
      <calculatedColumnFormula>IF(STGY7[[#This Row],[SNO]]=0,0,IF(FL$10, IF(STGY7[[#This Row],[INS]]=0, 0, FN14), FN14))</calculatedColumnFormula>
    </tableColumn>
    <tableColumn id="11" xr3:uid="{0C4C537F-8A61-4187-8D2C-C00F64D35EA9}" name="PTA" dataDxfId="206" totalsRowDxfId="205">
      <calculatedColumnFormula>STGY7[[#This Row],[INS]]</calculatedColumnFormula>
    </tableColumn>
    <tableColumn id="12" xr3:uid="{FE2DC0E7-EB83-4B2E-9BC2-D75257DB7C73}" name="LOS-TEN" dataDxfId="204">
      <calculatedColumnFormula>IF(STGY7[[#This Row],[WrL]]="Loss", (STGY7[[#This Row],[INS]]*(1 + FP$8/100)), IF(STGY7[[#This Row],[WrL]]="Won", (0), 0))</calculatedColumnFormula>
    </tableColumn>
    <tableColumn id="13" xr3:uid="{17DCB81C-D6F8-4045-B226-C9D1851102B8}" name="PAPT" dataDxfId="203" totalsRowDxfId="202">
      <calculatedColumnFormula>IF(STGY7[[#This Row],[WrL]]="Loss", (STGY7[[#This Row],[PAM]]+STGY7[[#This Row],[LOS-TEN]]), IF(STGY7[[#This Row],[WrL]]="Won", (STGY7[[#This Row],[INS]]), 0))</calculatedColumnFormula>
    </tableColumn>
    <tableColumn id="14" xr3:uid="{68EF151A-51E5-416F-B5CE-90D7C2EED69C}" name="PAPT-D" dataDxfId="201" totalsRowDxfId="200">
      <calculatedColumnFormula>STGY7[[#This Row],[PAPT]]/2</calculatedColumnFormula>
    </tableColumn>
    <tableColumn id="15" xr3:uid="{E703FD7B-B1B0-4FAA-8A0B-5DA845D946A6}" name="PFT-PER" dataDxfId="199" totalsRowDxfId="198" dataCellStyle="Percent">
      <calculatedColumnFormula>IF(STGY7[[#This Row],[SNO]]=0,0,IF(FL$10, IF(STGY7[[#This Row],[INS-TL]]=0, 0, STGY7[[#This Row],[PFT]]/STGY7[[#This Row],[INS-TL]]%), STGY7[[#This Row],[PFT]]/STGY7[[#This Row],[INS-TL]]%))</calculatedColumnFormula>
    </tableColumn>
  </tableColumns>
  <tableStyleInfo name="TableStyleLight15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C62FF15-AD40-4EE2-9F7B-FA6D704047EA}" name="STGTL7" displayName="STGTL7" ref="FR13:FV14" totalsRowShown="0" headerRowDxfId="197" dataDxfId="196" tableBorderDxfId="195">
  <autoFilter ref="FR13:FV14" xr:uid="{8C62FF15-AD40-4EE2-9F7B-FA6D704047EA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EEDC12A-B15E-4263-A247-2870D88B6915}" name="Strategy Name" dataDxfId="194">
      <calculatedColumnFormula>"Strategy 0" &amp; FA1</calculatedColumnFormula>
    </tableColumn>
    <tableColumn id="2" xr3:uid="{7CEFDE34-CF4E-4B51-B941-693AEA4ADD07}" name="Last Running Bet-on" dataDxfId="193">
      <calculatedColumnFormula array="1">INDEX(STGY7[BET-ON], MATCH(2, 1/(STGY7[INS]&lt;&gt;0)))</calculatedColumnFormula>
    </tableColumn>
    <tableColumn id="3" xr3:uid="{C206F6FC-24F5-4DB5-8AF4-4A9E5E9E6235}" name="Last Running Value" dataDxfId="192">
      <calculatedColumnFormula array="1">LOOKUP(2,1/(STGY7[INS]&lt;&gt;0),STGY7[INS])</calculatedColumnFormula>
    </tableColumn>
    <tableColumn id="4" xr3:uid="{D8DC9AA6-9412-4215-90ED-A673987DA93D}" name="Invested Total" dataDxfId="191">
      <calculatedColumnFormula array="1">LOOKUP(2,1/(STGY7[INS-TL]&lt;&gt;0),STGY7[INS-TL])</calculatedColumnFormula>
    </tableColumn>
    <tableColumn id="5" xr3:uid="{388C9D26-43CE-4A22-9091-8FADC775085C}" name="Return Total" dataDxfId="190">
      <calculatedColumnFormula array="1">LOOKUP(2,1/(STGY7[RTN-TL]&lt;&gt;0),STGY7[RTN-TL])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950B5DB-4C4E-4DF4-AE8E-88946B295B01}" name="STGY8" displayName="STGY8" ref="GB14:GP315" headerRowDxfId="189" dataDxfId="187" totalsRowDxfId="185" headerRowBorderDxfId="188" tableBorderDxfId="186" totalsRowBorderDxfId="184">
  <autoFilter ref="GB14:GP315" xr:uid="{D950B5DB-4C4E-4DF4-AE8E-88946B295B0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9A5F560E-7F48-4413-A110-DB9CCDEB58DE}" name="SNO" totalsRowLabel="Total" dataDxfId="183" totalsRowDxfId="182">
      <calculatedColumnFormula>IF(GB14="SNO",0,GB14+1)</calculatedColumnFormula>
    </tableColumn>
    <tableColumn id="2" xr3:uid="{0AADA6FC-AB21-49FC-81EC-620DBD23D39F}" name="BET-ON" dataDxfId="181" totalsRowDxfId="180"/>
    <tableColumn id="3" xr3:uid="{2D1FC79D-2181-4437-B9E5-A9678E205086}" name="INS" totalsRowFunction="sum" dataDxfId="179">
      <calculatedColumnFormula>IF(STGY8[[#This Row],[SNO]]=0,0,IF(STGY8[[#This Row],[SNO]]=1,GJ$8,IF(GL$10, IF(GP14&gt;=GM$8,0,IF(GP14=0,GJ$8,GO14)), GO14)))</calculatedColumnFormula>
    </tableColumn>
    <tableColumn id="4" xr3:uid="{2F8DB76D-F734-4ACC-A6EF-81E77D1B2975}" name="RSLT" dataDxfId="178" totalsRowDxfId="177">
      <calculatedColumnFormula>IF(MAIN_STGY[[#This Row],[RSLT]]="","", MAIN_STGY[[#This Row],[RSLT]])</calculatedColumnFormula>
    </tableColumn>
    <tableColumn id="5" xr3:uid="{22AB61E4-65B1-4169-82A7-76CA3A5FB296}" name="WrL" dataDxfId="176">
      <calculatedColumnFormula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calculatedColumnFormula>
    </tableColumn>
    <tableColumn id="6" xr3:uid="{0688F0A2-F214-4B56-8696-0D5F6A6AD2BB}" name="RTN" totalsRowFunction="sum" dataDxfId="175" totalsRowDxfId="174">
      <calculatedColumnFormula>IF(AND(STGY8[[#This Row],[BET-ON]]=STGY8[[#This Row],[RSLT]], STGY8[[#This Row],[WrL]]="Won"), STGY8[[#This Row],[INS]]*2, IF(AND(STGY8[[#This Row],[BET-ON]]&lt;&gt;STGY8[[#This Row],[RSLT]], STGY8[[#This Row],[WrL]]="Loss"), 0,0))</calculatedColumnFormula>
    </tableColumn>
    <tableColumn id="7" xr3:uid="{94378325-EA4E-4D3C-93C7-54717523454E}" name="INS-TL" dataDxfId="173" totalsRowDxfId="172">
      <calculatedColumnFormula>IF(STGY8[[#This Row],[SNO]]=0,0,IF(GL$10, IF(GP14&gt;=GM$8, 0, STGY8[[#This Row],[INS]]+GH14), STGY8[[#This Row],[INS]]+GH14))</calculatedColumnFormula>
    </tableColumn>
    <tableColumn id="8" xr3:uid="{4EE7ABD9-05C8-4D43-96F6-01D198B8B29B}" name="RTN-TL" dataDxfId="171" totalsRowDxfId="170">
      <calculatedColumnFormula>IF(STGY8[[#This Row],[SNO]]=0,0,IF(GL$10, IF(GP14&gt;=GM$8, 0, GI14+STGY8[[#This Row],[RTN]]), GI14+STGY8[[#This Row],[RTN]]))</calculatedColumnFormula>
    </tableColumn>
    <tableColumn id="9" xr3:uid="{8A3A8BFB-81C1-4732-B284-9F952D955BAB}" name="PFT" dataDxfId="169" totalsRowDxfId="168">
      <calculatedColumnFormula>STGY8[[#This Row],[RTN-TL]]-STGY8[[#This Row],[INS-TL]]</calculatedColumnFormula>
    </tableColumn>
    <tableColumn id="10" xr3:uid="{0C217358-D9A4-480C-96E6-3BFAD51C9391}" name="PAM" dataDxfId="167" totalsRowDxfId="166">
      <calculatedColumnFormula>IF(STGY8[[#This Row],[SNO]]=0,0,IF(GL$10, IF(STGY8[[#This Row],[INS]]=0, 0, GN14), GN14))</calculatedColumnFormula>
    </tableColumn>
    <tableColumn id="11" xr3:uid="{BDE12134-3AC6-43D9-90D5-011CC2D71885}" name="PTA" dataDxfId="165" totalsRowDxfId="164">
      <calculatedColumnFormula>STGY8[[#This Row],[INS]]</calculatedColumnFormula>
    </tableColumn>
    <tableColumn id="12" xr3:uid="{DEA2C9CC-18B0-4F8E-8304-46A75E1ABC4F}" name="LOS-TEN" dataDxfId="163">
      <calculatedColumnFormula>IF(STGY8[[#This Row],[WrL]]="Loss", (STGY8[[#This Row],[INS]]*(1 + GP$8/100)), IF(STGY8[[#This Row],[WrL]]="Won", (0), 0))</calculatedColumnFormula>
    </tableColumn>
    <tableColumn id="13" xr3:uid="{DBCDC473-5698-47AE-B0C5-BADFE468EA48}" name="PAPT" dataDxfId="162" totalsRowDxfId="161">
      <calculatedColumnFormula>IF(STGY8[[#This Row],[WrL]]="Loss", (STGY8[[#This Row],[PAM]]+STGY8[[#This Row],[LOS-TEN]]), IF(STGY8[[#This Row],[WrL]]="Won", (STGY8[[#This Row],[INS]]), 0))</calculatedColumnFormula>
    </tableColumn>
    <tableColumn id="14" xr3:uid="{CDF01578-6BC3-4B82-9A5D-EEC15D6F7F7E}" name="PAPT-D" dataDxfId="160" totalsRowDxfId="159">
      <calculatedColumnFormula>STGY8[[#This Row],[PAPT]]/2</calculatedColumnFormula>
    </tableColumn>
    <tableColumn id="15" xr3:uid="{D5B24CC5-B6F4-4EA2-9F1A-0E78F0F45397}" name="PFT-PER" dataDxfId="158" totalsRowDxfId="157" dataCellStyle="Percent">
      <calculatedColumnFormula>IF(STGY8[[#This Row],[SNO]]=0,0,IF(GL$10, IF(STGY8[[#This Row],[INS-TL]]=0, 0, STGY8[[#This Row],[PFT]]/STGY8[[#This Row],[INS-TL]]%), STGY8[[#This Row],[PFT]]/STGY8[[#This Row],[INS-TL]]%))</calculatedColumnFormula>
    </tableColumn>
  </tableColumns>
  <tableStyleInfo name="TableStyleLight15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328E3DBD-026E-41C0-BDBA-C48A04C9C98D}" name="STGTL8" displayName="STGTL8" ref="GR13:GV14" totalsRowShown="0" headerRowDxfId="156" dataDxfId="155" tableBorderDxfId="154">
  <autoFilter ref="GR13:GV14" xr:uid="{328E3DBD-026E-41C0-BDBA-C48A04C9C98D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BF6448D-2F67-4943-9DBF-1EBFC87ED3A8}" name="Strategy Name" dataDxfId="153">
      <calculatedColumnFormula>"Strategy 0" &amp; GA1</calculatedColumnFormula>
    </tableColumn>
    <tableColumn id="2" xr3:uid="{8E9CFC8A-3A5F-46A5-B13C-AA01A665895D}" name="Last Running Bet-on" dataDxfId="152">
      <calculatedColumnFormula array="1">INDEX(STGY8[BET-ON], MATCH(2, 1/(STGY8[INS]&lt;&gt;0)))</calculatedColumnFormula>
    </tableColumn>
    <tableColumn id="3" xr3:uid="{DCA2DEDA-C667-4F93-83AD-7563861561E7}" name="Last Running Value" dataDxfId="151">
      <calculatedColumnFormula array="1">LOOKUP(2,1/(STGY8[INS]&lt;&gt;0),STGY8[INS])</calculatedColumnFormula>
    </tableColumn>
    <tableColumn id="4" xr3:uid="{D09B4AF9-A81E-42CA-ABC4-637B361F84FE}" name="Invested Total" dataDxfId="150">
      <calculatedColumnFormula array="1">LOOKUP(2,1/(STGY8[INS-TL]&lt;&gt;0),STGY8[INS-TL])</calculatedColumnFormula>
    </tableColumn>
    <tableColumn id="5" xr3:uid="{B09B43B1-DDFB-4042-B6A2-B7EB7C39D3E4}" name="Return Total" dataDxfId="149">
      <calculatedColumnFormula array="1">LOOKUP(2,1/(STGY8[RTN-TL]&lt;&gt;0),STGY8[RTN-TL])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F869B0D8-0C31-45CF-8F49-C48683CEF624}" name="STGY9" displayName="STGY9" ref="HB14:HP315" headerRowDxfId="148" dataDxfId="146" totalsRowDxfId="144" headerRowBorderDxfId="147" tableBorderDxfId="145" totalsRowBorderDxfId="143">
  <autoFilter ref="HB14:HP315" xr:uid="{F869B0D8-0C31-45CF-8F49-C48683CEF62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00DA67E1-B8C2-42BA-A8FE-A113240E3451}" name="SNO" totalsRowLabel="Total" dataDxfId="142" totalsRowDxfId="141">
      <calculatedColumnFormula>IF(HB14="SNO",0,HB14+1)</calculatedColumnFormula>
    </tableColumn>
    <tableColumn id="2" xr3:uid="{7BEE6BAA-538A-44E0-8135-A75E137253A3}" name="BET-ON" dataDxfId="140" totalsRowDxfId="139"/>
    <tableColumn id="3" xr3:uid="{E21C04A6-9231-4167-BD09-FC52D5D325C5}" name="INS" totalsRowFunction="sum" dataDxfId="138">
      <calculatedColumnFormula>IF(STGY9[[#This Row],[SNO]]=0,0,IF(STGY9[[#This Row],[SNO]]=1,HJ$8,IF(HL$10, IF(HP14&gt;=HM$8,0,IF(HP14=0,HJ$8,HO14)), HO14)))</calculatedColumnFormula>
    </tableColumn>
    <tableColumn id="4" xr3:uid="{557B7B37-9B1A-476C-AEDC-076C61DBD4D6}" name="RSLT" dataDxfId="137" totalsRowDxfId="136">
      <calculatedColumnFormula>IF(MAIN_STGY[[#This Row],[RSLT]]="","", MAIN_STGY[[#This Row],[RSLT]])</calculatedColumnFormula>
    </tableColumn>
    <tableColumn id="5" xr3:uid="{DBE086D6-02AC-4DA3-A9BB-48962C988692}" name="WrL" dataDxfId="135">
      <calculatedColumnFormula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calculatedColumnFormula>
    </tableColumn>
    <tableColumn id="6" xr3:uid="{76F426C8-EB85-4BF1-A4B5-D83493670491}" name="RTN" totalsRowFunction="sum" dataDxfId="134" totalsRowDxfId="133">
      <calculatedColumnFormula>IF(AND(STGY9[[#This Row],[BET-ON]]=STGY9[[#This Row],[RSLT]], STGY9[[#This Row],[WrL]]="Won"), STGY9[[#This Row],[INS]]*2, IF(AND(STGY9[[#This Row],[BET-ON]]&lt;&gt;STGY9[[#This Row],[RSLT]], STGY9[[#This Row],[WrL]]="Loss"), 0,0))</calculatedColumnFormula>
    </tableColumn>
    <tableColumn id="7" xr3:uid="{883D96E5-AF89-496F-8BE1-603E01EAE7D6}" name="INS-TL" dataDxfId="132" totalsRowDxfId="131">
      <calculatedColumnFormula>IF(STGY9[[#This Row],[SNO]]=0,0,IF(HL$10, IF(HP14&gt;=HM$8, 0, STGY9[[#This Row],[INS]]+HH14), STGY9[[#This Row],[INS]]+HH14))</calculatedColumnFormula>
    </tableColumn>
    <tableColumn id="8" xr3:uid="{FF407848-330B-48C1-A6B1-DBA16BAC500F}" name="RTN-TL" dataDxfId="130" totalsRowDxfId="129">
      <calculatedColumnFormula>IF(STGY9[[#This Row],[SNO]]=0,0,IF(HL$10, IF(HP14&gt;=HM$8, 0, HI14+STGY9[[#This Row],[RTN]]), HI14+STGY9[[#This Row],[RTN]]))</calculatedColumnFormula>
    </tableColumn>
    <tableColumn id="9" xr3:uid="{33C2573F-144C-4784-88F1-82482BE897D0}" name="PFT" dataDxfId="128" totalsRowDxfId="127">
      <calculatedColumnFormula>STGY9[[#This Row],[RTN-TL]]-STGY9[[#This Row],[INS-TL]]</calculatedColumnFormula>
    </tableColumn>
    <tableColumn id="10" xr3:uid="{DA7F0CC2-FDA5-4E54-BC9A-56F05D12CD3C}" name="PAM" dataDxfId="126" totalsRowDxfId="125">
      <calculatedColumnFormula>IF(STGY9[[#This Row],[SNO]]=0,0,IF(HL$10, IF(STGY9[[#This Row],[INS]]=0, 0, HN14), HN14))</calculatedColumnFormula>
    </tableColumn>
    <tableColumn id="11" xr3:uid="{6A3B5638-9298-459F-B971-96D22A2CB348}" name="PTA" dataDxfId="124" totalsRowDxfId="123">
      <calculatedColumnFormula>STGY9[[#This Row],[INS]]</calculatedColumnFormula>
    </tableColumn>
    <tableColumn id="12" xr3:uid="{CBDD0B49-A265-4BD8-B9B4-198B4EB440C8}" name="LOS-TEN" dataDxfId="122">
      <calculatedColumnFormula>IF(STGY9[[#This Row],[WrL]]="Loss", (STGY9[[#This Row],[INS]]*(1 + HP$8/100)), IF(STGY9[[#This Row],[WrL]]="Won", (0), 0))</calculatedColumnFormula>
    </tableColumn>
    <tableColumn id="13" xr3:uid="{0E658C40-F69C-4026-9737-E1EB1CB6027A}" name="PAPT" dataDxfId="121" totalsRowDxfId="120">
      <calculatedColumnFormula>IF(STGY9[[#This Row],[WrL]]="Loss", (STGY9[[#This Row],[PAM]]+STGY9[[#This Row],[LOS-TEN]]), IF(STGY9[[#This Row],[WrL]]="Won", (STGY9[[#This Row],[INS]]), 0))</calculatedColumnFormula>
    </tableColumn>
    <tableColumn id="14" xr3:uid="{13B9A61F-8B30-43B6-A741-CB7EAEEE1287}" name="PAPT-D" dataDxfId="119" totalsRowDxfId="118">
      <calculatedColumnFormula>STGY9[[#This Row],[PAPT]]/2</calculatedColumnFormula>
    </tableColumn>
    <tableColumn id="15" xr3:uid="{70894E05-11FB-473E-B068-6F3E863B62FF}" name="PFT-PER" dataDxfId="117" totalsRowDxfId="116" dataCellStyle="Percent">
      <calculatedColumnFormula>IF(STGY9[[#This Row],[SNO]]=0,0,IF(HL$10, IF(STGY9[[#This Row],[INS-TL]]=0, 0, STGY9[[#This Row],[PFT]]/STGY9[[#This Row],[INS-TL]]%), STGY9[[#This Row],[PFT]]/STGY9[[#This Row],[INS-TL]]%))</calculatedColumnFormula>
    </tableColumn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7E652A-01B4-43DC-9D67-B67C902FE36C}" name="MAIN_STGY" displayName="MAIN_STGY" ref="B14:P315" headerRowDxfId="485" dataDxfId="483" totalsRowDxfId="481" headerRowBorderDxfId="484" tableBorderDxfId="482" totalsRowBorderDxfId="480">
  <autoFilter ref="B14:P315" xr:uid="{497E652A-01B4-43DC-9D67-B67C902FE36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90C32BC-36AD-41BA-BD40-F2E26B1EDE9B}" name="SNO" totalsRowLabel="Total" dataDxfId="479" totalsRowDxfId="478">
      <calculatedColumnFormula>IF(B14="SNO",0,B14+1)</calculatedColumnFormula>
    </tableColumn>
    <tableColumn id="2" xr3:uid="{6710EA39-39EE-4626-AA43-061AF1D9FC81}" name="BET-ON" dataDxfId="477" totalsRowDxfId="476"/>
    <tableColumn id="3" xr3:uid="{FCABF7BF-37D3-4C28-AE3E-844C5E34AEC8}" name="INS" totalsRowFunction="sum" dataDxfId="475">
      <calculatedColumnFormula>IF(MAIN_STGY[[#This Row],[SNO]]=0,0,IF(MAIN_STGY[[#This Row],[SNO]]=1,J$8,IF(L$10, IF(P14&gt;=M$8,0,IF(P14=0,J$8,O14)), O14)))</calculatedColumnFormula>
    </tableColumn>
    <tableColumn id="4" xr3:uid="{206491E5-E91E-47B2-90CB-33EB1B85B8D5}" name="RSLT" dataDxfId="474" totalsRowDxfId="473"/>
    <tableColumn id="5" xr3:uid="{6BDBE1CC-A7E6-445A-9E70-22E76C92F398}" name="WrL" dataDxfId="472">
      <calculatedColumnFormula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calculatedColumnFormula>
    </tableColumn>
    <tableColumn id="6" xr3:uid="{1427377D-E439-433F-917C-EABCC57318CE}" name="RTN" totalsRowFunction="sum" dataDxfId="471" totalsRowDxfId="470">
      <calculatedColumnFormula>IF(AND(MAIN_STGY[[#This Row],[BET-ON]]=MAIN_STGY[[#This Row],[RSLT]], MAIN_STGY[[#This Row],[WrL]]="Won"), MAIN_STGY[[#This Row],[INS]]*2, IF(AND(MAIN_STGY[[#This Row],[BET-ON]]&lt;&gt;MAIN_STGY[[#This Row],[RSLT]], MAIN_STGY[[#This Row],[WrL]]="Loss"), 0,0))</calculatedColumnFormula>
    </tableColumn>
    <tableColumn id="7" xr3:uid="{B120D6F3-071E-40B1-9805-3A28371A552C}" name="INS-TL" dataDxfId="469" totalsRowDxfId="468">
      <calculatedColumnFormula>IF(MAIN_STGY[[#This Row],[SNO]]=0,0,IF(L$10, IF(P14&gt;=M$8, 0, MAIN_STGY[[#This Row],[INS]]+H14), MAIN_STGY[[#This Row],[INS]]+H14))</calculatedColumnFormula>
    </tableColumn>
    <tableColumn id="8" xr3:uid="{7968724E-CEDA-4261-87BF-1A4C990A4C8C}" name="RTN-TL" dataDxfId="467" totalsRowDxfId="466">
      <calculatedColumnFormula>IF(MAIN_STGY[[#This Row],[SNO]]=0,0,IF(L$10, IF(P14&gt;=M$8, 0, I14+MAIN_STGY[[#This Row],[RTN]]), I14+MAIN_STGY[[#This Row],[RTN]]))</calculatedColumnFormula>
    </tableColumn>
    <tableColumn id="9" xr3:uid="{D24A3C66-C761-4791-BCFE-E1969196F12D}" name="PFT" dataDxfId="465" totalsRowDxfId="464">
      <calculatedColumnFormula>MAIN_STGY[[#This Row],[RTN-TL]]-MAIN_STGY[[#This Row],[INS-TL]]</calculatedColumnFormula>
    </tableColumn>
    <tableColumn id="10" xr3:uid="{96CB4B44-AE6E-447A-B52E-DA47E92487DB}" name="PAM" dataDxfId="463" totalsRowDxfId="462">
      <calculatedColumnFormula>IF(MAIN_STGY[[#This Row],[SNO]]=0,0,IF(L$10, IF(MAIN_STGY[[#This Row],[INS]]=0, 0, N14), N14))</calculatedColumnFormula>
    </tableColumn>
    <tableColumn id="11" xr3:uid="{66DE0AE0-7BDB-48B0-9AC4-F7A799E71166}" name="PTA" dataDxfId="461" totalsRowDxfId="460">
      <calculatedColumnFormula>MAIN_STGY[[#This Row],[INS]]</calculatedColumnFormula>
    </tableColumn>
    <tableColumn id="12" xr3:uid="{16F0258A-D381-483F-8B12-FA8D63A6008B}" name="LOS-TEN" dataDxfId="459">
      <calculatedColumnFormula>IF(MAIN_STGY[[#This Row],[WrL]]="Loss", (MAIN_STGY[[#This Row],[INS]]*(1 + P$8/100)), IF(MAIN_STGY[[#This Row],[WrL]]="Won", (0), 0))</calculatedColumnFormula>
    </tableColumn>
    <tableColumn id="13" xr3:uid="{A6C0AE40-1327-4BA0-995B-10C32C243D44}" name="PAPT" dataDxfId="458" totalsRowDxfId="457">
      <calculatedColumnFormula>IF(MAIN_STGY[[#This Row],[WrL]]="Loss", (MAIN_STGY[[#This Row],[PAM]]+MAIN_STGY[[#This Row],[LOS-TEN]]), IF(MAIN_STGY[[#This Row],[WrL]]="Won", (MAIN_STGY[[#This Row],[INS]]), 0))</calculatedColumnFormula>
    </tableColumn>
    <tableColumn id="14" xr3:uid="{6A20462E-78F0-4C6D-B151-0861771292EE}" name="PAPT-D" dataDxfId="456" totalsRowDxfId="455">
      <calculatedColumnFormula>MAIN_STGY[[#This Row],[PAPT]]/2</calculatedColumnFormula>
    </tableColumn>
    <tableColumn id="15" xr3:uid="{51929896-D150-4B1B-9CEF-699DF85C0CEE}" name="PFT-PER" dataDxfId="454" totalsRowDxfId="453" dataCellStyle="Percent">
      <calculatedColumnFormula>IF(MAIN_STGY[[#This Row],[SNO]]=0,0,IF(L$10, IF(MAIN_STGY[[#This Row],[INS-TL]]=0, 0, MAIN_STGY[[#This Row],[PFT]]/MAIN_STGY[[#This Row],[INS-TL]]%), MAIN_STGY[[#This Row],[PFT]]/MAIN_STGY[[#This Row],[INS-TL]]%))</calculatedColumnFormula>
    </tableColumn>
  </tableColumns>
  <tableStyleInfo name="TableStyleLight15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5B357D8A-43D3-4155-8830-CB72EADD07FE}" name="STGTL9" displayName="STGTL9" ref="HR13:HV14" totalsRowShown="0" headerRowDxfId="115" dataDxfId="114" tableBorderDxfId="113">
  <autoFilter ref="HR13:HV14" xr:uid="{5B357D8A-43D3-4155-8830-CB72EADD07F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249259E-151D-42A1-AF27-58BA8468EE71}" name="Strategy Name" dataDxfId="112">
      <calculatedColumnFormula>"Strategy 0" &amp; HA1</calculatedColumnFormula>
    </tableColumn>
    <tableColumn id="2" xr3:uid="{98F5A83C-0D5A-4BC7-913D-E44F5DEB5A0F}" name="Last Running Bet-on" dataDxfId="111">
      <calculatedColumnFormula array="1">INDEX(STGY9[BET-ON], MATCH(2, 1/(STGY9[INS]&lt;&gt;0)))</calculatedColumnFormula>
    </tableColumn>
    <tableColumn id="3" xr3:uid="{6AC19F01-A4B0-44B4-B7C9-30F6425DCBF1}" name="Last Running Value" dataDxfId="110">
      <calculatedColumnFormula array="1">LOOKUP(2,1/(STGY9[INS]&lt;&gt;0),STGY9[INS])</calculatedColumnFormula>
    </tableColumn>
    <tableColumn id="4" xr3:uid="{C6FEAE44-8822-4BE5-AECD-7AFDF8FB8D6C}" name="Invested Total" dataDxfId="109">
      <calculatedColumnFormula array="1">LOOKUP(2,1/(STGY9[INS-TL]&lt;&gt;0),STGY9[INS-TL])</calculatedColumnFormula>
    </tableColumn>
    <tableColumn id="5" xr3:uid="{82F340A6-0EB0-4E08-96C0-F2654BC6CCF5}" name="Return Total" dataDxfId="108">
      <calculatedColumnFormula array="1">LOOKUP(2,1/(STGY9[RTN-TL]&lt;&gt;0),STGY9[RTN-TL])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5016184-6F83-43F6-9CCB-F01A505295A3}" name="STGY10" displayName="STGY10" ref="IB14:IP315" headerRowDxfId="107" dataDxfId="105" totalsRowDxfId="103" headerRowBorderDxfId="106" tableBorderDxfId="104" totalsRowBorderDxfId="102">
  <autoFilter ref="IB14:IP315" xr:uid="{D5016184-6F83-43F6-9CCB-F01A505295A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34DAE353-58DB-455E-8848-07AD8C2B53CC}" name="SNO" totalsRowLabel="Total" dataDxfId="101" totalsRowDxfId="100">
      <calculatedColumnFormula>IF(IB14="SNO",0,IB14+1)</calculatedColumnFormula>
    </tableColumn>
    <tableColumn id="2" xr3:uid="{10B510D4-37AD-4DAE-94B8-6FFA1AD3355C}" name="BET-ON" dataDxfId="99" totalsRowDxfId="98"/>
    <tableColumn id="3" xr3:uid="{8BE1C972-A1FF-48CB-979D-0D518E2BA18C}" name="INS" totalsRowFunction="sum" dataDxfId="97">
      <calculatedColumnFormula>IF(STGY10[[#This Row],[SNO]]=0,0,IF(STGY10[[#This Row],[SNO]]=1,IJ$8,IF(IL$10, IF(IP14&gt;=IM$8,0,IF(IP14=0,IJ$8,IO14)), IO14)))</calculatedColumnFormula>
    </tableColumn>
    <tableColumn id="4" xr3:uid="{3190B963-0571-47CF-A4B8-0EE7378D056F}" name="RSLT" dataDxfId="96" totalsRowDxfId="95">
      <calculatedColumnFormula>IF(MAIN_STGY[[#This Row],[RSLT]]="","", MAIN_STGY[[#This Row],[RSLT]])</calculatedColumnFormula>
    </tableColumn>
    <tableColumn id="5" xr3:uid="{6F37F997-5867-4A3C-BF4B-0B4B65CE78DC}" name="WrL" dataDxfId="94">
      <calculatedColumnFormula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calculatedColumnFormula>
    </tableColumn>
    <tableColumn id="6" xr3:uid="{C99A787A-B57A-4C86-8846-51A6709F53C7}" name="RTN" totalsRowFunction="sum" dataDxfId="93" totalsRowDxfId="92">
      <calculatedColumnFormula>IF(AND(STGY10[[#This Row],[BET-ON]]=STGY10[[#This Row],[RSLT]], STGY10[[#This Row],[WrL]]="Won"), STGY10[[#This Row],[INS]]*2, IF(AND(STGY10[[#This Row],[BET-ON]]&lt;&gt;STGY10[[#This Row],[RSLT]], STGY10[[#This Row],[WrL]]="Loss"), 0,0))</calculatedColumnFormula>
    </tableColumn>
    <tableColumn id="7" xr3:uid="{ABE44985-A9F7-4C8C-8C86-76E32B867FFF}" name="INS-TL" dataDxfId="91" totalsRowDxfId="90">
      <calculatedColumnFormula>IF(STGY10[[#This Row],[SNO]]=0,0,IF(IL$10, IF(IP14&gt;=IM$8, 0, STGY10[[#This Row],[INS]]+IH14), STGY10[[#This Row],[INS]]+IH14))</calculatedColumnFormula>
    </tableColumn>
    <tableColumn id="8" xr3:uid="{D1ADD448-2882-47B3-A7AE-AC7E8C949AB1}" name="RTN-TL" dataDxfId="89" totalsRowDxfId="88">
      <calculatedColumnFormula>IF(STGY10[[#This Row],[SNO]]=0,0,IF(IL$10, IF(IP14&gt;=IM$8, 0, II14+STGY10[[#This Row],[RTN]]), II14+STGY10[[#This Row],[RTN]]))</calculatedColumnFormula>
    </tableColumn>
    <tableColumn id="9" xr3:uid="{C058AFB2-094B-44AE-BB0A-DF1D289471D3}" name="PFT" dataDxfId="87" totalsRowDxfId="86">
      <calculatedColumnFormula>STGY10[[#This Row],[RTN-TL]]-STGY10[[#This Row],[INS-TL]]</calculatedColumnFormula>
    </tableColumn>
    <tableColumn id="10" xr3:uid="{B36F80B5-D538-44F9-B188-59334EF3FEF8}" name="PAM" dataDxfId="85" totalsRowDxfId="84">
      <calculatedColumnFormula>IF(STGY10[[#This Row],[SNO]]=0,0,IF(IL$10, IF(STGY10[[#This Row],[INS]]=0, 0, IN14), IN14))</calculatedColumnFormula>
    </tableColumn>
    <tableColumn id="11" xr3:uid="{A9CAD4F3-A45B-42DC-AFB6-B2F8C52FF080}" name="PTA" dataDxfId="83" totalsRowDxfId="82">
      <calculatedColumnFormula>STGY10[[#This Row],[INS]]</calculatedColumnFormula>
    </tableColumn>
    <tableColumn id="12" xr3:uid="{8402D06A-1C70-4E1C-BF53-5EFCD2F69B1A}" name="LOS-TEN" dataDxfId="81">
      <calculatedColumnFormula>IF(STGY10[[#This Row],[WrL]]="Loss", (STGY10[[#This Row],[INS]]*(1 + IP$8/100)), IF(STGY10[[#This Row],[WrL]]="Won", (0), 0))</calculatedColumnFormula>
    </tableColumn>
    <tableColumn id="13" xr3:uid="{D6E6C9C8-9E99-4762-BAD0-5174F2442342}" name="PAPT" dataDxfId="80" totalsRowDxfId="79">
      <calculatedColumnFormula>IF(STGY10[[#This Row],[WrL]]="Loss", (STGY10[[#This Row],[PAM]]+STGY10[[#This Row],[LOS-TEN]]), IF(STGY10[[#This Row],[WrL]]="Won", (STGY10[[#This Row],[INS]]), 0))</calculatedColumnFormula>
    </tableColumn>
    <tableColumn id="14" xr3:uid="{C515DE70-C46A-42DB-8407-C2B2DD5DD67D}" name="PAPT-D" dataDxfId="78" totalsRowDxfId="77">
      <calculatedColumnFormula>STGY10[[#This Row],[PAPT]]/2</calculatedColumnFormula>
    </tableColumn>
    <tableColumn id="15" xr3:uid="{85C74343-A67E-4EC0-8221-93B98D3416BB}" name="PFT-PER" dataDxfId="76" totalsRowDxfId="75" dataCellStyle="Percent">
      <calculatedColumnFormula>IF(STGY10[[#This Row],[SNO]]=0,0,IF(IL$10, IF(STGY10[[#This Row],[INS-TL]]=0, 0, STGY10[[#This Row],[PFT]]/STGY10[[#This Row],[INS-TL]]%), STGY10[[#This Row],[PFT]]/STGY10[[#This Row],[INS-TL]]%))</calculatedColumnFormula>
    </tableColumn>
  </tableColumns>
  <tableStyleInfo name="TableStyleLight15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A29F5DB-3137-4565-AB50-D14425AFB2F0}" name="STGTL10" displayName="STGTL10" ref="IR13:IV14" totalsRowShown="0" headerRowDxfId="74" dataDxfId="73" tableBorderDxfId="72">
  <autoFilter ref="IR13:IV14" xr:uid="{2A29F5DB-3137-4565-AB50-D14425AFB2F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11AE7FB3-3608-46B2-81C9-C2DFF90868FE}" name="Strategy Name" dataDxfId="71">
      <calculatedColumnFormula>"Strategy 0" &amp; IA1</calculatedColumnFormula>
    </tableColumn>
    <tableColumn id="2" xr3:uid="{5437A2AF-2B60-4657-A04A-DA277385E619}" name="Last Running Bet-on" dataDxfId="70">
      <calculatedColumnFormula array="1">INDEX(STGY10[BET-ON], MATCH(2, 1/(STGY10[INS]&lt;&gt;0)))</calculatedColumnFormula>
    </tableColumn>
    <tableColumn id="3" xr3:uid="{968A26B1-2B61-40DF-B5CB-8C4416FA95D6}" name="Last Running Value" dataDxfId="69">
      <calculatedColumnFormula array="1">LOOKUP(2,1/(STGY10[INS]&lt;&gt;0),STGY10[INS])</calculatedColumnFormula>
    </tableColumn>
    <tableColumn id="4" xr3:uid="{7EE130F0-F128-44C7-A436-C95AC115E494}" name="Invested Total" dataDxfId="68">
      <calculatedColumnFormula array="1">LOOKUP(2,1/(STGY10[INS-TL]&lt;&gt;0),STGY10[INS-TL])</calculatedColumnFormula>
    </tableColumn>
    <tableColumn id="5" xr3:uid="{4E5607F6-07C4-42D7-883A-637192BFDD67}" name="Return Total" dataDxfId="67">
      <calculatedColumnFormula array="1">LOOKUP(2,1/(STGY10[RTN-TL]&lt;&gt;0),STGY10[RTN-TL])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12C3142F-3DDA-4AE3-9E29-9930648C28FC}" name="SORTALL24" displayName="SORTALL24" ref="R84:T95" totalsRowCount="1" headerRowDxfId="66" dataDxfId="65" totalsRowDxfId="64">
  <autoFilter ref="R84:T94" xr:uid="{12C3142F-3DDA-4AE3-9E29-9930648C28FC}"/>
  <tableColumns count="3">
    <tableColumn id="1" xr3:uid="{B8AEA721-7550-4B6A-9DF4-476494BE7750}" name="STGY No" totalsRowLabel="Total" dataDxfId="63" totalsRowDxfId="62"/>
    <tableColumn id="2" xr3:uid="{DF59D46B-0C7E-4CF3-90E9-81D7B42BD6B2}" name="S or B" dataDxfId="61" totalsRowDxfId="60"/>
    <tableColumn id="3" xr3:uid="{2DC590B7-BAE0-4784-A66E-B269D0CCED5E}" name="Last Value" totalsRowFunction="sum" dataDxfId="59" totalsRowDxfId="58"/>
  </tableColumns>
  <tableStyleInfo name="TableStyleLight15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2E2983D4-C13B-4A95-B38E-A6127083CEAC}" name="SORTALL27" displayName="SORTALL27" ref="R127:T138" totalsRowCount="1" headerRowDxfId="57" dataDxfId="56" totalsRowDxfId="55">
  <autoFilter ref="R127:T137" xr:uid="{2E2983D4-C13B-4A95-B38E-A6127083CEAC}"/>
  <tableColumns count="3">
    <tableColumn id="1" xr3:uid="{128E5566-C611-4BC9-879F-1218B0106ED4}" name="STGY No" totalsRowLabel="Total" dataDxfId="54" totalsRowDxfId="53"/>
    <tableColumn id="2" xr3:uid="{BB84CC28-7748-4930-AE2D-4ACDB651E87B}" name="S or B" dataDxfId="52" totalsRowDxfId="51"/>
    <tableColumn id="3" xr3:uid="{963FE0D0-E8B3-4F39-BFD4-D21937F7983F}" name="Last Value" totalsRowFunction="sum" dataDxfId="50" totalsRowDxfId="49"/>
  </tableColumns>
  <tableStyleInfo name="TableStyleLight15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20CA4D8-F985-4062-8950-8CDF5C5CC98B}" name="SORTALL28" displayName="SORTALL28" ref="R170:T181" totalsRowCount="1" headerRowDxfId="48" dataDxfId="47" totalsRowDxfId="46">
  <autoFilter ref="R170:T180" xr:uid="{020CA4D8-F985-4062-8950-8CDF5C5CC98B}"/>
  <tableColumns count="3">
    <tableColumn id="1" xr3:uid="{44E2EE7D-CB40-4075-B9B5-D7A537111212}" name="STGY No" totalsRowLabel="Total" dataDxfId="45" totalsRowDxfId="44"/>
    <tableColumn id="2" xr3:uid="{A2DB75AB-E31E-4CAD-85C1-0CCD7713F9C8}" name="S or B" dataDxfId="43" totalsRowDxfId="42"/>
    <tableColumn id="3" xr3:uid="{472BEC8E-C8BF-49CE-A45C-8B56BB31421B}" name="Last Value" totalsRowFunction="sum" dataDxfId="41" totalsRowDxfId="40"/>
  </tableColumns>
  <tableStyleInfo name="TableStyleLight15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630E58AF-FC21-4C06-AE4F-082656F08FCD}" name="SORTALL29" displayName="SORTALL29" ref="R213:T224" totalsRowCount="1" headerRowDxfId="39" dataDxfId="38" totalsRowDxfId="37">
  <autoFilter ref="R213:T223" xr:uid="{630E58AF-FC21-4C06-AE4F-082656F08FCD}"/>
  <tableColumns count="3">
    <tableColumn id="1" xr3:uid="{F48BCB58-FA2F-4CCA-BBDF-F9F163AAA140}" name="STGY No" totalsRowLabel="Total" dataDxfId="36" totalsRowDxfId="35"/>
    <tableColumn id="2" xr3:uid="{A1F8E16B-BC4C-4B97-8ACB-057598E31F31}" name="S or B" dataDxfId="34" totalsRowDxfId="33"/>
    <tableColumn id="3" xr3:uid="{10AC43D2-55F7-496C-876A-E96AE61A2B57}" name="Last Value" totalsRowFunction="sum" dataDxfId="32" totalsRowDxfId="31"/>
  </tableColumns>
  <tableStyleInfo name="TableStyleLight15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97C47B7-FF94-4651-BFAD-4BD9EB48BC42}" name="SORTALL30" displayName="SORTALL30" ref="R256:T267" totalsRowCount="1" headerRowDxfId="30" dataDxfId="29" totalsRowDxfId="28">
  <autoFilter ref="R256:T266" xr:uid="{097C47B7-FF94-4651-BFAD-4BD9EB48BC42}"/>
  <tableColumns count="3">
    <tableColumn id="1" xr3:uid="{9DDED39E-4995-4B43-9A54-1E6FC7205C98}" name="STGY No" totalsRowLabel="Total" dataDxfId="27" totalsRowDxfId="26"/>
    <tableColumn id="2" xr3:uid="{5AD1433D-82C7-43A9-BB58-888FA6A0C04A}" name="S or B" dataDxfId="25" totalsRowDxfId="24"/>
    <tableColumn id="3" xr3:uid="{86BAD035-BAFC-47C4-9B27-1A0FED12EF2F}" name="Last Value" totalsRowFunction="sum" dataDxfId="23" totalsRowDxfId="22"/>
  </tableColumns>
  <tableStyleInfo name="TableStyleLight15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BEF6039D-8DBB-4259-9EAE-D6D540ED5E27}" name="SORTALL31" displayName="SORTALL31" ref="R299:T310" totalsRowCount="1" headerRowDxfId="21" dataDxfId="20" totalsRowDxfId="19">
  <autoFilter ref="R299:T309" xr:uid="{BEF6039D-8DBB-4259-9EAE-D6D540ED5E27}"/>
  <tableColumns count="3">
    <tableColumn id="1" xr3:uid="{465CF222-0380-4C29-97FA-C75C56B466F0}" name="STGY No" totalsRowLabel="Total" dataDxfId="18" totalsRowDxfId="17"/>
    <tableColumn id="2" xr3:uid="{8C1ED00D-573B-465F-9839-DFC8B10E4FC2}" name="S or B" dataDxfId="16" totalsRowDxfId="15"/>
    <tableColumn id="3" xr3:uid="{44B08A55-0A5D-46F8-9B03-999C4916A578}" name="Last Value" totalsRowFunction="sum" dataDxfId="14" totalsRowDxfId="13"/>
  </tableColumns>
  <tableStyleInfo name="TableStyleLight15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1BA7F0A-9CAB-47E7-AF2A-943633A2BC37}" name="Table10" displayName="Table10" ref="A2:D17" totalsRowShown="0" headerRowDxfId="12">
  <autoFilter ref="A2:D17" xr:uid="{51BA7F0A-9CAB-47E7-AF2A-943633A2BC37}"/>
  <tableColumns count="4">
    <tableColumn id="1" xr3:uid="{3408DF91-7B87-4299-B6AF-4BA4F17953EC}" name="Sno."/>
    <tableColumn id="2" xr3:uid="{EDA7E27D-4F2F-4AC1-B396-F7B1D9590395}" name="Name"/>
    <tableColumn id="3" xr3:uid="{A4CA937B-4BF7-4C29-B845-9C3A0906CFDD}" name="Table Header"/>
    <tableColumn id="4" xr3:uid="{A7E64632-8A6D-4EF0-9E17-C25310497E88}" name="Formula"/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E6D93F7E-E0E2-499A-B453-126A61242DD5}" name="SORTALL" displayName="SORTALL" ref="R41:T52" totalsRowCount="1" headerRowDxfId="452" dataDxfId="451" totalsRowDxfId="450">
  <autoFilter ref="R41:T51" xr:uid="{E6D93F7E-E0E2-499A-B453-126A61242DD5}"/>
  <tableColumns count="3">
    <tableColumn id="1" xr3:uid="{6D4F1F84-4D19-4DDE-9609-04DC17704A3C}" name="STGY No" totalsRowLabel="Total" dataDxfId="449" totalsRowDxfId="448"/>
    <tableColumn id="2" xr3:uid="{9BF1DF2E-A490-41BE-AA3F-230DC3E4ED4E}" name="S or B" dataDxfId="447" totalsRowDxfId="446"/>
    <tableColumn id="3" xr3:uid="{917F400C-4A9D-4382-93EF-6D236DB86D96}" name="Last Value" totalsRowFunction="sum" dataDxfId="445" totalsRowDxfId="444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F1934A3-C445-4195-A698-73829DFE0FA5}" name="STGTL1" displayName="STGTL1" ref="R13:V14" totalsRowShown="0" headerRowDxfId="443" dataDxfId="442" tableBorderDxfId="441">
  <autoFilter ref="R13:V14" xr:uid="{9F1934A3-C445-4195-A698-73829DFE0FA5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9F16A66-6C8D-440B-8884-600FF5969497}" name="Strategy Name" dataDxfId="440">
      <calculatedColumnFormula>"Strategy 0" &amp; A1</calculatedColumnFormula>
    </tableColumn>
    <tableColumn id="2" xr3:uid="{2DB40F81-1D1B-4D46-B014-2D17B25CB957}" name="Last Running Bet-on" dataDxfId="439">
      <calculatedColumnFormula array="1">INDEX(MAIN_STGY[BET-ON], MATCH(2, 1/(MAIN_STGY[INS]&lt;&gt;0)))</calculatedColumnFormula>
    </tableColumn>
    <tableColumn id="3" xr3:uid="{BA465FAB-D9F3-47C3-AD4E-499948F1A848}" name="Last Running Value" dataDxfId="438">
      <calculatedColumnFormula array="1">LOOKUP(2,1/(MAIN_STGY[INS]&lt;&gt;0),MAIN_STGY[INS])</calculatedColumnFormula>
    </tableColumn>
    <tableColumn id="4" xr3:uid="{94979329-2BA2-49DC-9770-4B2774E849EA}" name="Invested Total" dataDxfId="437">
      <calculatedColumnFormula array="1">LOOKUP(2,1/(MAIN_STGY[INS-TL]&lt;&gt;0),MAIN_STGY[INS-TL])</calculatedColumnFormula>
    </tableColumn>
    <tableColumn id="5" xr3:uid="{4785FFEB-1044-4090-907C-5BC7F92A7DB4}" name="Return Total" dataDxfId="436">
      <calculatedColumnFormula array="1">LOOKUP(2,1/(MAIN_STGY[RTN-TL]&lt;&gt;0),MAIN_STGY[RTN-TL])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8A81940-5843-4F52-BA01-C51C5DC3BF0A}" name="STGY2" displayName="STGY2" ref="AB14:AP315" headerRowDxfId="435" dataDxfId="433" totalsRowDxfId="431" headerRowBorderDxfId="434" tableBorderDxfId="432" totalsRowBorderDxfId="430">
  <autoFilter ref="AB14:AP315" xr:uid="{88A81940-5843-4F52-BA01-C51C5DC3BF0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1FFD82C1-EE9F-4420-921F-CA8199087048}" name="SNO" totalsRowLabel="Total" dataDxfId="429" totalsRowDxfId="428">
      <calculatedColumnFormula>IF(AB14="SNO",0,AB14+1)</calculatedColumnFormula>
    </tableColumn>
    <tableColumn id="2" xr3:uid="{DD5A3B77-4B1D-4E02-A778-84DB557627E4}" name="BET-ON" dataDxfId="427" totalsRowDxfId="426"/>
    <tableColumn id="3" xr3:uid="{F88AE776-D49C-401A-9161-C0399FB61858}" name="INS" totalsRowFunction="sum" dataDxfId="425">
      <calculatedColumnFormula>IF(STGY2[[#This Row],[SNO]]=0,0,IF(STGY2[[#This Row],[SNO]]=1,AJ$8,IF(AL$10, IF(AP14&gt;=AM$8,0,IF(AP14=0,AJ$8,AO14)), AO14)))</calculatedColumnFormula>
    </tableColumn>
    <tableColumn id="4" xr3:uid="{81103318-A68F-463A-876B-6C8AAC45A053}" name="RSLT" dataDxfId="424" totalsRowDxfId="423">
      <calculatedColumnFormula>IF(MAIN_STGY[[#This Row],[RSLT]]="","", MAIN_STGY[[#This Row],[RSLT]])</calculatedColumnFormula>
    </tableColumn>
    <tableColumn id="5" xr3:uid="{1B859D04-5E54-4038-A2A6-95683A260472}" name="WrL" dataDxfId="422">
      <calculatedColumnFormula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calculatedColumnFormula>
    </tableColumn>
    <tableColumn id="6" xr3:uid="{AA2AEDE7-BFC9-41FD-BBE0-2625606D0062}" name="RTN" totalsRowFunction="sum" dataDxfId="421" totalsRowDxfId="420">
      <calculatedColumnFormula>IF(AND(STGY2[[#This Row],[BET-ON]]=STGY2[[#This Row],[RSLT]], STGY2[[#This Row],[WrL]]="Won"), STGY2[[#This Row],[INS]]*2, IF(AND(STGY2[[#This Row],[BET-ON]]&lt;&gt;STGY2[[#This Row],[RSLT]], STGY2[[#This Row],[WrL]]="Loss"), 0,0))</calculatedColumnFormula>
    </tableColumn>
    <tableColumn id="7" xr3:uid="{72027ECD-4506-409B-B982-2E9425AA9D68}" name="INS-TL" dataDxfId="419" totalsRowDxfId="418">
      <calculatedColumnFormula>IF(STGY2[[#This Row],[SNO]]=0,0,IF(AL$10, IF(AP14&gt;=AM$8, 0, STGY2[[#This Row],[INS]]+AH14), STGY2[[#This Row],[INS]]+AH14))</calculatedColumnFormula>
    </tableColumn>
    <tableColumn id="8" xr3:uid="{75CF75C6-256D-4AE2-ACBB-8EE7B229A5B5}" name="RTN-TL" dataDxfId="417" totalsRowDxfId="416">
      <calculatedColumnFormula>IF(STGY2[[#This Row],[SNO]]=0,0,IF(AL$10, IF(AP14&gt;=AM$8, 0, AI14+STGY2[[#This Row],[RTN]]), AI14+STGY2[[#This Row],[RTN]]))</calculatedColumnFormula>
    </tableColumn>
    <tableColumn id="9" xr3:uid="{1997A71F-6D92-43A8-8021-36883670C03E}" name="PFT" dataDxfId="415" totalsRowDxfId="414">
      <calculatedColumnFormula>STGY2[[#This Row],[RTN-TL]]-STGY2[[#This Row],[INS-TL]]</calculatedColumnFormula>
    </tableColumn>
    <tableColumn id="10" xr3:uid="{43F15EA4-856C-4DFE-8A63-23339EF48E79}" name="PAM" dataDxfId="413" totalsRowDxfId="412">
      <calculatedColumnFormula>IF(STGY2[[#This Row],[SNO]]=0,0,IF(AL$10, IF(STGY2[[#This Row],[INS]]=0, 0, AN14), AN14))</calculatedColumnFormula>
    </tableColumn>
    <tableColumn id="11" xr3:uid="{8FEA8187-500F-4B72-BD2B-345429C69CFE}" name="PTA" dataDxfId="411" totalsRowDxfId="410">
      <calculatedColumnFormula>STGY2[[#This Row],[INS]]</calculatedColumnFormula>
    </tableColumn>
    <tableColumn id="12" xr3:uid="{123D5CEC-0016-4430-B67E-441A2B32C181}" name="LOS-TEN" dataDxfId="409">
      <calculatedColumnFormula>IF(STGY2[[#This Row],[WrL]]="Loss", (STGY2[[#This Row],[INS]]*(1 + AP$8/100)), IF(STGY2[[#This Row],[WrL]]="Won", (0), 0))</calculatedColumnFormula>
    </tableColumn>
    <tableColumn id="13" xr3:uid="{240BDAB3-1587-4B45-B136-BB802B9D2B9D}" name="PAPT" dataDxfId="408" totalsRowDxfId="407">
      <calculatedColumnFormula>IF(STGY2[[#This Row],[WrL]]="Loss", (STGY2[[#This Row],[PAM]]+STGY2[[#This Row],[LOS-TEN]]), IF(STGY2[[#This Row],[WrL]]="Won", (STGY2[[#This Row],[INS]]), 0))</calculatedColumnFormula>
    </tableColumn>
    <tableColumn id="14" xr3:uid="{CD76AC90-985D-4F5D-9CED-3978D0B6DC51}" name="PAPT-D" dataDxfId="406" totalsRowDxfId="405">
      <calculatedColumnFormula>STGY2[[#This Row],[PAPT]]/2</calculatedColumnFormula>
    </tableColumn>
    <tableColumn id="15" xr3:uid="{DF1CF0C6-773E-4A98-84A0-F7879B3893AD}" name="PFT-PER" dataDxfId="404" totalsRowDxfId="403" dataCellStyle="Percent">
      <calculatedColumnFormula>IF(STGY2[[#This Row],[SNO]]=0,0,IF(AL$10, IF(STGY2[[#This Row],[INS-TL]]=0, 0, STGY2[[#This Row],[PFT]]/STGY2[[#This Row],[INS-TL]]%), STGY2[[#This Row],[PFT]]/STGY2[[#This Row],[INS-TL]]%))</calculatedColumnFormula>
    </tableColumn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267257E-EA01-422B-8B20-9C874A299CA8}" name="STGTL2" displayName="STGTL2" ref="AR13:AV14" totalsRowShown="0" headerRowDxfId="402" dataDxfId="401" tableBorderDxfId="400">
  <autoFilter ref="AR13:AV14" xr:uid="{D267257E-EA01-422B-8B20-9C874A299CA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EB1F9595-ADA2-4AA0-9486-D42DD5E0DCC2}" name="Strategy Name" dataDxfId="399">
      <calculatedColumnFormula>"Strategy 0" &amp; AA1</calculatedColumnFormula>
    </tableColumn>
    <tableColumn id="2" xr3:uid="{74CB9876-7F39-4F6D-A165-E03CF99BE47B}" name="Last Running Bet-on" dataDxfId="398">
      <calculatedColumnFormula array="1">INDEX(STGY2[BET-ON], MATCH(2, 1/(STGY2[INS]&lt;&gt;0)))</calculatedColumnFormula>
    </tableColumn>
    <tableColumn id="3" xr3:uid="{1CBC3ECD-2A71-45CC-ADA7-A64D34D349C7}" name="Last Running Value" dataDxfId="397">
      <calculatedColumnFormula array="1">LOOKUP(2,1/(STGY2[INS]&lt;&gt;0),STGY2[INS])</calculatedColumnFormula>
    </tableColumn>
    <tableColumn id="4" xr3:uid="{5EC5C009-8105-49A8-A30D-54F2852C29E2}" name="Invested Total" dataDxfId="396">
      <calculatedColumnFormula array="1">LOOKUP(2,1/(STGY2[INS-TL]&lt;&gt;0),STGY2[INS-TL])</calculatedColumnFormula>
    </tableColumn>
    <tableColumn id="5" xr3:uid="{BBB7447E-4F9A-4531-A94D-5390949CA854}" name="Return Total" dataDxfId="395">
      <calculatedColumnFormula array="1">LOOKUP(2,1/(STGY2[RTN-TL]&lt;&gt;0),STGY2[RTN-TL])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0F2C12B-2A36-4E5A-93A9-D345454E0A11}" name="STGY3" displayName="STGY3" ref="BB14:BP315" headerRowDxfId="394" dataDxfId="392" totalsRowDxfId="390" headerRowBorderDxfId="393" tableBorderDxfId="391" totalsRowBorderDxfId="389">
  <autoFilter ref="BB14:BP315" xr:uid="{50F2C12B-2A36-4E5A-93A9-D345454E0A1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A5AB957F-1BD8-40F7-B3EF-EF4478012418}" name="SNO" totalsRowLabel="Total" dataDxfId="388" totalsRowDxfId="387">
      <calculatedColumnFormula>IF(BB14="SNO",0,BB14+1)</calculatedColumnFormula>
    </tableColumn>
    <tableColumn id="2" xr3:uid="{029ADDC6-8ED2-4065-807B-7AD45208822A}" name="BET-ON" dataDxfId="386" totalsRowDxfId="385"/>
    <tableColumn id="3" xr3:uid="{2BB3E1B2-40CD-4305-AAC8-BB40A797DEB1}" name="INS" totalsRowFunction="sum" dataDxfId="384">
      <calculatedColumnFormula>IF(STGY3[[#This Row],[SNO]]=0,0,IF(STGY3[[#This Row],[SNO]]=1,BJ$8,IF(BL$10, IF(BP14&gt;=BM$8,0,IF(BP14=0,BJ$8,BO14)), BO14)))</calculatedColumnFormula>
    </tableColumn>
    <tableColumn id="4" xr3:uid="{0002DA1A-7D7E-4B39-827C-2699694E9497}" name="RSLT" dataDxfId="383" totalsRowDxfId="382">
      <calculatedColumnFormula>IF(MAIN_STGY[[#This Row],[RSLT]]="","", MAIN_STGY[[#This Row],[RSLT]])</calculatedColumnFormula>
    </tableColumn>
    <tableColumn id="5" xr3:uid="{8613EEBC-8FB6-4E5A-A689-1E0D34CE6019}" name="WrL" dataDxfId="381">
      <calculatedColumnFormula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calculatedColumnFormula>
    </tableColumn>
    <tableColumn id="6" xr3:uid="{0E7D72B8-EE48-4A88-9043-EE7D31A363F9}" name="RTN" totalsRowFunction="sum" dataDxfId="380" totalsRowDxfId="379">
      <calculatedColumnFormula>IF(AND(STGY3[[#This Row],[BET-ON]]=STGY3[[#This Row],[RSLT]], STGY3[[#This Row],[WrL]]="Won"), STGY3[[#This Row],[INS]]*2, IF(AND(STGY3[[#This Row],[BET-ON]]&lt;&gt;STGY3[[#This Row],[RSLT]], STGY3[[#This Row],[WrL]]="Loss"), 0,0))</calculatedColumnFormula>
    </tableColumn>
    <tableColumn id="7" xr3:uid="{75BD86DB-D092-4EAC-A7C6-75F26B72A1BB}" name="INS-TL" dataDxfId="378" totalsRowDxfId="377">
      <calculatedColumnFormula>IF(STGY3[[#This Row],[SNO]]=0,0,IF(BL$10, IF(BP14&gt;=BM$8, 0, STGY3[[#This Row],[INS]]+BH14), STGY3[[#This Row],[INS]]+BH14))</calculatedColumnFormula>
    </tableColumn>
    <tableColumn id="8" xr3:uid="{DC280DB6-8396-47F4-85A0-5EA7CB70A545}" name="RTN-TL" dataDxfId="376" totalsRowDxfId="375">
      <calculatedColumnFormula>IF(STGY3[[#This Row],[SNO]]=0,0,IF(BL$10, IF(BP14&gt;=BM$8, 0, BI14+STGY3[[#This Row],[RTN]]), BI14+STGY3[[#This Row],[RTN]]))</calculatedColumnFormula>
    </tableColumn>
    <tableColumn id="9" xr3:uid="{76361EDB-3CAB-4021-9851-21AB4327C28F}" name="PFT" dataDxfId="374" totalsRowDxfId="373">
      <calculatedColumnFormula>STGY3[[#This Row],[RTN-TL]]-STGY3[[#This Row],[INS-TL]]</calculatedColumnFormula>
    </tableColumn>
    <tableColumn id="10" xr3:uid="{DBEC4942-6F2B-4A6A-91F3-48B50DE1653A}" name="PAM" dataDxfId="372" totalsRowDxfId="371">
      <calculatedColumnFormula>IF(STGY3[[#This Row],[SNO]]=0,0,IF(BL$10, IF(STGY3[[#This Row],[INS]]=0, 0, BN14), BN14))</calculatedColumnFormula>
    </tableColumn>
    <tableColumn id="11" xr3:uid="{3AC6A9A0-6267-400D-878B-A29EE0D31532}" name="PTA" dataDxfId="370" totalsRowDxfId="369">
      <calculatedColumnFormula>STGY3[[#This Row],[INS]]</calculatedColumnFormula>
    </tableColumn>
    <tableColumn id="12" xr3:uid="{71B6D604-F7A9-47FC-86B9-2A9A38946239}" name="LOS-TEN" dataDxfId="368">
      <calculatedColumnFormula>IF(STGY3[[#This Row],[WrL]]="Loss", (STGY3[[#This Row],[INS]]*(1 + BP$8/100)), IF(STGY3[[#This Row],[WrL]]="Won", (0), 0))</calculatedColumnFormula>
    </tableColumn>
    <tableColumn id="13" xr3:uid="{C1E74F9A-F875-4B73-BC4E-86A76A66E77D}" name="PAPT" dataDxfId="367" totalsRowDxfId="366">
      <calculatedColumnFormula>IF(STGY3[[#This Row],[WrL]]="Loss", (STGY3[[#This Row],[PAM]]+STGY3[[#This Row],[LOS-TEN]]), IF(STGY3[[#This Row],[WrL]]="Won", (STGY3[[#This Row],[INS]]), 0))</calculatedColumnFormula>
    </tableColumn>
    <tableColumn id="14" xr3:uid="{1F3A203D-27B3-4BAC-B4AC-C8442F5B6D88}" name="PAPT-D" dataDxfId="365" totalsRowDxfId="364">
      <calculatedColumnFormula>STGY3[[#This Row],[PAPT]]/2</calculatedColumnFormula>
    </tableColumn>
    <tableColumn id="15" xr3:uid="{12717A8A-1C7B-4CEB-A25B-D47F0247CAA9}" name="PFT-PER" dataDxfId="363" totalsRowDxfId="362" dataCellStyle="Percent">
      <calculatedColumnFormula>IF(STGY3[[#This Row],[SNO]]=0,0,IF(BL$10, IF(STGY3[[#This Row],[INS-TL]]=0, 0, STGY3[[#This Row],[PFT]]/STGY3[[#This Row],[INS-TL]]%), STGY3[[#This Row],[PFT]]/STGY3[[#This Row],[INS-TL]]%))</calculatedColumnFormula>
    </tableColumn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3CBD17F-CD51-4549-8243-C43C0BD39812}" name="STGTL3" displayName="STGTL3" ref="BR13:BV14" totalsRowShown="0" headerRowDxfId="361" dataDxfId="360" tableBorderDxfId="359">
  <autoFilter ref="BR13:BV14" xr:uid="{43CBD17F-CD51-4549-8243-C43C0BD39812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16C38D99-9FD8-4E26-BD98-1F402D64D939}" name="Strategy Name" dataDxfId="358">
      <calculatedColumnFormula>"Strategy 0" &amp; BA1</calculatedColumnFormula>
    </tableColumn>
    <tableColumn id="2" xr3:uid="{ACDCCD3C-D0CF-4226-A4C4-AD9E484A0CA0}" name="Last Running Bet-on" dataDxfId="357">
      <calculatedColumnFormula array="1">INDEX(STGY3[BET-ON], MATCH(2, 1/(STGY3[INS]&lt;&gt;0)))</calculatedColumnFormula>
    </tableColumn>
    <tableColumn id="3" xr3:uid="{70CFD816-6CD7-4540-9DD6-A3B50AEF49E2}" name="Last Running Value" dataDxfId="356">
      <calculatedColumnFormula array="1">LOOKUP(2,1/(STGY3[INS]&lt;&gt;0),STGY3[INS])</calculatedColumnFormula>
    </tableColumn>
    <tableColumn id="4" xr3:uid="{0BC3B5AC-3397-47BC-BA29-ADD2CE20BDC9}" name="Invested Total" dataDxfId="355">
      <calculatedColumnFormula array="1">LOOKUP(2,1/(STGY3[INS-TL]&lt;&gt;0),STGY3[INS-TL])</calculatedColumnFormula>
    </tableColumn>
    <tableColumn id="5" xr3:uid="{F32BE050-5259-4305-BC8C-1C97F8105B6C}" name="Return Total" dataDxfId="354">
      <calculatedColumnFormula array="1">LOOKUP(2,1/(STGY3[RTN-TL]&lt;&gt;0),STGY3[RTN-TL])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9DD55D1-A4B2-4BD9-BF39-58F31B28D1EA}" name="STGY4" displayName="STGY4" ref="CB14:CP315" headerRowDxfId="353" dataDxfId="351" totalsRowDxfId="349" headerRowBorderDxfId="352" tableBorderDxfId="350" totalsRowBorderDxfId="348">
  <autoFilter ref="CB14:CP315" xr:uid="{C9DD55D1-A4B2-4BD9-BF39-58F31B28D1E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9161D119-BF0B-4AC4-ADA3-0AEAE3BBBEDD}" name="SNO" totalsRowLabel="Total" dataDxfId="347" totalsRowDxfId="346">
      <calculatedColumnFormula>IF(CB14="SNO",0,CB14+1)</calculatedColumnFormula>
    </tableColumn>
    <tableColumn id="2" xr3:uid="{12635518-9DDD-4BC5-8171-B186CFB777CE}" name="BET-ON" dataDxfId="345" totalsRowDxfId="344"/>
    <tableColumn id="3" xr3:uid="{015040FD-EF4F-423F-AA5C-0937E45220DC}" name="INS" totalsRowFunction="sum" dataDxfId="343">
      <calculatedColumnFormula>IF(STGY4[[#This Row],[SNO]]=0,0,IF(STGY4[[#This Row],[SNO]]=1,CJ$8,IF(CL$10, IF(CP14&gt;=CM$8,0,IF(CP14=0,CJ$8,CO14)), CO14)))</calculatedColumnFormula>
    </tableColumn>
    <tableColumn id="4" xr3:uid="{317D296A-FC65-4D8A-B9FE-1CD1D57CF02F}" name="RSLT" dataDxfId="342" totalsRowDxfId="341">
      <calculatedColumnFormula>IF(MAIN_STGY[[#This Row],[RSLT]]="","", MAIN_STGY[[#This Row],[RSLT]])</calculatedColumnFormula>
    </tableColumn>
    <tableColumn id="5" xr3:uid="{E49D7663-0121-42C6-9B9D-34BBD8C721FD}" name="WrL" dataDxfId="340">
      <calculatedColumnFormula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calculatedColumnFormula>
    </tableColumn>
    <tableColumn id="6" xr3:uid="{0368747B-0791-4C41-B461-56384541E77A}" name="RTN" totalsRowFunction="sum" dataDxfId="339" totalsRowDxfId="338">
      <calculatedColumnFormula>IF(AND(STGY4[[#This Row],[BET-ON]]=STGY4[[#This Row],[RSLT]], STGY4[[#This Row],[WrL]]="Won"), STGY4[[#This Row],[INS]]*2, IF(AND(STGY4[[#This Row],[BET-ON]]&lt;&gt;STGY4[[#This Row],[RSLT]], STGY4[[#This Row],[WrL]]="Loss"), 0,0))</calculatedColumnFormula>
    </tableColumn>
    <tableColumn id="7" xr3:uid="{82626D4C-3BCA-471F-9E9B-610DE98E69D6}" name="INS-TL" dataDxfId="337" totalsRowDxfId="336">
      <calculatedColumnFormula>IF(STGY4[[#This Row],[SNO]]=0,0,IF(CL$10, IF(CP14&gt;=CM$8, 0, STGY4[[#This Row],[INS]]+CH14), STGY4[[#This Row],[INS]]+CH14))</calculatedColumnFormula>
    </tableColumn>
    <tableColumn id="8" xr3:uid="{7FDA4AC7-26E3-42CC-9857-AF1A67978A02}" name="RTN-TL" dataDxfId="335" totalsRowDxfId="334">
      <calculatedColumnFormula>IF(STGY4[[#This Row],[SNO]]=0,0,IF(CL$10, IF(CP14&gt;=CM$8, 0, CI14+STGY4[[#This Row],[RTN]]), CI14+STGY4[[#This Row],[RTN]]))</calculatedColumnFormula>
    </tableColumn>
    <tableColumn id="9" xr3:uid="{1A04DD96-B782-431B-AE5C-E231DD8DCD69}" name="PFT" dataDxfId="333" totalsRowDxfId="332">
      <calculatedColumnFormula>STGY4[[#This Row],[RTN-TL]]-STGY4[[#This Row],[INS-TL]]</calculatedColumnFormula>
    </tableColumn>
    <tableColumn id="10" xr3:uid="{4D809386-583E-48F3-AF48-73115A8456E0}" name="PAM" dataDxfId="331" totalsRowDxfId="330">
      <calculatedColumnFormula>IF(STGY4[[#This Row],[SNO]]=0,0,IF(CL$10, IF(STGY4[[#This Row],[INS]]=0, 0, CN14), CN14))</calculatedColumnFormula>
    </tableColumn>
    <tableColumn id="11" xr3:uid="{F75C6C05-9CCF-4D07-BC03-059349E8F1E2}" name="PTA" dataDxfId="329" totalsRowDxfId="328">
      <calculatedColumnFormula>STGY4[[#This Row],[INS]]</calculatedColumnFormula>
    </tableColumn>
    <tableColumn id="12" xr3:uid="{7B8008F8-81E5-455F-96BA-FC40B5F1B6C5}" name="LOS-TEN" dataDxfId="327">
      <calculatedColumnFormula>IF(STGY4[[#This Row],[WrL]]="Loss", (STGY4[[#This Row],[INS]]*(1 + CP$8/100)), IF(STGY4[[#This Row],[WrL]]="Won", (0), 0))</calculatedColumnFormula>
    </tableColumn>
    <tableColumn id="13" xr3:uid="{18127994-38BD-49EF-B04F-8803F01F1E77}" name="PAPT" dataDxfId="326" totalsRowDxfId="325">
      <calculatedColumnFormula>IF(STGY4[[#This Row],[WrL]]="Loss", (STGY4[[#This Row],[PAM]]+STGY4[[#This Row],[LOS-TEN]]), IF(STGY4[[#This Row],[WrL]]="Won", (STGY4[[#This Row],[INS]]), 0))</calculatedColumnFormula>
    </tableColumn>
    <tableColumn id="14" xr3:uid="{2AF9C0A7-BD79-46A2-9E46-1FCBCA3FED01}" name="PAPT-D" dataDxfId="324" totalsRowDxfId="323">
      <calculatedColumnFormula>STGY4[[#This Row],[PAPT]]/2</calculatedColumnFormula>
    </tableColumn>
    <tableColumn id="15" xr3:uid="{87F8FD2C-3C77-417F-A3DA-65A4B883635E}" name="PFT-PER" dataDxfId="322" totalsRowDxfId="321" dataCellStyle="Percent">
      <calculatedColumnFormula>IF(STGY4[[#This Row],[SNO]]=0,0,IF(CL$10, IF(STGY4[[#This Row],[INS-TL]]=0, 0, STGY4[[#This Row],[PFT]]/STGY4[[#This Row],[INS-TL]]%), STGY4[[#This Row],[PFT]]/STGY4[[#This Row],[INS-TL]]%))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table" Target="../tables/table3.xml"/><Relationship Id="rId84" Type="http://schemas.openxmlformats.org/officeDocument/2006/relationships/table" Target="../tables/table19.xml"/><Relationship Id="rId89" Type="http://schemas.openxmlformats.org/officeDocument/2006/relationships/table" Target="../tables/table24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table" Target="../tables/table9.xml"/><Relationship Id="rId79" Type="http://schemas.openxmlformats.org/officeDocument/2006/relationships/table" Target="../tables/table14.xml"/><Relationship Id="rId5" Type="http://schemas.openxmlformats.org/officeDocument/2006/relationships/ctrlProp" Target="../ctrlProps/ctrlProp2.xml"/><Relationship Id="rId90" Type="http://schemas.openxmlformats.org/officeDocument/2006/relationships/table" Target="../tables/table25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table" Target="../tables/table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table" Target="../tables/table7.xml"/><Relationship Id="rId80" Type="http://schemas.openxmlformats.org/officeDocument/2006/relationships/table" Target="../tables/table15.xml"/><Relationship Id="rId85" Type="http://schemas.openxmlformats.org/officeDocument/2006/relationships/table" Target="../tables/table20.xml"/><Relationship Id="rId93" Type="http://schemas.openxmlformats.org/officeDocument/2006/relationships/table" Target="../tables/table2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table" Target="../tables/table2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table" Target="../tables/table5.xml"/><Relationship Id="rId75" Type="http://schemas.openxmlformats.org/officeDocument/2006/relationships/table" Target="../tables/table10.xml"/><Relationship Id="rId83" Type="http://schemas.openxmlformats.org/officeDocument/2006/relationships/table" Target="../tables/table18.xml"/><Relationship Id="rId88" Type="http://schemas.openxmlformats.org/officeDocument/2006/relationships/table" Target="../tables/table23.xml"/><Relationship Id="rId91" Type="http://schemas.openxmlformats.org/officeDocument/2006/relationships/table" Target="../tables/table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table" Target="../tables/table8.xml"/><Relationship Id="rId78" Type="http://schemas.openxmlformats.org/officeDocument/2006/relationships/table" Target="../tables/table13.xml"/><Relationship Id="rId81" Type="http://schemas.openxmlformats.org/officeDocument/2006/relationships/table" Target="../tables/table16.xml"/><Relationship Id="rId86" Type="http://schemas.openxmlformats.org/officeDocument/2006/relationships/table" Target="../tables/table2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table" Target="../tables/table11.xml"/><Relationship Id="rId7" Type="http://schemas.openxmlformats.org/officeDocument/2006/relationships/ctrlProp" Target="../ctrlProps/ctrlProp4.xml"/><Relationship Id="rId71" Type="http://schemas.openxmlformats.org/officeDocument/2006/relationships/table" Target="../tables/table6.xml"/><Relationship Id="rId92" Type="http://schemas.openxmlformats.org/officeDocument/2006/relationships/table" Target="../tables/table27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table" Target="../tables/table22.xml"/><Relationship Id="rId61" Type="http://schemas.openxmlformats.org/officeDocument/2006/relationships/ctrlProp" Target="../ctrlProps/ctrlProp58.xml"/><Relationship Id="rId82" Type="http://schemas.openxmlformats.org/officeDocument/2006/relationships/table" Target="../tables/table17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table" Target="../tables/table1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33DC4-D645-4989-A4F3-C94BE1BA7AD2}">
  <sheetPr codeName="Sheet1"/>
  <dimension ref="A2:O7"/>
  <sheetViews>
    <sheetView zoomScale="90" zoomScaleNormal="90" workbookViewId="0">
      <selection activeCell="I3" sqref="I3"/>
    </sheetView>
  </sheetViews>
  <sheetFormatPr defaultRowHeight="15.05" x14ac:dyDescent="0.3"/>
  <cols>
    <col min="1" max="1" width="14.109375" bestFit="1" customWidth="1"/>
    <col min="2" max="2" width="13.5546875" customWidth="1"/>
    <col min="3" max="3" width="13.44140625" customWidth="1"/>
    <col min="4" max="4" width="12.109375" customWidth="1"/>
    <col min="5" max="5" width="11" customWidth="1"/>
    <col min="7" max="7" width="13.88671875" customWidth="1"/>
    <col min="9" max="9" width="15.33203125" customWidth="1"/>
    <col min="10" max="10" width="13.21875" customWidth="1"/>
    <col min="11" max="11" width="14.109375" customWidth="1"/>
    <col min="12" max="12" width="16.44140625" customWidth="1"/>
    <col min="13" max="13" width="13.44140625" customWidth="1"/>
    <col min="15" max="15" width="17.44140625" customWidth="1"/>
  </cols>
  <sheetData>
    <row r="2" spans="1:15" ht="31.3" x14ac:dyDescent="0.3">
      <c r="A2" s="8" t="s">
        <v>31</v>
      </c>
      <c r="B2" s="8" t="s">
        <v>32</v>
      </c>
      <c r="C2" s="8" t="s">
        <v>30</v>
      </c>
      <c r="D2" s="9" t="s">
        <v>6</v>
      </c>
      <c r="E2" s="8" t="s">
        <v>7</v>
      </c>
      <c r="F2" s="8" t="s">
        <v>8</v>
      </c>
      <c r="G2" s="10" t="s">
        <v>50</v>
      </c>
      <c r="I2" s="1" t="s">
        <v>31</v>
      </c>
      <c r="J2" s="1" t="s">
        <v>32</v>
      </c>
      <c r="K2" s="1" t="s">
        <v>30</v>
      </c>
      <c r="L2" s="2" t="s">
        <v>6</v>
      </c>
      <c r="M2" s="1" t="s">
        <v>7</v>
      </c>
      <c r="N2" s="1" t="s">
        <v>8</v>
      </c>
      <c r="O2" s="11" t="s">
        <v>50</v>
      </c>
    </row>
    <row r="3" spans="1:15" ht="15.2" x14ac:dyDescent="0.3">
      <c r="A3" t="str" cm="1">
        <f t="array" ref="A3:G3">STGY!$R$14:$X$14</f>
        <v>Strategy 01</v>
      </c>
      <c r="B3">
        <v>0</v>
      </c>
      <c r="C3">
        <v>100</v>
      </c>
      <c r="D3">
        <v>100</v>
      </c>
      <c r="E3" t="e">
        <v>#N/A</v>
      </c>
      <c r="F3">
        <v>0</v>
      </c>
      <c r="G3">
        <v>0</v>
      </c>
      <c r="I3" t="e" cm="1" vm="1">
        <f t="array" aca="1" ref="I3" ca="1">STGY!$R$14:$X$14</f>
        <v>#VALUE!</v>
      </c>
    </row>
    <row r="4" spans="1:15" ht="15.2" x14ac:dyDescent="0.3">
      <c r="A4" t="e" cm="1">
        <f t="array" ref="A4">#REF!</f>
        <v>#REF!</v>
      </c>
      <c r="I4" t="e" cm="1" vm="1">
        <f t="array" aca="1" ref="I4" ca="1">STGY!$R$14:$X$14</f>
        <v>#VALUE!</v>
      </c>
    </row>
    <row r="5" spans="1:15" ht="15.2" x14ac:dyDescent="0.3">
      <c r="A5" t="e" cm="1">
        <f t="array" ref="A5">#REF!</f>
        <v>#REF!</v>
      </c>
      <c r="I5" t="e" cm="1" vm="1">
        <f t="array" aca="1" ref="I5" ca="1">STGY!$R$14:$X$14</f>
        <v>#VALUE!</v>
      </c>
    </row>
    <row r="6" spans="1:15" ht="15.2" x14ac:dyDescent="0.3">
      <c r="A6" t="e" cm="1">
        <f t="array" ref="A6">#REF!</f>
        <v>#REF!</v>
      </c>
      <c r="I6" t="e" cm="1" vm="1">
        <f t="array" aca="1" ref="I6" ca="1">STGY!$R$14:$X$14</f>
        <v>#VALUE!</v>
      </c>
    </row>
    <row r="7" spans="1:15" ht="15.2" x14ac:dyDescent="0.3">
      <c r="A7" t="e" cm="1">
        <f t="array" ref="A7">#REF!</f>
        <v>#REF!</v>
      </c>
      <c r="I7" t="e" cm="1" vm="1">
        <f t="array" aca="1" ref="I7" ca="1">STGY!$R$14:$X$14</f>
        <v>#VALUE!</v>
      </c>
    </row>
  </sheetData>
  <sheetProtection algorithmName="SHA-512" hashValue="XdJv61ZivKcnqIof5U3/f+MtY0krDoE8xYtklHM/cR746/efnocdafyov1TgrRqo4RjmNyMLk7jW/XFD4auWHA==" saltValue="AlobdcRVP1YcUJY7HdtjtA==" spinCount="100000" sheet="1" objects="1" scenarios="1" selectLockedCells="1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38DEB-4C10-43CA-A1E4-C5E476787FEC}">
  <sheetPr codeName="Sheet2"/>
  <dimension ref="A1:IZ318"/>
  <sheetViews>
    <sheetView showGridLines="0" showRowColHeaders="0" tabSelected="1" topLeftCell="G1" zoomScale="70" zoomScaleNormal="70" workbookViewId="0">
      <selection activeCell="AC23" sqref="AC23"/>
    </sheetView>
  </sheetViews>
  <sheetFormatPr defaultColWidth="8.88671875" defaultRowHeight="15.05" x14ac:dyDescent="0.3"/>
  <cols>
    <col min="1" max="1" width="5.5546875" customWidth="1"/>
    <col min="2" max="2" width="11.5546875" style="21" customWidth="1"/>
    <col min="3" max="3" width="13" style="16" customWidth="1"/>
    <col min="4" max="4" width="14.88671875" customWidth="1"/>
    <col min="5" max="5" width="12.109375" style="16" customWidth="1"/>
    <col min="6" max="6" width="14.6640625" customWidth="1"/>
    <col min="7" max="7" width="16" customWidth="1"/>
    <col min="8" max="8" width="16.21875" customWidth="1"/>
    <col min="9" max="9" width="15.88671875" customWidth="1"/>
    <col min="10" max="10" width="14.6640625" customWidth="1"/>
    <col min="11" max="11" width="15.88671875" customWidth="1"/>
    <col min="12" max="12" width="15" customWidth="1"/>
    <col min="13" max="13" width="16.21875" customWidth="1"/>
    <col min="14" max="14" width="15.77734375" customWidth="1"/>
    <col min="15" max="15" width="14.88671875" customWidth="1"/>
    <col min="16" max="16" width="12.88671875" customWidth="1"/>
    <col min="17" max="17" width="5" customWidth="1"/>
    <col min="18" max="18" width="12.44140625" customWidth="1"/>
    <col min="19" max="19" width="13" style="20" customWidth="1"/>
    <col min="20" max="20" width="13.6640625" style="21" customWidth="1"/>
    <col min="21" max="21" width="12.44140625" style="81" customWidth="1"/>
    <col min="22" max="22" width="12" customWidth="1"/>
    <col min="23" max="23" width="14" customWidth="1"/>
    <col min="24" max="24" width="12.88671875" customWidth="1"/>
    <col min="27" max="27" width="5.5546875" customWidth="1"/>
    <col min="28" max="28" width="11.5546875" customWidth="1"/>
    <col min="29" max="29" width="13" customWidth="1"/>
    <col min="30" max="30" width="14.88671875" customWidth="1"/>
    <col min="31" max="31" width="12.109375" customWidth="1"/>
    <col min="32" max="32" width="14.6640625" customWidth="1"/>
    <col min="33" max="33" width="16" customWidth="1"/>
    <col min="34" max="34" width="16.21875" customWidth="1"/>
    <col min="35" max="35" width="15.88671875" customWidth="1"/>
    <col min="36" max="36" width="14.6640625" customWidth="1"/>
    <col min="37" max="37" width="15.88671875" customWidth="1"/>
    <col min="38" max="38" width="15" customWidth="1"/>
    <col min="39" max="39" width="16.21875" customWidth="1"/>
    <col min="40" max="40" width="15.77734375" customWidth="1"/>
    <col min="41" max="41" width="14.88671875" customWidth="1"/>
    <col min="42" max="42" width="12.88671875" customWidth="1"/>
    <col min="43" max="43" width="5" customWidth="1"/>
    <col min="44" max="44" width="12.44140625" customWidth="1"/>
    <col min="45" max="45" width="13" customWidth="1"/>
    <col min="46" max="46" width="13.6640625" customWidth="1"/>
    <col min="47" max="47" width="14.77734375" customWidth="1"/>
    <col min="48" max="48" width="13.5546875" customWidth="1"/>
    <col min="49" max="49" width="14" customWidth="1"/>
    <col min="50" max="50" width="12.88671875" customWidth="1"/>
    <col min="53" max="53" width="5.5546875" customWidth="1"/>
    <col min="54" max="54" width="11.5546875" customWidth="1"/>
    <col min="55" max="55" width="13" customWidth="1"/>
    <col min="56" max="56" width="14.88671875" customWidth="1"/>
    <col min="57" max="57" width="12.109375" customWidth="1"/>
    <col min="58" max="58" width="14.6640625" customWidth="1"/>
    <col min="59" max="59" width="16" customWidth="1"/>
    <col min="60" max="60" width="16.21875" customWidth="1"/>
    <col min="61" max="61" width="15.88671875" customWidth="1"/>
    <col min="62" max="62" width="14.6640625" customWidth="1"/>
    <col min="63" max="63" width="15.88671875" customWidth="1"/>
    <col min="64" max="64" width="15" customWidth="1"/>
    <col min="65" max="65" width="16.21875" customWidth="1"/>
    <col min="66" max="66" width="15.77734375" customWidth="1"/>
    <col min="67" max="67" width="14.88671875" customWidth="1"/>
    <col min="68" max="68" width="12.88671875" customWidth="1"/>
    <col min="69" max="69" width="5" customWidth="1"/>
    <col min="70" max="70" width="12.44140625" customWidth="1"/>
    <col min="71" max="71" width="13" customWidth="1"/>
    <col min="72" max="72" width="13.6640625" customWidth="1"/>
    <col min="73" max="73" width="14.77734375" customWidth="1"/>
    <col min="74" max="74" width="13.5546875" customWidth="1"/>
    <col min="75" max="75" width="14" customWidth="1"/>
    <col min="76" max="76" width="12.88671875" customWidth="1"/>
    <col min="79" max="79" width="5.5546875" customWidth="1"/>
    <col min="80" max="80" width="11.5546875" customWidth="1"/>
    <col min="81" max="81" width="13" customWidth="1"/>
    <col min="82" max="82" width="14.88671875" customWidth="1"/>
    <col min="83" max="83" width="12.109375" customWidth="1"/>
    <col min="84" max="84" width="14.6640625" customWidth="1"/>
    <col min="85" max="85" width="16" customWidth="1"/>
    <col min="86" max="86" width="16.21875" customWidth="1"/>
    <col min="87" max="87" width="15.88671875" customWidth="1"/>
    <col min="88" max="88" width="14.6640625" customWidth="1"/>
    <col min="89" max="89" width="15.88671875" customWidth="1"/>
    <col min="90" max="90" width="15" customWidth="1"/>
    <col min="91" max="91" width="16.21875" customWidth="1"/>
    <col min="92" max="92" width="15.77734375" customWidth="1"/>
    <col min="93" max="93" width="14.88671875" customWidth="1"/>
    <col min="94" max="94" width="12.88671875" customWidth="1"/>
    <col min="95" max="95" width="5" customWidth="1"/>
    <col min="96" max="96" width="12.44140625" customWidth="1"/>
    <col min="97" max="97" width="13" customWidth="1"/>
    <col min="98" max="98" width="13.6640625" customWidth="1"/>
    <col min="99" max="99" width="14.77734375" customWidth="1"/>
    <col min="100" max="100" width="13.5546875" customWidth="1"/>
    <col min="101" max="101" width="14" customWidth="1"/>
    <col min="102" max="102" width="12.88671875" customWidth="1"/>
    <col min="105" max="105" width="5.5546875" customWidth="1"/>
    <col min="106" max="106" width="11.5546875" customWidth="1"/>
    <col min="107" max="107" width="13" customWidth="1"/>
    <col min="108" max="108" width="14.88671875" customWidth="1"/>
    <col min="109" max="109" width="12.109375" customWidth="1"/>
    <col min="110" max="110" width="14.6640625" customWidth="1"/>
    <col min="111" max="111" width="16" customWidth="1"/>
    <col min="112" max="112" width="16.21875" customWidth="1"/>
    <col min="113" max="113" width="15.88671875" customWidth="1"/>
    <col min="114" max="114" width="14.6640625" customWidth="1"/>
    <col min="115" max="115" width="15.88671875" customWidth="1"/>
    <col min="116" max="116" width="15" customWidth="1"/>
    <col min="117" max="117" width="16.21875" customWidth="1"/>
    <col min="118" max="118" width="15.77734375" customWidth="1"/>
    <col min="119" max="119" width="14.88671875" customWidth="1"/>
    <col min="120" max="120" width="12.88671875" customWidth="1"/>
    <col min="121" max="121" width="5" customWidth="1"/>
    <col min="122" max="122" width="12.44140625" customWidth="1"/>
    <col min="123" max="123" width="13" customWidth="1"/>
    <col min="124" max="124" width="13.6640625" customWidth="1"/>
    <col min="125" max="125" width="14.77734375" customWidth="1"/>
    <col min="126" max="126" width="13.5546875" customWidth="1"/>
    <col min="127" max="127" width="14" customWidth="1"/>
    <col min="128" max="128" width="12.88671875" customWidth="1"/>
    <col min="131" max="131" width="5.5546875" customWidth="1"/>
    <col min="132" max="132" width="11.5546875" customWidth="1"/>
    <col min="133" max="133" width="13" customWidth="1"/>
    <col min="134" max="134" width="14.88671875" customWidth="1"/>
    <col min="135" max="135" width="12.109375" customWidth="1"/>
    <col min="136" max="136" width="14.6640625" customWidth="1"/>
    <col min="137" max="137" width="16" customWidth="1"/>
    <col min="138" max="138" width="16.21875" customWidth="1"/>
    <col min="139" max="139" width="15.88671875" customWidth="1"/>
    <col min="140" max="140" width="14.6640625" customWidth="1"/>
    <col min="141" max="141" width="15.88671875" customWidth="1"/>
    <col min="142" max="142" width="15" customWidth="1"/>
    <col min="143" max="143" width="16.21875" customWidth="1"/>
    <col min="144" max="144" width="15.77734375" customWidth="1"/>
    <col min="145" max="145" width="14.88671875" customWidth="1"/>
    <col min="146" max="146" width="12.88671875" customWidth="1"/>
    <col min="147" max="147" width="5" customWidth="1"/>
    <col min="148" max="148" width="12.44140625" customWidth="1"/>
    <col min="149" max="149" width="13" customWidth="1"/>
    <col min="150" max="150" width="13.6640625" customWidth="1"/>
    <col min="151" max="151" width="14.77734375" customWidth="1"/>
    <col min="152" max="152" width="13.5546875" customWidth="1"/>
    <col min="153" max="153" width="14" customWidth="1"/>
    <col min="154" max="154" width="12.88671875" customWidth="1"/>
    <col min="157" max="157" width="5.5546875" customWidth="1"/>
    <col min="158" max="158" width="11.5546875" customWidth="1"/>
    <col min="159" max="159" width="13" customWidth="1"/>
    <col min="160" max="160" width="14.88671875" customWidth="1"/>
    <col min="161" max="161" width="12.109375" customWidth="1"/>
    <col min="162" max="162" width="14.6640625" customWidth="1"/>
    <col min="163" max="163" width="16" customWidth="1"/>
    <col min="164" max="164" width="16.21875" customWidth="1"/>
    <col min="165" max="165" width="15.88671875" customWidth="1"/>
    <col min="166" max="166" width="14.6640625" customWidth="1"/>
    <col min="167" max="167" width="15.88671875" customWidth="1"/>
    <col min="168" max="168" width="15" customWidth="1"/>
    <col min="169" max="169" width="16.21875" customWidth="1"/>
    <col min="170" max="170" width="15.77734375" customWidth="1"/>
    <col min="171" max="171" width="14.88671875" customWidth="1"/>
    <col min="172" max="172" width="12.88671875" customWidth="1"/>
    <col min="173" max="173" width="5" customWidth="1"/>
    <col min="174" max="174" width="12.44140625" customWidth="1"/>
    <col min="175" max="175" width="13" customWidth="1"/>
    <col min="176" max="176" width="13.6640625" customWidth="1"/>
    <col min="177" max="177" width="14.77734375" customWidth="1"/>
    <col min="178" max="178" width="13.5546875" customWidth="1"/>
    <col min="179" max="179" width="14" customWidth="1"/>
    <col min="180" max="180" width="12.88671875" customWidth="1"/>
    <col min="183" max="183" width="5.5546875" customWidth="1"/>
    <col min="184" max="184" width="11.5546875" customWidth="1"/>
    <col min="185" max="185" width="13" customWidth="1"/>
    <col min="186" max="186" width="14.88671875" customWidth="1"/>
    <col min="187" max="187" width="12.109375" customWidth="1"/>
    <col min="188" max="188" width="14.6640625" customWidth="1"/>
    <col min="189" max="189" width="16" customWidth="1"/>
    <col min="190" max="190" width="16.21875" customWidth="1"/>
    <col min="191" max="191" width="15.88671875" customWidth="1"/>
    <col min="192" max="192" width="14.6640625" customWidth="1"/>
    <col min="193" max="193" width="15.88671875" customWidth="1"/>
    <col min="194" max="194" width="15" customWidth="1"/>
    <col min="195" max="195" width="16.21875" customWidth="1"/>
    <col min="196" max="196" width="15.77734375" customWidth="1"/>
    <col min="197" max="197" width="14.88671875" customWidth="1"/>
    <col min="198" max="198" width="12.88671875" customWidth="1"/>
    <col min="199" max="199" width="5" customWidth="1"/>
    <col min="200" max="200" width="12.44140625" customWidth="1"/>
    <col min="201" max="201" width="13" customWidth="1"/>
    <col min="202" max="202" width="13.6640625" customWidth="1"/>
    <col min="203" max="203" width="14.77734375" customWidth="1"/>
    <col min="204" max="204" width="13.5546875" customWidth="1"/>
    <col min="205" max="205" width="14" customWidth="1"/>
    <col min="206" max="206" width="12.88671875" customWidth="1"/>
    <col min="209" max="209" width="5.5546875" customWidth="1"/>
    <col min="210" max="210" width="11.5546875" customWidth="1"/>
    <col min="211" max="211" width="13" customWidth="1"/>
    <col min="212" max="212" width="14.88671875" customWidth="1"/>
    <col min="213" max="213" width="12.109375" customWidth="1"/>
    <col min="214" max="214" width="14.6640625" customWidth="1"/>
    <col min="215" max="215" width="16" customWidth="1"/>
    <col min="216" max="216" width="16.21875" customWidth="1"/>
    <col min="217" max="217" width="15.88671875" customWidth="1"/>
    <col min="218" max="218" width="14.6640625" customWidth="1"/>
    <col min="219" max="219" width="15.88671875" customWidth="1"/>
    <col min="220" max="220" width="15" customWidth="1"/>
    <col min="221" max="221" width="16.21875" customWidth="1"/>
    <col min="222" max="222" width="15.77734375" customWidth="1"/>
    <col min="223" max="223" width="14.88671875" customWidth="1"/>
    <col min="224" max="224" width="12.88671875" customWidth="1"/>
    <col min="225" max="225" width="5" customWidth="1"/>
    <col min="226" max="226" width="12.44140625" customWidth="1"/>
    <col min="227" max="227" width="13" customWidth="1"/>
    <col min="228" max="228" width="13.6640625" customWidth="1"/>
    <col min="229" max="229" width="14.77734375" customWidth="1"/>
    <col min="230" max="230" width="13.5546875" customWidth="1"/>
    <col min="231" max="231" width="14" customWidth="1"/>
    <col min="232" max="232" width="12.88671875" customWidth="1"/>
    <col min="235" max="235" width="5.5546875" customWidth="1"/>
    <col min="236" max="236" width="11.5546875" customWidth="1"/>
    <col min="237" max="237" width="13" customWidth="1"/>
    <col min="238" max="238" width="14.88671875" customWidth="1"/>
    <col min="239" max="239" width="12.109375" customWidth="1"/>
    <col min="240" max="240" width="14.6640625" customWidth="1"/>
    <col min="241" max="241" width="16" customWidth="1"/>
    <col min="242" max="242" width="16.21875" customWidth="1"/>
    <col min="243" max="243" width="15.88671875" customWidth="1"/>
    <col min="244" max="244" width="14.6640625" customWidth="1"/>
    <col min="245" max="245" width="15.88671875" customWidth="1"/>
    <col min="246" max="246" width="15" customWidth="1"/>
    <col min="247" max="247" width="16.21875" customWidth="1"/>
    <col min="248" max="248" width="15.77734375" customWidth="1"/>
    <col min="249" max="249" width="14.88671875" customWidth="1"/>
    <col min="250" max="250" width="12.88671875" customWidth="1"/>
    <col min="251" max="251" width="5" customWidth="1"/>
    <col min="252" max="252" width="12.44140625" customWidth="1"/>
    <col min="253" max="253" width="13" customWidth="1"/>
    <col min="254" max="254" width="13.6640625" customWidth="1"/>
    <col min="255" max="255" width="14.77734375" customWidth="1"/>
    <col min="256" max="256" width="13.5546875" customWidth="1"/>
    <col min="257" max="257" width="14" customWidth="1"/>
    <col min="258" max="258" width="12.88671875" customWidth="1"/>
  </cols>
  <sheetData>
    <row r="1" spans="1:260" ht="14.4" x14ac:dyDescent="0.3">
      <c r="A1">
        <v>1</v>
      </c>
      <c r="C1"/>
      <c r="E1"/>
      <c r="Z1" s="22"/>
      <c r="AA1">
        <f>A1+1</f>
        <v>2</v>
      </c>
      <c r="AS1" s="20"/>
      <c r="AT1" s="21"/>
      <c r="AZ1" s="22"/>
      <c r="BA1">
        <f>AA1+1</f>
        <v>3</v>
      </c>
      <c r="BS1" s="20"/>
      <c r="BT1" s="21"/>
      <c r="BZ1" s="22"/>
      <c r="CA1">
        <f>BA1+1</f>
        <v>4</v>
      </c>
      <c r="CS1" s="20"/>
      <c r="CT1" s="21"/>
      <c r="CZ1" s="22"/>
      <c r="DA1">
        <f>CA1+1</f>
        <v>5</v>
      </c>
      <c r="DS1" s="20"/>
      <c r="DT1" s="21"/>
      <c r="DZ1" s="22"/>
      <c r="EA1">
        <f>DA1+1</f>
        <v>6</v>
      </c>
      <c r="ES1" s="20"/>
      <c r="ET1" s="21"/>
      <c r="EZ1" s="22"/>
      <c r="FA1">
        <f>EA1+1</f>
        <v>7</v>
      </c>
      <c r="FS1" s="20"/>
      <c r="FT1" s="21"/>
      <c r="FZ1" s="22"/>
      <c r="GA1">
        <f>FA1+1</f>
        <v>8</v>
      </c>
      <c r="GS1" s="20"/>
      <c r="GT1" s="21"/>
      <c r="GZ1" s="22"/>
      <c r="HA1">
        <f>GA1+1</f>
        <v>9</v>
      </c>
      <c r="HS1" s="20"/>
      <c r="HT1" s="21"/>
      <c r="HZ1" s="22"/>
      <c r="IA1">
        <f>HA1+1</f>
        <v>10</v>
      </c>
      <c r="IS1" s="20"/>
      <c r="IT1" s="21"/>
      <c r="IZ1" s="22"/>
    </row>
    <row r="2" spans="1:260" ht="16.149999999999999" x14ac:dyDescent="0.35">
      <c r="C2" s="59">
        <v>1</v>
      </c>
      <c r="D2" s="60"/>
      <c r="E2"/>
      <c r="Z2" s="22"/>
      <c r="AS2" s="20"/>
      <c r="AT2" s="21"/>
      <c r="AZ2" s="22"/>
      <c r="BS2" s="20"/>
      <c r="BT2" s="21"/>
      <c r="BZ2" s="22"/>
      <c r="CS2" s="20"/>
      <c r="CT2" s="21"/>
      <c r="CZ2" s="22"/>
      <c r="DS2" s="20"/>
      <c r="DT2" s="21"/>
      <c r="DZ2" s="22"/>
      <c r="ES2" s="20"/>
      <c r="ET2" s="21"/>
      <c r="EZ2" s="22"/>
      <c r="FS2" s="20"/>
      <c r="FT2" s="21"/>
      <c r="FZ2" s="22"/>
      <c r="GS2" s="20"/>
      <c r="GT2" s="21"/>
      <c r="GZ2" s="22"/>
      <c r="HS2" s="20"/>
      <c r="HT2" s="21"/>
      <c r="HZ2" s="22"/>
      <c r="IS2" s="20"/>
      <c r="IT2" s="21"/>
      <c r="IZ2" s="22"/>
    </row>
    <row r="3" spans="1:260" ht="35.700000000000003" customHeight="1" x14ac:dyDescent="0.5">
      <c r="C3" s="61" t="str">
        <f>V23</f>
        <v>Equal</v>
      </c>
      <c r="D3" s="61">
        <f>U23</f>
        <v>0</v>
      </c>
      <c r="E3"/>
      <c r="H3" s="62"/>
      <c r="I3" s="63" t="str">
        <f>"Strategy 0" &amp; A1</f>
        <v>Strategy 01</v>
      </c>
      <c r="J3" s="64"/>
      <c r="Z3" s="22"/>
      <c r="AH3" s="62"/>
      <c r="AI3" s="63" t="str">
        <f>"Strategy 0" &amp; AA1</f>
        <v>Strategy 02</v>
      </c>
      <c r="AJ3" s="64"/>
      <c r="AS3" s="20"/>
      <c r="AT3" s="21"/>
      <c r="AZ3" s="22"/>
      <c r="BH3" s="62"/>
      <c r="BI3" s="63" t="str">
        <f>"Strategy 0" &amp; BA1</f>
        <v>Strategy 03</v>
      </c>
      <c r="BJ3" s="64"/>
      <c r="BS3" s="20"/>
      <c r="BT3" s="21"/>
      <c r="BZ3" s="22"/>
      <c r="CH3" s="62"/>
      <c r="CI3" s="63" t="str">
        <f>"Strategy 0" &amp; CA1</f>
        <v>Strategy 04</v>
      </c>
      <c r="CJ3" s="64"/>
      <c r="CS3" s="20"/>
      <c r="CT3" s="21"/>
      <c r="CZ3" s="22"/>
      <c r="DH3" s="62"/>
      <c r="DI3" s="63" t="str">
        <f>"Strategy 0" &amp; DA1</f>
        <v>Strategy 05</v>
      </c>
      <c r="DJ3" s="64"/>
      <c r="DS3" s="20"/>
      <c r="DT3" s="21"/>
      <c r="DZ3" s="22"/>
      <c r="EH3" s="62"/>
      <c r="EI3" s="63" t="str">
        <f>"Strategy 0" &amp; EA1</f>
        <v>Strategy 06</v>
      </c>
      <c r="EJ3" s="64"/>
      <c r="ES3" s="20"/>
      <c r="ET3" s="21"/>
      <c r="EZ3" s="22"/>
      <c r="FH3" s="62"/>
      <c r="FI3" s="63" t="str">
        <f>"Strategy 0" &amp; FA1</f>
        <v>Strategy 07</v>
      </c>
      <c r="FJ3" s="64"/>
      <c r="FS3" s="20"/>
      <c r="FT3" s="21"/>
      <c r="FZ3" s="22"/>
      <c r="GH3" s="62"/>
      <c r="GI3" s="63" t="str">
        <f>"Strategy 0" &amp; GA1</f>
        <v>Strategy 08</v>
      </c>
      <c r="GJ3" s="64"/>
      <c r="GS3" s="20"/>
      <c r="GT3" s="21"/>
      <c r="GZ3" s="22"/>
      <c r="HH3" s="62"/>
      <c r="HI3" s="63" t="str">
        <f>"Strategy 0" &amp; HA1</f>
        <v>Strategy 09</v>
      </c>
      <c r="HJ3" s="64"/>
      <c r="HS3" s="20"/>
      <c r="HT3" s="21"/>
      <c r="HZ3" s="22"/>
      <c r="IH3" s="62"/>
      <c r="II3" s="63" t="str">
        <f>"Strategy 0" &amp; IA1</f>
        <v>Strategy 010</v>
      </c>
      <c r="IJ3" s="64"/>
      <c r="IS3" s="20"/>
      <c r="IT3" s="21"/>
      <c r="IZ3" s="22"/>
    </row>
    <row r="4" spans="1:260" ht="14.4" hidden="1" x14ac:dyDescent="0.3">
      <c r="C4"/>
      <c r="E4"/>
      <c r="G4" s="16" t="b">
        <v>1</v>
      </c>
      <c r="Z4" s="22"/>
      <c r="AG4" s="16" t="b">
        <v>1</v>
      </c>
      <c r="AS4" s="20"/>
      <c r="AT4" s="21"/>
      <c r="AZ4" s="22"/>
      <c r="BG4" s="16" t="b">
        <v>1</v>
      </c>
      <c r="BS4" s="20"/>
      <c r="BT4" s="21"/>
      <c r="BZ4" s="22"/>
      <c r="CG4" s="16" t="b">
        <v>1</v>
      </c>
      <c r="CS4" s="20"/>
      <c r="CT4" s="21"/>
      <c r="CZ4" s="22"/>
      <c r="DG4" s="16" t="b">
        <v>1</v>
      </c>
      <c r="DS4" s="20"/>
      <c r="DT4" s="21"/>
      <c r="DZ4" s="22"/>
      <c r="EG4" s="16" t="b">
        <v>1</v>
      </c>
      <c r="ES4" s="20"/>
      <c r="ET4" s="21"/>
      <c r="EZ4" s="22"/>
      <c r="FG4" s="16" t="b">
        <v>1</v>
      </c>
      <c r="FS4" s="20"/>
      <c r="FT4" s="21"/>
      <c r="FZ4" s="22"/>
      <c r="GG4" s="16" t="b">
        <v>1</v>
      </c>
      <c r="GS4" s="20"/>
      <c r="GT4" s="21"/>
      <c r="GZ4" s="22"/>
      <c r="HG4" s="16" t="b">
        <v>1</v>
      </c>
      <c r="HS4" s="20"/>
      <c r="HT4" s="21"/>
      <c r="HZ4" s="22"/>
      <c r="IG4" s="16" t="b">
        <v>1</v>
      </c>
      <c r="IS4" s="20"/>
      <c r="IT4" s="21"/>
      <c r="IZ4" s="22"/>
    </row>
    <row r="5" spans="1:260" ht="14.4" x14ac:dyDescent="0.3">
      <c r="C5"/>
      <c r="E5"/>
      <c r="Z5" s="22"/>
      <c r="AS5" s="20"/>
      <c r="AT5" s="21"/>
      <c r="AZ5" s="22"/>
      <c r="BS5" s="20"/>
      <c r="BT5" s="21"/>
      <c r="BZ5" s="22"/>
      <c r="CS5" s="20"/>
      <c r="CT5" s="21"/>
      <c r="CZ5" s="22"/>
      <c r="DS5" s="20"/>
      <c r="DT5" s="21"/>
      <c r="DZ5" s="22"/>
      <c r="ES5" s="20"/>
      <c r="ET5" s="21"/>
      <c r="EZ5" s="22"/>
      <c r="FS5" s="20"/>
      <c r="FT5" s="21"/>
      <c r="FZ5" s="22"/>
      <c r="GS5" s="20"/>
      <c r="GT5" s="21"/>
      <c r="GZ5" s="22"/>
      <c r="HS5" s="20"/>
      <c r="HT5" s="21"/>
      <c r="HZ5" s="22"/>
      <c r="IS5" s="20"/>
      <c r="IT5" s="21"/>
      <c r="IZ5" s="22"/>
    </row>
    <row r="6" spans="1:260" ht="16.149999999999999" x14ac:dyDescent="0.35">
      <c r="B6" s="88"/>
      <c r="C6" s="65">
        <v>2</v>
      </c>
      <c r="D6" s="66"/>
      <c r="E6"/>
      <c r="I6" s="67">
        <v>4</v>
      </c>
      <c r="J6" s="68"/>
      <c r="L6" s="67">
        <v>5</v>
      </c>
      <c r="M6" s="68"/>
      <c r="O6" s="67">
        <v>6</v>
      </c>
      <c r="P6" s="68"/>
      <c r="Z6" s="22"/>
      <c r="AI6" s="67">
        <v>4</v>
      </c>
      <c r="AJ6" s="68"/>
      <c r="AL6" s="67">
        <v>5</v>
      </c>
      <c r="AM6" s="68"/>
      <c r="AO6" s="67">
        <v>6</v>
      </c>
      <c r="AP6" s="68"/>
      <c r="AS6" s="20"/>
      <c r="AT6" s="21"/>
      <c r="AZ6" s="22"/>
      <c r="BI6" s="67">
        <v>4</v>
      </c>
      <c r="BJ6" s="68"/>
      <c r="BL6" s="67">
        <v>5</v>
      </c>
      <c r="BM6" s="68"/>
      <c r="BO6" s="67">
        <v>6</v>
      </c>
      <c r="BP6" s="68"/>
      <c r="BS6" s="20"/>
      <c r="BT6" s="21"/>
      <c r="BZ6" s="22"/>
      <c r="CI6" s="67">
        <v>4</v>
      </c>
      <c r="CJ6" s="68"/>
      <c r="CL6" s="67">
        <v>5</v>
      </c>
      <c r="CM6" s="68"/>
      <c r="CO6" s="67">
        <v>6</v>
      </c>
      <c r="CP6" s="68"/>
      <c r="CS6" s="20"/>
      <c r="CT6" s="21"/>
      <c r="CZ6" s="22"/>
      <c r="DI6" s="67">
        <v>4</v>
      </c>
      <c r="DJ6" s="68"/>
      <c r="DL6" s="67">
        <v>5</v>
      </c>
      <c r="DM6" s="68"/>
      <c r="DO6" s="67">
        <v>6</v>
      </c>
      <c r="DP6" s="68"/>
      <c r="DS6" s="20"/>
      <c r="DT6" s="21"/>
      <c r="DZ6" s="22"/>
      <c r="EI6" s="67">
        <v>4</v>
      </c>
      <c r="EJ6" s="68"/>
      <c r="EL6" s="67">
        <v>5</v>
      </c>
      <c r="EM6" s="68"/>
      <c r="EO6" s="67">
        <v>6</v>
      </c>
      <c r="EP6" s="68"/>
      <c r="ES6" s="20"/>
      <c r="ET6" s="21"/>
      <c r="EZ6" s="22"/>
      <c r="FI6" s="67">
        <v>4</v>
      </c>
      <c r="FJ6" s="68"/>
      <c r="FL6" s="67">
        <v>5</v>
      </c>
      <c r="FM6" s="68"/>
      <c r="FO6" s="67">
        <v>6</v>
      </c>
      <c r="FP6" s="68"/>
      <c r="FS6" s="20"/>
      <c r="FT6" s="21"/>
      <c r="FZ6" s="22"/>
      <c r="GI6" s="67">
        <v>4</v>
      </c>
      <c r="GJ6" s="68"/>
      <c r="GL6" s="67">
        <v>5</v>
      </c>
      <c r="GM6" s="68"/>
      <c r="GO6" s="67">
        <v>6</v>
      </c>
      <c r="GP6" s="68"/>
      <c r="GS6" s="20"/>
      <c r="GT6" s="21"/>
      <c r="GZ6" s="22"/>
      <c r="HI6" s="67">
        <v>4</v>
      </c>
      <c r="HJ6" s="68"/>
      <c r="HL6" s="67">
        <v>5</v>
      </c>
      <c r="HM6" s="68"/>
      <c r="HO6" s="67">
        <v>6</v>
      </c>
      <c r="HP6" s="68"/>
      <c r="HS6" s="20"/>
      <c r="HT6" s="21"/>
      <c r="HZ6" s="22"/>
      <c r="II6" s="67">
        <v>4</v>
      </c>
      <c r="IJ6" s="68"/>
      <c r="IL6" s="67">
        <v>5</v>
      </c>
      <c r="IM6" s="68"/>
      <c r="IO6" s="67">
        <v>6</v>
      </c>
      <c r="IP6" s="68"/>
      <c r="IS6" s="20"/>
      <c r="IT6" s="21"/>
      <c r="IZ6" s="22"/>
    </row>
    <row r="7" spans="1:260" ht="16.149999999999999" x14ac:dyDescent="0.35">
      <c r="B7" s="69" t="s">
        <v>62</v>
      </c>
      <c r="C7" s="70"/>
      <c r="D7" s="71"/>
      <c r="E7"/>
      <c r="F7" s="67">
        <v>3</v>
      </c>
      <c r="G7" s="68"/>
      <c r="I7" s="72" t="s">
        <v>61</v>
      </c>
      <c r="J7" s="73"/>
      <c r="L7" s="72" t="s">
        <v>61</v>
      </c>
      <c r="M7" s="73"/>
      <c r="O7" s="72" t="s">
        <v>61</v>
      </c>
      <c r="P7" s="73"/>
      <c r="Z7" s="22"/>
      <c r="AF7" s="67">
        <v>3</v>
      </c>
      <c r="AG7" s="68"/>
      <c r="AI7" s="72" t="s">
        <v>61</v>
      </c>
      <c r="AJ7" s="73"/>
      <c r="AL7" s="72" t="s">
        <v>61</v>
      </c>
      <c r="AM7" s="73"/>
      <c r="AO7" s="72" t="s">
        <v>61</v>
      </c>
      <c r="AP7" s="73"/>
      <c r="AS7" s="20"/>
      <c r="AT7" s="21"/>
      <c r="AZ7" s="22"/>
      <c r="BF7" s="67">
        <v>3</v>
      </c>
      <c r="BG7" s="68"/>
      <c r="BI7" s="72" t="s">
        <v>61</v>
      </c>
      <c r="BJ7" s="73"/>
      <c r="BL7" s="72" t="s">
        <v>61</v>
      </c>
      <c r="BM7" s="73"/>
      <c r="BO7" s="72" t="s">
        <v>61</v>
      </c>
      <c r="BP7" s="73"/>
      <c r="BS7" s="20"/>
      <c r="BT7" s="21"/>
      <c r="BZ7" s="22"/>
      <c r="CF7" s="67">
        <v>3</v>
      </c>
      <c r="CG7" s="68"/>
      <c r="CI7" s="72" t="s">
        <v>61</v>
      </c>
      <c r="CJ7" s="73"/>
      <c r="CL7" s="72" t="s">
        <v>61</v>
      </c>
      <c r="CM7" s="73"/>
      <c r="CO7" s="72" t="s">
        <v>61</v>
      </c>
      <c r="CP7" s="73"/>
      <c r="CS7" s="20"/>
      <c r="CT7" s="21"/>
      <c r="CZ7" s="22"/>
      <c r="DF7" s="67">
        <v>3</v>
      </c>
      <c r="DG7" s="68"/>
      <c r="DI7" s="72" t="s">
        <v>61</v>
      </c>
      <c r="DJ7" s="73"/>
      <c r="DL7" s="72" t="s">
        <v>61</v>
      </c>
      <c r="DM7" s="73"/>
      <c r="DO7" s="72" t="s">
        <v>61</v>
      </c>
      <c r="DP7" s="73"/>
      <c r="DS7" s="20"/>
      <c r="DT7" s="21"/>
      <c r="DZ7" s="22"/>
      <c r="EF7" s="67">
        <v>3</v>
      </c>
      <c r="EG7" s="68"/>
      <c r="EI7" s="72" t="s">
        <v>61</v>
      </c>
      <c r="EJ7" s="73"/>
      <c r="EL7" s="72" t="s">
        <v>61</v>
      </c>
      <c r="EM7" s="73"/>
      <c r="EO7" s="72" t="s">
        <v>61</v>
      </c>
      <c r="EP7" s="73"/>
      <c r="ES7" s="20"/>
      <c r="ET7" s="21"/>
      <c r="EZ7" s="22"/>
      <c r="FF7" s="67">
        <v>3</v>
      </c>
      <c r="FG7" s="68"/>
      <c r="FI7" s="72" t="s">
        <v>61</v>
      </c>
      <c r="FJ7" s="73"/>
      <c r="FL7" s="72" t="s">
        <v>61</v>
      </c>
      <c r="FM7" s="73"/>
      <c r="FO7" s="72" t="s">
        <v>61</v>
      </c>
      <c r="FP7" s="73"/>
      <c r="FS7" s="20"/>
      <c r="FT7" s="21"/>
      <c r="FZ7" s="22"/>
      <c r="GF7" s="67">
        <v>3</v>
      </c>
      <c r="GG7" s="68"/>
      <c r="GI7" s="72" t="s">
        <v>61</v>
      </c>
      <c r="GJ7" s="73"/>
      <c r="GL7" s="72" t="s">
        <v>61</v>
      </c>
      <c r="GM7" s="73"/>
      <c r="GO7" s="72" t="s">
        <v>61</v>
      </c>
      <c r="GP7" s="73"/>
      <c r="GS7" s="20"/>
      <c r="GT7" s="21"/>
      <c r="GZ7" s="22"/>
      <c r="HF7" s="67">
        <v>3</v>
      </c>
      <c r="HG7" s="68"/>
      <c r="HI7" s="72" t="s">
        <v>61</v>
      </c>
      <c r="HJ7" s="73"/>
      <c r="HL7" s="72" t="s">
        <v>61</v>
      </c>
      <c r="HM7" s="73"/>
      <c r="HO7" s="72" t="s">
        <v>61</v>
      </c>
      <c r="HP7" s="73"/>
      <c r="HS7" s="20"/>
      <c r="HT7" s="21"/>
      <c r="HZ7" s="22"/>
      <c r="IF7" s="67">
        <v>3</v>
      </c>
      <c r="IG7" s="68"/>
      <c r="II7" s="72" t="s">
        <v>61</v>
      </c>
      <c r="IJ7" s="73"/>
      <c r="IL7" s="72" t="s">
        <v>61</v>
      </c>
      <c r="IM7" s="73"/>
      <c r="IO7" s="72" t="s">
        <v>61</v>
      </c>
      <c r="IP7" s="73"/>
      <c r="IS7" s="20"/>
      <c r="IT7" s="21"/>
      <c r="IZ7" s="22"/>
    </row>
    <row r="8" spans="1:260" ht="50.1" customHeight="1" x14ac:dyDescent="0.3">
      <c r="B8" s="74" t="s">
        <v>63</v>
      </c>
      <c r="C8" s="74" t="s">
        <v>64</v>
      </c>
      <c r="D8" s="75" t="s">
        <v>65</v>
      </c>
      <c r="E8"/>
      <c r="F8" s="76" t="str">
        <f>"Strategy 0" &amp; A1</f>
        <v>Strategy 01</v>
      </c>
      <c r="G8" s="23" t="s">
        <v>29</v>
      </c>
      <c r="I8" s="23" t="str">
        <f>"Strategy 0" &amp;A1 &amp; " First Investment Tick"</f>
        <v>Strategy 01 First Investment Tick</v>
      </c>
      <c r="J8" s="77">
        <f>IF(I10, J9, IF($B$10, $B$9, J9))</f>
        <v>100</v>
      </c>
      <c r="L8" s="23" t="str">
        <f>"Strategy 0" &amp;A1 &amp; " Profit %"</f>
        <v>Strategy 01 Profit %</v>
      </c>
      <c r="M8" s="77">
        <f>IF(M10, M9, IF($C$10, $C$9, M9))</f>
        <v>2</v>
      </c>
      <c r="O8" s="23" t="s">
        <v>49</v>
      </c>
      <c r="P8" s="77">
        <f>IF(O10, P9, IF($D$10,$D$9, P9))</f>
        <v>10</v>
      </c>
      <c r="Z8" s="22"/>
      <c r="AF8" s="76" t="str">
        <f>"Strategy 0" &amp; AA1</f>
        <v>Strategy 02</v>
      </c>
      <c r="AG8" s="23" t="s">
        <v>29</v>
      </c>
      <c r="AI8" s="23" t="str">
        <f>"Strategy 0" &amp;AA1 &amp; " First Investment Tick"</f>
        <v>Strategy 02 First Investment Tick</v>
      </c>
      <c r="AJ8" s="77">
        <f>IF(AI10, AJ9, IF($B$10, $B$9, AJ9))</f>
        <v>100</v>
      </c>
      <c r="AL8" s="23" t="str">
        <f>"Strategy 0" &amp;AA1 &amp; " Profit %"</f>
        <v>Strategy 02 Profit %</v>
      </c>
      <c r="AM8" s="77">
        <f>IF(AM10, AM9, IF($C$10, $C$9, AM9))</f>
        <v>2</v>
      </c>
      <c r="AO8" s="23" t="s">
        <v>49</v>
      </c>
      <c r="AP8" s="77">
        <f>IF(AO10, AP9, IF($D$10,$D$9, AP9))</f>
        <v>10</v>
      </c>
      <c r="AS8" s="20"/>
      <c r="AT8" s="21"/>
      <c r="AZ8" s="22"/>
      <c r="BF8" s="76" t="str">
        <f>"Strategy 0" &amp; BA1</f>
        <v>Strategy 03</v>
      </c>
      <c r="BG8" s="23" t="s">
        <v>29</v>
      </c>
      <c r="BI8" s="23" t="str">
        <f>"Strategy 0" &amp;BA1 &amp; " First Investment Tick"</f>
        <v>Strategy 03 First Investment Tick</v>
      </c>
      <c r="BJ8" s="77">
        <f>IF(BI10, BJ9, IF($B$10, $B$9, BJ9))</f>
        <v>100</v>
      </c>
      <c r="BL8" s="23" t="str">
        <f>"Strategy 0" &amp;BA1 &amp; " Profit %"</f>
        <v>Strategy 03 Profit %</v>
      </c>
      <c r="BM8" s="77">
        <f>IF(BM10, BM9, IF($C$10, $C$9, BM9))</f>
        <v>2</v>
      </c>
      <c r="BO8" s="23" t="s">
        <v>49</v>
      </c>
      <c r="BP8" s="77">
        <f>IF(BO10, BP9, IF($D$10,$D$9, BP9))</f>
        <v>10</v>
      </c>
      <c r="BS8" s="20"/>
      <c r="BT8" s="21"/>
      <c r="BZ8" s="22"/>
      <c r="CF8" s="76" t="str">
        <f>"Strategy 0" &amp; CA1</f>
        <v>Strategy 04</v>
      </c>
      <c r="CG8" s="23" t="s">
        <v>29</v>
      </c>
      <c r="CI8" s="23" t="str">
        <f>"Strategy 0" &amp;CA1 &amp; " First Investment Tick"</f>
        <v>Strategy 04 First Investment Tick</v>
      </c>
      <c r="CJ8" s="77">
        <f>IF(CI10, CJ9, IF($B$10, $B$9, CJ9))</f>
        <v>100</v>
      </c>
      <c r="CL8" s="23" t="str">
        <f>"Strategy 0" &amp;CA1 &amp; " Profit %"</f>
        <v>Strategy 04 Profit %</v>
      </c>
      <c r="CM8" s="77">
        <f>IF(CM10, CM9, IF($C$10, $C$9, CM9))</f>
        <v>2</v>
      </c>
      <c r="CO8" s="23" t="s">
        <v>49</v>
      </c>
      <c r="CP8" s="77">
        <f>IF(CO10, CP9, IF($D$10,$D$9, CP9))</f>
        <v>10</v>
      </c>
      <c r="CS8" s="20"/>
      <c r="CT8" s="21"/>
      <c r="CZ8" s="22"/>
      <c r="DF8" s="76" t="str">
        <f>"Strategy 0" &amp; DA1</f>
        <v>Strategy 05</v>
      </c>
      <c r="DG8" s="23" t="s">
        <v>29</v>
      </c>
      <c r="DI8" s="23" t="str">
        <f>"Strategy 0" &amp;DA1 &amp; " First Investment Tick"</f>
        <v>Strategy 05 First Investment Tick</v>
      </c>
      <c r="DJ8" s="77">
        <f>IF(DI10, DJ9, IF($B$10, $B$9, DJ9))</f>
        <v>100</v>
      </c>
      <c r="DL8" s="23" t="str">
        <f>"Strategy 0" &amp;DA1 &amp; " Profit %"</f>
        <v>Strategy 05 Profit %</v>
      </c>
      <c r="DM8" s="77">
        <f>IF(DM10, DM9, IF($C$10, $C$9, DM9))</f>
        <v>2</v>
      </c>
      <c r="DO8" s="23" t="s">
        <v>49</v>
      </c>
      <c r="DP8" s="77">
        <f>IF(DO10, DP9, IF($D$10,$D$9, DP9))</f>
        <v>10</v>
      </c>
      <c r="DS8" s="20"/>
      <c r="DT8" s="21"/>
      <c r="DZ8" s="22"/>
      <c r="EF8" s="76" t="str">
        <f>"Strategy 0" &amp; EA1</f>
        <v>Strategy 06</v>
      </c>
      <c r="EG8" s="23" t="s">
        <v>29</v>
      </c>
      <c r="EI8" s="23" t="str">
        <f>"Strategy 0" &amp;EA1 &amp; " First Investment Tick"</f>
        <v>Strategy 06 First Investment Tick</v>
      </c>
      <c r="EJ8" s="77">
        <f>IF(EI10, EJ9, IF($B$10, $B$9, EJ9))</f>
        <v>100</v>
      </c>
      <c r="EL8" s="23" t="str">
        <f>"Strategy 0" &amp;EA1 &amp; " Profit %"</f>
        <v>Strategy 06 Profit %</v>
      </c>
      <c r="EM8" s="77">
        <f>IF(EM10, EM9, IF($C$10, $C$9, EM9))</f>
        <v>2</v>
      </c>
      <c r="EO8" s="23" t="s">
        <v>49</v>
      </c>
      <c r="EP8" s="77">
        <f>IF(EO10, EP9, IF($D$10,$D$9, EP9))</f>
        <v>10</v>
      </c>
      <c r="ES8" s="20"/>
      <c r="ET8" s="21"/>
      <c r="EZ8" s="22"/>
      <c r="FF8" s="76" t="str">
        <f>"Strategy 0" &amp; FA1</f>
        <v>Strategy 07</v>
      </c>
      <c r="FG8" s="23" t="s">
        <v>29</v>
      </c>
      <c r="FI8" s="23" t="str">
        <f>"Strategy 0" &amp;FA1 &amp; " First Investment Tick"</f>
        <v>Strategy 07 First Investment Tick</v>
      </c>
      <c r="FJ8" s="77">
        <f>IF(FI10, FJ9, IF($B$10, $B$9, FJ9))</f>
        <v>100</v>
      </c>
      <c r="FL8" s="23" t="str">
        <f>"Strategy 0" &amp;FA1 &amp; " Profit %"</f>
        <v>Strategy 07 Profit %</v>
      </c>
      <c r="FM8" s="77">
        <f>IF(FM10, FM9, IF($C$10, $C$9, FM9))</f>
        <v>2</v>
      </c>
      <c r="FO8" s="23" t="s">
        <v>49</v>
      </c>
      <c r="FP8" s="77">
        <f>IF(FO10, FP9, IF($D$10,$D$9, FP9))</f>
        <v>10</v>
      </c>
      <c r="FS8" s="20"/>
      <c r="FT8" s="21"/>
      <c r="FZ8" s="22"/>
      <c r="GF8" s="76" t="str">
        <f>"Strategy 0" &amp; GA1</f>
        <v>Strategy 08</v>
      </c>
      <c r="GG8" s="23" t="s">
        <v>29</v>
      </c>
      <c r="GI8" s="23" t="str">
        <f>"Strategy 0" &amp;GA1 &amp; " First Investment Tick"</f>
        <v>Strategy 08 First Investment Tick</v>
      </c>
      <c r="GJ8" s="77">
        <f>IF(GI10, GJ9, IF($B$10, $B$9, GJ9))</f>
        <v>100</v>
      </c>
      <c r="GL8" s="23" t="str">
        <f>"Strategy 0" &amp;GA1 &amp; " Profit %"</f>
        <v>Strategy 08 Profit %</v>
      </c>
      <c r="GM8" s="77">
        <f>IF(GM10, GM9, IF($C$10, $C$9, GM9))</f>
        <v>2</v>
      </c>
      <c r="GO8" s="23" t="s">
        <v>49</v>
      </c>
      <c r="GP8" s="77">
        <f>IF(GO10, GP9, IF($D$10,$D$9, GP9))</f>
        <v>10</v>
      </c>
      <c r="GS8" s="20"/>
      <c r="GT8" s="21"/>
      <c r="GZ8" s="22"/>
      <c r="HF8" s="76" t="str">
        <f>"Strategy 0" &amp; HA1</f>
        <v>Strategy 09</v>
      </c>
      <c r="HG8" s="23" t="s">
        <v>29</v>
      </c>
      <c r="HI8" s="23" t="str">
        <f>"Strategy 0" &amp;HA1 &amp; " First Investment Tick"</f>
        <v>Strategy 09 First Investment Tick</v>
      </c>
      <c r="HJ8" s="77">
        <f>IF(HI10, HJ9, IF($B$10, $B$9, HJ9))</f>
        <v>100</v>
      </c>
      <c r="HL8" s="23" t="str">
        <f>"Strategy 0" &amp;HA1 &amp; " Profit %"</f>
        <v>Strategy 09 Profit %</v>
      </c>
      <c r="HM8" s="77">
        <f>IF(HM10, HM9, IF($C$10, $C$9, HM9))</f>
        <v>2</v>
      </c>
      <c r="HO8" s="23" t="s">
        <v>49</v>
      </c>
      <c r="HP8" s="77">
        <f>IF(HO10, HP9, IF($D$10,$D$9, HP9))</f>
        <v>10</v>
      </c>
      <c r="HS8" s="20"/>
      <c r="HT8" s="21"/>
      <c r="HZ8" s="22"/>
      <c r="IF8" s="76" t="str">
        <f>"Strategy 0" &amp; IA1</f>
        <v>Strategy 010</v>
      </c>
      <c r="IG8" s="23" t="s">
        <v>29</v>
      </c>
      <c r="II8" s="23" t="str">
        <f>"Strategy 0" &amp;IA1 &amp; " First Investment Tick"</f>
        <v>Strategy 010 First Investment Tick</v>
      </c>
      <c r="IJ8" s="77">
        <f>IF(II10, IJ9, IF($B$10, $B$9, IJ9))</f>
        <v>100</v>
      </c>
      <c r="IL8" s="23" t="str">
        <f>"Strategy 0" &amp;IA1 &amp; " Profit %"</f>
        <v>Strategy 010 Profit %</v>
      </c>
      <c r="IM8" s="77">
        <f>IF(IM10, IM9, IF($C$10, $C$9, IM9))</f>
        <v>2</v>
      </c>
      <c r="IO8" s="23" t="s">
        <v>49</v>
      </c>
      <c r="IP8" s="77">
        <f>IF(IO10, IP9, IF($D$10,$D$9, IP9))</f>
        <v>10</v>
      </c>
      <c r="IS8" s="20"/>
      <c r="IT8" s="21"/>
      <c r="IZ8" s="22"/>
    </row>
    <row r="9" spans="1:260" s="24" customFormat="1" ht="44.45" customHeight="1" x14ac:dyDescent="0.4">
      <c r="B9" s="58">
        <v>100</v>
      </c>
      <c r="C9" s="17">
        <v>2</v>
      </c>
      <c r="D9" s="17">
        <v>10</v>
      </c>
      <c r="E9"/>
      <c r="F9" s="25"/>
      <c r="G9" s="26">
        <f>COUNTIF(4:4, TRUE)</f>
        <v>10</v>
      </c>
      <c r="I9" s="27"/>
      <c r="J9" s="15">
        <v>10</v>
      </c>
      <c r="L9" s="27"/>
      <c r="M9" s="15">
        <v>3</v>
      </c>
      <c r="O9" s="27"/>
      <c r="P9" s="15">
        <v>10</v>
      </c>
      <c r="T9" s="28"/>
      <c r="U9" s="81"/>
      <c r="Z9" s="29"/>
      <c r="AB9"/>
      <c r="AC9"/>
      <c r="AD9"/>
      <c r="AE9"/>
      <c r="AF9" s="25"/>
      <c r="AG9" s="26">
        <f>COUNTIF(4:4, TRUE)</f>
        <v>10</v>
      </c>
      <c r="AI9" s="27"/>
      <c r="AJ9" s="15">
        <v>10</v>
      </c>
      <c r="AL9" s="27"/>
      <c r="AM9" s="15">
        <v>3</v>
      </c>
      <c r="AO9" s="27"/>
      <c r="AP9" s="15">
        <v>10</v>
      </c>
      <c r="AT9" s="28"/>
      <c r="AZ9" s="29"/>
      <c r="BB9"/>
      <c r="BC9"/>
      <c r="BD9"/>
      <c r="BE9"/>
      <c r="BF9" s="25"/>
      <c r="BG9" s="26">
        <f>COUNTIF(4:4, TRUE)</f>
        <v>10</v>
      </c>
      <c r="BI9" s="27"/>
      <c r="BJ9" s="15">
        <v>10</v>
      </c>
      <c r="BL9" s="27"/>
      <c r="BM9" s="15">
        <v>3</v>
      </c>
      <c r="BO9" s="27"/>
      <c r="BP9" s="15">
        <v>10</v>
      </c>
      <c r="BT9" s="28"/>
      <c r="BZ9" s="29"/>
      <c r="CB9"/>
      <c r="CC9"/>
      <c r="CD9"/>
      <c r="CE9"/>
      <c r="CF9" s="25"/>
      <c r="CG9" s="26">
        <f>COUNTIF(4:4, TRUE)</f>
        <v>10</v>
      </c>
      <c r="CI9" s="27"/>
      <c r="CJ9" s="15">
        <v>10</v>
      </c>
      <c r="CL9" s="27"/>
      <c r="CM9" s="15">
        <v>3</v>
      </c>
      <c r="CO9" s="27"/>
      <c r="CP9" s="15">
        <v>10</v>
      </c>
      <c r="CT9" s="28"/>
      <c r="CZ9" s="29"/>
      <c r="DB9"/>
      <c r="DC9"/>
      <c r="DD9"/>
      <c r="DE9"/>
      <c r="DF9" s="25"/>
      <c r="DG9" s="26">
        <f>COUNTIF(4:4, TRUE)</f>
        <v>10</v>
      </c>
      <c r="DI9" s="27"/>
      <c r="DJ9" s="15">
        <v>10</v>
      </c>
      <c r="DL9" s="27"/>
      <c r="DM9" s="15">
        <v>3</v>
      </c>
      <c r="DO9" s="27"/>
      <c r="DP9" s="15">
        <v>10</v>
      </c>
      <c r="DT9" s="28"/>
      <c r="DZ9" s="29"/>
      <c r="EB9"/>
      <c r="EC9"/>
      <c r="ED9"/>
      <c r="EE9"/>
      <c r="EF9" s="25"/>
      <c r="EG9" s="26">
        <f>COUNTIF(4:4, TRUE)</f>
        <v>10</v>
      </c>
      <c r="EI9" s="27"/>
      <c r="EJ9" s="15">
        <v>10</v>
      </c>
      <c r="EL9" s="27"/>
      <c r="EM9" s="15">
        <v>3</v>
      </c>
      <c r="EO9" s="27"/>
      <c r="EP9" s="15">
        <v>10</v>
      </c>
      <c r="ET9" s="28"/>
      <c r="EZ9" s="29"/>
      <c r="FB9"/>
      <c r="FC9"/>
      <c r="FD9"/>
      <c r="FE9"/>
      <c r="FF9" s="25"/>
      <c r="FG9" s="26">
        <f>COUNTIF(4:4, TRUE)</f>
        <v>10</v>
      </c>
      <c r="FI9" s="27"/>
      <c r="FJ9" s="15">
        <v>10</v>
      </c>
      <c r="FL9" s="27"/>
      <c r="FM9" s="15">
        <v>3</v>
      </c>
      <c r="FO9" s="27"/>
      <c r="FP9" s="15">
        <v>10</v>
      </c>
      <c r="FT9" s="28"/>
      <c r="FZ9" s="29"/>
      <c r="GB9"/>
      <c r="GC9"/>
      <c r="GD9"/>
      <c r="GE9"/>
      <c r="GF9" s="25"/>
      <c r="GG9" s="26">
        <f>COUNTIF(4:4, TRUE)</f>
        <v>10</v>
      </c>
      <c r="GI9" s="27"/>
      <c r="GJ9" s="15">
        <v>10</v>
      </c>
      <c r="GL9" s="27"/>
      <c r="GM9" s="15">
        <v>3</v>
      </c>
      <c r="GO9" s="27"/>
      <c r="GP9" s="15">
        <v>10</v>
      </c>
      <c r="GT9" s="28"/>
      <c r="GZ9" s="29"/>
      <c r="HB9"/>
      <c r="HC9"/>
      <c r="HD9"/>
      <c r="HE9"/>
      <c r="HF9" s="25"/>
      <c r="HG9" s="26">
        <f>COUNTIF(4:4, TRUE)</f>
        <v>10</v>
      </c>
      <c r="HI9" s="27"/>
      <c r="HJ9" s="15">
        <v>10</v>
      </c>
      <c r="HL9" s="27"/>
      <c r="HM9" s="15">
        <v>3</v>
      </c>
      <c r="HO9" s="27"/>
      <c r="HP9" s="15">
        <v>10</v>
      </c>
      <c r="HT9" s="28"/>
      <c r="HZ9" s="29"/>
      <c r="IB9"/>
      <c r="IC9"/>
      <c r="ID9"/>
      <c r="IE9"/>
      <c r="IF9" s="25"/>
      <c r="IG9" s="26">
        <f>COUNTIF(4:4, TRUE)</f>
        <v>10</v>
      </c>
      <c r="II9" s="27"/>
      <c r="IJ9" s="15">
        <v>10</v>
      </c>
      <c r="IL9" s="27"/>
      <c r="IM9" s="15">
        <v>3</v>
      </c>
      <c r="IO9" s="27"/>
      <c r="IP9" s="15">
        <v>10</v>
      </c>
      <c r="IT9" s="28"/>
      <c r="IZ9" s="29"/>
    </row>
    <row r="10" spans="1:260" s="16" customFormat="1" ht="14.4" hidden="1" x14ac:dyDescent="0.3">
      <c r="B10" s="79" t="b">
        <v>1</v>
      </c>
      <c r="C10" s="16" t="b">
        <v>1</v>
      </c>
      <c r="D10" s="16" t="b">
        <v>1</v>
      </c>
      <c r="I10" s="16" t="b">
        <v>0</v>
      </c>
      <c r="L10" s="16" t="b">
        <v>0</v>
      </c>
      <c r="M10" s="16" t="b">
        <v>0</v>
      </c>
      <c r="O10" s="16" t="b">
        <v>0</v>
      </c>
      <c r="S10" s="78"/>
      <c r="T10" s="79"/>
      <c r="U10" s="82"/>
      <c r="Z10" s="80"/>
      <c r="AB10"/>
      <c r="AC10"/>
      <c r="AD10"/>
      <c r="AE10"/>
      <c r="AI10" s="16" t="b">
        <v>0</v>
      </c>
      <c r="AL10" s="16" t="b">
        <v>0</v>
      </c>
      <c r="AM10" s="16" t="b">
        <v>0</v>
      </c>
      <c r="AO10" s="16" t="b">
        <v>0</v>
      </c>
      <c r="AS10" s="78"/>
      <c r="AT10" s="79"/>
      <c r="AZ10" s="80"/>
      <c r="BB10"/>
      <c r="BC10"/>
      <c r="BD10"/>
      <c r="BE10"/>
      <c r="BI10" s="16" t="b">
        <v>0</v>
      </c>
      <c r="BL10" s="16" t="b">
        <v>0</v>
      </c>
      <c r="BM10" s="16" t="b">
        <v>0</v>
      </c>
      <c r="BO10" s="16" t="b">
        <v>0</v>
      </c>
      <c r="BS10" s="78"/>
      <c r="BT10" s="79"/>
      <c r="BZ10" s="80"/>
      <c r="CB10"/>
      <c r="CC10"/>
      <c r="CD10"/>
      <c r="CE10"/>
      <c r="CI10" s="16" t="b">
        <v>0</v>
      </c>
      <c r="CL10" s="16" t="b">
        <v>0</v>
      </c>
      <c r="CM10" s="16" t="b">
        <v>0</v>
      </c>
      <c r="CO10" s="16" t="b">
        <v>0</v>
      </c>
      <c r="CS10" s="78"/>
      <c r="CT10" s="79"/>
      <c r="CZ10" s="80"/>
      <c r="DB10"/>
      <c r="DC10"/>
      <c r="DD10"/>
      <c r="DE10"/>
      <c r="DI10" s="16" t="b">
        <v>0</v>
      </c>
      <c r="DL10" s="16" t="b">
        <v>0</v>
      </c>
      <c r="DM10" s="16" t="b">
        <v>0</v>
      </c>
      <c r="DO10" s="16" t="b">
        <v>0</v>
      </c>
      <c r="DS10" s="78"/>
      <c r="DT10" s="79"/>
      <c r="DZ10" s="80"/>
      <c r="EB10"/>
      <c r="EC10"/>
      <c r="ED10"/>
      <c r="EE10"/>
      <c r="EI10" s="16" t="b">
        <v>0</v>
      </c>
      <c r="EL10" s="16" t="b">
        <v>0</v>
      </c>
      <c r="EM10" s="16" t="b">
        <v>0</v>
      </c>
      <c r="EO10" s="16" t="b">
        <v>0</v>
      </c>
      <c r="ES10" s="78"/>
      <c r="ET10" s="79"/>
      <c r="EZ10" s="80"/>
      <c r="FB10"/>
      <c r="FC10"/>
      <c r="FD10"/>
      <c r="FE10"/>
      <c r="FI10" s="16" t="b">
        <v>0</v>
      </c>
      <c r="FL10" s="16" t="b">
        <v>0</v>
      </c>
      <c r="FM10" s="16" t="b">
        <v>0</v>
      </c>
      <c r="FO10" s="16" t="b">
        <v>0</v>
      </c>
      <c r="FS10" s="78"/>
      <c r="FT10" s="79"/>
      <c r="FZ10" s="80"/>
      <c r="GB10"/>
      <c r="GC10"/>
      <c r="GD10"/>
      <c r="GE10"/>
      <c r="GI10" s="16" t="b">
        <v>0</v>
      </c>
      <c r="GL10" s="16" t="b">
        <v>0</v>
      </c>
      <c r="GM10" s="16" t="b">
        <v>0</v>
      </c>
      <c r="GO10" s="16" t="b">
        <v>0</v>
      </c>
      <c r="GS10" s="78"/>
      <c r="GT10" s="79"/>
      <c r="GZ10" s="80"/>
      <c r="HB10"/>
      <c r="HC10"/>
      <c r="HD10"/>
      <c r="HE10"/>
      <c r="HI10" s="16" t="b">
        <v>0</v>
      </c>
      <c r="HL10" s="16" t="b">
        <v>0</v>
      </c>
      <c r="HM10" s="16" t="b">
        <v>0</v>
      </c>
      <c r="HO10" s="16" t="b">
        <v>0</v>
      </c>
      <c r="HS10" s="78"/>
      <c r="HT10" s="79"/>
      <c r="HZ10" s="80"/>
      <c r="IB10"/>
      <c r="IC10"/>
      <c r="ID10"/>
      <c r="IE10"/>
      <c r="II10" s="16" t="b">
        <v>0</v>
      </c>
      <c r="IL10" s="16" t="b">
        <v>0</v>
      </c>
      <c r="IM10" s="16" t="b">
        <v>0</v>
      </c>
      <c r="IO10" s="16" t="b">
        <v>0</v>
      </c>
      <c r="IS10" s="78"/>
      <c r="IT10" s="79"/>
      <c r="IZ10" s="80"/>
    </row>
    <row r="11" spans="1:260" ht="16.149999999999999" x14ac:dyDescent="0.3">
      <c r="C11"/>
      <c r="E11"/>
      <c r="R11" s="23" t="str">
        <f>"STGY"&amp;A1</f>
        <v>STGY1</v>
      </c>
      <c r="Z11" s="22"/>
      <c r="AR11" s="23" t="str">
        <f>"STGY"&amp;AA1</f>
        <v>STGY2</v>
      </c>
      <c r="AS11" s="20"/>
      <c r="AT11" s="21"/>
      <c r="AZ11" s="22"/>
      <c r="BR11" s="23" t="str">
        <f>"STGY"&amp;BA1</f>
        <v>STGY3</v>
      </c>
      <c r="BS11" s="20"/>
      <c r="BT11" s="21"/>
      <c r="BZ11" s="22"/>
      <c r="CR11" s="23" t="str">
        <f>"STGY"&amp;CA1</f>
        <v>STGY4</v>
      </c>
      <c r="CS11" s="20"/>
      <c r="CT11" s="21"/>
      <c r="CZ11" s="22"/>
      <c r="DR11" s="23" t="str">
        <f>"STGY"&amp;DA1</f>
        <v>STGY5</v>
      </c>
      <c r="DS11" s="20"/>
      <c r="DT11" s="21"/>
      <c r="DZ11" s="22"/>
      <c r="ER11" s="23" t="str">
        <f>"STGY"&amp;EA1</f>
        <v>STGY6</v>
      </c>
      <c r="ES11" s="20"/>
      <c r="ET11" s="21"/>
      <c r="EZ11" s="22"/>
      <c r="FR11" s="23" t="str">
        <f>"STGY"&amp;FA1</f>
        <v>STGY7</v>
      </c>
      <c r="FS11" s="20"/>
      <c r="FT11" s="21"/>
      <c r="FZ11" s="22"/>
      <c r="GR11" s="23" t="str">
        <f>"STGY"&amp;GA1</f>
        <v>STGY8</v>
      </c>
      <c r="GS11" s="20"/>
      <c r="GT11" s="21"/>
      <c r="GZ11" s="22"/>
      <c r="HR11" s="23" t="str">
        <f>"STGY"&amp;HA1</f>
        <v>STGY9</v>
      </c>
      <c r="HS11" s="20"/>
      <c r="HT11" s="21"/>
      <c r="HZ11" s="22"/>
      <c r="IR11" s="23" t="str">
        <f>"STGY"&amp;IA1</f>
        <v>STGY10</v>
      </c>
      <c r="IS11" s="20"/>
      <c r="IT11" s="21"/>
      <c r="IZ11" s="22"/>
    </row>
    <row r="12" spans="1:260" ht="14.4" x14ac:dyDescent="0.3">
      <c r="B12" s="31">
        <v>1</v>
      </c>
      <c r="C12" s="30">
        <v>2</v>
      </c>
      <c r="D12" s="30">
        <v>3</v>
      </c>
      <c r="E12" s="30">
        <v>4</v>
      </c>
      <c r="F12" s="30">
        <v>5</v>
      </c>
      <c r="G12" s="30">
        <v>6</v>
      </c>
      <c r="H12" s="30">
        <v>7</v>
      </c>
      <c r="I12" s="30">
        <v>8</v>
      </c>
      <c r="J12" s="30">
        <v>9</v>
      </c>
      <c r="K12" s="30">
        <v>10</v>
      </c>
      <c r="L12" s="30">
        <v>11</v>
      </c>
      <c r="M12" s="30">
        <v>12</v>
      </c>
      <c r="N12" s="30">
        <v>13</v>
      </c>
      <c r="O12" s="30">
        <v>14</v>
      </c>
      <c r="P12" s="30">
        <v>15</v>
      </c>
      <c r="R12" s="30">
        <v>16</v>
      </c>
      <c r="S12" s="30">
        <v>17</v>
      </c>
      <c r="T12" s="31">
        <v>18</v>
      </c>
      <c r="U12" s="83">
        <v>19</v>
      </c>
      <c r="V12" s="30">
        <v>20</v>
      </c>
      <c r="Z12" s="22"/>
      <c r="AB12" s="30">
        <v>1</v>
      </c>
      <c r="AC12" s="30">
        <v>2</v>
      </c>
      <c r="AD12" s="30">
        <v>3</v>
      </c>
      <c r="AE12" s="30">
        <v>4</v>
      </c>
      <c r="AF12" s="30">
        <v>5</v>
      </c>
      <c r="AG12" s="30">
        <v>6</v>
      </c>
      <c r="AH12" s="30">
        <v>7</v>
      </c>
      <c r="AI12" s="30">
        <v>8</v>
      </c>
      <c r="AJ12" s="30">
        <v>9</v>
      </c>
      <c r="AK12" s="30">
        <v>10</v>
      </c>
      <c r="AL12" s="30">
        <v>11</v>
      </c>
      <c r="AM12" s="30">
        <v>12</v>
      </c>
      <c r="AN12" s="30">
        <v>13</v>
      </c>
      <c r="AO12" s="30">
        <v>14</v>
      </c>
      <c r="AP12" s="30">
        <v>15</v>
      </c>
      <c r="AR12" s="30">
        <v>16</v>
      </c>
      <c r="AS12" s="30">
        <v>17</v>
      </c>
      <c r="AT12" s="31">
        <v>18</v>
      </c>
      <c r="AU12" s="30">
        <v>19</v>
      </c>
      <c r="AV12" s="30">
        <v>20</v>
      </c>
      <c r="AZ12" s="22"/>
      <c r="BB12" s="30">
        <v>1</v>
      </c>
      <c r="BC12" s="30">
        <v>2</v>
      </c>
      <c r="BD12" s="30">
        <v>3</v>
      </c>
      <c r="BE12" s="30">
        <v>4</v>
      </c>
      <c r="BF12" s="30">
        <v>5</v>
      </c>
      <c r="BG12" s="30">
        <v>6</v>
      </c>
      <c r="BH12" s="30">
        <v>7</v>
      </c>
      <c r="BI12" s="30">
        <v>8</v>
      </c>
      <c r="BJ12" s="30">
        <v>9</v>
      </c>
      <c r="BK12" s="30">
        <v>10</v>
      </c>
      <c r="BL12" s="30">
        <v>11</v>
      </c>
      <c r="BM12" s="30">
        <v>12</v>
      </c>
      <c r="BN12" s="30">
        <v>13</v>
      </c>
      <c r="BO12" s="30">
        <v>14</v>
      </c>
      <c r="BP12" s="30">
        <v>15</v>
      </c>
      <c r="BR12" s="30">
        <v>16</v>
      </c>
      <c r="BS12" s="30">
        <v>17</v>
      </c>
      <c r="BT12" s="31">
        <v>18</v>
      </c>
      <c r="BU12" s="30">
        <v>19</v>
      </c>
      <c r="BV12" s="30">
        <v>20</v>
      </c>
      <c r="BZ12" s="22"/>
      <c r="CB12" s="30">
        <v>1</v>
      </c>
      <c r="CC12" s="30">
        <v>2</v>
      </c>
      <c r="CD12" s="30">
        <v>3</v>
      </c>
      <c r="CE12" s="30">
        <v>4</v>
      </c>
      <c r="CF12" s="30">
        <v>5</v>
      </c>
      <c r="CG12" s="30">
        <v>6</v>
      </c>
      <c r="CH12" s="30">
        <v>7</v>
      </c>
      <c r="CI12" s="30">
        <v>8</v>
      </c>
      <c r="CJ12" s="30">
        <v>9</v>
      </c>
      <c r="CK12" s="30">
        <v>10</v>
      </c>
      <c r="CL12" s="30">
        <v>11</v>
      </c>
      <c r="CM12" s="30">
        <v>12</v>
      </c>
      <c r="CN12" s="30">
        <v>13</v>
      </c>
      <c r="CO12" s="30">
        <v>14</v>
      </c>
      <c r="CP12" s="30">
        <v>15</v>
      </c>
      <c r="CR12" s="30">
        <v>16</v>
      </c>
      <c r="CS12" s="30">
        <v>17</v>
      </c>
      <c r="CT12" s="31">
        <v>18</v>
      </c>
      <c r="CU12" s="30">
        <v>19</v>
      </c>
      <c r="CV12" s="30">
        <v>20</v>
      </c>
      <c r="CZ12" s="22"/>
      <c r="DB12" s="30">
        <v>1</v>
      </c>
      <c r="DC12" s="30">
        <v>2</v>
      </c>
      <c r="DD12" s="30">
        <v>3</v>
      </c>
      <c r="DE12" s="30">
        <v>4</v>
      </c>
      <c r="DF12" s="30">
        <v>5</v>
      </c>
      <c r="DG12" s="30">
        <v>6</v>
      </c>
      <c r="DH12" s="30">
        <v>7</v>
      </c>
      <c r="DI12" s="30">
        <v>8</v>
      </c>
      <c r="DJ12" s="30">
        <v>9</v>
      </c>
      <c r="DK12" s="30">
        <v>10</v>
      </c>
      <c r="DL12" s="30">
        <v>11</v>
      </c>
      <c r="DM12" s="30">
        <v>12</v>
      </c>
      <c r="DN12" s="30">
        <v>13</v>
      </c>
      <c r="DO12" s="30">
        <v>14</v>
      </c>
      <c r="DP12" s="30">
        <v>15</v>
      </c>
      <c r="DR12" s="30">
        <v>16</v>
      </c>
      <c r="DS12" s="30">
        <v>17</v>
      </c>
      <c r="DT12" s="31">
        <v>18</v>
      </c>
      <c r="DU12" s="30">
        <v>19</v>
      </c>
      <c r="DV12" s="30">
        <v>20</v>
      </c>
      <c r="DZ12" s="22"/>
      <c r="EB12" s="30">
        <v>1</v>
      </c>
      <c r="EC12" s="30">
        <v>2</v>
      </c>
      <c r="ED12" s="30">
        <v>3</v>
      </c>
      <c r="EE12" s="30">
        <v>4</v>
      </c>
      <c r="EF12" s="30">
        <v>5</v>
      </c>
      <c r="EG12" s="30">
        <v>6</v>
      </c>
      <c r="EH12" s="30">
        <v>7</v>
      </c>
      <c r="EI12" s="30">
        <v>8</v>
      </c>
      <c r="EJ12" s="30">
        <v>9</v>
      </c>
      <c r="EK12" s="30">
        <v>10</v>
      </c>
      <c r="EL12" s="30">
        <v>11</v>
      </c>
      <c r="EM12" s="30">
        <v>12</v>
      </c>
      <c r="EN12" s="30">
        <v>13</v>
      </c>
      <c r="EO12" s="30">
        <v>14</v>
      </c>
      <c r="EP12" s="30">
        <v>15</v>
      </c>
      <c r="ER12" s="30">
        <v>16</v>
      </c>
      <c r="ES12" s="30">
        <v>17</v>
      </c>
      <c r="ET12" s="31">
        <v>18</v>
      </c>
      <c r="EU12" s="30">
        <v>19</v>
      </c>
      <c r="EV12" s="30">
        <v>20</v>
      </c>
      <c r="EZ12" s="22"/>
      <c r="FB12" s="30">
        <v>1</v>
      </c>
      <c r="FC12" s="30">
        <v>2</v>
      </c>
      <c r="FD12" s="30">
        <v>3</v>
      </c>
      <c r="FE12" s="30">
        <v>4</v>
      </c>
      <c r="FF12" s="30">
        <v>5</v>
      </c>
      <c r="FG12" s="30">
        <v>6</v>
      </c>
      <c r="FH12" s="30">
        <v>7</v>
      </c>
      <c r="FI12" s="30">
        <v>8</v>
      </c>
      <c r="FJ12" s="30">
        <v>9</v>
      </c>
      <c r="FK12" s="30">
        <v>10</v>
      </c>
      <c r="FL12" s="30">
        <v>11</v>
      </c>
      <c r="FM12" s="30">
        <v>12</v>
      </c>
      <c r="FN12" s="30">
        <v>13</v>
      </c>
      <c r="FO12" s="30">
        <v>14</v>
      </c>
      <c r="FP12" s="30">
        <v>15</v>
      </c>
      <c r="FR12" s="30">
        <v>16</v>
      </c>
      <c r="FS12" s="30">
        <v>17</v>
      </c>
      <c r="FT12" s="31">
        <v>18</v>
      </c>
      <c r="FU12" s="30">
        <v>19</v>
      </c>
      <c r="FV12" s="30">
        <v>20</v>
      </c>
      <c r="FZ12" s="22"/>
      <c r="GB12" s="30">
        <v>1</v>
      </c>
      <c r="GC12" s="30">
        <v>2</v>
      </c>
      <c r="GD12" s="30">
        <v>3</v>
      </c>
      <c r="GE12" s="30">
        <v>4</v>
      </c>
      <c r="GF12" s="30">
        <v>5</v>
      </c>
      <c r="GG12" s="30">
        <v>6</v>
      </c>
      <c r="GH12" s="30">
        <v>7</v>
      </c>
      <c r="GI12" s="30">
        <v>8</v>
      </c>
      <c r="GJ12" s="30">
        <v>9</v>
      </c>
      <c r="GK12" s="30">
        <v>10</v>
      </c>
      <c r="GL12" s="30">
        <v>11</v>
      </c>
      <c r="GM12" s="30">
        <v>12</v>
      </c>
      <c r="GN12" s="30">
        <v>13</v>
      </c>
      <c r="GO12" s="30">
        <v>14</v>
      </c>
      <c r="GP12" s="30">
        <v>15</v>
      </c>
      <c r="GR12" s="30">
        <v>16</v>
      </c>
      <c r="GS12" s="30">
        <v>17</v>
      </c>
      <c r="GT12" s="31">
        <v>18</v>
      </c>
      <c r="GU12" s="30">
        <v>19</v>
      </c>
      <c r="GV12" s="30">
        <v>20</v>
      </c>
      <c r="GZ12" s="22"/>
      <c r="HB12" s="30">
        <v>1</v>
      </c>
      <c r="HC12" s="30">
        <v>2</v>
      </c>
      <c r="HD12" s="30">
        <v>3</v>
      </c>
      <c r="HE12" s="30">
        <v>4</v>
      </c>
      <c r="HF12" s="30">
        <v>5</v>
      </c>
      <c r="HG12" s="30">
        <v>6</v>
      </c>
      <c r="HH12" s="30">
        <v>7</v>
      </c>
      <c r="HI12" s="30">
        <v>8</v>
      </c>
      <c r="HJ12" s="30">
        <v>9</v>
      </c>
      <c r="HK12" s="30">
        <v>10</v>
      </c>
      <c r="HL12" s="30">
        <v>11</v>
      </c>
      <c r="HM12" s="30">
        <v>12</v>
      </c>
      <c r="HN12" s="30">
        <v>13</v>
      </c>
      <c r="HO12" s="30">
        <v>14</v>
      </c>
      <c r="HP12" s="30">
        <v>15</v>
      </c>
      <c r="HR12" s="30">
        <v>16</v>
      </c>
      <c r="HS12" s="30">
        <v>17</v>
      </c>
      <c r="HT12" s="31">
        <v>18</v>
      </c>
      <c r="HU12" s="30">
        <v>19</v>
      </c>
      <c r="HV12" s="30">
        <v>20</v>
      </c>
      <c r="HZ12" s="22"/>
      <c r="IB12" s="30">
        <v>1</v>
      </c>
      <c r="IC12" s="30">
        <v>2</v>
      </c>
      <c r="ID12" s="30">
        <v>3</v>
      </c>
      <c r="IE12" s="30">
        <v>4</v>
      </c>
      <c r="IF12" s="30">
        <v>5</v>
      </c>
      <c r="IG12" s="30">
        <v>6</v>
      </c>
      <c r="IH12" s="30">
        <v>7</v>
      </c>
      <c r="II12" s="30">
        <v>8</v>
      </c>
      <c r="IJ12" s="30">
        <v>9</v>
      </c>
      <c r="IK12" s="30">
        <v>10</v>
      </c>
      <c r="IL12" s="30">
        <v>11</v>
      </c>
      <c r="IM12" s="30">
        <v>12</v>
      </c>
      <c r="IN12" s="30">
        <v>13</v>
      </c>
      <c r="IO12" s="30">
        <v>14</v>
      </c>
      <c r="IP12" s="30">
        <v>15</v>
      </c>
      <c r="IR12" s="30">
        <v>16</v>
      </c>
      <c r="IS12" s="30">
        <v>17</v>
      </c>
      <c r="IT12" s="31">
        <v>18</v>
      </c>
      <c r="IU12" s="30">
        <v>19</v>
      </c>
      <c r="IV12" s="30">
        <v>20</v>
      </c>
      <c r="IZ12" s="22"/>
    </row>
    <row r="13" spans="1:260" ht="46.2" customHeight="1" x14ac:dyDescent="0.3">
      <c r="B13" s="32" t="s">
        <v>0</v>
      </c>
      <c r="C13" s="32" t="s">
        <v>1</v>
      </c>
      <c r="D13" s="32" t="s">
        <v>2</v>
      </c>
      <c r="E13" s="32" t="s">
        <v>3</v>
      </c>
      <c r="F13" s="32" t="s">
        <v>4</v>
      </c>
      <c r="G13" s="32" t="s">
        <v>5</v>
      </c>
      <c r="H13" s="32" t="s">
        <v>6</v>
      </c>
      <c r="I13" s="32" t="s">
        <v>7</v>
      </c>
      <c r="J13" s="32" t="s">
        <v>8</v>
      </c>
      <c r="K13" s="32" t="s">
        <v>9</v>
      </c>
      <c r="L13" s="32" t="s">
        <v>10</v>
      </c>
      <c r="M13" s="32" t="s">
        <v>11</v>
      </c>
      <c r="N13" s="32" t="s">
        <v>12</v>
      </c>
      <c r="O13" s="32" t="s">
        <v>13</v>
      </c>
      <c r="P13" s="32" t="s">
        <v>50</v>
      </c>
      <c r="R13" s="33" t="s">
        <v>31</v>
      </c>
      <c r="S13" s="34" t="s">
        <v>32</v>
      </c>
      <c r="T13" s="34" t="s">
        <v>30</v>
      </c>
      <c r="U13" s="34" t="s">
        <v>6</v>
      </c>
      <c r="V13" s="34" t="s">
        <v>7</v>
      </c>
      <c r="Z13" s="22"/>
      <c r="AB13" s="32" t="s">
        <v>0</v>
      </c>
      <c r="AC13" s="32" t="s">
        <v>1</v>
      </c>
      <c r="AD13" s="32" t="s">
        <v>2</v>
      </c>
      <c r="AE13" s="32" t="s">
        <v>3</v>
      </c>
      <c r="AF13" s="32" t="s">
        <v>4</v>
      </c>
      <c r="AG13" s="32" t="s">
        <v>5</v>
      </c>
      <c r="AH13" s="32" t="s">
        <v>6</v>
      </c>
      <c r="AI13" s="32" t="s">
        <v>7</v>
      </c>
      <c r="AJ13" s="32" t="s">
        <v>8</v>
      </c>
      <c r="AK13" s="32" t="s">
        <v>9</v>
      </c>
      <c r="AL13" s="32" t="s">
        <v>10</v>
      </c>
      <c r="AM13" s="32" t="s">
        <v>11</v>
      </c>
      <c r="AN13" s="32" t="s">
        <v>12</v>
      </c>
      <c r="AO13" s="32" t="s">
        <v>13</v>
      </c>
      <c r="AP13" s="32" t="s">
        <v>50</v>
      </c>
      <c r="AR13" s="33" t="s">
        <v>31</v>
      </c>
      <c r="AS13" s="34" t="s">
        <v>32</v>
      </c>
      <c r="AT13" s="34" t="s">
        <v>30</v>
      </c>
      <c r="AU13" s="34" t="s">
        <v>6</v>
      </c>
      <c r="AV13" s="34" t="s">
        <v>7</v>
      </c>
      <c r="AZ13" s="22"/>
      <c r="BB13" s="32" t="s">
        <v>0</v>
      </c>
      <c r="BC13" s="32" t="s">
        <v>1</v>
      </c>
      <c r="BD13" s="32" t="s">
        <v>2</v>
      </c>
      <c r="BE13" s="32" t="s">
        <v>3</v>
      </c>
      <c r="BF13" s="32" t="s">
        <v>4</v>
      </c>
      <c r="BG13" s="32" t="s">
        <v>5</v>
      </c>
      <c r="BH13" s="32" t="s">
        <v>6</v>
      </c>
      <c r="BI13" s="32" t="s">
        <v>7</v>
      </c>
      <c r="BJ13" s="32" t="s">
        <v>8</v>
      </c>
      <c r="BK13" s="32" t="s">
        <v>9</v>
      </c>
      <c r="BL13" s="32" t="s">
        <v>10</v>
      </c>
      <c r="BM13" s="32" t="s">
        <v>11</v>
      </c>
      <c r="BN13" s="32" t="s">
        <v>12</v>
      </c>
      <c r="BO13" s="32" t="s">
        <v>13</v>
      </c>
      <c r="BP13" s="32" t="s">
        <v>50</v>
      </c>
      <c r="BR13" s="33" t="s">
        <v>31</v>
      </c>
      <c r="BS13" s="34" t="s">
        <v>32</v>
      </c>
      <c r="BT13" s="34" t="s">
        <v>30</v>
      </c>
      <c r="BU13" s="34" t="s">
        <v>6</v>
      </c>
      <c r="BV13" s="34" t="s">
        <v>7</v>
      </c>
      <c r="BZ13" s="22"/>
      <c r="CB13" s="32" t="s">
        <v>0</v>
      </c>
      <c r="CC13" s="32" t="s">
        <v>1</v>
      </c>
      <c r="CD13" s="32" t="s">
        <v>2</v>
      </c>
      <c r="CE13" s="32" t="s">
        <v>3</v>
      </c>
      <c r="CF13" s="32" t="s">
        <v>4</v>
      </c>
      <c r="CG13" s="32" t="s">
        <v>5</v>
      </c>
      <c r="CH13" s="32" t="s">
        <v>6</v>
      </c>
      <c r="CI13" s="32" t="s">
        <v>7</v>
      </c>
      <c r="CJ13" s="32" t="s">
        <v>8</v>
      </c>
      <c r="CK13" s="32" t="s">
        <v>9</v>
      </c>
      <c r="CL13" s="32" t="s">
        <v>10</v>
      </c>
      <c r="CM13" s="32" t="s">
        <v>11</v>
      </c>
      <c r="CN13" s="32" t="s">
        <v>12</v>
      </c>
      <c r="CO13" s="32" t="s">
        <v>13</v>
      </c>
      <c r="CP13" s="32" t="s">
        <v>50</v>
      </c>
      <c r="CR13" s="33" t="s">
        <v>31</v>
      </c>
      <c r="CS13" s="34" t="s">
        <v>32</v>
      </c>
      <c r="CT13" s="34" t="s">
        <v>30</v>
      </c>
      <c r="CU13" s="34" t="s">
        <v>6</v>
      </c>
      <c r="CV13" s="34" t="s">
        <v>7</v>
      </c>
      <c r="CZ13" s="22"/>
      <c r="DB13" s="32" t="s">
        <v>0</v>
      </c>
      <c r="DC13" s="32" t="s">
        <v>1</v>
      </c>
      <c r="DD13" s="32" t="s">
        <v>2</v>
      </c>
      <c r="DE13" s="32" t="s">
        <v>3</v>
      </c>
      <c r="DF13" s="32" t="s">
        <v>4</v>
      </c>
      <c r="DG13" s="32" t="s">
        <v>5</v>
      </c>
      <c r="DH13" s="32" t="s">
        <v>6</v>
      </c>
      <c r="DI13" s="32" t="s">
        <v>7</v>
      </c>
      <c r="DJ13" s="32" t="s">
        <v>8</v>
      </c>
      <c r="DK13" s="32" t="s">
        <v>9</v>
      </c>
      <c r="DL13" s="32" t="s">
        <v>10</v>
      </c>
      <c r="DM13" s="32" t="s">
        <v>11</v>
      </c>
      <c r="DN13" s="32" t="s">
        <v>12</v>
      </c>
      <c r="DO13" s="32" t="s">
        <v>13</v>
      </c>
      <c r="DP13" s="32" t="s">
        <v>50</v>
      </c>
      <c r="DR13" s="33" t="s">
        <v>31</v>
      </c>
      <c r="DS13" s="34" t="s">
        <v>32</v>
      </c>
      <c r="DT13" s="34" t="s">
        <v>30</v>
      </c>
      <c r="DU13" s="34" t="s">
        <v>6</v>
      </c>
      <c r="DV13" s="34" t="s">
        <v>7</v>
      </c>
      <c r="DZ13" s="22"/>
      <c r="EB13" s="32" t="s">
        <v>0</v>
      </c>
      <c r="EC13" s="32" t="s">
        <v>1</v>
      </c>
      <c r="ED13" s="32" t="s">
        <v>2</v>
      </c>
      <c r="EE13" s="32" t="s">
        <v>3</v>
      </c>
      <c r="EF13" s="32" t="s">
        <v>4</v>
      </c>
      <c r="EG13" s="32" t="s">
        <v>5</v>
      </c>
      <c r="EH13" s="32" t="s">
        <v>6</v>
      </c>
      <c r="EI13" s="32" t="s">
        <v>7</v>
      </c>
      <c r="EJ13" s="32" t="s">
        <v>8</v>
      </c>
      <c r="EK13" s="32" t="s">
        <v>9</v>
      </c>
      <c r="EL13" s="32" t="s">
        <v>10</v>
      </c>
      <c r="EM13" s="32" t="s">
        <v>11</v>
      </c>
      <c r="EN13" s="32" t="s">
        <v>12</v>
      </c>
      <c r="EO13" s="32" t="s">
        <v>13</v>
      </c>
      <c r="EP13" s="32" t="s">
        <v>50</v>
      </c>
      <c r="ER13" s="33" t="s">
        <v>31</v>
      </c>
      <c r="ES13" s="34" t="s">
        <v>32</v>
      </c>
      <c r="ET13" s="34" t="s">
        <v>30</v>
      </c>
      <c r="EU13" s="34" t="s">
        <v>6</v>
      </c>
      <c r="EV13" s="34" t="s">
        <v>7</v>
      </c>
      <c r="EZ13" s="22"/>
      <c r="FB13" s="32" t="s">
        <v>0</v>
      </c>
      <c r="FC13" s="32" t="s">
        <v>1</v>
      </c>
      <c r="FD13" s="32" t="s">
        <v>2</v>
      </c>
      <c r="FE13" s="32" t="s">
        <v>3</v>
      </c>
      <c r="FF13" s="32" t="s">
        <v>4</v>
      </c>
      <c r="FG13" s="32" t="s">
        <v>5</v>
      </c>
      <c r="FH13" s="32" t="s">
        <v>6</v>
      </c>
      <c r="FI13" s="32" t="s">
        <v>7</v>
      </c>
      <c r="FJ13" s="32" t="s">
        <v>8</v>
      </c>
      <c r="FK13" s="32" t="s">
        <v>9</v>
      </c>
      <c r="FL13" s="32" t="s">
        <v>10</v>
      </c>
      <c r="FM13" s="32" t="s">
        <v>11</v>
      </c>
      <c r="FN13" s="32" t="s">
        <v>12</v>
      </c>
      <c r="FO13" s="32" t="s">
        <v>13</v>
      </c>
      <c r="FP13" s="32" t="s">
        <v>50</v>
      </c>
      <c r="FR13" s="33" t="s">
        <v>31</v>
      </c>
      <c r="FS13" s="34" t="s">
        <v>32</v>
      </c>
      <c r="FT13" s="34" t="s">
        <v>30</v>
      </c>
      <c r="FU13" s="34" t="s">
        <v>6</v>
      </c>
      <c r="FV13" s="34" t="s">
        <v>7</v>
      </c>
      <c r="FZ13" s="22"/>
      <c r="GB13" s="32" t="s">
        <v>0</v>
      </c>
      <c r="GC13" s="32" t="s">
        <v>1</v>
      </c>
      <c r="GD13" s="32" t="s">
        <v>2</v>
      </c>
      <c r="GE13" s="32" t="s">
        <v>3</v>
      </c>
      <c r="GF13" s="32" t="s">
        <v>4</v>
      </c>
      <c r="GG13" s="32" t="s">
        <v>5</v>
      </c>
      <c r="GH13" s="32" t="s">
        <v>6</v>
      </c>
      <c r="GI13" s="32" t="s">
        <v>7</v>
      </c>
      <c r="GJ13" s="32" t="s">
        <v>8</v>
      </c>
      <c r="GK13" s="32" t="s">
        <v>9</v>
      </c>
      <c r="GL13" s="32" t="s">
        <v>10</v>
      </c>
      <c r="GM13" s="32" t="s">
        <v>11</v>
      </c>
      <c r="GN13" s="32" t="s">
        <v>12</v>
      </c>
      <c r="GO13" s="32" t="s">
        <v>13</v>
      </c>
      <c r="GP13" s="32" t="s">
        <v>50</v>
      </c>
      <c r="GR13" s="33" t="s">
        <v>31</v>
      </c>
      <c r="GS13" s="34" t="s">
        <v>32</v>
      </c>
      <c r="GT13" s="34" t="s">
        <v>30</v>
      </c>
      <c r="GU13" s="34" t="s">
        <v>6</v>
      </c>
      <c r="GV13" s="34" t="s">
        <v>7</v>
      </c>
      <c r="GZ13" s="22"/>
      <c r="HB13" s="32" t="s">
        <v>0</v>
      </c>
      <c r="HC13" s="32" t="s">
        <v>1</v>
      </c>
      <c r="HD13" s="32" t="s">
        <v>2</v>
      </c>
      <c r="HE13" s="32" t="s">
        <v>3</v>
      </c>
      <c r="HF13" s="32" t="s">
        <v>4</v>
      </c>
      <c r="HG13" s="32" t="s">
        <v>5</v>
      </c>
      <c r="HH13" s="32" t="s">
        <v>6</v>
      </c>
      <c r="HI13" s="32" t="s">
        <v>7</v>
      </c>
      <c r="HJ13" s="32" t="s">
        <v>8</v>
      </c>
      <c r="HK13" s="32" t="s">
        <v>9</v>
      </c>
      <c r="HL13" s="32" t="s">
        <v>10</v>
      </c>
      <c r="HM13" s="32" t="s">
        <v>11</v>
      </c>
      <c r="HN13" s="32" t="s">
        <v>12</v>
      </c>
      <c r="HO13" s="32" t="s">
        <v>13</v>
      </c>
      <c r="HP13" s="32" t="s">
        <v>50</v>
      </c>
      <c r="HR13" s="33" t="s">
        <v>31</v>
      </c>
      <c r="HS13" s="34" t="s">
        <v>32</v>
      </c>
      <c r="HT13" s="34" t="s">
        <v>30</v>
      </c>
      <c r="HU13" s="34" t="s">
        <v>6</v>
      </c>
      <c r="HV13" s="34" t="s">
        <v>7</v>
      </c>
      <c r="HZ13" s="22"/>
      <c r="IB13" s="32" t="s">
        <v>0</v>
      </c>
      <c r="IC13" s="32" t="s">
        <v>1</v>
      </c>
      <c r="ID13" s="32" t="s">
        <v>2</v>
      </c>
      <c r="IE13" s="32" t="s">
        <v>3</v>
      </c>
      <c r="IF13" s="32" t="s">
        <v>4</v>
      </c>
      <c r="IG13" s="32" t="s">
        <v>5</v>
      </c>
      <c r="IH13" s="32" t="s">
        <v>6</v>
      </c>
      <c r="II13" s="32" t="s">
        <v>7</v>
      </c>
      <c r="IJ13" s="32" t="s">
        <v>8</v>
      </c>
      <c r="IK13" s="32" t="s">
        <v>9</v>
      </c>
      <c r="IL13" s="32" t="s">
        <v>10</v>
      </c>
      <c r="IM13" s="32" t="s">
        <v>11</v>
      </c>
      <c r="IN13" s="32" t="s">
        <v>12</v>
      </c>
      <c r="IO13" s="32" t="s">
        <v>13</v>
      </c>
      <c r="IP13" s="32" t="s">
        <v>50</v>
      </c>
      <c r="IR13" s="33" t="s">
        <v>31</v>
      </c>
      <c r="IS13" s="34" t="s">
        <v>32</v>
      </c>
      <c r="IT13" s="34" t="s">
        <v>30</v>
      </c>
      <c r="IU13" s="34" t="s">
        <v>6</v>
      </c>
      <c r="IV13" s="34" t="s">
        <v>7</v>
      </c>
      <c r="IZ13" s="22"/>
    </row>
    <row r="14" spans="1:260" ht="26.3" customHeight="1" x14ac:dyDescent="0.3">
      <c r="B14" s="35" t="s">
        <v>15</v>
      </c>
      <c r="C14" s="36" t="s">
        <v>16</v>
      </c>
      <c r="D14" s="36" t="s">
        <v>17</v>
      </c>
      <c r="E14" s="36" t="s">
        <v>18</v>
      </c>
      <c r="F14" s="36" t="s">
        <v>19</v>
      </c>
      <c r="G14" s="36" t="s">
        <v>20</v>
      </c>
      <c r="H14" s="36" t="s">
        <v>21</v>
      </c>
      <c r="I14" s="36" t="s">
        <v>22</v>
      </c>
      <c r="J14" s="36" t="s">
        <v>23</v>
      </c>
      <c r="K14" s="36" t="s">
        <v>9</v>
      </c>
      <c r="L14" s="36" t="s">
        <v>24</v>
      </c>
      <c r="M14" s="36" t="s">
        <v>25</v>
      </c>
      <c r="N14" s="36" t="s">
        <v>26</v>
      </c>
      <c r="O14" s="36" t="s">
        <v>27</v>
      </c>
      <c r="P14" s="37" t="s">
        <v>28</v>
      </c>
      <c r="R14" s="38" t="str">
        <f>"Strategy 0" &amp; A1</f>
        <v>Strategy 01</v>
      </c>
      <c r="S14" s="39" cm="1">
        <f t="array" ref="S14">INDEX(MAIN_STGY[BET-ON], MATCH(2, 1/(MAIN_STGY[INS]&lt;&gt;0)))</f>
        <v>0</v>
      </c>
      <c r="T14" s="40" cm="1">
        <f t="array" ref="T14">LOOKUP(2,1/(MAIN_STGY[INS]&lt;&gt;0),MAIN_STGY[INS])</f>
        <v>100</v>
      </c>
      <c r="U14" s="41" cm="1">
        <f t="array" ref="U14">LOOKUP(2,1/(MAIN_STGY[INS-TL]&lt;&gt;0),MAIN_STGY[INS-TL])</f>
        <v>100</v>
      </c>
      <c r="V14" s="41" t="e" cm="1">
        <f t="array" ref="V14">LOOKUP(2,1/(MAIN_STGY[RTN-TL]&lt;&gt;0),MAIN_STGY[RTN-TL])</f>
        <v>#N/A</v>
      </c>
      <c r="Z14" s="22"/>
      <c r="AB14" s="35" t="s">
        <v>15</v>
      </c>
      <c r="AC14" s="36" t="s">
        <v>16</v>
      </c>
      <c r="AD14" s="36" t="s">
        <v>17</v>
      </c>
      <c r="AE14" s="36" t="s">
        <v>18</v>
      </c>
      <c r="AF14" s="36" t="s">
        <v>19</v>
      </c>
      <c r="AG14" s="36" t="s">
        <v>20</v>
      </c>
      <c r="AH14" s="36" t="s">
        <v>21</v>
      </c>
      <c r="AI14" s="36" t="s">
        <v>22</v>
      </c>
      <c r="AJ14" s="36" t="s">
        <v>23</v>
      </c>
      <c r="AK14" s="36" t="s">
        <v>9</v>
      </c>
      <c r="AL14" s="36" t="s">
        <v>24</v>
      </c>
      <c r="AM14" s="36" t="s">
        <v>25</v>
      </c>
      <c r="AN14" s="36" t="s">
        <v>26</v>
      </c>
      <c r="AO14" s="36" t="s">
        <v>27</v>
      </c>
      <c r="AP14" s="37" t="s">
        <v>28</v>
      </c>
      <c r="AR14" s="38" t="str">
        <f>"Strategy 0" &amp; AA1</f>
        <v>Strategy 02</v>
      </c>
      <c r="AS14" s="39" cm="1">
        <f t="array" ref="AS14">INDEX(STGY2[BET-ON], MATCH(2, 1/(STGY2[INS]&lt;&gt;0)))</f>
        <v>0</v>
      </c>
      <c r="AT14" s="40" cm="1">
        <f t="array" ref="AT14">LOOKUP(2,1/(STGY2[INS]&lt;&gt;0),STGY2[INS])</f>
        <v>100</v>
      </c>
      <c r="AU14" s="41" cm="1">
        <f t="array" ref="AU14">LOOKUP(2,1/(STGY2[INS-TL]&lt;&gt;0),STGY2[INS-TL])</f>
        <v>100</v>
      </c>
      <c r="AV14" s="41" t="e" cm="1">
        <f t="array" ref="AV14">LOOKUP(2,1/(STGY2[RTN-TL]&lt;&gt;0),STGY2[RTN-TL])</f>
        <v>#N/A</v>
      </c>
      <c r="AZ14" s="22"/>
      <c r="BB14" s="35" t="s">
        <v>15</v>
      </c>
      <c r="BC14" s="36" t="s">
        <v>16</v>
      </c>
      <c r="BD14" s="36" t="s">
        <v>17</v>
      </c>
      <c r="BE14" s="36" t="s">
        <v>18</v>
      </c>
      <c r="BF14" s="36" t="s">
        <v>19</v>
      </c>
      <c r="BG14" s="36" t="s">
        <v>20</v>
      </c>
      <c r="BH14" s="36" t="s">
        <v>21</v>
      </c>
      <c r="BI14" s="36" t="s">
        <v>22</v>
      </c>
      <c r="BJ14" s="36" t="s">
        <v>23</v>
      </c>
      <c r="BK14" s="36" t="s">
        <v>9</v>
      </c>
      <c r="BL14" s="36" t="s">
        <v>24</v>
      </c>
      <c r="BM14" s="36" t="s">
        <v>25</v>
      </c>
      <c r="BN14" s="36" t="s">
        <v>26</v>
      </c>
      <c r="BO14" s="36" t="s">
        <v>27</v>
      </c>
      <c r="BP14" s="37" t="s">
        <v>28</v>
      </c>
      <c r="BR14" s="38" t="str">
        <f>"Strategy 0" &amp; BA1</f>
        <v>Strategy 03</v>
      </c>
      <c r="BS14" s="39" cm="1">
        <f t="array" ref="BS14">INDEX(STGY3[BET-ON], MATCH(2, 1/(STGY3[INS]&lt;&gt;0)))</f>
        <v>0</v>
      </c>
      <c r="BT14" s="40" cm="1">
        <f t="array" ref="BT14">LOOKUP(2,1/(STGY3[INS]&lt;&gt;0),STGY3[INS])</f>
        <v>100</v>
      </c>
      <c r="BU14" s="41" cm="1">
        <f t="array" ref="BU14">LOOKUP(2,1/(STGY3[INS-TL]&lt;&gt;0),STGY3[INS-TL])</f>
        <v>100</v>
      </c>
      <c r="BV14" s="41" t="e" cm="1">
        <f t="array" ref="BV14">LOOKUP(2,1/(STGY3[RTN-TL]&lt;&gt;0),STGY3[RTN-TL])</f>
        <v>#N/A</v>
      </c>
      <c r="BZ14" s="22"/>
      <c r="CB14" s="35" t="s">
        <v>15</v>
      </c>
      <c r="CC14" s="36" t="s">
        <v>16</v>
      </c>
      <c r="CD14" s="36" t="s">
        <v>17</v>
      </c>
      <c r="CE14" s="36" t="s">
        <v>18</v>
      </c>
      <c r="CF14" s="36" t="s">
        <v>19</v>
      </c>
      <c r="CG14" s="36" t="s">
        <v>20</v>
      </c>
      <c r="CH14" s="36" t="s">
        <v>21</v>
      </c>
      <c r="CI14" s="36" t="s">
        <v>22</v>
      </c>
      <c r="CJ14" s="36" t="s">
        <v>23</v>
      </c>
      <c r="CK14" s="36" t="s">
        <v>9</v>
      </c>
      <c r="CL14" s="36" t="s">
        <v>24</v>
      </c>
      <c r="CM14" s="36" t="s">
        <v>25</v>
      </c>
      <c r="CN14" s="36" t="s">
        <v>26</v>
      </c>
      <c r="CO14" s="36" t="s">
        <v>27</v>
      </c>
      <c r="CP14" s="37" t="s">
        <v>28</v>
      </c>
      <c r="CR14" s="38" t="str">
        <f>"Strategy 0" &amp; CA1</f>
        <v>Strategy 04</v>
      </c>
      <c r="CS14" s="39" cm="1">
        <f t="array" ref="CS14">INDEX(STGY4[BET-ON], MATCH(2, 1/(STGY4[INS]&lt;&gt;0)))</f>
        <v>0</v>
      </c>
      <c r="CT14" s="40" cm="1">
        <f t="array" ref="CT14">LOOKUP(2,1/(STGY4[INS]&lt;&gt;0),STGY4[INS])</f>
        <v>100</v>
      </c>
      <c r="CU14" s="41" cm="1">
        <f t="array" ref="CU14">LOOKUP(2,1/(STGY4[INS-TL]&lt;&gt;0),STGY4[INS-TL])</f>
        <v>100</v>
      </c>
      <c r="CV14" s="41" t="e" cm="1">
        <f t="array" ref="CV14">LOOKUP(2,1/(STGY4[RTN-TL]&lt;&gt;0),STGY4[RTN-TL])</f>
        <v>#N/A</v>
      </c>
      <c r="CZ14" s="22"/>
      <c r="DB14" s="35" t="s">
        <v>15</v>
      </c>
      <c r="DC14" s="36" t="s">
        <v>16</v>
      </c>
      <c r="DD14" s="36" t="s">
        <v>17</v>
      </c>
      <c r="DE14" s="36" t="s">
        <v>18</v>
      </c>
      <c r="DF14" s="36" t="s">
        <v>19</v>
      </c>
      <c r="DG14" s="36" t="s">
        <v>20</v>
      </c>
      <c r="DH14" s="36" t="s">
        <v>21</v>
      </c>
      <c r="DI14" s="36" t="s">
        <v>22</v>
      </c>
      <c r="DJ14" s="36" t="s">
        <v>23</v>
      </c>
      <c r="DK14" s="36" t="s">
        <v>9</v>
      </c>
      <c r="DL14" s="36" t="s">
        <v>24</v>
      </c>
      <c r="DM14" s="36" t="s">
        <v>25</v>
      </c>
      <c r="DN14" s="36" t="s">
        <v>26</v>
      </c>
      <c r="DO14" s="36" t="s">
        <v>27</v>
      </c>
      <c r="DP14" s="37" t="s">
        <v>28</v>
      </c>
      <c r="DR14" s="38" t="str">
        <f>"Strategy 0" &amp; DA1</f>
        <v>Strategy 05</v>
      </c>
      <c r="DS14" s="39" cm="1">
        <f t="array" ref="DS14">INDEX(STGY5[BET-ON], MATCH(2, 1/(STGY5[INS]&lt;&gt;0)))</f>
        <v>0</v>
      </c>
      <c r="DT14" s="40" cm="1">
        <f t="array" ref="DT14">LOOKUP(2,1/(STGY5[INS]&lt;&gt;0),STGY5[INS])</f>
        <v>100</v>
      </c>
      <c r="DU14" s="41" cm="1">
        <f t="array" ref="DU14">LOOKUP(2,1/(STGY5[INS-TL]&lt;&gt;0),STGY5[INS-TL])</f>
        <v>100</v>
      </c>
      <c r="DV14" s="41" t="e" cm="1">
        <f t="array" ref="DV14">LOOKUP(2,1/(STGY5[RTN-TL]&lt;&gt;0),STGY5[RTN-TL])</f>
        <v>#N/A</v>
      </c>
      <c r="DZ14" s="22"/>
      <c r="EB14" s="35" t="s">
        <v>15</v>
      </c>
      <c r="EC14" s="36" t="s">
        <v>16</v>
      </c>
      <c r="ED14" s="36" t="s">
        <v>17</v>
      </c>
      <c r="EE14" s="36" t="s">
        <v>18</v>
      </c>
      <c r="EF14" s="36" t="s">
        <v>19</v>
      </c>
      <c r="EG14" s="36" t="s">
        <v>20</v>
      </c>
      <c r="EH14" s="36" t="s">
        <v>21</v>
      </c>
      <c r="EI14" s="36" t="s">
        <v>22</v>
      </c>
      <c r="EJ14" s="36" t="s">
        <v>23</v>
      </c>
      <c r="EK14" s="36" t="s">
        <v>9</v>
      </c>
      <c r="EL14" s="36" t="s">
        <v>24</v>
      </c>
      <c r="EM14" s="36" t="s">
        <v>25</v>
      </c>
      <c r="EN14" s="36" t="s">
        <v>26</v>
      </c>
      <c r="EO14" s="36" t="s">
        <v>27</v>
      </c>
      <c r="EP14" s="37" t="s">
        <v>28</v>
      </c>
      <c r="ER14" s="38" t="str">
        <f>"Strategy 0" &amp; EA1</f>
        <v>Strategy 06</v>
      </c>
      <c r="ES14" s="39" cm="1">
        <f t="array" ref="ES14">INDEX(STGY6[BET-ON], MATCH(2, 1/(STGY6[INS]&lt;&gt;0)))</f>
        <v>0</v>
      </c>
      <c r="ET14" s="40" cm="1">
        <f t="array" ref="ET14">LOOKUP(2,1/(STGY6[INS]&lt;&gt;0),STGY6[INS])</f>
        <v>100</v>
      </c>
      <c r="EU14" s="41" cm="1">
        <f t="array" ref="EU14">LOOKUP(2,1/(STGY6[INS-TL]&lt;&gt;0),STGY6[INS-TL])</f>
        <v>100</v>
      </c>
      <c r="EV14" s="41" t="e" cm="1">
        <f t="array" ref="EV14">LOOKUP(2,1/(STGY6[RTN-TL]&lt;&gt;0),STGY6[RTN-TL])</f>
        <v>#N/A</v>
      </c>
      <c r="EZ14" s="22"/>
      <c r="FB14" s="35" t="s">
        <v>15</v>
      </c>
      <c r="FC14" s="36" t="s">
        <v>16</v>
      </c>
      <c r="FD14" s="36" t="s">
        <v>17</v>
      </c>
      <c r="FE14" s="36" t="s">
        <v>18</v>
      </c>
      <c r="FF14" s="36" t="s">
        <v>19</v>
      </c>
      <c r="FG14" s="36" t="s">
        <v>20</v>
      </c>
      <c r="FH14" s="36" t="s">
        <v>21</v>
      </c>
      <c r="FI14" s="36" t="s">
        <v>22</v>
      </c>
      <c r="FJ14" s="36" t="s">
        <v>23</v>
      </c>
      <c r="FK14" s="36" t="s">
        <v>9</v>
      </c>
      <c r="FL14" s="36" t="s">
        <v>24</v>
      </c>
      <c r="FM14" s="36" t="s">
        <v>25</v>
      </c>
      <c r="FN14" s="36" t="s">
        <v>26</v>
      </c>
      <c r="FO14" s="36" t="s">
        <v>27</v>
      </c>
      <c r="FP14" s="37" t="s">
        <v>28</v>
      </c>
      <c r="FR14" s="38" t="str">
        <f>"Strategy 0" &amp; FA1</f>
        <v>Strategy 07</v>
      </c>
      <c r="FS14" s="39" cm="1">
        <f t="array" ref="FS14">INDEX(STGY7[BET-ON], MATCH(2, 1/(STGY7[INS]&lt;&gt;0)))</f>
        <v>0</v>
      </c>
      <c r="FT14" s="40" cm="1">
        <f t="array" ref="FT14">LOOKUP(2,1/(STGY7[INS]&lt;&gt;0),STGY7[INS])</f>
        <v>100</v>
      </c>
      <c r="FU14" s="41" cm="1">
        <f t="array" ref="FU14">LOOKUP(2,1/(STGY7[INS-TL]&lt;&gt;0),STGY7[INS-TL])</f>
        <v>100</v>
      </c>
      <c r="FV14" s="41" t="e" cm="1">
        <f t="array" ref="FV14">LOOKUP(2,1/(STGY7[RTN-TL]&lt;&gt;0),STGY7[RTN-TL])</f>
        <v>#N/A</v>
      </c>
      <c r="FZ14" s="22"/>
      <c r="GB14" s="35" t="s">
        <v>15</v>
      </c>
      <c r="GC14" s="36" t="s">
        <v>16</v>
      </c>
      <c r="GD14" s="36" t="s">
        <v>17</v>
      </c>
      <c r="GE14" s="36" t="s">
        <v>18</v>
      </c>
      <c r="GF14" s="36" t="s">
        <v>19</v>
      </c>
      <c r="GG14" s="36" t="s">
        <v>20</v>
      </c>
      <c r="GH14" s="36" t="s">
        <v>21</v>
      </c>
      <c r="GI14" s="36" t="s">
        <v>22</v>
      </c>
      <c r="GJ14" s="36" t="s">
        <v>23</v>
      </c>
      <c r="GK14" s="36" t="s">
        <v>9</v>
      </c>
      <c r="GL14" s="36" t="s">
        <v>24</v>
      </c>
      <c r="GM14" s="36" t="s">
        <v>25</v>
      </c>
      <c r="GN14" s="36" t="s">
        <v>26</v>
      </c>
      <c r="GO14" s="36" t="s">
        <v>27</v>
      </c>
      <c r="GP14" s="37" t="s">
        <v>28</v>
      </c>
      <c r="GR14" s="38" t="str">
        <f>"Strategy 0" &amp; GA1</f>
        <v>Strategy 08</v>
      </c>
      <c r="GS14" s="39" cm="1">
        <f t="array" ref="GS14">INDEX(STGY8[BET-ON], MATCH(2, 1/(STGY8[INS]&lt;&gt;0)))</f>
        <v>0</v>
      </c>
      <c r="GT14" s="40" cm="1">
        <f t="array" ref="GT14">LOOKUP(2,1/(STGY8[INS]&lt;&gt;0),STGY8[INS])</f>
        <v>100</v>
      </c>
      <c r="GU14" s="41" cm="1">
        <f t="array" ref="GU14">LOOKUP(2,1/(STGY8[INS-TL]&lt;&gt;0),STGY8[INS-TL])</f>
        <v>100</v>
      </c>
      <c r="GV14" s="41" t="e" cm="1">
        <f t="array" ref="GV14">LOOKUP(2,1/(STGY8[RTN-TL]&lt;&gt;0),STGY8[RTN-TL])</f>
        <v>#N/A</v>
      </c>
      <c r="GZ14" s="22"/>
      <c r="HB14" s="35" t="s">
        <v>15</v>
      </c>
      <c r="HC14" s="36" t="s">
        <v>16</v>
      </c>
      <c r="HD14" s="36" t="s">
        <v>17</v>
      </c>
      <c r="HE14" s="36" t="s">
        <v>18</v>
      </c>
      <c r="HF14" s="36" t="s">
        <v>19</v>
      </c>
      <c r="HG14" s="36" t="s">
        <v>20</v>
      </c>
      <c r="HH14" s="36" t="s">
        <v>21</v>
      </c>
      <c r="HI14" s="36" t="s">
        <v>22</v>
      </c>
      <c r="HJ14" s="36" t="s">
        <v>23</v>
      </c>
      <c r="HK14" s="36" t="s">
        <v>9</v>
      </c>
      <c r="HL14" s="36" t="s">
        <v>24</v>
      </c>
      <c r="HM14" s="36" t="s">
        <v>25</v>
      </c>
      <c r="HN14" s="36" t="s">
        <v>26</v>
      </c>
      <c r="HO14" s="36" t="s">
        <v>27</v>
      </c>
      <c r="HP14" s="37" t="s">
        <v>28</v>
      </c>
      <c r="HR14" s="38" t="str">
        <f>"Strategy 0" &amp; HA1</f>
        <v>Strategy 09</v>
      </c>
      <c r="HS14" s="39" cm="1">
        <f t="array" ref="HS14">INDEX(STGY9[BET-ON], MATCH(2, 1/(STGY9[INS]&lt;&gt;0)))</f>
        <v>0</v>
      </c>
      <c r="HT14" s="40" cm="1">
        <f t="array" ref="HT14">LOOKUP(2,1/(STGY9[INS]&lt;&gt;0),STGY9[INS])</f>
        <v>100</v>
      </c>
      <c r="HU14" s="41" cm="1">
        <f t="array" ref="HU14">LOOKUP(2,1/(STGY9[INS-TL]&lt;&gt;0),STGY9[INS-TL])</f>
        <v>100</v>
      </c>
      <c r="HV14" s="41" t="e" cm="1">
        <f t="array" ref="HV14">LOOKUP(2,1/(STGY9[RTN-TL]&lt;&gt;0),STGY9[RTN-TL])</f>
        <v>#N/A</v>
      </c>
      <c r="HZ14" s="22"/>
      <c r="IB14" s="35" t="s">
        <v>15</v>
      </c>
      <c r="IC14" s="36" t="s">
        <v>16</v>
      </c>
      <c r="ID14" s="36" t="s">
        <v>17</v>
      </c>
      <c r="IE14" s="36" t="s">
        <v>18</v>
      </c>
      <c r="IF14" s="36" t="s">
        <v>19</v>
      </c>
      <c r="IG14" s="36" t="s">
        <v>20</v>
      </c>
      <c r="IH14" s="36" t="s">
        <v>21</v>
      </c>
      <c r="II14" s="36" t="s">
        <v>22</v>
      </c>
      <c r="IJ14" s="36" t="s">
        <v>23</v>
      </c>
      <c r="IK14" s="36" t="s">
        <v>9</v>
      </c>
      <c r="IL14" s="36" t="s">
        <v>24</v>
      </c>
      <c r="IM14" s="36" t="s">
        <v>25</v>
      </c>
      <c r="IN14" s="36" t="s">
        <v>26</v>
      </c>
      <c r="IO14" s="36" t="s">
        <v>27</v>
      </c>
      <c r="IP14" s="37" t="s">
        <v>28</v>
      </c>
      <c r="IR14" s="38" t="str">
        <f>"Strategy 0" &amp; IA1</f>
        <v>Strategy 010</v>
      </c>
      <c r="IS14" s="39" cm="1">
        <f t="array" ref="IS14">INDEX(STGY10[BET-ON], MATCH(2, 1/(STGY10[INS]&lt;&gt;0)))</f>
        <v>0</v>
      </c>
      <c r="IT14" s="40" cm="1">
        <f t="array" ref="IT14">LOOKUP(2,1/(STGY10[INS]&lt;&gt;0),STGY10[INS])</f>
        <v>100</v>
      </c>
      <c r="IU14" s="41" cm="1">
        <f t="array" ref="IU14">LOOKUP(2,1/(STGY10[INS-TL]&lt;&gt;0),STGY10[INS-TL])</f>
        <v>100</v>
      </c>
      <c r="IV14" s="41" t="e" cm="1">
        <f t="array" ref="IV14">LOOKUP(2,1/(STGY10[RTN-TL]&lt;&gt;0),STGY10[RTN-TL])</f>
        <v>#N/A</v>
      </c>
      <c r="IZ14" s="22"/>
    </row>
    <row r="15" spans="1:260" ht="14.4" x14ac:dyDescent="0.3">
      <c r="B15" s="89">
        <f t="shared" ref="B15:B46" si="0">IF(B14="SNO",0,B14+1)</f>
        <v>0</v>
      </c>
      <c r="C15" s="12"/>
      <c r="D15" s="18">
        <f>IF(MAIN_STGY[[#This Row],[SNO]]=0,0,IF(MAIN_STGY[[#This Row],[SNO]]=1,J$8,IF(L$10, IF(P14&gt;=M$8,0,IF(P14=0,J$8,O14)), O14)))</f>
        <v>0</v>
      </c>
      <c r="E15" s="12"/>
      <c r="F1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" s="18">
        <f>IF(MAIN_STGY[[#This Row],[SNO]]=0,0,IF(L$10, IF(P14&gt;=M$8, 0, MAIN_STGY[[#This Row],[INS]]+H14), MAIN_STGY[[#This Row],[INS]]+H14))</f>
        <v>0</v>
      </c>
      <c r="I15" s="18">
        <f>IF(MAIN_STGY[[#This Row],[SNO]]=0,0,IF(L$10, IF(P14&gt;=M$8, 0, I14+MAIN_STGY[[#This Row],[RTN]]), I14+MAIN_STGY[[#This Row],[RTN]]))</f>
        <v>0</v>
      </c>
      <c r="J15" s="18">
        <f>MAIN_STGY[[#This Row],[RTN-TL]]-MAIN_STGY[[#This Row],[INS-TL]]</f>
        <v>0</v>
      </c>
      <c r="K15" s="18">
        <f>IF(MAIN_STGY[[#This Row],[SNO]]=0,0,IF(L$10, IF(MAIN_STGY[[#This Row],[INS]]=0, 0, N14), N14))</f>
        <v>0</v>
      </c>
      <c r="L15" s="18">
        <f>MAIN_STGY[[#This Row],[INS]]</f>
        <v>0</v>
      </c>
      <c r="M15" s="18">
        <f>IF(MAIN_STGY[[#This Row],[WrL]]="Loss", (MAIN_STGY[[#This Row],[INS]]*(1 + P$8/100)), IF(MAIN_STGY[[#This Row],[WrL]]="Won", (0), 0))</f>
        <v>0</v>
      </c>
      <c r="N15" s="18">
        <f>IF(MAIN_STGY[[#This Row],[WrL]]="Loss", (MAIN_STGY[[#This Row],[PAM]]+MAIN_STGY[[#This Row],[LOS-TEN]]), IF(MAIN_STGY[[#This Row],[WrL]]="Won", (MAIN_STGY[[#This Row],[INS]]), 0))</f>
        <v>0</v>
      </c>
      <c r="O15" s="18">
        <f>MAIN_STGY[[#This Row],[PAPT]]/2</f>
        <v>0</v>
      </c>
      <c r="P15" s="43">
        <f>IF(MAIN_STGY[[#This Row],[SNO]]=0,0,IF(L$10, IF(MAIN_STGY[[#This Row],[INS-TL]]=0, 0, MAIN_STGY[[#This Row],[PFT]]/MAIN_STGY[[#This Row],[INS-TL]]%), MAIN_STGY[[#This Row],[PFT]]/MAIN_STGY[[#This Row],[INS-TL]]%))</f>
        <v>0</v>
      </c>
      <c r="Z15" s="22"/>
      <c r="AB15" s="42">
        <f t="shared" ref="AB15:AB78" si="1">IF(AB14="SNO",0,AB14+1)</f>
        <v>0</v>
      </c>
      <c r="AC15" s="12"/>
      <c r="AD15" s="18">
        <f>IF(STGY2[[#This Row],[SNO]]=0,0,IF(STGY2[[#This Row],[SNO]]=1,AJ$8,IF(AL$10, IF(AP14&gt;=AM$8,0,IF(AP14=0,AJ$8,AO14)), AO14)))</f>
        <v>0</v>
      </c>
      <c r="AE15" s="18" t="str">
        <f>IF(MAIN_STGY[[#This Row],[RSLT]]="","", MAIN_STGY[[#This Row],[RSLT]])</f>
        <v/>
      </c>
      <c r="AF1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" s="18">
        <f>IF(STGY2[[#This Row],[SNO]]=0,0,IF(AL$10, IF(AP14&gt;=AM$8, 0, STGY2[[#This Row],[INS]]+AH14), STGY2[[#This Row],[INS]]+AH14))</f>
        <v>0</v>
      </c>
      <c r="AI15" s="18">
        <f>IF(STGY2[[#This Row],[SNO]]=0,0,IF(AL$10, IF(AP14&gt;=AM$8, 0, AI14+STGY2[[#This Row],[RTN]]), AI14+STGY2[[#This Row],[RTN]]))</f>
        <v>0</v>
      </c>
      <c r="AJ15" s="18">
        <f>STGY2[[#This Row],[RTN-TL]]-STGY2[[#This Row],[INS-TL]]</f>
        <v>0</v>
      </c>
      <c r="AK15" s="18">
        <f>IF(STGY2[[#This Row],[SNO]]=0,0,IF(AL$10, IF(STGY2[[#This Row],[INS]]=0, 0, AN14), AN14))</f>
        <v>0</v>
      </c>
      <c r="AL15" s="18">
        <f>STGY2[[#This Row],[INS]]</f>
        <v>0</v>
      </c>
      <c r="AM15" s="18">
        <f>IF(STGY2[[#This Row],[WrL]]="Loss", (STGY2[[#This Row],[INS]]*(1 + AP$8/100)), IF(STGY2[[#This Row],[WrL]]="Won", (0), 0))</f>
        <v>0</v>
      </c>
      <c r="AN15" s="18">
        <f>IF(STGY2[[#This Row],[WrL]]="Loss", (STGY2[[#This Row],[PAM]]+STGY2[[#This Row],[LOS-TEN]]), IF(STGY2[[#This Row],[WrL]]="Won", (STGY2[[#This Row],[INS]]), 0))</f>
        <v>0</v>
      </c>
      <c r="AO15" s="18">
        <f>STGY2[[#This Row],[PAPT]]/2</f>
        <v>0</v>
      </c>
      <c r="AP15" s="43">
        <f>IF(STGY2[[#This Row],[SNO]]=0,0,IF(AL$10, IF(STGY2[[#This Row],[INS-TL]]=0, 0, STGY2[[#This Row],[PFT]]/STGY2[[#This Row],[INS-TL]]%), STGY2[[#This Row],[PFT]]/STGY2[[#This Row],[INS-TL]]%))</f>
        <v>0</v>
      </c>
      <c r="AS15" s="20"/>
      <c r="AT15" s="21"/>
      <c r="AZ15" s="22"/>
      <c r="BB15" s="42">
        <f t="shared" ref="BB15:BB78" si="2">IF(BB14="SNO",0,BB14+1)</f>
        <v>0</v>
      </c>
      <c r="BC15" s="12"/>
      <c r="BD15" s="18">
        <f>IF(STGY3[[#This Row],[SNO]]=0,0,IF(STGY3[[#This Row],[SNO]]=1,BJ$8,IF(BL$10, IF(BP14&gt;=BM$8,0,IF(BP14=0,BJ$8,BO14)), BO14)))</f>
        <v>0</v>
      </c>
      <c r="BE15" s="18" t="str">
        <f>IF(MAIN_STGY[[#This Row],[RSLT]]="","", MAIN_STGY[[#This Row],[RSLT]])</f>
        <v/>
      </c>
      <c r="BF1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" s="18">
        <f>IF(STGY3[[#This Row],[SNO]]=0,0,IF(BL$10, IF(BP14&gt;=BM$8, 0, STGY3[[#This Row],[INS]]+BH14), STGY3[[#This Row],[INS]]+BH14))</f>
        <v>0</v>
      </c>
      <c r="BI15" s="18">
        <f>IF(STGY3[[#This Row],[SNO]]=0,0,IF(BL$10, IF(BP14&gt;=BM$8, 0, BI14+STGY3[[#This Row],[RTN]]), BI14+STGY3[[#This Row],[RTN]]))</f>
        <v>0</v>
      </c>
      <c r="BJ15" s="18">
        <f>STGY3[[#This Row],[RTN-TL]]-STGY3[[#This Row],[INS-TL]]</f>
        <v>0</v>
      </c>
      <c r="BK15" s="18">
        <f>IF(STGY3[[#This Row],[SNO]]=0,0,IF(BL$10, IF(STGY3[[#This Row],[INS]]=0, 0, BN14), BN14))</f>
        <v>0</v>
      </c>
      <c r="BL15" s="18">
        <f>STGY3[[#This Row],[INS]]</f>
        <v>0</v>
      </c>
      <c r="BM15" s="18">
        <f>IF(STGY3[[#This Row],[WrL]]="Loss", (STGY3[[#This Row],[INS]]*(1 + BP$8/100)), IF(STGY3[[#This Row],[WrL]]="Won", (0), 0))</f>
        <v>0</v>
      </c>
      <c r="BN15" s="18">
        <f>IF(STGY3[[#This Row],[WrL]]="Loss", (STGY3[[#This Row],[PAM]]+STGY3[[#This Row],[LOS-TEN]]), IF(STGY3[[#This Row],[WrL]]="Won", (STGY3[[#This Row],[INS]]), 0))</f>
        <v>0</v>
      </c>
      <c r="BO15" s="18">
        <f>STGY3[[#This Row],[PAPT]]/2</f>
        <v>0</v>
      </c>
      <c r="BP15" s="43">
        <f>IF(STGY3[[#This Row],[SNO]]=0,0,IF(BL$10, IF(STGY3[[#This Row],[INS-TL]]=0, 0, STGY3[[#This Row],[PFT]]/STGY3[[#This Row],[INS-TL]]%), STGY3[[#This Row],[PFT]]/STGY3[[#This Row],[INS-TL]]%))</f>
        <v>0</v>
      </c>
      <c r="BS15" s="20"/>
      <c r="BT15" s="21"/>
      <c r="BZ15" s="22"/>
      <c r="CB15" s="42">
        <f t="shared" ref="CB15:CB78" si="3">IF(CB14="SNO",0,CB14+1)</f>
        <v>0</v>
      </c>
      <c r="CC15" s="12"/>
      <c r="CD15" s="18">
        <f>IF(STGY4[[#This Row],[SNO]]=0,0,IF(STGY4[[#This Row],[SNO]]=1,CJ$8,IF(CL$10, IF(CP14&gt;=CM$8,0,IF(CP14=0,CJ$8,CO14)), CO14)))</f>
        <v>0</v>
      </c>
      <c r="CE15" s="18" t="str">
        <f>IF(MAIN_STGY[[#This Row],[RSLT]]="","", MAIN_STGY[[#This Row],[RSLT]])</f>
        <v/>
      </c>
      <c r="CF1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" s="18">
        <f>IF(STGY4[[#This Row],[SNO]]=0,0,IF(CL$10, IF(CP14&gt;=CM$8, 0, STGY4[[#This Row],[INS]]+CH14), STGY4[[#This Row],[INS]]+CH14))</f>
        <v>0</v>
      </c>
      <c r="CI15" s="18">
        <f>IF(STGY4[[#This Row],[SNO]]=0,0,IF(CL$10, IF(CP14&gt;=CM$8, 0, CI14+STGY4[[#This Row],[RTN]]), CI14+STGY4[[#This Row],[RTN]]))</f>
        <v>0</v>
      </c>
      <c r="CJ15" s="18">
        <f>STGY4[[#This Row],[RTN-TL]]-STGY4[[#This Row],[INS-TL]]</f>
        <v>0</v>
      </c>
      <c r="CK15" s="18">
        <f>IF(STGY4[[#This Row],[SNO]]=0,0,IF(CL$10, IF(STGY4[[#This Row],[INS]]=0, 0, CN14), CN14))</f>
        <v>0</v>
      </c>
      <c r="CL15" s="18">
        <f>STGY4[[#This Row],[INS]]</f>
        <v>0</v>
      </c>
      <c r="CM15" s="18">
        <f>IF(STGY4[[#This Row],[WrL]]="Loss", (STGY4[[#This Row],[INS]]*(1 + CP$8/100)), IF(STGY4[[#This Row],[WrL]]="Won", (0), 0))</f>
        <v>0</v>
      </c>
      <c r="CN15" s="18">
        <f>IF(STGY4[[#This Row],[WrL]]="Loss", (STGY4[[#This Row],[PAM]]+STGY4[[#This Row],[LOS-TEN]]), IF(STGY4[[#This Row],[WrL]]="Won", (STGY4[[#This Row],[INS]]), 0))</f>
        <v>0</v>
      </c>
      <c r="CO15" s="18">
        <f>STGY4[[#This Row],[PAPT]]/2</f>
        <v>0</v>
      </c>
      <c r="CP15" s="43">
        <f>IF(STGY4[[#This Row],[SNO]]=0,0,IF(CL$10, IF(STGY4[[#This Row],[INS-TL]]=0, 0, STGY4[[#This Row],[PFT]]/STGY4[[#This Row],[INS-TL]]%), STGY4[[#This Row],[PFT]]/STGY4[[#This Row],[INS-TL]]%))</f>
        <v>0</v>
      </c>
      <c r="CS15" s="20"/>
      <c r="CT15" s="21"/>
      <c r="CZ15" s="22"/>
      <c r="DB15" s="42">
        <f t="shared" ref="DB15:DB78" si="4">IF(DB14="SNO",0,DB14+1)</f>
        <v>0</v>
      </c>
      <c r="DC15" s="12"/>
      <c r="DD15" s="18">
        <f>IF(STGY5[[#This Row],[SNO]]=0,0,IF(STGY5[[#This Row],[SNO]]=1,DJ$8,IF(DL$10, IF(DP14&gt;=DM$8,0,IF(DP14=0,DJ$8,DO14)), DO14)))</f>
        <v>0</v>
      </c>
      <c r="DE15" s="18" t="str">
        <f>IF(MAIN_STGY[[#This Row],[RSLT]]="","", MAIN_STGY[[#This Row],[RSLT]])</f>
        <v/>
      </c>
      <c r="DF1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" s="18">
        <f>IF(STGY5[[#This Row],[SNO]]=0,0,IF(DL$10, IF(DP14&gt;=DM$8, 0, STGY5[[#This Row],[INS]]+DH14), STGY5[[#This Row],[INS]]+DH14))</f>
        <v>0</v>
      </c>
      <c r="DI15" s="18">
        <f>IF(STGY5[[#This Row],[SNO]]=0,0,IF(DL$10, IF(DP14&gt;=DM$8, 0, DI14+STGY5[[#This Row],[RTN]]), DI14+STGY5[[#This Row],[RTN]]))</f>
        <v>0</v>
      </c>
      <c r="DJ15" s="18">
        <f>STGY5[[#This Row],[RTN-TL]]-STGY5[[#This Row],[INS-TL]]</f>
        <v>0</v>
      </c>
      <c r="DK15" s="18">
        <f>IF(STGY5[[#This Row],[SNO]]=0,0,IF(DL$10, IF(STGY5[[#This Row],[INS]]=0, 0, DN14), DN14))</f>
        <v>0</v>
      </c>
      <c r="DL15" s="18">
        <f>STGY5[[#This Row],[INS]]</f>
        <v>0</v>
      </c>
      <c r="DM15" s="18">
        <f>IF(STGY5[[#This Row],[WrL]]="Loss", (STGY5[[#This Row],[INS]]*(1 + DP$8/100)), IF(STGY5[[#This Row],[WrL]]="Won", (0), 0))</f>
        <v>0</v>
      </c>
      <c r="DN15" s="18">
        <f>IF(STGY5[[#This Row],[WrL]]="Loss", (STGY5[[#This Row],[PAM]]+STGY5[[#This Row],[LOS-TEN]]), IF(STGY5[[#This Row],[WrL]]="Won", (STGY5[[#This Row],[INS]]), 0))</f>
        <v>0</v>
      </c>
      <c r="DO15" s="18">
        <f>STGY5[[#This Row],[PAPT]]/2</f>
        <v>0</v>
      </c>
      <c r="DP15" s="43">
        <f>IF(STGY5[[#This Row],[SNO]]=0,0,IF(DL$10, IF(STGY5[[#This Row],[INS-TL]]=0, 0, STGY5[[#This Row],[PFT]]/STGY5[[#This Row],[INS-TL]]%), STGY5[[#This Row],[PFT]]/STGY5[[#This Row],[INS-TL]]%))</f>
        <v>0</v>
      </c>
      <c r="DS15" s="20"/>
      <c r="DT15" s="21"/>
      <c r="DZ15" s="22"/>
      <c r="EB15" s="42">
        <f t="shared" ref="EB15:EB78" si="5">IF(EB14="SNO",0,EB14+1)</f>
        <v>0</v>
      </c>
      <c r="EC15" s="12"/>
      <c r="ED15" s="18">
        <f>IF(STGY6[[#This Row],[SNO]]=0,0,IF(STGY6[[#This Row],[SNO]]=1,EJ$8,IF(EL$10, IF(EP14&gt;=EM$8,0,IF(EP14=0,EJ$8,EO14)), EO14)))</f>
        <v>0</v>
      </c>
      <c r="EE15" s="18" t="str">
        <f>IF(MAIN_STGY[[#This Row],[RSLT]]="","", MAIN_STGY[[#This Row],[RSLT]])</f>
        <v/>
      </c>
      <c r="EF1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" s="18">
        <f>IF(STGY6[[#This Row],[SNO]]=0,0,IF(EL$10, IF(EP14&gt;=EM$8, 0, STGY6[[#This Row],[INS]]+EH14), STGY6[[#This Row],[INS]]+EH14))</f>
        <v>0</v>
      </c>
      <c r="EI15" s="18">
        <f>IF(STGY6[[#This Row],[SNO]]=0,0,IF(EL$10, IF(EP14&gt;=EM$8, 0, EI14+STGY6[[#This Row],[RTN]]), EI14+STGY6[[#This Row],[RTN]]))</f>
        <v>0</v>
      </c>
      <c r="EJ15" s="18">
        <f>STGY6[[#This Row],[RTN-TL]]-STGY6[[#This Row],[INS-TL]]</f>
        <v>0</v>
      </c>
      <c r="EK15" s="18">
        <f>IF(STGY6[[#This Row],[SNO]]=0,0,IF(EL$10, IF(STGY6[[#This Row],[INS]]=0, 0, EN14), EN14))</f>
        <v>0</v>
      </c>
      <c r="EL15" s="18">
        <f>STGY6[[#This Row],[INS]]</f>
        <v>0</v>
      </c>
      <c r="EM15" s="18">
        <f>IF(STGY6[[#This Row],[WrL]]="Loss", (STGY6[[#This Row],[INS]]*(1 + EP$8/100)), IF(STGY6[[#This Row],[WrL]]="Won", (0), 0))</f>
        <v>0</v>
      </c>
      <c r="EN15" s="18">
        <f>IF(STGY6[[#This Row],[WrL]]="Loss", (STGY6[[#This Row],[PAM]]+STGY6[[#This Row],[LOS-TEN]]), IF(STGY6[[#This Row],[WrL]]="Won", (STGY6[[#This Row],[INS]]), 0))</f>
        <v>0</v>
      </c>
      <c r="EO15" s="18">
        <f>STGY6[[#This Row],[PAPT]]/2</f>
        <v>0</v>
      </c>
      <c r="EP15" s="43">
        <f>IF(STGY6[[#This Row],[SNO]]=0,0,IF(EL$10, IF(STGY6[[#This Row],[INS-TL]]=0, 0, STGY6[[#This Row],[PFT]]/STGY6[[#This Row],[INS-TL]]%), STGY6[[#This Row],[PFT]]/STGY6[[#This Row],[INS-TL]]%))</f>
        <v>0</v>
      </c>
      <c r="ES15" s="20"/>
      <c r="ET15" s="21"/>
      <c r="EZ15" s="22"/>
      <c r="FB15" s="42">
        <f t="shared" ref="FB15:FB78" si="6">IF(FB14="SNO",0,FB14+1)</f>
        <v>0</v>
      </c>
      <c r="FC15" s="12"/>
      <c r="FD15" s="18">
        <f>IF(STGY7[[#This Row],[SNO]]=0,0,IF(STGY7[[#This Row],[SNO]]=1,FJ$8,IF(FL$10, IF(FP14&gt;=FM$8,0,IF(FP14=0,FJ$8,FO14)), FO14)))</f>
        <v>0</v>
      </c>
      <c r="FE15" s="18" t="str">
        <f>IF(MAIN_STGY[[#This Row],[RSLT]]="","", MAIN_STGY[[#This Row],[RSLT]])</f>
        <v/>
      </c>
      <c r="FF1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" s="18">
        <f>IF(STGY7[[#This Row],[SNO]]=0,0,IF(FL$10, IF(FP14&gt;=FM$8, 0, STGY7[[#This Row],[INS]]+FH14), STGY7[[#This Row],[INS]]+FH14))</f>
        <v>0</v>
      </c>
      <c r="FI15" s="18">
        <f>IF(STGY7[[#This Row],[SNO]]=0,0,IF(FL$10, IF(FP14&gt;=FM$8, 0, FI14+STGY7[[#This Row],[RTN]]), FI14+STGY7[[#This Row],[RTN]]))</f>
        <v>0</v>
      </c>
      <c r="FJ15" s="18">
        <f>STGY7[[#This Row],[RTN-TL]]-STGY7[[#This Row],[INS-TL]]</f>
        <v>0</v>
      </c>
      <c r="FK15" s="18">
        <f>IF(STGY7[[#This Row],[SNO]]=0,0,IF(FL$10, IF(STGY7[[#This Row],[INS]]=0, 0, FN14), FN14))</f>
        <v>0</v>
      </c>
      <c r="FL15" s="18">
        <f>STGY7[[#This Row],[INS]]</f>
        <v>0</v>
      </c>
      <c r="FM15" s="18">
        <f>IF(STGY7[[#This Row],[WrL]]="Loss", (STGY7[[#This Row],[INS]]*(1 + FP$8/100)), IF(STGY7[[#This Row],[WrL]]="Won", (0), 0))</f>
        <v>0</v>
      </c>
      <c r="FN15" s="18">
        <f>IF(STGY7[[#This Row],[WrL]]="Loss", (STGY7[[#This Row],[PAM]]+STGY7[[#This Row],[LOS-TEN]]), IF(STGY7[[#This Row],[WrL]]="Won", (STGY7[[#This Row],[INS]]), 0))</f>
        <v>0</v>
      </c>
      <c r="FO15" s="18">
        <f>STGY7[[#This Row],[PAPT]]/2</f>
        <v>0</v>
      </c>
      <c r="FP15" s="43">
        <f>IF(STGY7[[#This Row],[SNO]]=0,0,IF(FL$10, IF(STGY7[[#This Row],[INS-TL]]=0, 0, STGY7[[#This Row],[PFT]]/STGY7[[#This Row],[INS-TL]]%), STGY7[[#This Row],[PFT]]/STGY7[[#This Row],[INS-TL]]%))</f>
        <v>0</v>
      </c>
      <c r="FS15" s="20"/>
      <c r="FT15" s="21"/>
      <c r="FZ15" s="22"/>
      <c r="GB15" s="42">
        <f t="shared" ref="GB15:GB78" si="7">IF(GB14="SNO",0,GB14+1)</f>
        <v>0</v>
      </c>
      <c r="GC15" s="12"/>
      <c r="GD15" s="18">
        <f>IF(STGY8[[#This Row],[SNO]]=0,0,IF(STGY8[[#This Row],[SNO]]=1,GJ$8,IF(GL$10, IF(GP14&gt;=GM$8,0,IF(GP14=0,GJ$8,GO14)), GO14)))</f>
        <v>0</v>
      </c>
      <c r="GE15" s="18" t="str">
        <f>IF(MAIN_STGY[[#This Row],[RSLT]]="","", MAIN_STGY[[#This Row],[RSLT]])</f>
        <v/>
      </c>
      <c r="GF1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" s="18">
        <f>IF(STGY8[[#This Row],[SNO]]=0,0,IF(GL$10, IF(GP14&gt;=GM$8, 0, STGY8[[#This Row],[INS]]+GH14), STGY8[[#This Row],[INS]]+GH14))</f>
        <v>0</v>
      </c>
      <c r="GI15" s="18">
        <f>IF(STGY8[[#This Row],[SNO]]=0,0,IF(GL$10, IF(GP14&gt;=GM$8, 0, GI14+STGY8[[#This Row],[RTN]]), GI14+STGY8[[#This Row],[RTN]]))</f>
        <v>0</v>
      </c>
      <c r="GJ15" s="18">
        <f>STGY8[[#This Row],[RTN-TL]]-STGY8[[#This Row],[INS-TL]]</f>
        <v>0</v>
      </c>
      <c r="GK15" s="18">
        <f>IF(STGY8[[#This Row],[SNO]]=0,0,IF(GL$10, IF(STGY8[[#This Row],[INS]]=0, 0, GN14), GN14))</f>
        <v>0</v>
      </c>
      <c r="GL15" s="18">
        <f>STGY8[[#This Row],[INS]]</f>
        <v>0</v>
      </c>
      <c r="GM15" s="18">
        <f>IF(STGY8[[#This Row],[WrL]]="Loss", (STGY8[[#This Row],[INS]]*(1 + GP$8/100)), IF(STGY8[[#This Row],[WrL]]="Won", (0), 0))</f>
        <v>0</v>
      </c>
      <c r="GN15" s="18">
        <f>IF(STGY8[[#This Row],[WrL]]="Loss", (STGY8[[#This Row],[PAM]]+STGY8[[#This Row],[LOS-TEN]]), IF(STGY8[[#This Row],[WrL]]="Won", (STGY8[[#This Row],[INS]]), 0))</f>
        <v>0</v>
      </c>
      <c r="GO15" s="18">
        <f>STGY8[[#This Row],[PAPT]]/2</f>
        <v>0</v>
      </c>
      <c r="GP15" s="43">
        <f>IF(STGY8[[#This Row],[SNO]]=0,0,IF(GL$10, IF(STGY8[[#This Row],[INS-TL]]=0, 0, STGY8[[#This Row],[PFT]]/STGY8[[#This Row],[INS-TL]]%), STGY8[[#This Row],[PFT]]/STGY8[[#This Row],[INS-TL]]%))</f>
        <v>0</v>
      </c>
      <c r="GS15" s="20"/>
      <c r="GT15" s="21"/>
      <c r="GZ15" s="22"/>
      <c r="HB15" s="42">
        <f t="shared" ref="HB15:HB78" si="8">IF(HB14="SNO",0,HB14+1)</f>
        <v>0</v>
      </c>
      <c r="HC15" s="12"/>
      <c r="HD15" s="18">
        <f>IF(STGY9[[#This Row],[SNO]]=0,0,IF(STGY9[[#This Row],[SNO]]=1,HJ$8,IF(HL$10, IF(HP14&gt;=HM$8,0,IF(HP14=0,HJ$8,HO14)), HO14)))</f>
        <v>0</v>
      </c>
      <c r="HE15" s="18" t="str">
        <f>IF(MAIN_STGY[[#This Row],[RSLT]]="","", MAIN_STGY[[#This Row],[RSLT]])</f>
        <v/>
      </c>
      <c r="HF1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" s="18">
        <f>IF(STGY9[[#This Row],[SNO]]=0,0,IF(HL$10, IF(HP14&gt;=HM$8, 0, STGY9[[#This Row],[INS]]+HH14), STGY9[[#This Row],[INS]]+HH14))</f>
        <v>0</v>
      </c>
      <c r="HI15" s="18">
        <f>IF(STGY9[[#This Row],[SNO]]=0,0,IF(HL$10, IF(HP14&gt;=HM$8, 0, HI14+STGY9[[#This Row],[RTN]]), HI14+STGY9[[#This Row],[RTN]]))</f>
        <v>0</v>
      </c>
      <c r="HJ15" s="18">
        <f>STGY9[[#This Row],[RTN-TL]]-STGY9[[#This Row],[INS-TL]]</f>
        <v>0</v>
      </c>
      <c r="HK15" s="18">
        <f>IF(STGY9[[#This Row],[SNO]]=0,0,IF(HL$10, IF(STGY9[[#This Row],[INS]]=0, 0, HN14), HN14))</f>
        <v>0</v>
      </c>
      <c r="HL15" s="18">
        <f>STGY9[[#This Row],[INS]]</f>
        <v>0</v>
      </c>
      <c r="HM15" s="18">
        <f>IF(STGY9[[#This Row],[WrL]]="Loss", (STGY9[[#This Row],[INS]]*(1 + HP$8/100)), IF(STGY9[[#This Row],[WrL]]="Won", (0), 0))</f>
        <v>0</v>
      </c>
      <c r="HN15" s="18">
        <f>IF(STGY9[[#This Row],[WrL]]="Loss", (STGY9[[#This Row],[PAM]]+STGY9[[#This Row],[LOS-TEN]]), IF(STGY9[[#This Row],[WrL]]="Won", (STGY9[[#This Row],[INS]]), 0))</f>
        <v>0</v>
      </c>
      <c r="HO15" s="18">
        <f>STGY9[[#This Row],[PAPT]]/2</f>
        <v>0</v>
      </c>
      <c r="HP15" s="43">
        <f>IF(STGY9[[#This Row],[SNO]]=0,0,IF(HL$10, IF(STGY9[[#This Row],[INS-TL]]=0, 0, STGY9[[#This Row],[PFT]]/STGY9[[#This Row],[INS-TL]]%), STGY9[[#This Row],[PFT]]/STGY9[[#This Row],[INS-TL]]%))</f>
        <v>0</v>
      </c>
      <c r="HS15" s="20"/>
      <c r="HT15" s="21"/>
      <c r="HZ15" s="22"/>
      <c r="IB15" s="42">
        <f t="shared" ref="IB15:IB78" si="9">IF(IB14="SNO",0,IB14+1)</f>
        <v>0</v>
      </c>
      <c r="IC15" s="12"/>
      <c r="ID15" s="18">
        <f>IF(STGY10[[#This Row],[SNO]]=0,0,IF(STGY10[[#This Row],[SNO]]=1,IJ$8,IF(IL$10, IF(IP14&gt;=IM$8,0,IF(IP14=0,IJ$8,IO14)), IO14)))</f>
        <v>0</v>
      </c>
      <c r="IE15" s="18" t="str">
        <f>IF(MAIN_STGY[[#This Row],[RSLT]]="","", MAIN_STGY[[#This Row],[RSLT]])</f>
        <v/>
      </c>
      <c r="IF1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" s="18">
        <f>IF(STGY10[[#This Row],[SNO]]=0,0,IF(IL$10, IF(IP14&gt;=IM$8, 0, STGY10[[#This Row],[INS]]+IH14), STGY10[[#This Row],[INS]]+IH14))</f>
        <v>0</v>
      </c>
      <c r="II15" s="18">
        <f>IF(STGY10[[#This Row],[SNO]]=0,0,IF(IL$10, IF(IP14&gt;=IM$8, 0, II14+STGY10[[#This Row],[RTN]]), II14+STGY10[[#This Row],[RTN]]))</f>
        <v>0</v>
      </c>
      <c r="IJ15" s="18">
        <f>STGY10[[#This Row],[RTN-TL]]-STGY10[[#This Row],[INS-TL]]</f>
        <v>0</v>
      </c>
      <c r="IK15" s="18">
        <f>IF(STGY10[[#This Row],[SNO]]=0,0,IF(IL$10, IF(STGY10[[#This Row],[INS]]=0, 0, IN14), IN14))</f>
        <v>0</v>
      </c>
      <c r="IL15" s="18">
        <f>STGY10[[#This Row],[INS]]</f>
        <v>0</v>
      </c>
      <c r="IM15" s="18">
        <f>IF(STGY10[[#This Row],[WrL]]="Loss", (STGY10[[#This Row],[INS]]*(1 + IP$8/100)), IF(STGY10[[#This Row],[WrL]]="Won", (0), 0))</f>
        <v>0</v>
      </c>
      <c r="IN15" s="18">
        <f>IF(STGY10[[#This Row],[WrL]]="Loss", (STGY10[[#This Row],[PAM]]+STGY10[[#This Row],[LOS-TEN]]), IF(STGY10[[#This Row],[WrL]]="Won", (STGY10[[#This Row],[INS]]), 0))</f>
        <v>0</v>
      </c>
      <c r="IO15" s="18">
        <f>STGY10[[#This Row],[PAPT]]/2</f>
        <v>0</v>
      </c>
      <c r="IP15" s="43">
        <f>IF(STGY10[[#This Row],[SNO]]=0,0,IF(IL$10, IF(STGY10[[#This Row],[INS-TL]]=0, 0, STGY10[[#This Row],[PFT]]/STGY10[[#This Row],[INS-TL]]%), STGY10[[#This Row],[PFT]]/STGY10[[#This Row],[INS-TL]]%))</f>
        <v>0</v>
      </c>
      <c r="IS15" s="20"/>
      <c r="IT15" s="21"/>
      <c r="IZ15" s="22"/>
    </row>
    <row r="16" spans="1:260" ht="14.4" x14ac:dyDescent="0.3">
      <c r="B16" s="89">
        <f>IF(B15="SNO",0,B15+1)</f>
        <v>1</v>
      </c>
      <c r="C16" s="12"/>
      <c r="D16" s="18">
        <f>IF(MAIN_STGY[[#This Row],[SNO]]=0,0,IF(MAIN_STGY[[#This Row],[SNO]]=1,J$8,IF(L$10, IF(P15&gt;=M$8,0,IF(P15=0,J$8,O15)), O15)))</f>
        <v>100</v>
      </c>
      <c r="E16" s="12"/>
      <c r="F1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" s="18">
        <f>IF(MAIN_STGY[[#This Row],[SNO]]=0,0,IF(L$10, IF(P15&gt;=M$8, 0, MAIN_STGY[[#This Row],[INS]]+H15), MAIN_STGY[[#This Row],[INS]]+H15))</f>
        <v>100</v>
      </c>
      <c r="I16" s="18">
        <f>IF(MAIN_STGY[[#This Row],[SNO]]=0,0,IF(L$10, IF(P15&gt;=M$8, 0, I15+MAIN_STGY[[#This Row],[RTN]]), I15+MAIN_STGY[[#This Row],[RTN]]))</f>
        <v>0</v>
      </c>
      <c r="J16" s="18">
        <f>MAIN_STGY[[#This Row],[RTN-TL]]-MAIN_STGY[[#This Row],[INS-TL]]</f>
        <v>-100</v>
      </c>
      <c r="K16" s="18">
        <f>IF(MAIN_STGY[[#This Row],[SNO]]=0,0,IF(L$10, IF(MAIN_STGY[[#This Row],[INS]]=0, 0, N15), N15))</f>
        <v>0</v>
      </c>
      <c r="L16" s="18">
        <f>MAIN_STGY[[#This Row],[INS]]</f>
        <v>100</v>
      </c>
      <c r="M16" s="18">
        <f>IF(MAIN_STGY[[#This Row],[WrL]]="Loss", (MAIN_STGY[[#This Row],[INS]]*(1 + P$8/100)), IF(MAIN_STGY[[#This Row],[WrL]]="Won", (0), 0))</f>
        <v>0</v>
      </c>
      <c r="N16" s="18">
        <f>IF(MAIN_STGY[[#This Row],[WrL]]="Loss", (MAIN_STGY[[#This Row],[PAM]]+MAIN_STGY[[#This Row],[LOS-TEN]]), IF(MAIN_STGY[[#This Row],[WrL]]="Won", (MAIN_STGY[[#This Row],[INS]]), 0))</f>
        <v>0</v>
      </c>
      <c r="O16" s="18">
        <f>MAIN_STGY[[#This Row],[PAPT]]/2</f>
        <v>0</v>
      </c>
      <c r="P1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6" s="22"/>
      <c r="AB16" s="42">
        <f>IF(AB15="SNO",0,AB15+1)</f>
        <v>1</v>
      </c>
      <c r="AC16" s="12"/>
      <c r="AD16" s="18">
        <f>IF(STGY2[[#This Row],[SNO]]=0,0,IF(STGY2[[#This Row],[SNO]]=1,AJ$8,IF(AL$10, IF(AP15&gt;=AM$8,0,IF(AP15=0,AJ$8,AO15)), AO15)))</f>
        <v>100</v>
      </c>
      <c r="AE16" s="18" t="str">
        <f>IF(MAIN_STGY[[#This Row],[RSLT]]="","", MAIN_STGY[[#This Row],[RSLT]])</f>
        <v/>
      </c>
      <c r="AF1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" s="18">
        <f>IF(STGY2[[#This Row],[SNO]]=0,0,IF(AL$10, IF(AP15&gt;=AM$8, 0, STGY2[[#This Row],[INS]]+AH15), STGY2[[#This Row],[INS]]+AH15))</f>
        <v>100</v>
      </c>
      <c r="AI16" s="18">
        <f>IF(STGY2[[#This Row],[SNO]]=0,0,IF(AL$10, IF(AP15&gt;=AM$8, 0, AI15+STGY2[[#This Row],[RTN]]), AI15+STGY2[[#This Row],[RTN]]))</f>
        <v>0</v>
      </c>
      <c r="AJ16" s="18">
        <f>STGY2[[#This Row],[RTN-TL]]-STGY2[[#This Row],[INS-TL]]</f>
        <v>-100</v>
      </c>
      <c r="AK16" s="18">
        <f>IF(STGY2[[#This Row],[SNO]]=0,0,IF(AL$10, IF(STGY2[[#This Row],[INS]]=0, 0, AN15), AN15))</f>
        <v>0</v>
      </c>
      <c r="AL16" s="18">
        <f>STGY2[[#This Row],[INS]]</f>
        <v>100</v>
      </c>
      <c r="AM16" s="18">
        <f>IF(STGY2[[#This Row],[WrL]]="Loss", (STGY2[[#This Row],[INS]]*(1 + AP$8/100)), IF(STGY2[[#This Row],[WrL]]="Won", (0), 0))</f>
        <v>0</v>
      </c>
      <c r="AN16" s="18">
        <f>IF(STGY2[[#This Row],[WrL]]="Loss", (STGY2[[#This Row],[PAM]]+STGY2[[#This Row],[LOS-TEN]]), IF(STGY2[[#This Row],[WrL]]="Won", (STGY2[[#This Row],[INS]]), 0))</f>
        <v>0</v>
      </c>
      <c r="AO16" s="18">
        <f>STGY2[[#This Row],[PAPT]]/2</f>
        <v>0</v>
      </c>
      <c r="AP16" s="43">
        <f>IF(STGY2[[#This Row],[SNO]]=0,0,IF(AL$10, IF(STGY2[[#This Row],[INS-TL]]=0, 0, STGY2[[#This Row],[PFT]]/STGY2[[#This Row],[INS-TL]]%), STGY2[[#This Row],[PFT]]/STGY2[[#This Row],[INS-TL]]%))</f>
        <v>-100</v>
      </c>
      <c r="AS16" s="20"/>
      <c r="AT16" s="21"/>
      <c r="AZ16" s="22"/>
      <c r="BB16" s="42">
        <f>IF(BB15="SNO",0,BB15+1)</f>
        <v>1</v>
      </c>
      <c r="BC16" s="12"/>
      <c r="BD16" s="18">
        <f>IF(STGY3[[#This Row],[SNO]]=0,0,IF(STGY3[[#This Row],[SNO]]=1,BJ$8,IF(BL$10, IF(BP15&gt;=BM$8,0,IF(BP15=0,BJ$8,BO15)), BO15)))</f>
        <v>100</v>
      </c>
      <c r="BE16" s="18" t="str">
        <f>IF(MAIN_STGY[[#This Row],[RSLT]]="","", MAIN_STGY[[#This Row],[RSLT]])</f>
        <v/>
      </c>
      <c r="BF1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" s="18">
        <f>IF(STGY3[[#This Row],[SNO]]=0,0,IF(BL$10, IF(BP15&gt;=BM$8, 0, STGY3[[#This Row],[INS]]+BH15), STGY3[[#This Row],[INS]]+BH15))</f>
        <v>100</v>
      </c>
      <c r="BI16" s="18">
        <f>IF(STGY3[[#This Row],[SNO]]=0,0,IF(BL$10, IF(BP15&gt;=BM$8, 0, BI15+STGY3[[#This Row],[RTN]]), BI15+STGY3[[#This Row],[RTN]]))</f>
        <v>0</v>
      </c>
      <c r="BJ16" s="18">
        <f>STGY3[[#This Row],[RTN-TL]]-STGY3[[#This Row],[INS-TL]]</f>
        <v>-100</v>
      </c>
      <c r="BK16" s="18">
        <f>IF(STGY3[[#This Row],[SNO]]=0,0,IF(BL$10, IF(STGY3[[#This Row],[INS]]=0, 0, BN15), BN15))</f>
        <v>0</v>
      </c>
      <c r="BL16" s="18">
        <f>STGY3[[#This Row],[INS]]</f>
        <v>100</v>
      </c>
      <c r="BM16" s="18">
        <f>IF(STGY3[[#This Row],[WrL]]="Loss", (STGY3[[#This Row],[INS]]*(1 + BP$8/100)), IF(STGY3[[#This Row],[WrL]]="Won", (0), 0))</f>
        <v>0</v>
      </c>
      <c r="BN16" s="18">
        <f>IF(STGY3[[#This Row],[WrL]]="Loss", (STGY3[[#This Row],[PAM]]+STGY3[[#This Row],[LOS-TEN]]), IF(STGY3[[#This Row],[WrL]]="Won", (STGY3[[#This Row],[INS]]), 0))</f>
        <v>0</v>
      </c>
      <c r="BO16" s="18">
        <f>STGY3[[#This Row],[PAPT]]/2</f>
        <v>0</v>
      </c>
      <c r="BP16" s="43">
        <f>IF(STGY3[[#This Row],[SNO]]=0,0,IF(BL$10, IF(STGY3[[#This Row],[INS-TL]]=0, 0, STGY3[[#This Row],[PFT]]/STGY3[[#This Row],[INS-TL]]%), STGY3[[#This Row],[PFT]]/STGY3[[#This Row],[INS-TL]]%))</f>
        <v>-100</v>
      </c>
      <c r="BS16" s="20"/>
      <c r="BT16" s="21"/>
      <c r="BZ16" s="22"/>
      <c r="CB16" s="42">
        <f>IF(CB15="SNO",0,CB15+1)</f>
        <v>1</v>
      </c>
      <c r="CC16" s="12"/>
      <c r="CD16" s="18">
        <f>IF(STGY4[[#This Row],[SNO]]=0,0,IF(STGY4[[#This Row],[SNO]]=1,CJ$8,IF(CL$10, IF(CP15&gt;=CM$8,0,IF(CP15=0,CJ$8,CO15)), CO15)))</f>
        <v>100</v>
      </c>
      <c r="CE16" s="18" t="str">
        <f>IF(MAIN_STGY[[#This Row],[RSLT]]="","", MAIN_STGY[[#This Row],[RSLT]])</f>
        <v/>
      </c>
      <c r="CF1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" s="18">
        <f>IF(STGY4[[#This Row],[SNO]]=0,0,IF(CL$10, IF(CP15&gt;=CM$8, 0, STGY4[[#This Row],[INS]]+CH15), STGY4[[#This Row],[INS]]+CH15))</f>
        <v>100</v>
      </c>
      <c r="CI16" s="18">
        <f>IF(STGY4[[#This Row],[SNO]]=0,0,IF(CL$10, IF(CP15&gt;=CM$8, 0, CI15+STGY4[[#This Row],[RTN]]), CI15+STGY4[[#This Row],[RTN]]))</f>
        <v>0</v>
      </c>
      <c r="CJ16" s="18">
        <f>STGY4[[#This Row],[RTN-TL]]-STGY4[[#This Row],[INS-TL]]</f>
        <v>-100</v>
      </c>
      <c r="CK16" s="18">
        <f>IF(STGY4[[#This Row],[SNO]]=0,0,IF(CL$10, IF(STGY4[[#This Row],[INS]]=0, 0, CN15), CN15))</f>
        <v>0</v>
      </c>
      <c r="CL16" s="18">
        <f>STGY4[[#This Row],[INS]]</f>
        <v>100</v>
      </c>
      <c r="CM16" s="18">
        <f>IF(STGY4[[#This Row],[WrL]]="Loss", (STGY4[[#This Row],[INS]]*(1 + CP$8/100)), IF(STGY4[[#This Row],[WrL]]="Won", (0), 0))</f>
        <v>0</v>
      </c>
      <c r="CN16" s="18">
        <f>IF(STGY4[[#This Row],[WrL]]="Loss", (STGY4[[#This Row],[PAM]]+STGY4[[#This Row],[LOS-TEN]]), IF(STGY4[[#This Row],[WrL]]="Won", (STGY4[[#This Row],[INS]]), 0))</f>
        <v>0</v>
      </c>
      <c r="CO16" s="18">
        <f>STGY4[[#This Row],[PAPT]]/2</f>
        <v>0</v>
      </c>
      <c r="CP16" s="43">
        <f>IF(STGY4[[#This Row],[SNO]]=0,0,IF(CL$10, IF(STGY4[[#This Row],[INS-TL]]=0, 0, STGY4[[#This Row],[PFT]]/STGY4[[#This Row],[INS-TL]]%), STGY4[[#This Row],[PFT]]/STGY4[[#This Row],[INS-TL]]%))</f>
        <v>-100</v>
      </c>
      <c r="CS16" s="20"/>
      <c r="CT16" s="21"/>
      <c r="CZ16" s="22"/>
      <c r="DB16" s="42">
        <f>IF(DB15="SNO",0,DB15+1)</f>
        <v>1</v>
      </c>
      <c r="DC16" s="12"/>
      <c r="DD16" s="18">
        <f>IF(STGY5[[#This Row],[SNO]]=0,0,IF(STGY5[[#This Row],[SNO]]=1,DJ$8,IF(DL$10, IF(DP15&gt;=DM$8,0,IF(DP15=0,DJ$8,DO15)), DO15)))</f>
        <v>100</v>
      </c>
      <c r="DE16" s="18" t="str">
        <f>IF(MAIN_STGY[[#This Row],[RSLT]]="","", MAIN_STGY[[#This Row],[RSLT]])</f>
        <v/>
      </c>
      <c r="DF1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" s="18">
        <f>IF(STGY5[[#This Row],[SNO]]=0,0,IF(DL$10, IF(DP15&gt;=DM$8, 0, STGY5[[#This Row],[INS]]+DH15), STGY5[[#This Row],[INS]]+DH15))</f>
        <v>100</v>
      </c>
      <c r="DI16" s="18">
        <f>IF(STGY5[[#This Row],[SNO]]=0,0,IF(DL$10, IF(DP15&gt;=DM$8, 0, DI15+STGY5[[#This Row],[RTN]]), DI15+STGY5[[#This Row],[RTN]]))</f>
        <v>0</v>
      </c>
      <c r="DJ16" s="18">
        <f>STGY5[[#This Row],[RTN-TL]]-STGY5[[#This Row],[INS-TL]]</f>
        <v>-100</v>
      </c>
      <c r="DK16" s="18">
        <f>IF(STGY5[[#This Row],[SNO]]=0,0,IF(DL$10, IF(STGY5[[#This Row],[INS]]=0, 0, DN15), DN15))</f>
        <v>0</v>
      </c>
      <c r="DL16" s="18">
        <f>STGY5[[#This Row],[INS]]</f>
        <v>100</v>
      </c>
      <c r="DM16" s="18">
        <f>IF(STGY5[[#This Row],[WrL]]="Loss", (STGY5[[#This Row],[INS]]*(1 + DP$8/100)), IF(STGY5[[#This Row],[WrL]]="Won", (0), 0))</f>
        <v>0</v>
      </c>
      <c r="DN16" s="18">
        <f>IF(STGY5[[#This Row],[WrL]]="Loss", (STGY5[[#This Row],[PAM]]+STGY5[[#This Row],[LOS-TEN]]), IF(STGY5[[#This Row],[WrL]]="Won", (STGY5[[#This Row],[INS]]), 0))</f>
        <v>0</v>
      </c>
      <c r="DO16" s="18">
        <f>STGY5[[#This Row],[PAPT]]/2</f>
        <v>0</v>
      </c>
      <c r="DP16" s="43">
        <f>IF(STGY5[[#This Row],[SNO]]=0,0,IF(DL$10, IF(STGY5[[#This Row],[INS-TL]]=0, 0, STGY5[[#This Row],[PFT]]/STGY5[[#This Row],[INS-TL]]%), STGY5[[#This Row],[PFT]]/STGY5[[#This Row],[INS-TL]]%))</f>
        <v>-100</v>
      </c>
      <c r="DS16" s="20"/>
      <c r="DT16" s="21"/>
      <c r="DZ16" s="22"/>
      <c r="EB16" s="42">
        <f>IF(EB15="SNO",0,EB15+1)</f>
        <v>1</v>
      </c>
      <c r="EC16" s="12"/>
      <c r="ED16" s="18">
        <f>IF(STGY6[[#This Row],[SNO]]=0,0,IF(STGY6[[#This Row],[SNO]]=1,EJ$8,IF(EL$10, IF(EP15&gt;=EM$8,0,IF(EP15=0,EJ$8,EO15)), EO15)))</f>
        <v>100</v>
      </c>
      <c r="EE16" s="18" t="str">
        <f>IF(MAIN_STGY[[#This Row],[RSLT]]="","", MAIN_STGY[[#This Row],[RSLT]])</f>
        <v/>
      </c>
      <c r="EF1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" s="18">
        <f>IF(STGY6[[#This Row],[SNO]]=0,0,IF(EL$10, IF(EP15&gt;=EM$8, 0, STGY6[[#This Row],[INS]]+EH15), STGY6[[#This Row],[INS]]+EH15))</f>
        <v>100</v>
      </c>
      <c r="EI16" s="18">
        <f>IF(STGY6[[#This Row],[SNO]]=0,0,IF(EL$10, IF(EP15&gt;=EM$8, 0, EI15+STGY6[[#This Row],[RTN]]), EI15+STGY6[[#This Row],[RTN]]))</f>
        <v>0</v>
      </c>
      <c r="EJ16" s="18">
        <f>STGY6[[#This Row],[RTN-TL]]-STGY6[[#This Row],[INS-TL]]</f>
        <v>-100</v>
      </c>
      <c r="EK16" s="18">
        <f>IF(STGY6[[#This Row],[SNO]]=0,0,IF(EL$10, IF(STGY6[[#This Row],[INS]]=0, 0, EN15), EN15))</f>
        <v>0</v>
      </c>
      <c r="EL16" s="18">
        <f>STGY6[[#This Row],[INS]]</f>
        <v>100</v>
      </c>
      <c r="EM16" s="18">
        <f>IF(STGY6[[#This Row],[WrL]]="Loss", (STGY6[[#This Row],[INS]]*(1 + EP$8/100)), IF(STGY6[[#This Row],[WrL]]="Won", (0), 0))</f>
        <v>0</v>
      </c>
      <c r="EN16" s="18">
        <f>IF(STGY6[[#This Row],[WrL]]="Loss", (STGY6[[#This Row],[PAM]]+STGY6[[#This Row],[LOS-TEN]]), IF(STGY6[[#This Row],[WrL]]="Won", (STGY6[[#This Row],[INS]]), 0))</f>
        <v>0</v>
      </c>
      <c r="EO16" s="18">
        <f>STGY6[[#This Row],[PAPT]]/2</f>
        <v>0</v>
      </c>
      <c r="EP16" s="43">
        <f>IF(STGY6[[#This Row],[SNO]]=0,0,IF(EL$10, IF(STGY6[[#This Row],[INS-TL]]=0, 0, STGY6[[#This Row],[PFT]]/STGY6[[#This Row],[INS-TL]]%), STGY6[[#This Row],[PFT]]/STGY6[[#This Row],[INS-TL]]%))</f>
        <v>-100</v>
      </c>
      <c r="ES16" s="20"/>
      <c r="ET16" s="21"/>
      <c r="EZ16" s="22"/>
      <c r="FB16" s="42">
        <f>IF(FB15="SNO",0,FB15+1)</f>
        <v>1</v>
      </c>
      <c r="FC16" s="12"/>
      <c r="FD16" s="18">
        <f>IF(STGY7[[#This Row],[SNO]]=0,0,IF(STGY7[[#This Row],[SNO]]=1,FJ$8,IF(FL$10, IF(FP15&gt;=FM$8,0,IF(FP15=0,FJ$8,FO15)), FO15)))</f>
        <v>100</v>
      </c>
      <c r="FE16" s="18" t="str">
        <f>IF(MAIN_STGY[[#This Row],[RSLT]]="","", MAIN_STGY[[#This Row],[RSLT]])</f>
        <v/>
      </c>
      <c r="FF1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" s="18">
        <f>IF(STGY7[[#This Row],[SNO]]=0,0,IF(FL$10, IF(FP15&gt;=FM$8, 0, STGY7[[#This Row],[INS]]+FH15), STGY7[[#This Row],[INS]]+FH15))</f>
        <v>100</v>
      </c>
      <c r="FI16" s="18">
        <f>IF(STGY7[[#This Row],[SNO]]=0,0,IF(FL$10, IF(FP15&gt;=FM$8, 0, FI15+STGY7[[#This Row],[RTN]]), FI15+STGY7[[#This Row],[RTN]]))</f>
        <v>0</v>
      </c>
      <c r="FJ16" s="18">
        <f>STGY7[[#This Row],[RTN-TL]]-STGY7[[#This Row],[INS-TL]]</f>
        <v>-100</v>
      </c>
      <c r="FK16" s="18">
        <f>IF(STGY7[[#This Row],[SNO]]=0,0,IF(FL$10, IF(STGY7[[#This Row],[INS]]=0, 0, FN15), FN15))</f>
        <v>0</v>
      </c>
      <c r="FL16" s="18">
        <f>STGY7[[#This Row],[INS]]</f>
        <v>100</v>
      </c>
      <c r="FM16" s="18">
        <f>IF(STGY7[[#This Row],[WrL]]="Loss", (STGY7[[#This Row],[INS]]*(1 + FP$8/100)), IF(STGY7[[#This Row],[WrL]]="Won", (0), 0))</f>
        <v>0</v>
      </c>
      <c r="FN16" s="18">
        <f>IF(STGY7[[#This Row],[WrL]]="Loss", (STGY7[[#This Row],[PAM]]+STGY7[[#This Row],[LOS-TEN]]), IF(STGY7[[#This Row],[WrL]]="Won", (STGY7[[#This Row],[INS]]), 0))</f>
        <v>0</v>
      </c>
      <c r="FO16" s="18">
        <f>STGY7[[#This Row],[PAPT]]/2</f>
        <v>0</v>
      </c>
      <c r="FP16" s="43">
        <f>IF(STGY7[[#This Row],[SNO]]=0,0,IF(FL$10, IF(STGY7[[#This Row],[INS-TL]]=0, 0, STGY7[[#This Row],[PFT]]/STGY7[[#This Row],[INS-TL]]%), STGY7[[#This Row],[PFT]]/STGY7[[#This Row],[INS-TL]]%))</f>
        <v>-100</v>
      </c>
      <c r="FS16" s="20"/>
      <c r="FT16" s="21"/>
      <c r="FZ16" s="22"/>
      <c r="GB16" s="42">
        <f>IF(GB15="SNO",0,GB15+1)</f>
        <v>1</v>
      </c>
      <c r="GC16" s="12"/>
      <c r="GD16" s="18">
        <f>IF(STGY8[[#This Row],[SNO]]=0,0,IF(STGY8[[#This Row],[SNO]]=1,GJ$8,IF(GL$10, IF(GP15&gt;=GM$8,0,IF(GP15=0,GJ$8,GO15)), GO15)))</f>
        <v>100</v>
      </c>
      <c r="GE16" s="18" t="str">
        <f>IF(MAIN_STGY[[#This Row],[RSLT]]="","", MAIN_STGY[[#This Row],[RSLT]])</f>
        <v/>
      </c>
      <c r="GF1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" s="18">
        <f>IF(STGY8[[#This Row],[SNO]]=0,0,IF(GL$10, IF(GP15&gt;=GM$8, 0, STGY8[[#This Row],[INS]]+GH15), STGY8[[#This Row],[INS]]+GH15))</f>
        <v>100</v>
      </c>
      <c r="GI16" s="18">
        <f>IF(STGY8[[#This Row],[SNO]]=0,0,IF(GL$10, IF(GP15&gt;=GM$8, 0, GI15+STGY8[[#This Row],[RTN]]), GI15+STGY8[[#This Row],[RTN]]))</f>
        <v>0</v>
      </c>
      <c r="GJ16" s="18">
        <f>STGY8[[#This Row],[RTN-TL]]-STGY8[[#This Row],[INS-TL]]</f>
        <v>-100</v>
      </c>
      <c r="GK16" s="18">
        <f>IF(STGY8[[#This Row],[SNO]]=0,0,IF(GL$10, IF(STGY8[[#This Row],[INS]]=0, 0, GN15), GN15))</f>
        <v>0</v>
      </c>
      <c r="GL16" s="18">
        <f>STGY8[[#This Row],[INS]]</f>
        <v>100</v>
      </c>
      <c r="GM16" s="18">
        <f>IF(STGY8[[#This Row],[WrL]]="Loss", (STGY8[[#This Row],[INS]]*(1 + GP$8/100)), IF(STGY8[[#This Row],[WrL]]="Won", (0), 0))</f>
        <v>0</v>
      </c>
      <c r="GN16" s="18">
        <f>IF(STGY8[[#This Row],[WrL]]="Loss", (STGY8[[#This Row],[PAM]]+STGY8[[#This Row],[LOS-TEN]]), IF(STGY8[[#This Row],[WrL]]="Won", (STGY8[[#This Row],[INS]]), 0))</f>
        <v>0</v>
      </c>
      <c r="GO16" s="18">
        <f>STGY8[[#This Row],[PAPT]]/2</f>
        <v>0</v>
      </c>
      <c r="GP16" s="43">
        <f>IF(STGY8[[#This Row],[SNO]]=0,0,IF(GL$10, IF(STGY8[[#This Row],[INS-TL]]=0, 0, STGY8[[#This Row],[PFT]]/STGY8[[#This Row],[INS-TL]]%), STGY8[[#This Row],[PFT]]/STGY8[[#This Row],[INS-TL]]%))</f>
        <v>-100</v>
      </c>
      <c r="GS16" s="20"/>
      <c r="GT16" s="21"/>
      <c r="GZ16" s="22"/>
      <c r="HB16" s="42">
        <f>IF(HB15="SNO",0,HB15+1)</f>
        <v>1</v>
      </c>
      <c r="HC16" s="12"/>
      <c r="HD16" s="18">
        <f>IF(STGY9[[#This Row],[SNO]]=0,0,IF(STGY9[[#This Row],[SNO]]=1,HJ$8,IF(HL$10, IF(HP15&gt;=HM$8,0,IF(HP15=0,HJ$8,HO15)), HO15)))</f>
        <v>100</v>
      </c>
      <c r="HE16" s="18" t="str">
        <f>IF(MAIN_STGY[[#This Row],[RSLT]]="","", MAIN_STGY[[#This Row],[RSLT]])</f>
        <v/>
      </c>
      <c r="HF1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" s="18">
        <f>IF(STGY9[[#This Row],[SNO]]=0,0,IF(HL$10, IF(HP15&gt;=HM$8, 0, STGY9[[#This Row],[INS]]+HH15), STGY9[[#This Row],[INS]]+HH15))</f>
        <v>100</v>
      </c>
      <c r="HI16" s="18">
        <f>IF(STGY9[[#This Row],[SNO]]=0,0,IF(HL$10, IF(HP15&gt;=HM$8, 0, HI15+STGY9[[#This Row],[RTN]]), HI15+STGY9[[#This Row],[RTN]]))</f>
        <v>0</v>
      </c>
      <c r="HJ16" s="18">
        <f>STGY9[[#This Row],[RTN-TL]]-STGY9[[#This Row],[INS-TL]]</f>
        <v>-100</v>
      </c>
      <c r="HK16" s="18">
        <f>IF(STGY9[[#This Row],[SNO]]=0,0,IF(HL$10, IF(STGY9[[#This Row],[INS]]=0, 0, HN15), HN15))</f>
        <v>0</v>
      </c>
      <c r="HL16" s="18">
        <f>STGY9[[#This Row],[INS]]</f>
        <v>100</v>
      </c>
      <c r="HM16" s="18">
        <f>IF(STGY9[[#This Row],[WrL]]="Loss", (STGY9[[#This Row],[INS]]*(1 + HP$8/100)), IF(STGY9[[#This Row],[WrL]]="Won", (0), 0))</f>
        <v>0</v>
      </c>
      <c r="HN16" s="18">
        <f>IF(STGY9[[#This Row],[WrL]]="Loss", (STGY9[[#This Row],[PAM]]+STGY9[[#This Row],[LOS-TEN]]), IF(STGY9[[#This Row],[WrL]]="Won", (STGY9[[#This Row],[INS]]), 0))</f>
        <v>0</v>
      </c>
      <c r="HO16" s="18">
        <f>STGY9[[#This Row],[PAPT]]/2</f>
        <v>0</v>
      </c>
      <c r="HP16" s="43">
        <f>IF(STGY9[[#This Row],[SNO]]=0,0,IF(HL$10, IF(STGY9[[#This Row],[INS-TL]]=0, 0, STGY9[[#This Row],[PFT]]/STGY9[[#This Row],[INS-TL]]%), STGY9[[#This Row],[PFT]]/STGY9[[#This Row],[INS-TL]]%))</f>
        <v>-100</v>
      </c>
      <c r="HS16" s="20"/>
      <c r="HT16" s="21"/>
      <c r="HZ16" s="22"/>
      <c r="IB16" s="42">
        <f>IF(IB15="SNO",0,IB15+1)</f>
        <v>1</v>
      </c>
      <c r="IC16" s="12"/>
      <c r="ID16" s="18">
        <f>IF(STGY10[[#This Row],[SNO]]=0,0,IF(STGY10[[#This Row],[SNO]]=1,IJ$8,IF(IL$10, IF(IP15&gt;=IM$8,0,IF(IP15=0,IJ$8,IO15)), IO15)))</f>
        <v>100</v>
      </c>
      <c r="IE16" s="18" t="str">
        <f>IF(MAIN_STGY[[#This Row],[RSLT]]="","", MAIN_STGY[[#This Row],[RSLT]])</f>
        <v/>
      </c>
      <c r="IF1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" s="18">
        <f>IF(STGY10[[#This Row],[SNO]]=0,0,IF(IL$10, IF(IP15&gt;=IM$8, 0, STGY10[[#This Row],[INS]]+IH15), STGY10[[#This Row],[INS]]+IH15))</f>
        <v>100</v>
      </c>
      <c r="II16" s="18">
        <f>IF(STGY10[[#This Row],[SNO]]=0,0,IF(IL$10, IF(IP15&gt;=IM$8, 0, II15+STGY10[[#This Row],[RTN]]), II15+STGY10[[#This Row],[RTN]]))</f>
        <v>0</v>
      </c>
      <c r="IJ16" s="18">
        <f>STGY10[[#This Row],[RTN-TL]]-STGY10[[#This Row],[INS-TL]]</f>
        <v>-100</v>
      </c>
      <c r="IK16" s="18">
        <f>IF(STGY10[[#This Row],[SNO]]=0,0,IF(IL$10, IF(STGY10[[#This Row],[INS]]=0, 0, IN15), IN15))</f>
        <v>0</v>
      </c>
      <c r="IL16" s="18">
        <f>STGY10[[#This Row],[INS]]</f>
        <v>100</v>
      </c>
      <c r="IM16" s="18">
        <f>IF(STGY10[[#This Row],[WrL]]="Loss", (STGY10[[#This Row],[INS]]*(1 + IP$8/100)), IF(STGY10[[#This Row],[WrL]]="Won", (0), 0))</f>
        <v>0</v>
      </c>
      <c r="IN16" s="18">
        <f>IF(STGY10[[#This Row],[WrL]]="Loss", (STGY10[[#This Row],[PAM]]+STGY10[[#This Row],[LOS-TEN]]), IF(STGY10[[#This Row],[WrL]]="Won", (STGY10[[#This Row],[INS]]), 0))</f>
        <v>0</v>
      </c>
      <c r="IO16" s="18">
        <f>STGY10[[#This Row],[PAPT]]/2</f>
        <v>0</v>
      </c>
      <c r="IP16" s="43">
        <f>IF(STGY10[[#This Row],[SNO]]=0,0,IF(IL$10, IF(STGY10[[#This Row],[INS-TL]]=0, 0, STGY10[[#This Row],[PFT]]/STGY10[[#This Row],[INS-TL]]%), STGY10[[#This Row],[PFT]]/STGY10[[#This Row],[INS-TL]]%))</f>
        <v>-100</v>
      </c>
      <c r="IS16" s="20"/>
      <c r="IT16" s="21"/>
      <c r="IZ16" s="22"/>
    </row>
    <row r="17" spans="2:260" ht="14.4" x14ac:dyDescent="0.3">
      <c r="B17" s="89">
        <f t="shared" si="0"/>
        <v>2</v>
      </c>
      <c r="C17" s="12"/>
      <c r="D17" s="18">
        <f>IF(MAIN_STGY[[#This Row],[SNO]]=0,0,IF(MAIN_STGY[[#This Row],[SNO]]=1,J$8,IF(L$10, IF(P16&gt;=M$8,0,IF(P16=0,J$8,O16)), O16)))</f>
        <v>0</v>
      </c>
      <c r="E17" s="12"/>
      <c r="F1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" s="18">
        <f>IF(MAIN_STGY[[#This Row],[SNO]]=0,0,IF(L$10, IF(P16&gt;=M$8, 0, MAIN_STGY[[#This Row],[INS]]+H16), MAIN_STGY[[#This Row],[INS]]+H16))</f>
        <v>100</v>
      </c>
      <c r="I17" s="18">
        <f>IF(MAIN_STGY[[#This Row],[SNO]]=0,0,IF(L$10, IF(P16&gt;=M$8, 0, I16+MAIN_STGY[[#This Row],[RTN]]), I16+MAIN_STGY[[#This Row],[RTN]]))</f>
        <v>0</v>
      </c>
      <c r="J17" s="18">
        <f>MAIN_STGY[[#This Row],[RTN-TL]]-MAIN_STGY[[#This Row],[INS-TL]]</f>
        <v>-100</v>
      </c>
      <c r="K17" s="18">
        <f>IF(MAIN_STGY[[#This Row],[SNO]]=0,0,IF(L$10, IF(MAIN_STGY[[#This Row],[INS]]=0, 0, N16), N16))</f>
        <v>0</v>
      </c>
      <c r="L17" s="18">
        <f>MAIN_STGY[[#This Row],[INS]]</f>
        <v>0</v>
      </c>
      <c r="M17" s="18">
        <f>IF(MAIN_STGY[[#This Row],[WrL]]="Loss", (MAIN_STGY[[#This Row],[INS]]*(1 + P$8/100)), IF(MAIN_STGY[[#This Row],[WrL]]="Won", (0), 0))</f>
        <v>0</v>
      </c>
      <c r="N17" s="18">
        <f>IF(MAIN_STGY[[#This Row],[WrL]]="Loss", (MAIN_STGY[[#This Row],[PAM]]+MAIN_STGY[[#This Row],[LOS-TEN]]), IF(MAIN_STGY[[#This Row],[WrL]]="Won", (MAIN_STGY[[#This Row],[INS]]), 0))</f>
        <v>0</v>
      </c>
      <c r="O17" s="18">
        <f>MAIN_STGY[[#This Row],[PAPT]]/2</f>
        <v>0</v>
      </c>
      <c r="P1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7" s="22"/>
      <c r="AB17" s="42">
        <f t="shared" si="1"/>
        <v>2</v>
      </c>
      <c r="AC17" s="12"/>
      <c r="AD17" s="18">
        <f>IF(STGY2[[#This Row],[SNO]]=0,0,IF(STGY2[[#This Row],[SNO]]=1,AJ$8,IF(AL$10, IF(AP16&gt;=AM$8,0,IF(AP16=0,AJ$8,AO16)), AO16)))</f>
        <v>0</v>
      </c>
      <c r="AE17" s="18" t="str">
        <f>IF(MAIN_STGY[[#This Row],[RSLT]]="","", MAIN_STGY[[#This Row],[RSLT]])</f>
        <v/>
      </c>
      <c r="AF1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" s="18">
        <f>IF(STGY2[[#This Row],[SNO]]=0,0,IF(AL$10, IF(AP16&gt;=AM$8, 0, STGY2[[#This Row],[INS]]+AH16), STGY2[[#This Row],[INS]]+AH16))</f>
        <v>100</v>
      </c>
      <c r="AI17" s="18">
        <f>IF(STGY2[[#This Row],[SNO]]=0,0,IF(AL$10, IF(AP16&gt;=AM$8, 0, AI16+STGY2[[#This Row],[RTN]]), AI16+STGY2[[#This Row],[RTN]]))</f>
        <v>0</v>
      </c>
      <c r="AJ17" s="18">
        <f>STGY2[[#This Row],[RTN-TL]]-STGY2[[#This Row],[INS-TL]]</f>
        <v>-100</v>
      </c>
      <c r="AK17" s="18">
        <f>IF(STGY2[[#This Row],[SNO]]=0,0,IF(AL$10, IF(STGY2[[#This Row],[INS]]=0, 0, AN16), AN16))</f>
        <v>0</v>
      </c>
      <c r="AL17" s="18">
        <f>STGY2[[#This Row],[INS]]</f>
        <v>0</v>
      </c>
      <c r="AM17" s="18">
        <f>IF(STGY2[[#This Row],[WrL]]="Loss", (STGY2[[#This Row],[INS]]*(1 + AP$8/100)), IF(STGY2[[#This Row],[WrL]]="Won", (0), 0))</f>
        <v>0</v>
      </c>
      <c r="AN17" s="18">
        <f>IF(STGY2[[#This Row],[WrL]]="Loss", (STGY2[[#This Row],[PAM]]+STGY2[[#This Row],[LOS-TEN]]), IF(STGY2[[#This Row],[WrL]]="Won", (STGY2[[#This Row],[INS]]), 0))</f>
        <v>0</v>
      </c>
      <c r="AO17" s="18">
        <f>STGY2[[#This Row],[PAPT]]/2</f>
        <v>0</v>
      </c>
      <c r="AP17" s="43">
        <f>IF(STGY2[[#This Row],[SNO]]=0,0,IF(AL$10, IF(STGY2[[#This Row],[INS-TL]]=0, 0, STGY2[[#This Row],[PFT]]/STGY2[[#This Row],[INS-TL]]%), STGY2[[#This Row],[PFT]]/STGY2[[#This Row],[INS-TL]]%))</f>
        <v>-100</v>
      </c>
      <c r="AS17" s="20"/>
      <c r="AT17" s="21"/>
      <c r="AZ17" s="22"/>
      <c r="BB17" s="42">
        <f t="shared" si="2"/>
        <v>2</v>
      </c>
      <c r="BC17" s="12"/>
      <c r="BD17" s="18">
        <f>IF(STGY3[[#This Row],[SNO]]=0,0,IF(STGY3[[#This Row],[SNO]]=1,BJ$8,IF(BL$10, IF(BP16&gt;=BM$8,0,IF(BP16=0,BJ$8,BO16)), BO16)))</f>
        <v>0</v>
      </c>
      <c r="BE17" s="18" t="str">
        <f>IF(MAIN_STGY[[#This Row],[RSLT]]="","", MAIN_STGY[[#This Row],[RSLT]])</f>
        <v/>
      </c>
      <c r="BF1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" s="18">
        <f>IF(STGY3[[#This Row],[SNO]]=0,0,IF(BL$10, IF(BP16&gt;=BM$8, 0, STGY3[[#This Row],[INS]]+BH16), STGY3[[#This Row],[INS]]+BH16))</f>
        <v>100</v>
      </c>
      <c r="BI17" s="18">
        <f>IF(STGY3[[#This Row],[SNO]]=0,0,IF(BL$10, IF(BP16&gt;=BM$8, 0, BI16+STGY3[[#This Row],[RTN]]), BI16+STGY3[[#This Row],[RTN]]))</f>
        <v>0</v>
      </c>
      <c r="BJ17" s="18">
        <f>STGY3[[#This Row],[RTN-TL]]-STGY3[[#This Row],[INS-TL]]</f>
        <v>-100</v>
      </c>
      <c r="BK17" s="18">
        <f>IF(STGY3[[#This Row],[SNO]]=0,0,IF(BL$10, IF(STGY3[[#This Row],[INS]]=0, 0, BN16), BN16))</f>
        <v>0</v>
      </c>
      <c r="BL17" s="18">
        <f>STGY3[[#This Row],[INS]]</f>
        <v>0</v>
      </c>
      <c r="BM17" s="18">
        <f>IF(STGY3[[#This Row],[WrL]]="Loss", (STGY3[[#This Row],[INS]]*(1 + BP$8/100)), IF(STGY3[[#This Row],[WrL]]="Won", (0), 0))</f>
        <v>0</v>
      </c>
      <c r="BN17" s="18">
        <f>IF(STGY3[[#This Row],[WrL]]="Loss", (STGY3[[#This Row],[PAM]]+STGY3[[#This Row],[LOS-TEN]]), IF(STGY3[[#This Row],[WrL]]="Won", (STGY3[[#This Row],[INS]]), 0))</f>
        <v>0</v>
      </c>
      <c r="BO17" s="18">
        <f>STGY3[[#This Row],[PAPT]]/2</f>
        <v>0</v>
      </c>
      <c r="BP17" s="43">
        <f>IF(STGY3[[#This Row],[SNO]]=0,0,IF(BL$10, IF(STGY3[[#This Row],[INS-TL]]=0, 0, STGY3[[#This Row],[PFT]]/STGY3[[#This Row],[INS-TL]]%), STGY3[[#This Row],[PFT]]/STGY3[[#This Row],[INS-TL]]%))</f>
        <v>-100</v>
      </c>
      <c r="BS17" s="20"/>
      <c r="BT17" s="21"/>
      <c r="BZ17" s="22"/>
      <c r="CB17" s="42">
        <f t="shared" si="3"/>
        <v>2</v>
      </c>
      <c r="CC17" s="12"/>
      <c r="CD17" s="18">
        <f>IF(STGY4[[#This Row],[SNO]]=0,0,IF(STGY4[[#This Row],[SNO]]=1,CJ$8,IF(CL$10, IF(CP16&gt;=CM$8,0,IF(CP16=0,CJ$8,CO16)), CO16)))</f>
        <v>0</v>
      </c>
      <c r="CE17" s="18" t="str">
        <f>IF(MAIN_STGY[[#This Row],[RSLT]]="","", MAIN_STGY[[#This Row],[RSLT]])</f>
        <v/>
      </c>
      <c r="CF1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" s="18">
        <f>IF(STGY4[[#This Row],[SNO]]=0,0,IF(CL$10, IF(CP16&gt;=CM$8, 0, STGY4[[#This Row],[INS]]+CH16), STGY4[[#This Row],[INS]]+CH16))</f>
        <v>100</v>
      </c>
      <c r="CI17" s="18">
        <f>IF(STGY4[[#This Row],[SNO]]=0,0,IF(CL$10, IF(CP16&gt;=CM$8, 0, CI16+STGY4[[#This Row],[RTN]]), CI16+STGY4[[#This Row],[RTN]]))</f>
        <v>0</v>
      </c>
      <c r="CJ17" s="18">
        <f>STGY4[[#This Row],[RTN-TL]]-STGY4[[#This Row],[INS-TL]]</f>
        <v>-100</v>
      </c>
      <c r="CK17" s="18">
        <f>IF(STGY4[[#This Row],[SNO]]=0,0,IF(CL$10, IF(STGY4[[#This Row],[INS]]=0, 0, CN16), CN16))</f>
        <v>0</v>
      </c>
      <c r="CL17" s="18">
        <f>STGY4[[#This Row],[INS]]</f>
        <v>0</v>
      </c>
      <c r="CM17" s="18">
        <f>IF(STGY4[[#This Row],[WrL]]="Loss", (STGY4[[#This Row],[INS]]*(1 + CP$8/100)), IF(STGY4[[#This Row],[WrL]]="Won", (0), 0))</f>
        <v>0</v>
      </c>
      <c r="CN17" s="18">
        <f>IF(STGY4[[#This Row],[WrL]]="Loss", (STGY4[[#This Row],[PAM]]+STGY4[[#This Row],[LOS-TEN]]), IF(STGY4[[#This Row],[WrL]]="Won", (STGY4[[#This Row],[INS]]), 0))</f>
        <v>0</v>
      </c>
      <c r="CO17" s="18">
        <f>STGY4[[#This Row],[PAPT]]/2</f>
        <v>0</v>
      </c>
      <c r="CP17" s="43">
        <f>IF(STGY4[[#This Row],[SNO]]=0,0,IF(CL$10, IF(STGY4[[#This Row],[INS-TL]]=0, 0, STGY4[[#This Row],[PFT]]/STGY4[[#This Row],[INS-TL]]%), STGY4[[#This Row],[PFT]]/STGY4[[#This Row],[INS-TL]]%))</f>
        <v>-100</v>
      </c>
      <c r="CS17" s="20"/>
      <c r="CT17" s="21"/>
      <c r="CZ17" s="22"/>
      <c r="DB17" s="42">
        <f t="shared" si="4"/>
        <v>2</v>
      </c>
      <c r="DC17" s="12"/>
      <c r="DD17" s="18">
        <f>IF(STGY5[[#This Row],[SNO]]=0,0,IF(STGY5[[#This Row],[SNO]]=1,DJ$8,IF(DL$10, IF(DP16&gt;=DM$8,0,IF(DP16=0,DJ$8,DO16)), DO16)))</f>
        <v>0</v>
      </c>
      <c r="DE17" s="18" t="str">
        <f>IF(MAIN_STGY[[#This Row],[RSLT]]="","", MAIN_STGY[[#This Row],[RSLT]])</f>
        <v/>
      </c>
      <c r="DF1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" s="18">
        <f>IF(STGY5[[#This Row],[SNO]]=0,0,IF(DL$10, IF(DP16&gt;=DM$8, 0, STGY5[[#This Row],[INS]]+DH16), STGY5[[#This Row],[INS]]+DH16))</f>
        <v>100</v>
      </c>
      <c r="DI17" s="18">
        <f>IF(STGY5[[#This Row],[SNO]]=0,0,IF(DL$10, IF(DP16&gt;=DM$8, 0, DI16+STGY5[[#This Row],[RTN]]), DI16+STGY5[[#This Row],[RTN]]))</f>
        <v>0</v>
      </c>
      <c r="DJ17" s="18">
        <f>STGY5[[#This Row],[RTN-TL]]-STGY5[[#This Row],[INS-TL]]</f>
        <v>-100</v>
      </c>
      <c r="DK17" s="18">
        <f>IF(STGY5[[#This Row],[SNO]]=0,0,IF(DL$10, IF(STGY5[[#This Row],[INS]]=0, 0, DN16), DN16))</f>
        <v>0</v>
      </c>
      <c r="DL17" s="18">
        <f>STGY5[[#This Row],[INS]]</f>
        <v>0</v>
      </c>
      <c r="DM17" s="18">
        <f>IF(STGY5[[#This Row],[WrL]]="Loss", (STGY5[[#This Row],[INS]]*(1 + DP$8/100)), IF(STGY5[[#This Row],[WrL]]="Won", (0), 0))</f>
        <v>0</v>
      </c>
      <c r="DN17" s="18">
        <f>IF(STGY5[[#This Row],[WrL]]="Loss", (STGY5[[#This Row],[PAM]]+STGY5[[#This Row],[LOS-TEN]]), IF(STGY5[[#This Row],[WrL]]="Won", (STGY5[[#This Row],[INS]]), 0))</f>
        <v>0</v>
      </c>
      <c r="DO17" s="18">
        <f>STGY5[[#This Row],[PAPT]]/2</f>
        <v>0</v>
      </c>
      <c r="DP17" s="43">
        <f>IF(STGY5[[#This Row],[SNO]]=0,0,IF(DL$10, IF(STGY5[[#This Row],[INS-TL]]=0, 0, STGY5[[#This Row],[PFT]]/STGY5[[#This Row],[INS-TL]]%), STGY5[[#This Row],[PFT]]/STGY5[[#This Row],[INS-TL]]%))</f>
        <v>-100</v>
      </c>
      <c r="DS17" s="20"/>
      <c r="DT17" s="21"/>
      <c r="DZ17" s="22"/>
      <c r="EB17" s="42">
        <f t="shared" si="5"/>
        <v>2</v>
      </c>
      <c r="EC17" s="12"/>
      <c r="ED17" s="18">
        <f>IF(STGY6[[#This Row],[SNO]]=0,0,IF(STGY6[[#This Row],[SNO]]=1,EJ$8,IF(EL$10, IF(EP16&gt;=EM$8,0,IF(EP16=0,EJ$8,EO16)), EO16)))</f>
        <v>0</v>
      </c>
      <c r="EE17" s="18" t="str">
        <f>IF(MAIN_STGY[[#This Row],[RSLT]]="","", MAIN_STGY[[#This Row],[RSLT]])</f>
        <v/>
      </c>
      <c r="EF1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" s="18">
        <f>IF(STGY6[[#This Row],[SNO]]=0,0,IF(EL$10, IF(EP16&gt;=EM$8, 0, STGY6[[#This Row],[INS]]+EH16), STGY6[[#This Row],[INS]]+EH16))</f>
        <v>100</v>
      </c>
      <c r="EI17" s="18">
        <f>IF(STGY6[[#This Row],[SNO]]=0,0,IF(EL$10, IF(EP16&gt;=EM$8, 0, EI16+STGY6[[#This Row],[RTN]]), EI16+STGY6[[#This Row],[RTN]]))</f>
        <v>0</v>
      </c>
      <c r="EJ17" s="18">
        <f>STGY6[[#This Row],[RTN-TL]]-STGY6[[#This Row],[INS-TL]]</f>
        <v>-100</v>
      </c>
      <c r="EK17" s="18">
        <f>IF(STGY6[[#This Row],[SNO]]=0,0,IF(EL$10, IF(STGY6[[#This Row],[INS]]=0, 0, EN16), EN16))</f>
        <v>0</v>
      </c>
      <c r="EL17" s="18">
        <f>STGY6[[#This Row],[INS]]</f>
        <v>0</v>
      </c>
      <c r="EM17" s="18">
        <f>IF(STGY6[[#This Row],[WrL]]="Loss", (STGY6[[#This Row],[INS]]*(1 + EP$8/100)), IF(STGY6[[#This Row],[WrL]]="Won", (0), 0))</f>
        <v>0</v>
      </c>
      <c r="EN17" s="18">
        <f>IF(STGY6[[#This Row],[WrL]]="Loss", (STGY6[[#This Row],[PAM]]+STGY6[[#This Row],[LOS-TEN]]), IF(STGY6[[#This Row],[WrL]]="Won", (STGY6[[#This Row],[INS]]), 0))</f>
        <v>0</v>
      </c>
      <c r="EO17" s="18">
        <f>STGY6[[#This Row],[PAPT]]/2</f>
        <v>0</v>
      </c>
      <c r="EP17" s="43">
        <f>IF(STGY6[[#This Row],[SNO]]=0,0,IF(EL$10, IF(STGY6[[#This Row],[INS-TL]]=0, 0, STGY6[[#This Row],[PFT]]/STGY6[[#This Row],[INS-TL]]%), STGY6[[#This Row],[PFT]]/STGY6[[#This Row],[INS-TL]]%))</f>
        <v>-100</v>
      </c>
      <c r="ES17" s="20"/>
      <c r="ET17" s="21"/>
      <c r="EZ17" s="22"/>
      <c r="FB17" s="42">
        <f t="shared" si="6"/>
        <v>2</v>
      </c>
      <c r="FC17" s="12"/>
      <c r="FD17" s="18">
        <f>IF(STGY7[[#This Row],[SNO]]=0,0,IF(STGY7[[#This Row],[SNO]]=1,FJ$8,IF(FL$10, IF(FP16&gt;=FM$8,0,IF(FP16=0,FJ$8,FO16)), FO16)))</f>
        <v>0</v>
      </c>
      <c r="FE17" s="18" t="str">
        <f>IF(MAIN_STGY[[#This Row],[RSLT]]="","", MAIN_STGY[[#This Row],[RSLT]])</f>
        <v/>
      </c>
      <c r="FF1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" s="18">
        <f>IF(STGY7[[#This Row],[SNO]]=0,0,IF(FL$10, IF(FP16&gt;=FM$8, 0, STGY7[[#This Row],[INS]]+FH16), STGY7[[#This Row],[INS]]+FH16))</f>
        <v>100</v>
      </c>
      <c r="FI17" s="18">
        <f>IF(STGY7[[#This Row],[SNO]]=0,0,IF(FL$10, IF(FP16&gt;=FM$8, 0, FI16+STGY7[[#This Row],[RTN]]), FI16+STGY7[[#This Row],[RTN]]))</f>
        <v>0</v>
      </c>
      <c r="FJ17" s="18">
        <f>STGY7[[#This Row],[RTN-TL]]-STGY7[[#This Row],[INS-TL]]</f>
        <v>-100</v>
      </c>
      <c r="FK17" s="18">
        <f>IF(STGY7[[#This Row],[SNO]]=0,0,IF(FL$10, IF(STGY7[[#This Row],[INS]]=0, 0, FN16), FN16))</f>
        <v>0</v>
      </c>
      <c r="FL17" s="18">
        <f>STGY7[[#This Row],[INS]]</f>
        <v>0</v>
      </c>
      <c r="FM17" s="18">
        <f>IF(STGY7[[#This Row],[WrL]]="Loss", (STGY7[[#This Row],[INS]]*(1 + FP$8/100)), IF(STGY7[[#This Row],[WrL]]="Won", (0), 0))</f>
        <v>0</v>
      </c>
      <c r="FN17" s="18">
        <f>IF(STGY7[[#This Row],[WrL]]="Loss", (STGY7[[#This Row],[PAM]]+STGY7[[#This Row],[LOS-TEN]]), IF(STGY7[[#This Row],[WrL]]="Won", (STGY7[[#This Row],[INS]]), 0))</f>
        <v>0</v>
      </c>
      <c r="FO17" s="18">
        <f>STGY7[[#This Row],[PAPT]]/2</f>
        <v>0</v>
      </c>
      <c r="FP17" s="43">
        <f>IF(STGY7[[#This Row],[SNO]]=0,0,IF(FL$10, IF(STGY7[[#This Row],[INS-TL]]=0, 0, STGY7[[#This Row],[PFT]]/STGY7[[#This Row],[INS-TL]]%), STGY7[[#This Row],[PFT]]/STGY7[[#This Row],[INS-TL]]%))</f>
        <v>-100</v>
      </c>
      <c r="FS17" s="20"/>
      <c r="FT17" s="21"/>
      <c r="FZ17" s="22"/>
      <c r="GB17" s="42">
        <f t="shared" si="7"/>
        <v>2</v>
      </c>
      <c r="GC17" s="12"/>
      <c r="GD17" s="18">
        <f>IF(STGY8[[#This Row],[SNO]]=0,0,IF(STGY8[[#This Row],[SNO]]=1,GJ$8,IF(GL$10, IF(GP16&gt;=GM$8,0,IF(GP16=0,GJ$8,GO16)), GO16)))</f>
        <v>0</v>
      </c>
      <c r="GE17" s="18" t="str">
        <f>IF(MAIN_STGY[[#This Row],[RSLT]]="","", MAIN_STGY[[#This Row],[RSLT]])</f>
        <v/>
      </c>
      <c r="GF1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" s="18">
        <f>IF(STGY8[[#This Row],[SNO]]=0,0,IF(GL$10, IF(GP16&gt;=GM$8, 0, STGY8[[#This Row],[INS]]+GH16), STGY8[[#This Row],[INS]]+GH16))</f>
        <v>100</v>
      </c>
      <c r="GI17" s="18">
        <f>IF(STGY8[[#This Row],[SNO]]=0,0,IF(GL$10, IF(GP16&gt;=GM$8, 0, GI16+STGY8[[#This Row],[RTN]]), GI16+STGY8[[#This Row],[RTN]]))</f>
        <v>0</v>
      </c>
      <c r="GJ17" s="18">
        <f>STGY8[[#This Row],[RTN-TL]]-STGY8[[#This Row],[INS-TL]]</f>
        <v>-100</v>
      </c>
      <c r="GK17" s="18">
        <f>IF(STGY8[[#This Row],[SNO]]=0,0,IF(GL$10, IF(STGY8[[#This Row],[INS]]=0, 0, GN16), GN16))</f>
        <v>0</v>
      </c>
      <c r="GL17" s="18">
        <f>STGY8[[#This Row],[INS]]</f>
        <v>0</v>
      </c>
      <c r="GM17" s="18">
        <f>IF(STGY8[[#This Row],[WrL]]="Loss", (STGY8[[#This Row],[INS]]*(1 + GP$8/100)), IF(STGY8[[#This Row],[WrL]]="Won", (0), 0))</f>
        <v>0</v>
      </c>
      <c r="GN17" s="18">
        <f>IF(STGY8[[#This Row],[WrL]]="Loss", (STGY8[[#This Row],[PAM]]+STGY8[[#This Row],[LOS-TEN]]), IF(STGY8[[#This Row],[WrL]]="Won", (STGY8[[#This Row],[INS]]), 0))</f>
        <v>0</v>
      </c>
      <c r="GO17" s="18">
        <f>STGY8[[#This Row],[PAPT]]/2</f>
        <v>0</v>
      </c>
      <c r="GP17" s="43">
        <f>IF(STGY8[[#This Row],[SNO]]=0,0,IF(GL$10, IF(STGY8[[#This Row],[INS-TL]]=0, 0, STGY8[[#This Row],[PFT]]/STGY8[[#This Row],[INS-TL]]%), STGY8[[#This Row],[PFT]]/STGY8[[#This Row],[INS-TL]]%))</f>
        <v>-100</v>
      </c>
      <c r="GS17" s="20"/>
      <c r="GT17" s="21"/>
      <c r="GZ17" s="22"/>
      <c r="HB17" s="42">
        <f t="shared" si="8"/>
        <v>2</v>
      </c>
      <c r="HC17" s="12"/>
      <c r="HD17" s="18">
        <f>IF(STGY9[[#This Row],[SNO]]=0,0,IF(STGY9[[#This Row],[SNO]]=1,HJ$8,IF(HL$10, IF(HP16&gt;=HM$8,0,IF(HP16=0,HJ$8,HO16)), HO16)))</f>
        <v>0</v>
      </c>
      <c r="HE17" s="18" t="str">
        <f>IF(MAIN_STGY[[#This Row],[RSLT]]="","", MAIN_STGY[[#This Row],[RSLT]])</f>
        <v/>
      </c>
      <c r="HF1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" s="18">
        <f>IF(STGY9[[#This Row],[SNO]]=0,0,IF(HL$10, IF(HP16&gt;=HM$8, 0, STGY9[[#This Row],[INS]]+HH16), STGY9[[#This Row],[INS]]+HH16))</f>
        <v>100</v>
      </c>
      <c r="HI17" s="18">
        <f>IF(STGY9[[#This Row],[SNO]]=0,0,IF(HL$10, IF(HP16&gt;=HM$8, 0, HI16+STGY9[[#This Row],[RTN]]), HI16+STGY9[[#This Row],[RTN]]))</f>
        <v>0</v>
      </c>
      <c r="HJ17" s="18">
        <f>STGY9[[#This Row],[RTN-TL]]-STGY9[[#This Row],[INS-TL]]</f>
        <v>-100</v>
      </c>
      <c r="HK17" s="18">
        <f>IF(STGY9[[#This Row],[SNO]]=0,0,IF(HL$10, IF(STGY9[[#This Row],[INS]]=0, 0, HN16), HN16))</f>
        <v>0</v>
      </c>
      <c r="HL17" s="18">
        <f>STGY9[[#This Row],[INS]]</f>
        <v>0</v>
      </c>
      <c r="HM17" s="18">
        <f>IF(STGY9[[#This Row],[WrL]]="Loss", (STGY9[[#This Row],[INS]]*(1 + HP$8/100)), IF(STGY9[[#This Row],[WrL]]="Won", (0), 0))</f>
        <v>0</v>
      </c>
      <c r="HN17" s="18">
        <f>IF(STGY9[[#This Row],[WrL]]="Loss", (STGY9[[#This Row],[PAM]]+STGY9[[#This Row],[LOS-TEN]]), IF(STGY9[[#This Row],[WrL]]="Won", (STGY9[[#This Row],[INS]]), 0))</f>
        <v>0</v>
      </c>
      <c r="HO17" s="18">
        <f>STGY9[[#This Row],[PAPT]]/2</f>
        <v>0</v>
      </c>
      <c r="HP17" s="43">
        <f>IF(STGY9[[#This Row],[SNO]]=0,0,IF(HL$10, IF(STGY9[[#This Row],[INS-TL]]=0, 0, STGY9[[#This Row],[PFT]]/STGY9[[#This Row],[INS-TL]]%), STGY9[[#This Row],[PFT]]/STGY9[[#This Row],[INS-TL]]%))</f>
        <v>-100</v>
      </c>
      <c r="HS17" s="20"/>
      <c r="HT17" s="21"/>
      <c r="HZ17" s="22"/>
      <c r="IB17" s="42">
        <f t="shared" si="9"/>
        <v>2</v>
      </c>
      <c r="IC17" s="12"/>
      <c r="ID17" s="18">
        <f>IF(STGY10[[#This Row],[SNO]]=0,0,IF(STGY10[[#This Row],[SNO]]=1,IJ$8,IF(IL$10, IF(IP16&gt;=IM$8,0,IF(IP16=0,IJ$8,IO16)), IO16)))</f>
        <v>0</v>
      </c>
      <c r="IE17" s="18" t="str">
        <f>IF(MAIN_STGY[[#This Row],[RSLT]]="","", MAIN_STGY[[#This Row],[RSLT]])</f>
        <v/>
      </c>
      <c r="IF1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" s="18">
        <f>IF(STGY10[[#This Row],[SNO]]=0,0,IF(IL$10, IF(IP16&gt;=IM$8, 0, STGY10[[#This Row],[INS]]+IH16), STGY10[[#This Row],[INS]]+IH16))</f>
        <v>100</v>
      </c>
      <c r="II17" s="18">
        <f>IF(STGY10[[#This Row],[SNO]]=0,0,IF(IL$10, IF(IP16&gt;=IM$8, 0, II16+STGY10[[#This Row],[RTN]]), II16+STGY10[[#This Row],[RTN]]))</f>
        <v>0</v>
      </c>
      <c r="IJ17" s="18">
        <f>STGY10[[#This Row],[RTN-TL]]-STGY10[[#This Row],[INS-TL]]</f>
        <v>-100</v>
      </c>
      <c r="IK17" s="18">
        <f>IF(STGY10[[#This Row],[SNO]]=0,0,IF(IL$10, IF(STGY10[[#This Row],[INS]]=0, 0, IN16), IN16))</f>
        <v>0</v>
      </c>
      <c r="IL17" s="18">
        <f>STGY10[[#This Row],[INS]]</f>
        <v>0</v>
      </c>
      <c r="IM17" s="18">
        <f>IF(STGY10[[#This Row],[WrL]]="Loss", (STGY10[[#This Row],[INS]]*(1 + IP$8/100)), IF(STGY10[[#This Row],[WrL]]="Won", (0), 0))</f>
        <v>0</v>
      </c>
      <c r="IN17" s="18">
        <f>IF(STGY10[[#This Row],[WrL]]="Loss", (STGY10[[#This Row],[PAM]]+STGY10[[#This Row],[LOS-TEN]]), IF(STGY10[[#This Row],[WrL]]="Won", (STGY10[[#This Row],[INS]]), 0))</f>
        <v>0</v>
      </c>
      <c r="IO17" s="18">
        <f>STGY10[[#This Row],[PAPT]]/2</f>
        <v>0</v>
      </c>
      <c r="IP17" s="43">
        <f>IF(STGY10[[#This Row],[SNO]]=0,0,IF(IL$10, IF(STGY10[[#This Row],[INS-TL]]=0, 0, STGY10[[#This Row],[PFT]]/STGY10[[#This Row],[INS-TL]]%), STGY10[[#This Row],[PFT]]/STGY10[[#This Row],[INS-TL]]%))</f>
        <v>-100</v>
      </c>
      <c r="IS17" s="20"/>
      <c r="IT17" s="21"/>
      <c r="IZ17" s="22"/>
    </row>
    <row r="18" spans="2:260" ht="14.4" x14ac:dyDescent="0.3">
      <c r="B18" s="89">
        <f t="shared" si="0"/>
        <v>3</v>
      </c>
      <c r="C18" s="12"/>
      <c r="D18" s="18">
        <f>IF(MAIN_STGY[[#This Row],[SNO]]=0,0,IF(MAIN_STGY[[#This Row],[SNO]]=1,J$8,IF(L$10, IF(P17&gt;=M$8,0,IF(P17=0,J$8,O17)), O17)))</f>
        <v>0</v>
      </c>
      <c r="E18" s="12"/>
      <c r="F1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" s="18">
        <f>IF(MAIN_STGY[[#This Row],[SNO]]=0,0,IF(L$10, IF(P17&gt;=M$8, 0, MAIN_STGY[[#This Row],[INS]]+H17), MAIN_STGY[[#This Row],[INS]]+H17))</f>
        <v>100</v>
      </c>
      <c r="I18" s="18">
        <f>IF(MAIN_STGY[[#This Row],[SNO]]=0,0,IF(L$10, IF(P17&gt;=M$8, 0, I17+MAIN_STGY[[#This Row],[RTN]]), I17+MAIN_STGY[[#This Row],[RTN]]))</f>
        <v>0</v>
      </c>
      <c r="J18" s="18">
        <f>MAIN_STGY[[#This Row],[RTN-TL]]-MAIN_STGY[[#This Row],[INS-TL]]</f>
        <v>-100</v>
      </c>
      <c r="K18" s="18">
        <f>IF(MAIN_STGY[[#This Row],[SNO]]=0,0,IF(L$10, IF(MAIN_STGY[[#This Row],[INS]]=0, 0, N17), N17))</f>
        <v>0</v>
      </c>
      <c r="L18" s="18">
        <f>MAIN_STGY[[#This Row],[INS]]</f>
        <v>0</v>
      </c>
      <c r="M18" s="18">
        <f>IF(MAIN_STGY[[#This Row],[WrL]]="Loss", (MAIN_STGY[[#This Row],[INS]]*(1 + P$8/100)), IF(MAIN_STGY[[#This Row],[WrL]]="Won", (0), 0))</f>
        <v>0</v>
      </c>
      <c r="N18" s="18">
        <f>IF(MAIN_STGY[[#This Row],[WrL]]="Loss", (MAIN_STGY[[#This Row],[PAM]]+MAIN_STGY[[#This Row],[LOS-TEN]]), IF(MAIN_STGY[[#This Row],[WrL]]="Won", (MAIN_STGY[[#This Row],[INS]]), 0))</f>
        <v>0</v>
      </c>
      <c r="O18" s="18">
        <f>MAIN_STGY[[#This Row],[PAPT]]/2</f>
        <v>0</v>
      </c>
      <c r="P1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8" s="44"/>
      <c r="S18" s="45"/>
      <c r="T18" s="46"/>
      <c r="U18" s="84"/>
      <c r="V18" s="44"/>
      <c r="W18" s="44"/>
      <c r="X18" s="44"/>
      <c r="Z18" s="22"/>
      <c r="AB18" s="42">
        <f t="shared" si="1"/>
        <v>3</v>
      </c>
      <c r="AC18" s="12"/>
      <c r="AD18" s="18">
        <f>IF(STGY2[[#This Row],[SNO]]=0,0,IF(STGY2[[#This Row],[SNO]]=1,AJ$8,IF(AL$10, IF(AP17&gt;=AM$8,0,IF(AP17=0,AJ$8,AO17)), AO17)))</f>
        <v>0</v>
      </c>
      <c r="AE18" s="18" t="str">
        <f>IF(MAIN_STGY[[#This Row],[RSLT]]="","", MAIN_STGY[[#This Row],[RSLT]])</f>
        <v/>
      </c>
      <c r="AF1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" s="18">
        <f>IF(STGY2[[#This Row],[SNO]]=0,0,IF(AL$10, IF(AP17&gt;=AM$8, 0, STGY2[[#This Row],[INS]]+AH17), STGY2[[#This Row],[INS]]+AH17))</f>
        <v>100</v>
      </c>
      <c r="AI18" s="18">
        <f>IF(STGY2[[#This Row],[SNO]]=0,0,IF(AL$10, IF(AP17&gt;=AM$8, 0, AI17+STGY2[[#This Row],[RTN]]), AI17+STGY2[[#This Row],[RTN]]))</f>
        <v>0</v>
      </c>
      <c r="AJ18" s="18">
        <f>STGY2[[#This Row],[RTN-TL]]-STGY2[[#This Row],[INS-TL]]</f>
        <v>-100</v>
      </c>
      <c r="AK18" s="18">
        <f>IF(STGY2[[#This Row],[SNO]]=0,0,IF(AL$10, IF(STGY2[[#This Row],[INS]]=0, 0, AN17), AN17))</f>
        <v>0</v>
      </c>
      <c r="AL18" s="18">
        <f>STGY2[[#This Row],[INS]]</f>
        <v>0</v>
      </c>
      <c r="AM18" s="18">
        <f>IF(STGY2[[#This Row],[WrL]]="Loss", (STGY2[[#This Row],[INS]]*(1 + AP$8/100)), IF(STGY2[[#This Row],[WrL]]="Won", (0), 0))</f>
        <v>0</v>
      </c>
      <c r="AN18" s="18">
        <f>IF(STGY2[[#This Row],[WrL]]="Loss", (STGY2[[#This Row],[PAM]]+STGY2[[#This Row],[LOS-TEN]]), IF(STGY2[[#This Row],[WrL]]="Won", (STGY2[[#This Row],[INS]]), 0))</f>
        <v>0</v>
      </c>
      <c r="AO18" s="18">
        <f>STGY2[[#This Row],[PAPT]]/2</f>
        <v>0</v>
      </c>
      <c r="AP18" s="43">
        <f>IF(STGY2[[#This Row],[SNO]]=0,0,IF(AL$10, IF(STGY2[[#This Row],[INS-TL]]=0, 0, STGY2[[#This Row],[PFT]]/STGY2[[#This Row],[INS-TL]]%), STGY2[[#This Row],[PFT]]/STGY2[[#This Row],[INS-TL]]%))</f>
        <v>-100</v>
      </c>
      <c r="AS18" s="20"/>
      <c r="AT18" s="21"/>
      <c r="AZ18" s="22"/>
      <c r="BB18" s="42">
        <f t="shared" si="2"/>
        <v>3</v>
      </c>
      <c r="BC18" s="12"/>
      <c r="BD18" s="18">
        <f>IF(STGY3[[#This Row],[SNO]]=0,0,IF(STGY3[[#This Row],[SNO]]=1,BJ$8,IF(BL$10, IF(BP17&gt;=BM$8,0,IF(BP17=0,BJ$8,BO17)), BO17)))</f>
        <v>0</v>
      </c>
      <c r="BE18" s="18" t="str">
        <f>IF(MAIN_STGY[[#This Row],[RSLT]]="","", MAIN_STGY[[#This Row],[RSLT]])</f>
        <v/>
      </c>
      <c r="BF1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" s="18">
        <f>IF(STGY3[[#This Row],[SNO]]=0,0,IF(BL$10, IF(BP17&gt;=BM$8, 0, STGY3[[#This Row],[INS]]+BH17), STGY3[[#This Row],[INS]]+BH17))</f>
        <v>100</v>
      </c>
      <c r="BI18" s="18">
        <f>IF(STGY3[[#This Row],[SNO]]=0,0,IF(BL$10, IF(BP17&gt;=BM$8, 0, BI17+STGY3[[#This Row],[RTN]]), BI17+STGY3[[#This Row],[RTN]]))</f>
        <v>0</v>
      </c>
      <c r="BJ18" s="18">
        <f>STGY3[[#This Row],[RTN-TL]]-STGY3[[#This Row],[INS-TL]]</f>
        <v>-100</v>
      </c>
      <c r="BK18" s="18">
        <f>IF(STGY3[[#This Row],[SNO]]=0,0,IF(BL$10, IF(STGY3[[#This Row],[INS]]=0, 0, BN17), BN17))</f>
        <v>0</v>
      </c>
      <c r="BL18" s="18">
        <f>STGY3[[#This Row],[INS]]</f>
        <v>0</v>
      </c>
      <c r="BM18" s="18">
        <f>IF(STGY3[[#This Row],[WrL]]="Loss", (STGY3[[#This Row],[INS]]*(1 + BP$8/100)), IF(STGY3[[#This Row],[WrL]]="Won", (0), 0))</f>
        <v>0</v>
      </c>
      <c r="BN18" s="18">
        <f>IF(STGY3[[#This Row],[WrL]]="Loss", (STGY3[[#This Row],[PAM]]+STGY3[[#This Row],[LOS-TEN]]), IF(STGY3[[#This Row],[WrL]]="Won", (STGY3[[#This Row],[INS]]), 0))</f>
        <v>0</v>
      </c>
      <c r="BO18" s="18">
        <f>STGY3[[#This Row],[PAPT]]/2</f>
        <v>0</v>
      </c>
      <c r="BP18" s="43">
        <f>IF(STGY3[[#This Row],[SNO]]=0,0,IF(BL$10, IF(STGY3[[#This Row],[INS-TL]]=0, 0, STGY3[[#This Row],[PFT]]/STGY3[[#This Row],[INS-TL]]%), STGY3[[#This Row],[PFT]]/STGY3[[#This Row],[INS-TL]]%))</f>
        <v>-100</v>
      </c>
      <c r="BS18" s="20"/>
      <c r="BT18" s="21"/>
      <c r="BZ18" s="22"/>
      <c r="CB18" s="42">
        <f t="shared" si="3"/>
        <v>3</v>
      </c>
      <c r="CC18" s="12"/>
      <c r="CD18" s="18">
        <f>IF(STGY4[[#This Row],[SNO]]=0,0,IF(STGY4[[#This Row],[SNO]]=1,CJ$8,IF(CL$10, IF(CP17&gt;=CM$8,0,IF(CP17=0,CJ$8,CO17)), CO17)))</f>
        <v>0</v>
      </c>
      <c r="CE18" s="18" t="str">
        <f>IF(MAIN_STGY[[#This Row],[RSLT]]="","", MAIN_STGY[[#This Row],[RSLT]])</f>
        <v/>
      </c>
      <c r="CF1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" s="18">
        <f>IF(STGY4[[#This Row],[SNO]]=0,0,IF(CL$10, IF(CP17&gt;=CM$8, 0, STGY4[[#This Row],[INS]]+CH17), STGY4[[#This Row],[INS]]+CH17))</f>
        <v>100</v>
      </c>
      <c r="CI18" s="18">
        <f>IF(STGY4[[#This Row],[SNO]]=0,0,IF(CL$10, IF(CP17&gt;=CM$8, 0, CI17+STGY4[[#This Row],[RTN]]), CI17+STGY4[[#This Row],[RTN]]))</f>
        <v>0</v>
      </c>
      <c r="CJ18" s="18">
        <f>STGY4[[#This Row],[RTN-TL]]-STGY4[[#This Row],[INS-TL]]</f>
        <v>-100</v>
      </c>
      <c r="CK18" s="18">
        <f>IF(STGY4[[#This Row],[SNO]]=0,0,IF(CL$10, IF(STGY4[[#This Row],[INS]]=0, 0, CN17), CN17))</f>
        <v>0</v>
      </c>
      <c r="CL18" s="18">
        <f>STGY4[[#This Row],[INS]]</f>
        <v>0</v>
      </c>
      <c r="CM18" s="18">
        <f>IF(STGY4[[#This Row],[WrL]]="Loss", (STGY4[[#This Row],[INS]]*(1 + CP$8/100)), IF(STGY4[[#This Row],[WrL]]="Won", (0), 0))</f>
        <v>0</v>
      </c>
      <c r="CN18" s="18">
        <f>IF(STGY4[[#This Row],[WrL]]="Loss", (STGY4[[#This Row],[PAM]]+STGY4[[#This Row],[LOS-TEN]]), IF(STGY4[[#This Row],[WrL]]="Won", (STGY4[[#This Row],[INS]]), 0))</f>
        <v>0</v>
      </c>
      <c r="CO18" s="18">
        <f>STGY4[[#This Row],[PAPT]]/2</f>
        <v>0</v>
      </c>
      <c r="CP18" s="43">
        <f>IF(STGY4[[#This Row],[SNO]]=0,0,IF(CL$10, IF(STGY4[[#This Row],[INS-TL]]=0, 0, STGY4[[#This Row],[PFT]]/STGY4[[#This Row],[INS-TL]]%), STGY4[[#This Row],[PFT]]/STGY4[[#This Row],[INS-TL]]%))</f>
        <v>-100</v>
      </c>
      <c r="CS18" s="20"/>
      <c r="CT18" s="21"/>
      <c r="CZ18" s="22"/>
      <c r="DB18" s="42">
        <f t="shared" si="4"/>
        <v>3</v>
      </c>
      <c r="DC18" s="12"/>
      <c r="DD18" s="18">
        <f>IF(STGY5[[#This Row],[SNO]]=0,0,IF(STGY5[[#This Row],[SNO]]=1,DJ$8,IF(DL$10, IF(DP17&gt;=DM$8,0,IF(DP17=0,DJ$8,DO17)), DO17)))</f>
        <v>0</v>
      </c>
      <c r="DE18" s="18" t="str">
        <f>IF(MAIN_STGY[[#This Row],[RSLT]]="","", MAIN_STGY[[#This Row],[RSLT]])</f>
        <v/>
      </c>
      <c r="DF1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" s="18">
        <f>IF(STGY5[[#This Row],[SNO]]=0,0,IF(DL$10, IF(DP17&gt;=DM$8, 0, STGY5[[#This Row],[INS]]+DH17), STGY5[[#This Row],[INS]]+DH17))</f>
        <v>100</v>
      </c>
      <c r="DI18" s="18">
        <f>IF(STGY5[[#This Row],[SNO]]=0,0,IF(DL$10, IF(DP17&gt;=DM$8, 0, DI17+STGY5[[#This Row],[RTN]]), DI17+STGY5[[#This Row],[RTN]]))</f>
        <v>0</v>
      </c>
      <c r="DJ18" s="18">
        <f>STGY5[[#This Row],[RTN-TL]]-STGY5[[#This Row],[INS-TL]]</f>
        <v>-100</v>
      </c>
      <c r="DK18" s="18">
        <f>IF(STGY5[[#This Row],[SNO]]=0,0,IF(DL$10, IF(STGY5[[#This Row],[INS]]=0, 0, DN17), DN17))</f>
        <v>0</v>
      </c>
      <c r="DL18" s="18">
        <f>STGY5[[#This Row],[INS]]</f>
        <v>0</v>
      </c>
      <c r="DM18" s="18">
        <f>IF(STGY5[[#This Row],[WrL]]="Loss", (STGY5[[#This Row],[INS]]*(1 + DP$8/100)), IF(STGY5[[#This Row],[WrL]]="Won", (0), 0))</f>
        <v>0</v>
      </c>
      <c r="DN18" s="18">
        <f>IF(STGY5[[#This Row],[WrL]]="Loss", (STGY5[[#This Row],[PAM]]+STGY5[[#This Row],[LOS-TEN]]), IF(STGY5[[#This Row],[WrL]]="Won", (STGY5[[#This Row],[INS]]), 0))</f>
        <v>0</v>
      </c>
      <c r="DO18" s="18">
        <f>STGY5[[#This Row],[PAPT]]/2</f>
        <v>0</v>
      </c>
      <c r="DP18" s="43">
        <f>IF(STGY5[[#This Row],[SNO]]=0,0,IF(DL$10, IF(STGY5[[#This Row],[INS-TL]]=0, 0, STGY5[[#This Row],[PFT]]/STGY5[[#This Row],[INS-TL]]%), STGY5[[#This Row],[PFT]]/STGY5[[#This Row],[INS-TL]]%))</f>
        <v>-100</v>
      </c>
      <c r="DS18" s="20"/>
      <c r="DT18" s="21"/>
      <c r="DZ18" s="22"/>
      <c r="EB18" s="42">
        <f t="shared" si="5"/>
        <v>3</v>
      </c>
      <c r="EC18" s="12"/>
      <c r="ED18" s="18">
        <f>IF(STGY6[[#This Row],[SNO]]=0,0,IF(STGY6[[#This Row],[SNO]]=1,EJ$8,IF(EL$10, IF(EP17&gt;=EM$8,0,IF(EP17=0,EJ$8,EO17)), EO17)))</f>
        <v>0</v>
      </c>
      <c r="EE18" s="18" t="str">
        <f>IF(MAIN_STGY[[#This Row],[RSLT]]="","", MAIN_STGY[[#This Row],[RSLT]])</f>
        <v/>
      </c>
      <c r="EF1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" s="18">
        <f>IF(STGY6[[#This Row],[SNO]]=0,0,IF(EL$10, IF(EP17&gt;=EM$8, 0, STGY6[[#This Row],[INS]]+EH17), STGY6[[#This Row],[INS]]+EH17))</f>
        <v>100</v>
      </c>
      <c r="EI18" s="18">
        <f>IF(STGY6[[#This Row],[SNO]]=0,0,IF(EL$10, IF(EP17&gt;=EM$8, 0, EI17+STGY6[[#This Row],[RTN]]), EI17+STGY6[[#This Row],[RTN]]))</f>
        <v>0</v>
      </c>
      <c r="EJ18" s="18">
        <f>STGY6[[#This Row],[RTN-TL]]-STGY6[[#This Row],[INS-TL]]</f>
        <v>-100</v>
      </c>
      <c r="EK18" s="18">
        <f>IF(STGY6[[#This Row],[SNO]]=0,0,IF(EL$10, IF(STGY6[[#This Row],[INS]]=0, 0, EN17), EN17))</f>
        <v>0</v>
      </c>
      <c r="EL18" s="18">
        <f>STGY6[[#This Row],[INS]]</f>
        <v>0</v>
      </c>
      <c r="EM18" s="18">
        <f>IF(STGY6[[#This Row],[WrL]]="Loss", (STGY6[[#This Row],[INS]]*(1 + EP$8/100)), IF(STGY6[[#This Row],[WrL]]="Won", (0), 0))</f>
        <v>0</v>
      </c>
      <c r="EN18" s="18">
        <f>IF(STGY6[[#This Row],[WrL]]="Loss", (STGY6[[#This Row],[PAM]]+STGY6[[#This Row],[LOS-TEN]]), IF(STGY6[[#This Row],[WrL]]="Won", (STGY6[[#This Row],[INS]]), 0))</f>
        <v>0</v>
      </c>
      <c r="EO18" s="18">
        <f>STGY6[[#This Row],[PAPT]]/2</f>
        <v>0</v>
      </c>
      <c r="EP18" s="43">
        <f>IF(STGY6[[#This Row],[SNO]]=0,0,IF(EL$10, IF(STGY6[[#This Row],[INS-TL]]=0, 0, STGY6[[#This Row],[PFT]]/STGY6[[#This Row],[INS-TL]]%), STGY6[[#This Row],[PFT]]/STGY6[[#This Row],[INS-TL]]%))</f>
        <v>-100</v>
      </c>
      <c r="ES18" s="20"/>
      <c r="ET18" s="21"/>
      <c r="EZ18" s="22"/>
      <c r="FB18" s="42">
        <f t="shared" si="6"/>
        <v>3</v>
      </c>
      <c r="FC18" s="12"/>
      <c r="FD18" s="18">
        <f>IF(STGY7[[#This Row],[SNO]]=0,0,IF(STGY7[[#This Row],[SNO]]=1,FJ$8,IF(FL$10, IF(FP17&gt;=FM$8,0,IF(FP17=0,FJ$8,FO17)), FO17)))</f>
        <v>0</v>
      </c>
      <c r="FE18" s="18" t="str">
        <f>IF(MAIN_STGY[[#This Row],[RSLT]]="","", MAIN_STGY[[#This Row],[RSLT]])</f>
        <v/>
      </c>
      <c r="FF1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" s="18">
        <f>IF(STGY7[[#This Row],[SNO]]=0,0,IF(FL$10, IF(FP17&gt;=FM$8, 0, STGY7[[#This Row],[INS]]+FH17), STGY7[[#This Row],[INS]]+FH17))</f>
        <v>100</v>
      </c>
      <c r="FI18" s="18">
        <f>IF(STGY7[[#This Row],[SNO]]=0,0,IF(FL$10, IF(FP17&gt;=FM$8, 0, FI17+STGY7[[#This Row],[RTN]]), FI17+STGY7[[#This Row],[RTN]]))</f>
        <v>0</v>
      </c>
      <c r="FJ18" s="18">
        <f>STGY7[[#This Row],[RTN-TL]]-STGY7[[#This Row],[INS-TL]]</f>
        <v>-100</v>
      </c>
      <c r="FK18" s="18">
        <f>IF(STGY7[[#This Row],[SNO]]=0,0,IF(FL$10, IF(STGY7[[#This Row],[INS]]=0, 0, FN17), FN17))</f>
        <v>0</v>
      </c>
      <c r="FL18" s="18">
        <f>STGY7[[#This Row],[INS]]</f>
        <v>0</v>
      </c>
      <c r="FM18" s="18">
        <f>IF(STGY7[[#This Row],[WrL]]="Loss", (STGY7[[#This Row],[INS]]*(1 + FP$8/100)), IF(STGY7[[#This Row],[WrL]]="Won", (0), 0))</f>
        <v>0</v>
      </c>
      <c r="FN18" s="18">
        <f>IF(STGY7[[#This Row],[WrL]]="Loss", (STGY7[[#This Row],[PAM]]+STGY7[[#This Row],[LOS-TEN]]), IF(STGY7[[#This Row],[WrL]]="Won", (STGY7[[#This Row],[INS]]), 0))</f>
        <v>0</v>
      </c>
      <c r="FO18" s="18">
        <f>STGY7[[#This Row],[PAPT]]/2</f>
        <v>0</v>
      </c>
      <c r="FP18" s="43">
        <f>IF(STGY7[[#This Row],[SNO]]=0,0,IF(FL$10, IF(STGY7[[#This Row],[INS-TL]]=0, 0, STGY7[[#This Row],[PFT]]/STGY7[[#This Row],[INS-TL]]%), STGY7[[#This Row],[PFT]]/STGY7[[#This Row],[INS-TL]]%))</f>
        <v>-100</v>
      </c>
      <c r="FS18" s="20"/>
      <c r="FT18" s="21"/>
      <c r="FZ18" s="22"/>
      <c r="GB18" s="42">
        <f t="shared" si="7"/>
        <v>3</v>
      </c>
      <c r="GC18" s="12"/>
      <c r="GD18" s="18">
        <f>IF(STGY8[[#This Row],[SNO]]=0,0,IF(STGY8[[#This Row],[SNO]]=1,GJ$8,IF(GL$10, IF(GP17&gt;=GM$8,0,IF(GP17=0,GJ$8,GO17)), GO17)))</f>
        <v>0</v>
      </c>
      <c r="GE18" s="18" t="str">
        <f>IF(MAIN_STGY[[#This Row],[RSLT]]="","", MAIN_STGY[[#This Row],[RSLT]])</f>
        <v/>
      </c>
      <c r="GF1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" s="18">
        <f>IF(STGY8[[#This Row],[SNO]]=0,0,IF(GL$10, IF(GP17&gt;=GM$8, 0, STGY8[[#This Row],[INS]]+GH17), STGY8[[#This Row],[INS]]+GH17))</f>
        <v>100</v>
      </c>
      <c r="GI18" s="18">
        <f>IF(STGY8[[#This Row],[SNO]]=0,0,IF(GL$10, IF(GP17&gt;=GM$8, 0, GI17+STGY8[[#This Row],[RTN]]), GI17+STGY8[[#This Row],[RTN]]))</f>
        <v>0</v>
      </c>
      <c r="GJ18" s="18">
        <f>STGY8[[#This Row],[RTN-TL]]-STGY8[[#This Row],[INS-TL]]</f>
        <v>-100</v>
      </c>
      <c r="GK18" s="18">
        <f>IF(STGY8[[#This Row],[SNO]]=0,0,IF(GL$10, IF(STGY8[[#This Row],[INS]]=0, 0, GN17), GN17))</f>
        <v>0</v>
      </c>
      <c r="GL18" s="18">
        <f>STGY8[[#This Row],[INS]]</f>
        <v>0</v>
      </c>
      <c r="GM18" s="18">
        <f>IF(STGY8[[#This Row],[WrL]]="Loss", (STGY8[[#This Row],[INS]]*(1 + GP$8/100)), IF(STGY8[[#This Row],[WrL]]="Won", (0), 0))</f>
        <v>0</v>
      </c>
      <c r="GN18" s="18">
        <f>IF(STGY8[[#This Row],[WrL]]="Loss", (STGY8[[#This Row],[PAM]]+STGY8[[#This Row],[LOS-TEN]]), IF(STGY8[[#This Row],[WrL]]="Won", (STGY8[[#This Row],[INS]]), 0))</f>
        <v>0</v>
      </c>
      <c r="GO18" s="18">
        <f>STGY8[[#This Row],[PAPT]]/2</f>
        <v>0</v>
      </c>
      <c r="GP18" s="43">
        <f>IF(STGY8[[#This Row],[SNO]]=0,0,IF(GL$10, IF(STGY8[[#This Row],[INS-TL]]=0, 0, STGY8[[#This Row],[PFT]]/STGY8[[#This Row],[INS-TL]]%), STGY8[[#This Row],[PFT]]/STGY8[[#This Row],[INS-TL]]%))</f>
        <v>-100</v>
      </c>
      <c r="GS18" s="20"/>
      <c r="GT18" s="21"/>
      <c r="GZ18" s="22"/>
      <c r="HB18" s="42">
        <f t="shared" si="8"/>
        <v>3</v>
      </c>
      <c r="HC18" s="12"/>
      <c r="HD18" s="18">
        <f>IF(STGY9[[#This Row],[SNO]]=0,0,IF(STGY9[[#This Row],[SNO]]=1,HJ$8,IF(HL$10, IF(HP17&gt;=HM$8,0,IF(HP17=0,HJ$8,HO17)), HO17)))</f>
        <v>0</v>
      </c>
      <c r="HE18" s="18" t="str">
        <f>IF(MAIN_STGY[[#This Row],[RSLT]]="","", MAIN_STGY[[#This Row],[RSLT]])</f>
        <v/>
      </c>
      <c r="HF1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" s="18">
        <f>IF(STGY9[[#This Row],[SNO]]=0,0,IF(HL$10, IF(HP17&gt;=HM$8, 0, STGY9[[#This Row],[INS]]+HH17), STGY9[[#This Row],[INS]]+HH17))</f>
        <v>100</v>
      </c>
      <c r="HI18" s="18">
        <f>IF(STGY9[[#This Row],[SNO]]=0,0,IF(HL$10, IF(HP17&gt;=HM$8, 0, HI17+STGY9[[#This Row],[RTN]]), HI17+STGY9[[#This Row],[RTN]]))</f>
        <v>0</v>
      </c>
      <c r="HJ18" s="18">
        <f>STGY9[[#This Row],[RTN-TL]]-STGY9[[#This Row],[INS-TL]]</f>
        <v>-100</v>
      </c>
      <c r="HK18" s="18">
        <f>IF(STGY9[[#This Row],[SNO]]=0,0,IF(HL$10, IF(STGY9[[#This Row],[INS]]=0, 0, HN17), HN17))</f>
        <v>0</v>
      </c>
      <c r="HL18" s="18">
        <f>STGY9[[#This Row],[INS]]</f>
        <v>0</v>
      </c>
      <c r="HM18" s="18">
        <f>IF(STGY9[[#This Row],[WrL]]="Loss", (STGY9[[#This Row],[INS]]*(1 + HP$8/100)), IF(STGY9[[#This Row],[WrL]]="Won", (0), 0))</f>
        <v>0</v>
      </c>
      <c r="HN18" s="18">
        <f>IF(STGY9[[#This Row],[WrL]]="Loss", (STGY9[[#This Row],[PAM]]+STGY9[[#This Row],[LOS-TEN]]), IF(STGY9[[#This Row],[WrL]]="Won", (STGY9[[#This Row],[INS]]), 0))</f>
        <v>0</v>
      </c>
      <c r="HO18" s="18">
        <f>STGY9[[#This Row],[PAPT]]/2</f>
        <v>0</v>
      </c>
      <c r="HP18" s="43">
        <f>IF(STGY9[[#This Row],[SNO]]=0,0,IF(HL$10, IF(STGY9[[#This Row],[INS-TL]]=0, 0, STGY9[[#This Row],[PFT]]/STGY9[[#This Row],[INS-TL]]%), STGY9[[#This Row],[PFT]]/STGY9[[#This Row],[INS-TL]]%))</f>
        <v>-100</v>
      </c>
      <c r="HS18" s="20"/>
      <c r="HT18" s="21"/>
      <c r="HZ18" s="22"/>
      <c r="IB18" s="42">
        <f t="shared" si="9"/>
        <v>3</v>
      </c>
      <c r="IC18" s="12"/>
      <c r="ID18" s="18">
        <f>IF(STGY10[[#This Row],[SNO]]=0,0,IF(STGY10[[#This Row],[SNO]]=1,IJ$8,IF(IL$10, IF(IP17&gt;=IM$8,0,IF(IP17=0,IJ$8,IO17)), IO17)))</f>
        <v>0</v>
      </c>
      <c r="IE18" s="18" t="str">
        <f>IF(MAIN_STGY[[#This Row],[RSLT]]="","", MAIN_STGY[[#This Row],[RSLT]])</f>
        <v/>
      </c>
      <c r="IF1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" s="18">
        <f>IF(STGY10[[#This Row],[SNO]]=0,0,IF(IL$10, IF(IP17&gt;=IM$8, 0, STGY10[[#This Row],[INS]]+IH17), STGY10[[#This Row],[INS]]+IH17))</f>
        <v>100</v>
      </c>
      <c r="II18" s="18">
        <f>IF(STGY10[[#This Row],[SNO]]=0,0,IF(IL$10, IF(IP17&gt;=IM$8, 0, II17+STGY10[[#This Row],[RTN]]), II17+STGY10[[#This Row],[RTN]]))</f>
        <v>0</v>
      </c>
      <c r="IJ18" s="18">
        <f>STGY10[[#This Row],[RTN-TL]]-STGY10[[#This Row],[INS-TL]]</f>
        <v>-100</v>
      </c>
      <c r="IK18" s="18">
        <f>IF(STGY10[[#This Row],[SNO]]=0,0,IF(IL$10, IF(STGY10[[#This Row],[INS]]=0, 0, IN17), IN17))</f>
        <v>0</v>
      </c>
      <c r="IL18" s="18">
        <f>STGY10[[#This Row],[INS]]</f>
        <v>0</v>
      </c>
      <c r="IM18" s="18">
        <f>IF(STGY10[[#This Row],[WrL]]="Loss", (STGY10[[#This Row],[INS]]*(1 + IP$8/100)), IF(STGY10[[#This Row],[WrL]]="Won", (0), 0))</f>
        <v>0</v>
      </c>
      <c r="IN18" s="18">
        <f>IF(STGY10[[#This Row],[WrL]]="Loss", (STGY10[[#This Row],[PAM]]+STGY10[[#This Row],[LOS-TEN]]), IF(STGY10[[#This Row],[WrL]]="Won", (STGY10[[#This Row],[INS]]), 0))</f>
        <v>0</v>
      </c>
      <c r="IO18" s="18">
        <f>STGY10[[#This Row],[PAPT]]/2</f>
        <v>0</v>
      </c>
      <c r="IP18" s="43">
        <f>IF(STGY10[[#This Row],[SNO]]=0,0,IF(IL$10, IF(STGY10[[#This Row],[INS-TL]]=0, 0, STGY10[[#This Row],[PFT]]/STGY10[[#This Row],[INS-TL]]%), STGY10[[#This Row],[PFT]]/STGY10[[#This Row],[INS-TL]]%))</f>
        <v>-100</v>
      </c>
      <c r="IS18" s="20"/>
      <c r="IT18" s="21"/>
      <c r="IZ18" s="22"/>
    </row>
    <row r="19" spans="2:260" x14ac:dyDescent="0.3">
      <c r="B19" s="89">
        <f t="shared" si="0"/>
        <v>4</v>
      </c>
      <c r="C19" s="12"/>
      <c r="D19" s="18">
        <f>IF(MAIN_STGY[[#This Row],[SNO]]=0,0,IF(MAIN_STGY[[#This Row],[SNO]]=1,J$8,IF(L$10, IF(P18&gt;=M$8,0,IF(P18=0,J$8,O18)), O18)))</f>
        <v>0</v>
      </c>
      <c r="E19" s="12"/>
      <c r="F1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" s="18">
        <f>IF(MAIN_STGY[[#This Row],[SNO]]=0,0,IF(L$10, IF(P18&gt;=M$8, 0, MAIN_STGY[[#This Row],[INS]]+H18), MAIN_STGY[[#This Row],[INS]]+H18))</f>
        <v>100</v>
      </c>
      <c r="I19" s="18">
        <f>IF(MAIN_STGY[[#This Row],[SNO]]=0,0,IF(L$10, IF(P18&gt;=M$8, 0, I18+MAIN_STGY[[#This Row],[RTN]]), I18+MAIN_STGY[[#This Row],[RTN]]))</f>
        <v>0</v>
      </c>
      <c r="J19" s="18">
        <f>MAIN_STGY[[#This Row],[RTN-TL]]-MAIN_STGY[[#This Row],[INS-TL]]</f>
        <v>-100</v>
      </c>
      <c r="K19" s="18">
        <f>IF(MAIN_STGY[[#This Row],[SNO]]=0,0,IF(L$10, IF(MAIN_STGY[[#This Row],[INS]]=0, 0, N18), N18))</f>
        <v>0</v>
      </c>
      <c r="L19" s="18">
        <f>MAIN_STGY[[#This Row],[INS]]</f>
        <v>0</v>
      </c>
      <c r="M19" s="18">
        <f>IF(MAIN_STGY[[#This Row],[WrL]]="Loss", (MAIN_STGY[[#This Row],[INS]]*(1 + P$8/100)), IF(MAIN_STGY[[#This Row],[WrL]]="Won", (0), 0))</f>
        <v>0</v>
      </c>
      <c r="N19" s="18">
        <f>IF(MAIN_STGY[[#This Row],[WrL]]="Loss", (MAIN_STGY[[#This Row],[PAM]]+MAIN_STGY[[#This Row],[LOS-TEN]]), IF(MAIN_STGY[[#This Row],[WrL]]="Won", (MAIN_STGY[[#This Row],[INS]]), 0))</f>
        <v>0</v>
      </c>
      <c r="O19" s="18">
        <f>MAIN_STGY[[#This Row],[PAPT]]/2</f>
        <v>0</v>
      </c>
      <c r="P1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" s="44"/>
      <c r="S19" s="45"/>
      <c r="T19" s="46"/>
      <c r="U19" s="84"/>
      <c r="V19" s="44"/>
      <c r="W19" s="44"/>
      <c r="X19" s="44"/>
      <c r="Z19" s="22"/>
      <c r="AB19" s="42">
        <f t="shared" si="1"/>
        <v>4</v>
      </c>
      <c r="AC19" s="12"/>
      <c r="AD19" s="18">
        <f>IF(STGY2[[#This Row],[SNO]]=0,0,IF(STGY2[[#This Row],[SNO]]=1,AJ$8,IF(AL$10, IF(AP18&gt;=AM$8,0,IF(AP18=0,AJ$8,AO18)), AO18)))</f>
        <v>0</v>
      </c>
      <c r="AE19" s="18" t="str">
        <f>IF(MAIN_STGY[[#This Row],[RSLT]]="","", MAIN_STGY[[#This Row],[RSLT]])</f>
        <v/>
      </c>
      <c r="AF1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" s="18">
        <f>IF(STGY2[[#This Row],[SNO]]=0,0,IF(AL$10, IF(AP18&gt;=AM$8, 0, STGY2[[#This Row],[INS]]+AH18), STGY2[[#This Row],[INS]]+AH18))</f>
        <v>100</v>
      </c>
      <c r="AI19" s="18">
        <f>IF(STGY2[[#This Row],[SNO]]=0,0,IF(AL$10, IF(AP18&gt;=AM$8, 0, AI18+STGY2[[#This Row],[RTN]]), AI18+STGY2[[#This Row],[RTN]]))</f>
        <v>0</v>
      </c>
      <c r="AJ19" s="18">
        <f>STGY2[[#This Row],[RTN-TL]]-STGY2[[#This Row],[INS-TL]]</f>
        <v>-100</v>
      </c>
      <c r="AK19" s="18">
        <f>IF(STGY2[[#This Row],[SNO]]=0,0,IF(AL$10, IF(STGY2[[#This Row],[INS]]=0, 0, AN18), AN18))</f>
        <v>0</v>
      </c>
      <c r="AL19" s="18">
        <f>STGY2[[#This Row],[INS]]</f>
        <v>0</v>
      </c>
      <c r="AM19" s="18">
        <f>IF(STGY2[[#This Row],[WrL]]="Loss", (STGY2[[#This Row],[INS]]*(1 + AP$8/100)), IF(STGY2[[#This Row],[WrL]]="Won", (0), 0))</f>
        <v>0</v>
      </c>
      <c r="AN19" s="18">
        <f>IF(STGY2[[#This Row],[WrL]]="Loss", (STGY2[[#This Row],[PAM]]+STGY2[[#This Row],[LOS-TEN]]), IF(STGY2[[#This Row],[WrL]]="Won", (STGY2[[#This Row],[INS]]), 0))</f>
        <v>0</v>
      </c>
      <c r="AO19" s="18">
        <f>STGY2[[#This Row],[PAPT]]/2</f>
        <v>0</v>
      </c>
      <c r="AP19" s="43">
        <f>IF(STGY2[[#This Row],[SNO]]=0,0,IF(AL$10, IF(STGY2[[#This Row],[INS-TL]]=0, 0, STGY2[[#This Row],[PFT]]/STGY2[[#This Row],[INS-TL]]%), STGY2[[#This Row],[PFT]]/STGY2[[#This Row],[INS-TL]]%))</f>
        <v>-100</v>
      </c>
      <c r="AS19" s="20"/>
      <c r="AT19" s="21"/>
      <c r="AZ19" s="22"/>
      <c r="BB19" s="42">
        <f t="shared" si="2"/>
        <v>4</v>
      </c>
      <c r="BC19" s="12"/>
      <c r="BD19" s="18">
        <f>IF(STGY3[[#This Row],[SNO]]=0,0,IF(STGY3[[#This Row],[SNO]]=1,BJ$8,IF(BL$10, IF(BP18&gt;=BM$8,0,IF(BP18=0,BJ$8,BO18)), BO18)))</f>
        <v>0</v>
      </c>
      <c r="BE19" s="18" t="str">
        <f>IF(MAIN_STGY[[#This Row],[RSLT]]="","", MAIN_STGY[[#This Row],[RSLT]])</f>
        <v/>
      </c>
      <c r="BF1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" s="18">
        <f>IF(STGY3[[#This Row],[SNO]]=0,0,IF(BL$10, IF(BP18&gt;=BM$8, 0, STGY3[[#This Row],[INS]]+BH18), STGY3[[#This Row],[INS]]+BH18))</f>
        <v>100</v>
      </c>
      <c r="BI19" s="18">
        <f>IF(STGY3[[#This Row],[SNO]]=0,0,IF(BL$10, IF(BP18&gt;=BM$8, 0, BI18+STGY3[[#This Row],[RTN]]), BI18+STGY3[[#This Row],[RTN]]))</f>
        <v>0</v>
      </c>
      <c r="BJ19" s="18">
        <f>STGY3[[#This Row],[RTN-TL]]-STGY3[[#This Row],[INS-TL]]</f>
        <v>-100</v>
      </c>
      <c r="BK19" s="18">
        <f>IF(STGY3[[#This Row],[SNO]]=0,0,IF(BL$10, IF(STGY3[[#This Row],[INS]]=0, 0, BN18), BN18))</f>
        <v>0</v>
      </c>
      <c r="BL19" s="18">
        <f>STGY3[[#This Row],[INS]]</f>
        <v>0</v>
      </c>
      <c r="BM19" s="18">
        <f>IF(STGY3[[#This Row],[WrL]]="Loss", (STGY3[[#This Row],[INS]]*(1 + BP$8/100)), IF(STGY3[[#This Row],[WrL]]="Won", (0), 0))</f>
        <v>0</v>
      </c>
      <c r="BN19" s="18">
        <f>IF(STGY3[[#This Row],[WrL]]="Loss", (STGY3[[#This Row],[PAM]]+STGY3[[#This Row],[LOS-TEN]]), IF(STGY3[[#This Row],[WrL]]="Won", (STGY3[[#This Row],[INS]]), 0))</f>
        <v>0</v>
      </c>
      <c r="BO19" s="18">
        <f>STGY3[[#This Row],[PAPT]]/2</f>
        <v>0</v>
      </c>
      <c r="BP19" s="43">
        <f>IF(STGY3[[#This Row],[SNO]]=0,0,IF(BL$10, IF(STGY3[[#This Row],[INS-TL]]=0, 0, STGY3[[#This Row],[PFT]]/STGY3[[#This Row],[INS-TL]]%), STGY3[[#This Row],[PFT]]/STGY3[[#This Row],[INS-TL]]%))</f>
        <v>-100</v>
      </c>
      <c r="BS19" s="20"/>
      <c r="BT19" s="21"/>
      <c r="BZ19" s="22"/>
      <c r="CB19" s="42">
        <f t="shared" si="3"/>
        <v>4</v>
      </c>
      <c r="CC19" s="12"/>
      <c r="CD19" s="18">
        <f>IF(STGY4[[#This Row],[SNO]]=0,0,IF(STGY4[[#This Row],[SNO]]=1,CJ$8,IF(CL$10, IF(CP18&gt;=CM$8,0,IF(CP18=0,CJ$8,CO18)), CO18)))</f>
        <v>0</v>
      </c>
      <c r="CE19" s="18" t="str">
        <f>IF(MAIN_STGY[[#This Row],[RSLT]]="","", MAIN_STGY[[#This Row],[RSLT]])</f>
        <v/>
      </c>
      <c r="CF1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" s="18">
        <f>IF(STGY4[[#This Row],[SNO]]=0,0,IF(CL$10, IF(CP18&gt;=CM$8, 0, STGY4[[#This Row],[INS]]+CH18), STGY4[[#This Row],[INS]]+CH18))</f>
        <v>100</v>
      </c>
      <c r="CI19" s="18">
        <f>IF(STGY4[[#This Row],[SNO]]=0,0,IF(CL$10, IF(CP18&gt;=CM$8, 0, CI18+STGY4[[#This Row],[RTN]]), CI18+STGY4[[#This Row],[RTN]]))</f>
        <v>0</v>
      </c>
      <c r="CJ19" s="18">
        <f>STGY4[[#This Row],[RTN-TL]]-STGY4[[#This Row],[INS-TL]]</f>
        <v>-100</v>
      </c>
      <c r="CK19" s="18">
        <f>IF(STGY4[[#This Row],[SNO]]=0,0,IF(CL$10, IF(STGY4[[#This Row],[INS]]=0, 0, CN18), CN18))</f>
        <v>0</v>
      </c>
      <c r="CL19" s="18">
        <f>STGY4[[#This Row],[INS]]</f>
        <v>0</v>
      </c>
      <c r="CM19" s="18">
        <f>IF(STGY4[[#This Row],[WrL]]="Loss", (STGY4[[#This Row],[INS]]*(1 + CP$8/100)), IF(STGY4[[#This Row],[WrL]]="Won", (0), 0))</f>
        <v>0</v>
      </c>
      <c r="CN19" s="18">
        <f>IF(STGY4[[#This Row],[WrL]]="Loss", (STGY4[[#This Row],[PAM]]+STGY4[[#This Row],[LOS-TEN]]), IF(STGY4[[#This Row],[WrL]]="Won", (STGY4[[#This Row],[INS]]), 0))</f>
        <v>0</v>
      </c>
      <c r="CO19" s="18">
        <f>STGY4[[#This Row],[PAPT]]/2</f>
        <v>0</v>
      </c>
      <c r="CP19" s="43">
        <f>IF(STGY4[[#This Row],[SNO]]=0,0,IF(CL$10, IF(STGY4[[#This Row],[INS-TL]]=0, 0, STGY4[[#This Row],[PFT]]/STGY4[[#This Row],[INS-TL]]%), STGY4[[#This Row],[PFT]]/STGY4[[#This Row],[INS-TL]]%))</f>
        <v>-100</v>
      </c>
      <c r="CS19" s="20"/>
      <c r="CT19" s="21"/>
      <c r="CZ19" s="22"/>
      <c r="DB19" s="42">
        <f t="shared" si="4"/>
        <v>4</v>
      </c>
      <c r="DC19" s="12"/>
      <c r="DD19" s="18">
        <f>IF(STGY5[[#This Row],[SNO]]=0,0,IF(STGY5[[#This Row],[SNO]]=1,DJ$8,IF(DL$10, IF(DP18&gt;=DM$8,0,IF(DP18=0,DJ$8,DO18)), DO18)))</f>
        <v>0</v>
      </c>
      <c r="DE19" s="18" t="str">
        <f>IF(MAIN_STGY[[#This Row],[RSLT]]="","", MAIN_STGY[[#This Row],[RSLT]])</f>
        <v/>
      </c>
      <c r="DF1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" s="18">
        <f>IF(STGY5[[#This Row],[SNO]]=0,0,IF(DL$10, IF(DP18&gt;=DM$8, 0, STGY5[[#This Row],[INS]]+DH18), STGY5[[#This Row],[INS]]+DH18))</f>
        <v>100</v>
      </c>
      <c r="DI19" s="18">
        <f>IF(STGY5[[#This Row],[SNO]]=0,0,IF(DL$10, IF(DP18&gt;=DM$8, 0, DI18+STGY5[[#This Row],[RTN]]), DI18+STGY5[[#This Row],[RTN]]))</f>
        <v>0</v>
      </c>
      <c r="DJ19" s="18">
        <f>STGY5[[#This Row],[RTN-TL]]-STGY5[[#This Row],[INS-TL]]</f>
        <v>-100</v>
      </c>
      <c r="DK19" s="18">
        <f>IF(STGY5[[#This Row],[SNO]]=0,0,IF(DL$10, IF(STGY5[[#This Row],[INS]]=0, 0, DN18), DN18))</f>
        <v>0</v>
      </c>
      <c r="DL19" s="18">
        <f>STGY5[[#This Row],[INS]]</f>
        <v>0</v>
      </c>
      <c r="DM19" s="18">
        <f>IF(STGY5[[#This Row],[WrL]]="Loss", (STGY5[[#This Row],[INS]]*(1 + DP$8/100)), IF(STGY5[[#This Row],[WrL]]="Won", (0), 0))</f>
        <v>0</v>
      </c>
      <c r="DN19" s="18">
        <f>IF(STGY5[[#This Row],[WrL]]="Loss", (STGY5[[#This Row],[PAM]]+STGY5[[#This Row],[LOS-TEN]]), IF(STGY5[[#This Row],[WrL]]="Won", (STGY5[[#This Row],[INS]]), 0))</f>
        <v>0</v>
      </c>
      <c r="DO19" s="18">
        <f>STGY5[[#This Row],[PAPT]]/2</f>
        <v>0</v>
      </c>
      <c r="DP19" s="43">
        <f>IF(STGY5[[#This Row],[SNO]]=0,0,IF(DL$10, IF(STGY5[[#This Row],[INS-TL]]=0, 0, STGY5[[#This Row],[PFT]]/STGY5[[#This Row],[INS-TL]]%), STGY5[[#This Row],[PFT]]/STGY5[[#This Row],[INS-TL]]%))</f>
        <v>-100</v>
      </c>
      <c r="DS19" s="20"/>
      <c r="DT19" s="21"/>
      <c r="DZ19" s="22"/>
      <c r="EB19" s="42">
        <f t="shared" si="5"/>
        <v>4</v>
      </c>
      <c r="EC19" s="12"/>
      <c r="ED19" s="18">
        <f>IF(STGY6[[#This Row],[SNO]]=0,0,IF(STGY6[[#This Row],[SNO]]=1,EJ$8,IF(EL$10, IF(EP18&gt;=EM$8,0,IF(EP18=0,EJ$8,EO18)), EO18)))</f>
        <v>0</v>
      </c>
      <c r="EE19" s="18" t="str">
        <f>IF(MAIN_STGY[[#This Row],[RSLT]]="","", MAIN_STGY[[#This Row],[RSLT]])</f>
        <v/>
      </c>
      <c r="EF1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" s="18">
        <f>IF(STGY6[[#This Row],[SNO]]=0,0,IF(EL$10, IF(EP18&gt;=EM$8, 0, STGY6[[#This Row],[INS]]+EH18), STGY6[[#This Row],[INS]]+EH18))</f>
        <v>100</v>
      </c>
      <c r="EI19" s="18">
        <f>IF(STGY6[[#This Row],[SNO]]=0,0,IF(EL$10, IF(EP18&gt;=EM$8, 0, EI18+STGY6[[#This Row],[RTN]]), EI18+STGY6[[#This Row],[RTN]]))</f>
        <v>0</v>
      </c>
      <c r="EJ19" s="18">
        <f>STGY6[[#This Row],[RTN-TL]]-STGY6[[#This Row],[INS-TL]]</f>
        <v>-100</v>
      </c>
      <c r="EK19" s="18">
        <f>IF(STGY6[[#This Row],[SNO]]=0,0,IF(EL$10, IF(STGY6[[#This Row],[INS]]=0, 0, EN18), EN18))</f>
        <v>0</v>
      </c>
      <c r="EL19" s="18">
        <f>STGY6[[#This Row],[INS]]</f>
        <v>0</v>
      </c>
      <c r="EM19" s="18">
        <f>IF(STGY6[[#This Row],[WrL]]="Loss", (STGY6[[#This Row],[INS]]*(1 + EP$8/100)), IF(STGY6[[#This Row],[WrL]]="Won", (0), 0))</f>
        <v>0</v>
      </c>
      <c r="EN19" s="18">
        <f>IF(STGY6[[#This Row],[WrL]]="Loss", (STGY6[[#This Row],[PAM]]+STGY6[[#This Row],[LOS-TEN]]), IF(STGY6[[#This Row],[WrL]]="Won", (STGY6[[#This Row],[INS]]), 0))</f>
        <v>0</v>
      </c>
      <c r="EO19" s="18">
        <f>STGY6[[#This Row],[PAPT]]/2</f>
        <v>0</v>
      </c>
      <c r="EP19" s="43">
        <f>IF(STGY6[[#This Row],[SNO]]=0,0,IF(EL$10, IF(STGY6[[#This Row],[INS-TL]]=0, 0, STGY6[[#This Row],[PFT]]/STGY6[[#This Row],[INS-TL]]%), STGY6[[#This Row],[PFT]]/STGY6[[#This Row],[INS-TL]]%))</f>
        <v>-100</v>
      </c>
      <c r="ES19" s="20"/>
      <c r="ET19" s="21"/>
      <c r="EZ19" s="22"/>
      <c r="FB19" s="42">
        <f t="shared" si="6"/>
        <v>4</v>
      </c>
      <c r="FC19" s="12"/>
      <c r="FD19" s="18">
        <f>IF(STGY7[[#This Row],[SNO]]=0,0,IF(STGY7[[#This Row],[SNO]]=1,FJ$8,IF(FL$10, IF(FP18&gt;=FM$8,0,IF(FP18=0,FJ$8,FO18)), FO18)))</f>
        <v>0</v>
      </c>
      <c r="FE19" s="18" t="str">
        <f>IF(MAIN_STGY[[#This Row],[RSLT]]="","", MAIN_STGY[[#This Row],[RSLT]])</f>
        <v/>
      </c>
      <c r="FF1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" s="18">
        <f>IF(STGY7[[#This Row],[SNO]]=0,0,IF(FL$10, IF(FP18&gt;=FM$8, 0, STGY7[[#This Row],[INS]]+FH18), STGY7[[#This Row],[INS]]+FH18))</f>
        <v>100</v>
      </c>
      <c r="FI19" s="18">
        <f>IF(STGY7[[#This Row],[SNO]]=0,0,IF(FL$10, IF(FP18&gt;=FM$8, 0, FI18+STGY7[[#This Row],[RTN]]), FI18+STGY7[[#This Row],[RTN]]))</f>
        <v>0</v>
      </c>
      <c r="FJ19" s="18">
        <f>STGY7[[#This Row],[RTN-TL]]-STGY7[[#This Row],[INS-TL]]</f>
        <v>-100</v>
      </c>
      <c r="FK19" s="18">
        <f>IF(STGY7[[#This Row],[SNO]]=0,0,IF(FL$10, IF(STGY7[[#This Row],[INS]]=0, 0, FN18), FN18))</f>
        <v>0</v>
      </c>
      <c r="FL19" s="18">
        <f>STGY7[[#This Row],[INS]]</f>
        <v>0</v>
      </c>
      <c r="FM19" s="18">
        <f>IF(STGY7[[#This Row],[WrL]]="Loss", (STGY7[[#This Row],[INS]]*(1 + FP$8/100)), IF(STGY7[[#This Row],[WrL]]="Won", (0), 0))</f>
        <v>0</v>
      </c>
      <c r="FN19" s="18">
        <f>IF(STGY7[[#This Row],[WrL]]="Loss", (STGY7[[#This Row],[PAM]]+STGY7[[#This Row],[LOS-TEN]]), IF(STGY7[[#This Row],[WrL]]="Won", (STGY7[[#This Row],[INS]]), 0))</f>
        <v>0</v>
      </c>
      <c r="FO19" s="18">
        <f>STGY7[[#This Row],[PAPT]]/2</f>
        <v>0</v>
      </c>
      <c r="FP19" s="43">
        <f>IF(STGY7[[#This Row],[SNO]]=0,0,IF(FL$10, IF(STGY7[[#This Row],[INS-TL]]=0, 0, STGY7[[#This Row],[PFT]]/STGY7[[#This Row],[INS-TL]]%), STGY7[[#This Row],[PFT]]/STGY7[[#This Row],[INS-TL]]%))</f>
        <v>-100</v>
      </c>
      <c r="FS19" s="20"/>
      <c r="FT19" s="21"/>
      <c r="FZ19" s="22"/>
      <c r="GB19" s="42">
        <f t="shared" si="7"/>
        <v>4</v>
      </c>
      <c r="GC19" s="12"/>
      <c r="GD19" s="18">
        <f>IF(STGY8[[#This Row],[SNO]]=0,0,IF(STGY8[[#This Row],[SNO]]=1,GJ$8,IF(GL$10, IF(GP18&gt;=GM$8,0,IF(GP18=0,GJ$8,GO18)), GO18)))</f>
        <v>0</v>
      </c>
      <c r="GE19" s="18" t="str">
        <f>IF(MAIN_STGY[[#This Row],[RSLT]]="","", MAIN_STGY[[#This Row],[RSLT]])</f>
        <v/>
      </c>
      <c r="GF1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" s="18">
        <f>IF(STGY8[[#This Row],[SNO]]=0,0,IF(GL$10, IF(GP18&gt;=GM$8, 0, STGY8[[#This Row],[INS]]+GH18), STGY8[[#This Row],[INS]]+GH18))</f>
        <v>100</v>
      </c>
      <c r="GI19" s="18">
        <f>IF(STGY8[[#This Row],[SNO]]=0,0,IF(GL$10, IF(GP18&gt;=GM$8, 0, GI18+STGY8[[#This Row],[RTN]]), GI18+STGY8[[#This Row],[RTN]]))</f>
        <v>0</v>
      </c>
      <c r="GJ19" s="18">
        <f>STGY8[[#This Row],[RTN-TL]]-STGY8[[#This Row],[INS-TL]]</f>
        <v>-100</v>
      </c>
      <c r="GK19" s="18">
        <f>IF(STGY8[[#This Row],[SNO]]=0,0,IF(GL$10, IF(STGY8[[#This Row],[INS]]=0, 0, GN18), GN18))</f>
        <v>0</v>
      </c>
      <c r="GL19" s="18">
        <f>STGY8[[#This Row],[INS]]</f>
        <v>0</v>
      </c>
      <c r="GM19" s="18">
        <f>IF(STGY8[[#This Row],[WrL]]="Loss", (STGY8[[#This Row],[INS]]*(1 + GP$8/100)), IF(STGY8[[#This Row],[WrL]]="Won", (0), 0))</f>
        <v>0</v>
      </c>
      <c r="GN19" s="18">
        <f>IF(STGY8[[#This Row],[WrL]]="Loss", (STGY8[[#This Row],[PAM]]+STGY8[[#This Row],[LOS-TEN]]), IF(STGY8[[#This Row],[WrL]]="Won", (STGY8[[#This Row],[INS]]), 0))</f>
        <v>0</v>
      </c>
      <c r="GO19" s="18">
        <f>STGY8[[#This Row],[PAPT]]/2</f>
        <v>0</v>
      </c>
      <c r="GP19" s="43">
        <f>IF(STGY8[[#This Row],[SNO]]=0,0,IF(GL$10, IF(STGY8[[#This Row],[INS-TL]]=0, 0, STGY8[[#This Row],[PFT]]/STGY8[[#This Row],[INS-TL]]%), STGY8[[#This Row],[PFT]]/STGY8[[#This Row],[INS-TL]]%))</f>
        <v>-100</v>
      </c>
      <c r="GS19" s="20"/>
      <c r="GT19" s="21"/>
      <c r="GZ19" s="22"/>
      <c r="HB19" s="42">
        <f t="shared" si="8"/>
        <v>4</v>
      </c>
      <c r="HC19" s="12"/>
      <c r="HD19" s="18">
        <f>IF(STGY9[[#This Row],[SNO]]=0,0,IF(STGY9[[#This Row],[SNO]]=1,HJ$8,IF(HL$10, IF(HP18&gt;=HM$8,0,IF(HP18=0,HJ$8,HO18)), HO18)))</f>
        <v>0</v>
      </c>
      <c r="HE19" s="18" t="str">
        <f>IF(MAIN_STGY[[#This Row],[RSLT]]="","", MAIN_STGY[[#This Row],[RSLT]])</f>
        <v/>
      </c>
      <c r="HF1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" s="18">
        <f>IF(STGY9[[#This Row],[SNO]]=0,0,IF(HL$10, IF(HP18&gt;=HM$8, 0, STGY9[[#This Row],[INS]]+HH18), STGY9[[#This Row],[INS]]+HH18))</f>
        <v>100</v>
      </c>
      <c r="HI19" s="18">
        <f>IF(STGY9[[#This Row],[SNO]]=0,0,IF(HL$10, IF(HP18&gt;=HM$8, 0, HI18+STGY9[[#This Row],[RTN]]), HI18+STGY9[[#This Row],[RTN]]))</f>
        <v>0</v>
      </c>
      <c r="HJ19" s="18">
        <f>STGY9[[#This Row],[RTN-TL]]-STGY9[[#This Row],[INS-TL]]</f>
        <v>-100</v>
      </c>
      <c r="HK19" s="18">
        <f>IF(STGY9[[#This Row],[SNO]]=0,0,IF(HL$10, IF(STGY9[[#This Row],[INS]]=0, 0, HN18), HN18))</f>
        <v>0</v>
      </c>
      <c r="HL19" s="18">
        <f>STGY9[[#This Row],[INS]]</f>
        <v>0</v>
      </c>
      <c r="HM19" s="18">
        <f>IF(STGY9[[#This Row],[WrL]]="Loss", (STGY9[[#This Row],[INS]]*(1 + HP$8/100)), IF(STGY9[[#This Row],[WrL]]="Won", (0), 0))</f>
        <v>0</v>
      </c>
      <c r="HN19" s="18">
        <f>IF(STGY9[[#This Row],[WrL]]="Loss", (STGY9[[#This Row],[PAM]]+STGY9[[#This Row],[LOS-TEN]]), IF(STGY9[[#This Row],[WrL]]="Won", (STGY9[[#This Row],[INS]]), 0))</f>
        <v>0</v>
      </c>
      <c r="HO19" s="18">
        <f>STGY9[[#This Row],[PAPT]]/2</f>
        <v>0</v>
      </c>
      <c r="HP19" s="43">
        <f>IF(STGY9[[#This Row],[SNO]]=0,0,IF(HL$10, IF(STGY9[[#This Row],[INS-TL]]=0, 0, STGY9[[#This Row],[PFT]]/STGY9[[#This Row],[INS-TL]]%), STGY9[[#This Row],[PFT]]/STGY9[[#This Row],[INS-TL]]%))</f>
        <v>-100</v>
      </c>
      <c r="HS19" s="20"/>
      <c r="HT19" s="21"/>
      <c r="HZ19" s="22"/>
      <c r="IB19" s="42">
        <f t="shared" si="9"/>
        <v>4</v>
      </c>
      <c r="IC19" s="12"/>
      <c r="ID19" s="18">
        <f>IF(STGY10[[#This Row],[SNO]]=0,0,IF(STGY10[[#This Row],[SNO]]=1,IJ$8,IF(IL$10, IF(IP18&gt;=IM$8,0,IF(IP18=0,IJ$8,IO18)), IO18)))</f>
        <v>0</v>
      </c>
      <c r="IE19" s="18" t="str">
        <f>IF(MAIN_STGY[[#This Row],[RSLT]]="","", MAIN_STGY[[#This Row],[RSLT]])</f>
        <v/>
      </c>
      <c r="IF1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" s="18">
        <f>IF(STGY10[[#This Row],[SNO]]=0,0,IF(IL$10, IF(IP18&gt;=IM$8, 0, STGY10[[#This Row],[INS]]+IH18), STGY10[[#This Row],[INS]]+IH18))</f>
        <v>100</v>
      </c>
      <c r="II19" s="18">
        <f>IF(STGY10[[#This Row],[SNO]]=0,0,IF(IL$10, IF(IP18&gt;=IM$8, 0, II18+STGY10[[#This Row],[RTN]]), II18+STGY10[[#This Row],[RTN]]))</f>
        <v>0</v>
      </c>
      <c r="IJ19" s="18">
        <f>STGY10[[#This Row],[RTN-TL]]-STGY10[[#This Row],[INS-TL]]</f>
        <v>-100</v>
      </c>
      <c r="IK19" s="18">
        <f>IF(STGY10[[#This Row],[SNO]]=0,0,IF(IL$10, IF(STGY10[[#This Row],[INS]]=0, 0, IN18), IN18))</f>
        <v>0</v>
      </c>
      <c r="IL19" s="18">
        <f>STGY10[[#This Row],[INS]]</f>
        <v>0</v>
      </c>
      <c r="IM19" s="18">
        <f>IF(STGY10[[#This Row],[WrL]]="Loss", (STGY10[[#This Row],[INS]]*(1 + IP$8/100)), IF(STGY10[[#This Row],[WrL]]="Won", (0), 0))</f>
        <v>0</v>
      </c>
      <c r="IN19" s="18">
        <f>IF(STGY10[[#This Row],[WrL]]="Loss", (STGY10[[#This Row],[PAM]]+STGY10[[#This Row],[LOS-TEN]]), IF(STGY10[[#This Row],[WrL]]="Won", (STGY10[[#This Row],[INS]]), 0))</f>
        <v>0</v>
      </c>
      <c r="IO19" s="18">
        <f>STGY10[[#This Row],[PAPT]]/2</f>
        <v>0</v>
      </c>
      <c r="IP19" s="43">
        <f>IF(STGY10[[#This Row],[SNO]]=0,0,IF(IL$10, IF(STGY10[[#This Row],[INS-TL]]=0, 0, STGY10[[#This Row],[PFT]]/STGY10[[#This Row],[INS-TL]]%), STGY10[[#This Row],[PFT]]/STGY10[[#This Row],[INS-TL]]%))</f>
        <v>-100</v>
      </c>
      <c r="IS19" s="20"/>
      <c r="IT19" s="21"/>
      <c r="IZ19" s="22"/>
    </row>
    <row r="20" spans="2:260" ht="15.65" x14ac:dyDescent="0.3">
      <c r="B20" s="89">
        <f t="shared" si="0"/>
        <v>5</v>
      </c>
      <c r="C20" s="12"/>
      <c r="D20" s="18">
        <f>IF(MAIN_STGY[[#This Row],[SNO]]=0,0,IF(MAIN_STGY[[#This Row],[SNO]]=1,J$8,IF(L$10, IF(P19&gt;=M$8,0,IF(P19=0,J$8,O19)), O19)))</f>
        <v>0</v>
      </c>
      <c r="E20" s="12"/>
      <c r="F2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" s="18">
        <f>IF(MAIN_STGY[[#This Row],[SNO]]=0,0,IF(L$10, IF(P19&gt;=M$8, 0, MAIN_STGY[[#This Row],[INS]]+H19), MAIN_STGY[[#This Row],[INS]]+H19))</f>
        <v>100</v>
      </c>
      <c r="I20" s="18">
        <f>IF(MAIN_STGY[[#This Row],[SNO]]=0,0,IF(L$10, IF(P19&gt;=M$8, 0, I19+MAIN_STGY[[#This Row],[RTN]]), I19+MAIN_STGY[[#This Row],[RTN]]))</f>
        <v>0</v>
      </c>
      <c r="J20" s="18">
        <f>MAIN_STGY[[#This Row],[RTN-TL]]-MAIN_STGY[[#This Row],[INS-TL]]</f>
        <v>-100</v>
      </c>
      <c r="K20" s="18">
        <f>IF(MAIN_STGY[[#This Row],[SNO]]=0,0,IF(L$10, IF(MAIN_STGY[[#This Row],[INS]]=0, 0, N19), N19))</f>
        <v>0</v>
      </c>
      <c r="L20" s="18">
        <f>MAIN_STGY[[#This Row],[INS]]</f>
        <v>0</v>
      </c>
      <c r="M20" s="18">
        <f>IF(MAIN_STGY[[#This Row],[WrL]]="Loss", (MAIN_STGY[[#This Row],[INS]]*(1 + P$8/100)), IF(MAIN_STGY[[#This Row],[WrL]]="Won", (0), 0))</f>
        <v>0</v>
      </c>
      <c r="N20" s="18">
        <f>IF(MAIN_STGY[[#This Row],[WrL]]="Loss", (MAIN_STGY[[#This Row],[PAM]]+MAIN_STGY[[#This Row],[LOS-TEN]]), IF(MAIN_STGY[[#This Row],[WrL]]="Won", (MAIN_STGY[[#This Row],[INS]]), 0))</f>
        <v>0</v>
      </c>
      <c r="O20" s="18">
        <f>MAIN_STGY[[#This Row],[PAPT]]/2</f>
        <v>0</v>
      </c>
      <c r="P2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" s="52" t="s">
        <v>68</v>
      </c>
      <c r="S20" s="52" t="s">
        <v>70</v>
      </c>
      <c r="T20" s="52" t="s">
        <v>70</v>
      </c>
      <c r="U20" s="52" t="s">
        <v>70</v>
      </c>
      <c r="V20" s="52" t="s">
        <v>70</v>
      </c>
      <c r="W20" s="55"/>
      <c r="X20" s="44"/>
      <c r="Z20" s="22"/>
      <c r="AB20" s="42">
        <f t="shared" si="1"/>
        <v>5</v>
      </c>
      <c r="AC20" s="12"/>
      <c r="AD20" s="18">
        <f>IF(STGY2[[#This Row],[SNO]]=0,0,IF(STGY2[[#This Row],[SNO]]=1,AJ$8,IF(AL$10, IF(AP19&gt;=AM$8,0,IF(AP19=0,AJ$8,AO19)), AO19)))</f>
        <v>0</v>
      </c>
      <c r="AE20" s="18" t="str">
        <f>IF(MAIN_STGY[[#This Row],[RSLT]]="","", MAIN_STGY[[#This Row],[RSLT]])</f>
        <v/>
      </c>
      <c r="AF2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" s="18">
        <f>IF(STGY2[[#This Row],[SNO]]=0,0,IF(AL$10, IF(AP19&gt;=AM$8, 0, STGY2[[#This Row],[INS]]+AH19), STGY2[[#This Row],[INS]]+AH19))</f>
        <v>100</v>
      </c>
      <c r="AI20" s="18">
        <f>IF(STGY2[[#This Row],[SNO]]=0,0,IF(AL$10, IF(AP19&gt;=AM$8, 0, AI19+STGY2[[#This Row],[RTN]]), AI19+STGY2[[#This Row],[RTN]]))</f>
        <v>0</v>
      </c>
      <c r="AJ20" s="18">
        <f>STGY2[[#This Row],[RTN-TL]]-STGY2[[#This Row],[INS-TL]]</f>
        <v>-100</v>
      </c>
      <c r="AK20" s="18">
        <f>IF(STGY2[[#This Row],[SNO]]=0,0,IF(AL$10, IF(STGY2[[#This Row],[INS]]=0, 0, AN19), AN19))</f>
        <v>0</v>
      </c>
      <c r="AL20" s="18">
        <f>STGY2[[#This Row],[INS]]</f>
        <v>0</v>
      </c>
      <c r="AM20" s="18">
        <f>IF(STGY2[[#This Row],[WrL]]="Loss", (STGY2[[#This Row],[INS]]*(1 + AP$8/100)), IF(STGY2[[#This Row],[WrL]]="Won", (0), 0))</f>
        <v>0</v>
      </c>
      <c r="AN20" s="18">
        <f>IF(STGY2[[#This Row],[WrL]]="Loss", (STGY2[[#This Row],[PAM]]+STGY2[[#This Row],[LOS-TEN]]), IF(STGY2[[#This Row],[WrL]]="Won", (STGY2[[#This Row],[INS]]), 0))</f>
        <v>0</v>
      </c>
      <c r="AO20" s="18">
        <f>STGY2[[#This Row],[PAPT]]/2</f>
        <v>0</v>
      </c>
      <c r="AP20" s="43">
        <f>IF(STGY2[[#This Row],[SNO]]=0,0,IF(AL$10, IF(STGY2[[#This Row],[INS-TL]]=0, 0, STGY2[[#This Row],[PFT]]/STGY2[[#This Row],[INS-TL]]%), STGY2[[#This Row],[PFT]]/STGY2[[#This Row],[INS-TL]]%))</f>
        <v>-100</v>
      </c>
      <c r="AS20" s="20"/>
      <c r="AT20" s="21"/>
      <c r="AZ20" s="22"/>
      <c r="BB20" s="42">
        <f t="shared" si="2"/>
        <v>5</v>
      </c>
      <c r="BC20" s="12"/>
      <c r="BD20" s="18">
        <f>IF(STGY3[[#This Row],[SNO]]=0,0,IF(STGY3[[#This Row],[SNO]]=1,BJ$8,IF(BL$10, IF(BP19&gt;=BM$8,0,IF(BP19=0,BJ$8,BO19)), BO19)))</f>
        <v>0</v>
      </c>
      <c r="BE20" s="18" t="str">
        <f>IF(MAIN_STGY[[#This Row],[RSLT]]="","", MAIN_STGY[[#This Row],[RSLT]])</f>
        <v/>
      </c>
      <c r="BF2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" s="18">
        <f>IF(STGY3[[#This Row],[SNO]]=0,0,IF(BL$10, IF(BP19&gt;=BM$8, 0, STGY3[[#This Row],[INS]]+BH19), STGY3[[#This Row],[INS]]+BH19))</f>
        <v>100</v>
      </c>
      <c r="BI20" s="18">
        <f>IF(STGY3[[#This Row],[SNO]]=0,0,IF(BL$10, IF(BP19&gt;=BM$8, 0, BI19+STGY3[[#This Row],[RTN]]), BI19+STGY3[[#This Row],[RTN]]))</f>
        <v>0</v>
      </c>
      <c r="BJ20" s="18">
        <f>STGY3[[#This Row],[RTN-TL]]-STGY3[[#This Row],[INS-TL]]</f>
        <v>-100</v>
      </c>
      <c r="BK20" s="18">
        <f>IF(STGY3[[#This Row],[SNO]]=0,0,IF(BL$10, IF(STGY3[[#This Row],[INS]]=0, 0, BN19), BN19))</f>
        <v>0</v>
      </c>
      <c r="BL20" s="18">
        <f>STGY3[[#This Row],[INS]]</f>
        <v>0</v>
      </c>
      <c r="BM20" s="18">
        <f>IF(STGY3[[#This Row],[WrL]]="Loss", (STGY3[[#This Row],[INS]]*(1 + BP$8/100)), IF(STGY3[[#This Row],[WrL]]="Won", (0), 0))</f>
        <v>0</v>
      </c>
      <c r="BN20" s="18">
        <f>IF(STGY3[[#This Row],[WrL]]="Loss", (STGY3[[#This Row],[PAM]]+STGY3[[#This Row],[LOS-TEN]]), IF(STGY3[[#This Row],[WrL]]="Won", (STGY3[[#This Row],[INS]]), 0))</f>
        <v>0</v>
      </c>
      <c r="BO20" s="18">
        <f>STGY3[[#This Row],[PAPT]]/2</f>
        <v>0</v>
      </c>
      <c r="BP20" s="43">
        <f>IF(STGY3[[#This Row],[SNO]]=0,0,IF(BL$10, IF(STGY3[[#This Row],[INS-TL]]=0, 0, STGY3[[#This Row],[PFT]]/STGY3[[#This Row],[INS-TL]]%), STGY3[[#This Row],[PFT]]/STGY3[[#This Row],[INS-TL]]%))</f>
        <v>-100</v>
      </c>
      <c r="BS20" s="20"/>
      <c r="BT20" s="21"/>
      <c r="BZ20" s="22"/>
      <c r="CB20" s="42">
        <f t="shared" si="3"/>
        <v>5</v>
      </c>
      <c r="CC20" s="12"/>
      <c r="CD20" s="18">
        <f>IF(STGY4[[#This Row],[SNO]]=0,0,IF(STGY4[[#This Row],[SNO]]=1,CJ$8,IF(CL$10, IF(CP19&gt;=CM$8,0,IF(CP19=0,CJ$8,CO19)), CO19)))</f>
        <v>0</v>
      </c>
      <c r="CE20" s="18" t="str">
        <f>IF(MAIN_STGY[[#This Row],[RSLT]]="","", MAIN_STGY[[#This Row],[RSLT]])</f>
        <v/>
      </c>
      <c r="CF2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" s="18">
        <f>IF(STGY4[[#This Row],[SNO]]=0,0,IF(CL$10, IF(CP19&gt;=CM$8, 0, STGY4[[#This Row],[INS]]+CH19), STGY4[[#This Row],[INS]]+CH19))</f>
        <v>100</v>
      </c>
      <c r="CI20" s="18">
        <f>IF(STGY4[[#This Row],[SNO]]=0,0,IF(CL$10, IF(CP19&gt;=CM$8, 0, CI19+STGY4[[#This Row],[RTN]]), CI19+STGY4[[#This Row],[RTN]]))</f>
        <v>0</v>
      </c>
      <c r="CJ20" s="18">
        <f>STGY4[[#This Row],[RTN-TL]]-STGY4[[#This Row],[INS-TL]]</f>
        <v>-100</v>
      </c>
      <c r="CK20" s="18">
        <f>IF(STGY4[[#This Row],[SNO]]=0,0,IF(CL$10, IF(STGY4[[#This Row],[INS]]=0, 0, CN19), CN19))</f>
        <v>0</v>
      </c>
      <c r="CL20" s="18">
        <f>STGY4[[#This Row],[INS]]</f>
        <v>0</v>
      </c>
      <c r="CM20" s="18">
        <f>IF(STGY4[[#This Row],[WrL]]="Loss", (STGY4[[#This Row],[INS]]*(1 + CP$8/100)), IF(STGY4[[#This Row],[WrL]]="Won", (0), 0))</f>
        <v>0</v>
      </c>
      <c r="CN20" s="18">
        <f>IF(STGY4[[#This Row],[WrL]]="Loss", (STGY4[[#This Row],[PAM]]+STGY4[[#This Row],[LOS-TEN]]), IF(STGY4[[#This Row],[WrL]]="Won", (STGY4[[#This Row],[INS]]), 0))</f>
        <v>0</v>
      </c>
      <c r="CO20" s="18">
        <f>STGY4[[#This Row],[PAPT]]/2</f>
        <v>0</v>
      </c>
      <c r="CP20" s="43">
        <f>IF(STGY4[[#This Row],[SNO]]=0,0,IF(CL$10, IF(STGY4[[#This Row],[INS-TL]]=0, 0, STGY4[[#This Row],[PFT]]/STGY4[[#This Row],[INS-TL]]%), STGY4[[#This Row],[PFT]]/STGY4[[#This Row],[INS-TL]]%))</f>
        <v>-100</v>
      </c>
      <c r="CS20" s="20"/>
      <c r="CT20" s="21"/>
      <c r="CZ20" s="22"/>
      <c r="DB20" s="42">
        <f t="shared" si="4"/>
        <v>5</v>
      </c>
      <c r="DC20" s="12"/>
      <c r="DD20" s="18">
        <f>IF(STGY5[[#This Row],[SNO]]=0,0,IF(STGY5[[#This Row],[SNO]]=1,DJ$8,IF(DL$10, IF(DP19&gt;=DM$8,0,IF(DP19=0,DJ$8,DO19)), DO19)))</f>
        <v>0</v>
      </c>
      <c r="DE20" s="18" t="str">
        <f>IF(MAIN_STGY[[#This Row],[RSLT]]="","", MAIN_STGY[[#This Row],[RSLT]])</f>
        <v/>
      </c>
      <c r="DF2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" s="18">
        <f>IF(STGY5[[#This Row],[SNO]]=0,0,IF(DL$10, IF(DP19&gt;=DM$8, 0, STGY5[[#This Row],[INS]]+DH19), STGY5[[#This Row],[INS]]+DH19))</f>
        <v>100</v>
      </c>
      <c r="DI20" s="18">
        <f>IF(STGY5[[#This Row],[SNO]]=0,0,IF(DL$10, IF(DP19&gt;=DM$8, 0, DI19+STGY5[[#This Row],[RTN]]), DI19+STGY5[[#This Row],[RTN]]))</f>
        <v>0</v>
      </c>
      <c r="DJ20" s="18">
        <f>STGY5[[#This Row],[RTN-TL]]-STGY5[[#This Row],[INS-TL]]</f>
        <v>-100</v>
      </c>
      <c r="DK20" s="18">
        <f>IF(STGY5[[#This Row],[SNO]]=0,0,IF(DL$10, IF(STGY5[[#This Row],[INS]]=0, 0, DN19), DN19))</f>
        <v>0</v>
      </c>
      <c r="DL20" s="18">
        <f>STGY5[[#This Row],[INS]]</f>
        <v>0</v>
      </c>
      <c r="DM20" s="18">
        <f>IF(STGY5[[#This Row],[WrL]]="Loss", (STGY5[[#This Row],[INS]]*(1 + DP$8/100)), IF(STGY5[[#This Row],[WrL]]="Won", (0), 0))</f>
        <v>0</v>
      </c>
      <c r="DN20" s="18">
        <f>IF(STGY5[[#This Row],[WrL]]="Loss", (STGY5[[#This Row],[PAM]]+STGY5[[#This Row],[LOS-TEN]]), IF(STGY5[[#This Row],[WrL]]="Won", (STGY5[[#This Row],[INS]]), 0))</f>
        <v>0</v>
      </c>
      <c r="DO20" s="18">
        <f>STGY5[[#This Row],[PAPT]]/2</f>
        <v>0</v>
      </c>
      <c r="DP20" s="43">
        <f>IF(STGY5[[#This Row],[SNO]]=0,0,IF(DL$10, IF(STGY5[[#This Row],[INS-TL]]=0, 0, STGY5[[#This Row],[PFT]]/STGY5[[#This Row],[INS-TL]]%), STGY5[[#This Row],[PFT]]/STGY5[[#This Row],[INS-TL]]%))</f>
        <v>-100</v>
      </c>
      <c r="DS20" s="20"/>
      <c r="DT20" s="21"/>
      <c r="DZ20" s="22"/>
      <c r="EB20" s="42">
        <f t="shared" si="5"/>
        <v>5</v>
      </c>
      <c r="EC20" s="12"/>
      <c r="ED20" s="18">
        <f>IF(STGY6[[#This Row],[SNO]]=0,0,IF(STGY6[[#This Row],[SNO]]=1,EJ$8,IF(EL$10, IF(EP19&gt;=EM$8,0,IF(EP19=0,EJ$8,EO19)), EO19)))</f>
        <v>0</v>
      </c>
      <c r="EE20" s="18" t="str">
        <f>IF(MAIN_STGY[[#This Row],[RSLT]]="","", MAIN_STGY[[#This Row],[RSLT]])</f>
        <v/>
      </c>
      <c r="EF2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" s="18">
        <f>IF(STGY6[[#This Row],[SNO]]=0,0,IF(EL$10, IF(EP19&gt;=EM$8, 0, STGY6[[#This Row],[INS]]+EH19), STGY6[[#This Row],[INS]]+EH19))</f>
        <v>100</v>
      </c>
      <c r="EI20" s="18">
        <f>IF(STGY6[[#This Row],[SNO]]=0,0,IF(EL$10, IF(EP19&gt;=EM$8, 0, EI19+STGY6[[#This Row],[RTN]]), EI19+STGY6[[#This Row],[RTN]]))</f>
        <v>0</v>
      </c>
      <c r="EJ20" s="18">
        <f>STGY6[[#This Row],[RTN-TL]]-STGY6[[#This Row],[INS-TL]]</f>
        <v>-100</v>
      </c>
      <c r="EK20" s="18">
        <f>IF(STGY6[[#This Row],[SNO]]=0,0,IF(EL$10, IF(STGY6[[#This Row],[INS]]=0, 0, EN19), EN19))</f>
        <v>0</v>
      </c>
      <c r="EL20" s="18">
        <f>STGY6[[#This Row],[INS]]</f>
        <v>0</v>
      </c>
      <c r="EM20" s="18">
        <f>IF(STGY6[[#This Row],[WrL]]="Loss", (STGY6[[#This Row],[INS]]*(1 + EP$8/100)), IF(STGY6[[#This Row],[WrL]]="Won", (0), 0))</f>
        <v>0</v>
      </c>
      <c r="EN20" s="18">
        <f>IF(STGY6[[#This Row],[WrL]]="Loss", (STGY6[[#This Row],[PAM]]+STGY6[[#This Row],[LOS-TEN]]), IF(STGY6[[#This Row],[WrL]]="Won", (STGY6[[#This Row],[INS]]), 0))</f>
        <v>0</v>
      </c>
      <c r="EO20" s="18">
        <f>STGY6[[#This Row],[PAPT]]/2</f>
        <v>0</v>
      </c>
      <c r="EP20" s="43">
        <f>IF(STGY6[[#This Row],[SNO]]=0,0,IF(EL$10, IF(STGY6[[#This Row],[INS-TL]]=0, 0, STGY6[[#This Row],[PFT]]/STGY6[[#This Row],[INS-TL]]%), STGY6[[#This Row],[PFT]]/STGY6[[#This Row],[INS-TL]]%))</f>
        <v>-100</v>
      </c>
      <c r="ES20" s="20"/>
      <c r="ET20" s="21"/>
      <c r="EZ20" s="22"/>
      <c r="FB20" s="42">
        <f t="shared" si="6"/>
        <v>5</v>
      </c>
      <c r="FC20" s="12"/>
      <c r="FD20" s="18">
        <f>IF(STGY7[[#This Row],[SNO]]=0,0,IF(STGY7[[#This Row],[SNO]]=1,FJ$8,IF(FL$10, IF(FP19&gt;=FM$8,0,IF(FP19=0,FJ$8,FO19)), FO19)))</f>
        <v>0</v>
      </c>
      <c r="FE20" s="18" t="str">
        <f>IF(MAIN_STGY[[#This Row],[RSLT]]="","", MAIN_STGY[[#This Row],[RSLT]])</f>
        <v/>
      </c>
      <c r="FF2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" s="18">
        <f>IF(STGY7[[#This Row],[SNO]]=0,0,IF(FL$10, IF(FP19&gt;=FM$8, 0, STGY7[[#This Row],[INS]]+FH19), STGY7[[#This Row],[INS]]+FH19))</f>
        <v>100</v>
      </c>
      <c r="FI20" s="18">
        <f>IF(STGY7[[#This Row],[SNO]]=0,0,IF(FL$10, IF(FP19&gt;=FM$8, 0, FI19+STGY7[[#This Row],[RTN]]), FI19+STGY7[[#This Row],[RTN]]))</f>
        <v>0</v>
      </c>
      <c r="FJ20" s="18">
        <f>STGY7[[#This Row],[RTN-TL]]-STGY7[[#This Row],[INS-TL]]</f>
        <v>-100</v>
      </c>
      <c r="FK20" s="18">
        <f>IF(STGY7[[#This Row],[SNO]]=0,0,IF(FL$10, IF(STGY7[[#This Row],[INS]]=0, 0, FN19), FN19))</f>
        <v>0</v>
      </c>
      <c r="FL20" s="18">
        <f>STGY7[[#This Row],[INS]]</f>
        <v>0</v>
      </c>
      <c r="FM20" s="18">
        <f>IF(STGY7[[#This Row],[WrL]]="Loss", (STGY7[[#This Row],[INS]]*(1 + FP$8/100)), IF(STGY7[[#This Row],[WrL]]="Won", (0), 0))</f>
        <v>0</v>
      </c>
      <c r="FN20" s="18">
        <f>IF(STGY7[[#This Row],[WrL]]="Loss", (STGY7[[#This Row],[PAM]]+STGY7[[#This Row],[LOS-TEN]]), IF(STGY7[[#This Row],[WrL]]="Won", (STGY7[[#This Row],[INS]]), 0))</f>
        <v>0</v>
      </c>
      <c r="FO20" s="18">
        <f>STGY7[[#This Row],[PAPT]]/2</f>
        <v>0</v>
      </c>
      <c r="FP20" s="43">
        <f>IF(STGY7[[#This Row],[SNO]]=0,0,IF(FL$10, IF(STGY7[[#This Row],[INS-TL]]=0, 0, STGY7[[#This Row],[PFT]]/STGY7[[#This Row],[INS-TL]]%), STGY7[[#This Row],[PFT]]/STGY7[[#This Row],[INS-TL]]%))</f>
        <v>-100</v>
      </c>
      <c r="FS20" s="20"/>
      <c r="FT20" s="21"/>
      <c r="FZ20" s="22"/>
      <c r="GB20" s="42">
        <f t="shared" si="7"/>
        <v>5</v>
      </c>
      <c r="GC20" s="12"/>
      <c r="GD20" s="18">
        <f>IF(STGY8[[#This Row],[SNO]]=0,0,IF(STGY8[[#This Row],[SNO]]=1,GJ$8,IF(GL$10, IF(GP19&gt;=GM$8,0,IF(GP19=0,GJ$8,GO19)), GO19)))</f>
        <v>0</v>
      </c>
      <c r="GE20" s="18" t="str">
        <f>IF(MAIN_STGY[[#This Row],[RSLT]]="","", MAIN_STGY[[#This Row],[RSLT]])</f>
        <v/>
      </c>
      <c r="GF2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" s="18">
        <f>IF(STGY8[[#This Row],[SNO]]=0,0,IF(GL$10, IF(GP19&gt;=GM$8, 0, STGY8[[#This Row],[INS]]+GH19), STGY8[[#This Row],[INS]]+GH19))</f>
        <v>100</v>
      </c>
      <c r="GI20" s="18">
        <f>IF(STGY8[[#This Row],[SNO]]=0,0,IF(GL$10, IF(GP19&gt;=GM$8, 0, GI19+STGY8[[#This Row],[RTN]]), GI19+STGY8[[#This Row],[RTN]]))</f>
        <v>0</v>
      </c>
      <c r="GJ20" s="18">
        <f>STGY8[[#This Row],[RTN-TL]]-STGY8[[#This Row],[INS-TL]]</f>
        <v>-100</v>
      </c>
      <c r="GK20" s="18">
        <f>IF(STGY8[[#This Row],[SNO]]=0,0,IF(GL$10, IF(STGY8[[#This Row],[INS]]=0, 0, GN19), GN19))</f>
        <v>0</v>
      </c>
      <c r="GL20" s="18">
        <f>STGY8[[#This Row],[INS]]</f>
        <v>0</v>
      </c>
      <c r="GM20" s="18">
        <f>IF(STGY8[[#This Row],[WrL]]="Loss", (STGY8[[#This Row],[INS]]*(1 + GP$8/100)), IF(STGY8[[#This Row],[WrL]]="Won", (0), 0))</f>
        <v>0</v>
      </c>
      <c r="GN20" s="18">
        <f>IF(STGY8[[#This Row],[WrL]]="Loss", (STGY8[[#This Row],[PAM]]+STGY8[[#This Row],[LOS-TEN]]), IF(STGY8[[#This Row],[WrL]]="Won", (STGY8[[#This Row],[INS]]), 0))</f>
        <v>0</v>
      </c>
      <c r="GO20" s="18">
        <f>STGY8[[#This Row],[PAPT]]/2</f>
        <v>0</v>
      </c>
      <c r="GP20" s="43">
        <f>IF(STGY8[[#This Row],[SNO]]=0,0,IF(GL$10, IF(STGY8[[#This Row],[INS-TL]]=0, 0, STGY8[[#This Row],[PFT]]/STGY8[[#This Row],[INS-TL]]%), STGY8[[#This Row],[PFT]]/STGY8[[#This Row],[INS-TL]]%))</f>
        <v>-100</v>
      </c>
      <c r="GS20" s="20"/>
      <c r="GT20" s="21"/>
      <c r="GZ20" s="22"/>
      <c r="HB20" s="42">
        <f t="shared" si="8"/>
        <v>5</v>
      </c>
      <c r="HC20" s="12"/>
      <c r="HD20" s="18">
        <f>IF(STGY9[[#This Row],[SNO]]=0,0,IF(STGY9[[#This Row],[SNO]]=1,HJ$8,IF(HL$10, IF(HP19&gt;=HM$8,0,IF(HP19=0,HJ$8,HO19)), HO19)))</f>
        <v>0</v>
      </c>
      <c r="HE20" s="18" t="str">
        <f>IF(MAIN_STGY[[#This Row],[RSLT]]="","", MAIN_STGY[[#This Row],[RSLT]])</f>
        <v/>
      </c>
      <c r="HF2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" s="18">
        <f>IF(STGY9[[#This Row],[SNO]]=0,0,IF(HL$10, IF(HP19&gt;=HM$8, 0, STGY9[[#This Row],[INS]]+HH19), STGY9[[#This Row],[INS]]+HH19))</f>
        <v>100</v>
      </c>
      <c r="HI20" s="18">
        <f>IF(STGY9[[#This Row],[SNO]]=0,0,IF(HL$10, IF(HP19&gt;=HM$8, 0, HI19+STGY9[[#This Row],[RTN]]), HI19+STGY9[[#This Row],[RTN]]))</f>
        <v>0</v>
      </c>
      <c r="HJ20" s="18">
        <f>STGY9[[#This Row],[RTN-TL]]-STGY9[[#This Row],[INS-TL]]</f>
        <v>-100</v>
      </c>
      <c r="HK20" s="18">
        <f>IF(STGY9[[#This Row],[SNO]]=0,0,IF(HL$10, IF(STGY9[[#This Row],[INS]]=0, 0, HN19), HN19))</f>
        <v>0</v>
      </c>
      <c r="HL20" s="18">
        <f>STGY9[[#This Row],[INS]]</f>
        <v>0</v>
      </c>
      <c r="HM20" s="18">
        <f>IF(STGY9[[#This Row],[WrL]]="Loss", (STGY9[[#This Row],[INS]]*(1 + HP$8/100)), IF(STGY9[[#This Row],[WrL]]="Won", (0), 0))</f>
        <v>0</v>
      </c>
      <c r="HN20" s="18">
        <f>IF(STGY9[[#This Row],[WrL]]="Loss", (STGY9[[#This Row],[PAM]]+STGY9[[#This Row],[LOS-TEN]]), IF(STGY9[[#This Row],[WrL]]="Won", (STGY9[[#This Row],[INS]]), 0))</f>
        <v>0</v>
      </c>
      <c r="HO20" s="18">
        <f>STGY9[[#This Row],[PAPT]]/2</f>
        <v>0</v>
      </c>
      <c r="HP20" s="43">
        <f>IF(STGY9[[#This Row],[SNO]]=0,0,IF(HL$10, IF(STGY9[[#This Row],[INS-TL]]=0, 0, STGY9[[#This Row],[PFT]]/STGY9[[#This Row],[INS-TL]]%), STGY9[[#This Row],[PFT]]/STGY9[[#This Row],[INS-TL]]%))</f>
        <v>-100</v>
      </c>
      <c r="HS20" s="20"/>
      <c r="HT20" s="21"/>
      <c r="HZ20" s="22"/>
      <c r="IB20" s="42">
        <f t="shared" si="9"/>
        <v>5</v>
      </c>
      <c r="IC20" s="12"/>
      <c r="ID20" s="18">
        <f>IF(STGY10[[#This Row],[SNO]]=0,0,IF(STGY10[[#This Row],[SNO]]=1,IJ$8,IF(IL$10, IF(IP19&gt;=IM$8,0,IF(IP19=0,IJ$8,IO19)), IO19)))</f>
        <v>0</v>
      </c>
      <c r="IE20" s="18" t="str">
        <f>IF(MAIN_STGY[[#This Row],[RSLT]]="","", MAIN_STGY[[#This Row],[RSLT]])</f>
        <v/>
      </c>
      <c r="IF2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" s="18">
        <f>IF(STGY10[[#This Row],[SNO]]=0,0,IF(IL$10, IF(IP19&gt;=IM$8, 0, STGY10[[#This Row],[INS]]+IH19), STGY10[[#This Row],[INS]]+IH19))</f>
        <v>100</v>
      </c>
      <c r="II20" s="18">
        <f>IF(STGY10[[#This Row],[SNO]]=0,0,IF(IL$10, IF(IP19&gt;=IM$8, 0, II19+STGY10[[#This Row],[RTN]]), II19+STGY10[[#This Row],[RTN]]))</f>
        <v>0</v>
      </c>
      <c r="IJ20" s="18">
        <f>STGY10[[#This Row],[RTN-TL]]-STGY10[[#This Row],[INS-TL]]</f>
        <v>-100</v>
      </c>
      <c r="IK20" s="18">
        <f>IF(STGY10[[#This Row],[SNO]]=0,0,IF(IL$10, IF(STGY10[[#This Row],[INS]]=0, 0, IN19), IN19))</f>
        <v>0</v>
      </c>
      <c r="IL20" s="18">
        <f>STGY10[[#This Row],[INS]]</f>
        <v>0</v>
      </c>
      <c r="IM20" s="18">
        <f>IF(STGY10[[#This Row],[WrL]]="Loss", (STGY10[[#This Row],[INS]]*(1 + IP$8/100)), IF(STGY10[[#This Row],[WrL]]="Won", (0), 0))</f>
        <v>0</v>
      </c>
      <c r="IN20" s="18">
        <f>IF(STGY10[[#This Row],[WrL]]="Loss", (STGY10[[#This Row],[PAM]]+STGY10[[#This Row],[LOS-TEN]]), IF(STGY10[[#This Row],[WrL]]="Won", (STGY10[[#This Row],[INS]]), 0))</f>
        <v>0</v>
      </c>
      <c r="IO20" s="18">
        <f>STGY10[[#This Row],[PAPT]]/2</f>
        <v>0</v>
      </c>
      <c r="IP20" s="43">
        <f>IF(STGY10[[#This Row],[SNO]]=0,0,IF(IL$10, IF(STGY10[[#This Row],[INS-TL]]=0, 0, STGY10[[#This Row],[PFT]]/STGY10[[#This Row],[INS-TL]]%), STGY10[[#This Row],[PFT]]/STGY10[[#This Row],[INS-TL]]%))</f>
        <v>-100</v>
      </c>
      <c r="IS20" s="20"/>
      <c r="IT20" s="21"/>
      <c r="IZ20" s="22"/>
    </row>
    <row r="21" spans="2:260" ht="15.65" x14ac:dyDescent="0.3">
      <c r="B21" s="89">
        <f t="shared" si="0"/>
        <v>6</v>
      </c>
      <c r="C21" s="12"/>
      <c r="D21" s="18">
        <f>IF(MAIN_STGY[[#This Row],[SNO]]=0,0,IF(MAIN_STGY[[#This Row],[SNO]]=1,J$8,IF(L$10, IF(P20&gt;=M$8,0,IF(P20=0,J$8,O20)), O20)))</f>
        <v>0</v>
      </c>
      <c r="E21" s="12"/>
      <c r="F2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" s="18">
        <f>IF(MAIN_STGY[[#This Row],[SNO]]=0,0,IF(L$10, IF(P20&gt;=M$8, 0, MAIN_STGY[[#This Row],[INS]]+H20), MAIN_STGY[[#This Row],[INS]]+H20))</f>
        <v>100</v>
      </c>
      <c r="I21" s="18">
        <f>IF(MAIN_STGY[[#This Row],[SNO]]=0,0,IF(L$10, IF(P20&gt;=M$8, 0, I20+MAIN_STGY[[#This Row],[RTN]]), I20+MAIN_STGY[[#This Row],[RTN]]))</f>
        <v>0</v>
      </c>
      <c r="J21" s="18">
        <f>MAIN_STGY[[#This Row],[RTN-TL]]-MAIN_STGY[[#This Row],[INS-TL]]</f>
        <v>-100</v>
      </c>
      <c r="K21" s="18">
        <f>IF(MAIN_STGY[[#This Row],[SNO]]=0,0,IF(L$10, IF(MAIN_STGY[[#This Row],[INS]]=0, 0, N20), N20))</f>
        <v>0</v>
      </c>
      <c r="L21" s="18">
        <f>MAIN_STGY[[#This Row],[INS]]</f>
        <v>0</v>
      </c>
      <c r="M21" s="18">
        <f>IF(MAIN_STGY[[#This Row],[WrL]]="Loss", (MAIN_STGY[[#This Row],[INS]]*(1 + P$8/100)), IF(MAIN_STGY[[#This Row],[WrL]]="Won", (0), 0))</f>
        <v>0</v>
      </c>
      <c r="N21" s="18">
        <f>IF(MAIN_STGY[[#This Row],[WrL]]="Loss", (MAIN_STGY[[#This Row],[PAM]]+MAIN_STGY[[#This Row],[LOS-TEN]]), IF(MAIN_STGY[[#This Row],[WrL]]="Won", (MAIN_STGY[[#This Row],[INS]]), 0))</f>
        <v>0</v>
      </c>
      <c r="O21" s="18">
        <f>MAIN_STGY[[#This Row],[PAPT]]/2</f>
        <v>0</v>
      </c>
      <c r="P2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" s="53" t="s">
        <v>69</v>
      </c>
      <c r="S21" s="53" t="s">
        <v>69</v>
      </c>
      <c r="T21" s="53" t="s">
        <v>69</v>
      </c>
      <c r="U21" s="53" t="s">
        <v>69</v>
      </c>
      <c r="V21" s="53" t="s">
        <v>69</v>
      </c>
      <c r="W21" s="55"/>
      <c r="X21" s="44"/>
      <c r="Z21" s="22"/>
      <c r="AB21" s="42">
        <f t="shared" si="1"/>
        <v>6</v>
      </c>
      <c r="AC21" s="12"/>
      <c r="AD21" s="18">
        <f>IF(STGY2[[#This Row],[SNO]]=0,0,IF(STGY2[[#This Row],[SNO]]=1,AJ$8,IF(AL$10, IF(AP20&gt;=AM$8,0,IF(AP20=0,AJ$8,AO20)), AO20)))</f>
        <v>0</v>
      </c>
      <c r="AE21" s="18" t="str">
        <f>IF(MAIN_STGY[[#This Row],[RSLT]]="","", MAIN_STGY[[#This Row],[RSLT]])</f>
        <v/>
      </c>
      <c r="AF2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" s="18">
        <f>IF(STGY2[[#This Row],[SNO]]=0,0,IF(AL$10, IF(AP20&gt;=AM$8, 0, STGY2[[#This Row],[INS]]+AH20), STGY2[[#This Row],[INS]]+AH20))</f>
        <v>100</v>
      </c>
      <c r="AI21" s="18">
        <f>IF(STGY2[[#This Row],[SNO]]=0,0,IF(AL$10, IF(AP20&gt;=AM$8, 0, AI20+STGY2[[#This Row],[RTN]]), AI20+STGY2[[#This Row],[RTN]]))</f>
        <v>0</v>
      </c>
      <c r="AJ21" s="18">
        <f>STGY2[[#This Row],[RTN-TL]]-STGY2[[#This Row],[INS-TL]]</f>
        <v>-100</v>
      </c>
      <c r="AK21" s="18">
        <f>IF(STGY2[[#This Row],[SNO]]=0,0,IF(AL$10, IF(STGY2[[#This Row],[INS]]=0, 0, AN20), AN20))</f>
        <v>0</v>
      </c>
      <c r="AL21" s="18">
        <f>STGY2[[#This Row],[INS]]</f>
        <v>0</v>
      </c>
      <c r="AM21" s="18">
        <f>IF(STGY2[[#This Row],[WrL]]="Loss", (STGY2[[#This Row],[INS]]*(1 + AP$8/100)), IF(STGY2[[#This Row],[WrL]]="Won", (0), 0))</f>
        <v>0</v>
      </c>
      <c r="AN21" s="18">
        <f>IF(STGY2[[#This Row],[WrL]]="Loss", (STGY2[[#This Row],[PAM]]+STGY2[[#This Row],[LOS-TEN]]), IF(STGY2[[#This Row],[WrL]]="Won", (STGY2[[#This Row],[INS]]), 0))</f>
        <v>0</v>
      </c>
      <c r="AO21" s="18">
        <f>STGY2[[#This Row],[PAPT]]/2</f>
        <v>0</v>
      </c>
      <c r="AP21" s="43">
        <f>IF(STGY2[[#This Row],[SNO]]=0,0,IF(AL$10, IF(STGY2[[#This Row],[INS-TL]]=0, 0, STGY2[[#This Row],[PFT]]/STGY2[[#This Row],[INS-TL]]%), STGY2[[#This Row],[PFT]]/STGY2[[#This Row],[INS-TL]]%))</f>
        <v>-100</v>
      </c>
      <c r="AS21" s="20"/>
      <c r="AT21" s="21"/>
      <c r="AZ21" s="22"/>
      <c r="BB21" s="42">
        <f t="shared" si="2"/>
        <v>6</v>
      </c>
      <c r="BC21" s="12"/>
      <c r="BD21" s="18">
        <f>IF(STGY3[[#This Row],[SNO]]=0,0,IF(STGY3[[#This Row],[SNO]]=1,BJ$8,IF(BL$10, IF(BP20&gt;=BM$8,0,IF(BP20=0,BJ$8,BO20)), BO20)))</f>
        <v>0</v>
      </c>
      <c r="BE21" s="18" t="str">
        <f>IF(MAIN_STGY[[#This Row],[RSLT]]="","", MAIN_STGY[[#This Row],[RSLT]])</f>
        <v/>
      </c>
      <c r="BF2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" s="18">
        <f>IF(STGY3[[#This Row],[SNO]]=0,0,IF(BL$10, IF(BP20&gt;=BM$8, 0, STGY3[[#This Row],[INS]]+BH20), STGY3[[#This Row],[INS]]+BH20))</f>
        <v>100</v>
      </c>
      <c r="BI21" s="18">
        <f>IF(STGY3[[#This Row],[SNO]]=0,0,IF(BL$10, IF(BP20&gt;=BM$8, 0, BI20+STGY3[[#This Row],[RTN]]), BI20+STGY3[[#This Row],[RTN]]))</f>
        <v>0</v>
      </c>
      <c r="BJ21" s="18">
        <f>STGY3[[#This Row],[RTN-TL]]-STGY3[[#This Row],[INS-TL]]</f>
        <v>-100</v>
      </c>
      <c r="BK21" s="18">
        <f>IF(STGY3[[#This Row],[SNO]]=0,0,IF(BL$10, IF(STGY3[[#This Row],[INS]]=0, 0, BN20), BN20))</f>
        <v>0</v>
      </c>
      <c r="BL21" s="18">
        <f>STGY3[[#This Row],[INS]]</f>
        <v>0</v>
      </c>
      <c r="BM21" s="18">
        <f>IF(STGY3[[#This Row],[WrL]]="Loss", (STGY3[[#This Row],[INS]]*(1 + BP$8/100)), IF(STGY3[[#This Row],[WrL]]="Won", (0), 0))</f>
        <v>0</v>
      </c>
      <c r="BN21" s="18">
        <f>IF(STGY3[[#This Row],[WrL]]="Loss", (STGY3[[#This Row],[PAM]]+STGY3[[#This Row],[LOS-TEN]]), IF(STGY3[[#This Row],[WrL]]="Won", (STGY3[[#This Row],[INS]]), 0))</f>
        <v>0</v>
      </c>
      <c r="BO21" s="18">
        <f>STGY3[[#This Row],[PAPT]]/2</f>
        <v>0</v>
      </c>
      <c r="BP21" s="43">
        <f>IF(STGY3[[#This Row],[SNO]]=0,0,IF(BL$10, IF(STGY3[[#This Row],[INS-TL]]=0, 0, STGY3[[#This Row],[PFT]]/STGY3[[#This Row],[INS-TL]]%), STGY3[[#This Row],[PFT]]/STGY3[[#This Row],[INS-TL]]%))</f>
        <v>-100</v>
      </c>
      <c r="BS21" s="20"/>
      <c r="BT21" s="21"/>
      <c r="BZ21" s="22"/>
      <c r="CB21" s="42">
        <f t="shared" si="3"/>
        <v>6</v>
      </c>
      <c r="CC21" s="12"/>
      <c r="CD21" s="18">
        <f>IF(STGY4[[#This Row],[SNO]]=0,0,IF(STGY4[[#This Row],[SNO]]=1,CJ$8,IF(CL$10, IF(CP20&gt;=CM$8,0,IF(CP20=0,CJ$8,CO20)), CO20)))</f>
        <v>0</v>
      </c>
      <c r="CE21" s="18" t="str">
        <f>IF(MAIN_STGY[[#This Row],[RSLT]]="","", MAIN_STGY[[#This Row],[RSLT]])</f>
        <v/>
      </c>
      <c r="CF2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" s="18">
        <f>IF(STGY4[[#This Row],[SNO]]=0,0,IF(CL$10, IF(CP20&gt;=CM$8, 0, STGY4[[#This Row],[INS]]+CH20), STGY4[[#This Row],[INS]]+CH20))</f>
        <v>100</v>
      </c>
      <c r="CI21" s="18">
        <f>IF(STGY4[[#This Row],[SNO]]=0,0,IF(CL$10, IF(CP20&gt;=CM$8, 0, CI20+STGY4[[#This Row],[RTN]]), CI20+STGY4[[#This Row],[RTN]]))</f>
        <v>0</v>
      </c>
      <c r="CJ21" s="18">
        <f>STGY4[[#This Row],[RTN-TL]]-STGY4[[#This Row],[INS-TL]]</f>
        <v>-100</v>
      </c>
      <c r="CK21" s="18">
        <f>IF(STGY4[[#This Row],[SNO]]=0,0,IF(CL$10, IF(STGY4[[#This Row],[INS]]=0, 0, CN20), CN20))</f>
        <v>0</v>
      </c>
      <c r="CL21" s="18">
        <f>STGY4[[#This Row],[INS]]</f>
        <v>0</v>
      </c>
      <c r="CM21" s="18">
        <f>IF(STGY4[[#This Row],[WrL]]="Loss", (STGY4[[#This Row],[INS]]*(1 + CP$8/100)), IF(STGY4[[#This Row],[WrL]]="Won", (0), 0))</f>
        <v>0</v>
      </c>
      <c r="CN21" s="18">
        <f>IF(STGY4[[#This Row],[WrL]]="Loss", (STGY4[[#This Row],[PAM]]+STGY4[[#This Row],[LOS-TEN]]), IF(STGY4[[#This Row],[WrL]]="Won", (STGY4[[#This Row],[INS]]), 0))</f>
        <v>0</v>
      </c>
      <c r="CO21" s="18">
        <f>STGY4[[#This Row],[PAPT]]/2</f>
        <v>0</v>
      </c>
      <c r="CP21" s="43">
        <f>IF(STGY4[[#This Row],[SNO]]=0,0,IF(CL$10, IF(STGY4[[#This Row],[INS-TL]]=0, 0, STGY4[[#This Row],[PFT]]/STGY4[[#This Row],[INS-TL]]%), STGY4[[#This Row],[PFT]]/STGY4[[#This Row],[INS-TL]]%))</f>
        <v>-100</v>
      </c>
      <c r="CS21" s="20"/>
      <c r="CT21" s="21"/>
      <c r="CZ21" s="22"/>
      <c r="DB21" s="42">
        <f t="shared" si="4"/>
        <v>6</v>
      </c>
      <c r="DC21" s="12"/>
      <c r="DD21" s="18">
        <f>IF(STGY5[[#This Row],[SNO]]=0,0,IF(STGY5[[#This Row],[SNO]]=1,DJ$8,IF(DL$10, IF(DP20&gt;=DM$8,0,IF(DP20=0,DJ$8,DO20)), DO20)))</f>
        <v>0</v>
      </c>
      <c r="DE21" s="18" t="str">
        <f>IF(MAIN_STGY[[#This Row],[RSLT]]="","", MAIN_STGY[[#This Row],[RSLT]])</f>
        <v/>
      </c>
      <c r="DF2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" s="18">
        <f>IF(STGY5[[#This Row],[SNO]]=0,0,IF(DL$10, IF(DP20&gt;=DM$8, 0, STGY5[[#This Row],[INS]]+DH20), STGY5[[#This Row],[INS]]+DH20))</f>
        <v>100</v>
      </c>
      <c r="DI21" s="18">
        <f>IF(STGY5[[#This Row],[SNO]]=0,0,IF(DL$10, IF(DP20&gt;=DM$8, 0, DI20+STGY5[[#This Row],[RTN]]), DI20+STGY5[[#This Row],[RTN]]))</f>
        <v>0</v>
      </c>
      <c r="DJ21" s="18">
        <f>STGY5[[#This Row],[RTN-TL]]-STGY5[[#This Row],[INS-TL]]</f>
        <v>-100</v>
      </c>
      <c r="DK21" s="18">
        <f>IF(STGY5[[#This Row],[SNO]]=0,0,IF(DL$10, IF(STGY5[[#This Row],[INS]]=0, 0, DN20), DN20))</f>
        <v>0</v>
      </c>
      <c r="DL21" s="18">
        <f>STGY5[[#This Row],[INS]]</f>
        <v>0</v>
      </c>
      <c r="DM21" s="18">
        <f>IF(STGY5[[#This Row],[WrL]]="Loss", (STGY5[[#This Row],[INS]]*(1 + DP$8/100)), IF(STGY5[[#This Row],[WrL]]="Won", (0), 0))</f>
        <v>0</v>
      </c>
      <c r="DN21" s="18">
        <f>IF(STGY5[[#This Row],[WrL]]="Loss", (STGY5[[#This Row],[PAM]]+STGY5[[#This Row],[LOS-TEN]]), IF(STGY5[[#This Row],[WrL]]="Won", (STGY5[[#This Row],[INS]]), 0))</f>
        <v>0</v>
      </c>
      <c r="DO21" s="18">
        <f>STGY5[[#This Row],[PAPT]]/2</f>
        <v>0</v>
      </c>
      <c r="DP21" s="43">
        <f>IF(STGY5[[#This Row],[SNO]]=0,0,IF(DL$10, IF(STGY5[[#This Row],[INS-TL]]=0, 0, STGY5[[#This Row],[PFT]]/STGY5[[#This Row],[INS-TL]]%), STGY5[[#This Row],[PFT]]/STGY5[[#This Row],[INS-TL]]%))</f>
        <v>-100</v>
      </c>
      <c r="DS21" s="20"/>
      <c r="DT21" s="21"/>
      <c r="DZ21" s="22"/>
      <c r="EB21" s="42">
        <f t="shared" si="5"/>
        <v>6</v>
      </c>
      <c r="EC21" s="12"/>
      <c r="ED21" s="18">
        <f>IF(STGY6[[#This Row],[SNO]]=0,0,IF(STGY6[[#This Row],[SNO]]=1,EJ$8,IF(EL$10, IF(EP20&gt;=EM$8,0,IF(EP20=0,EJ$8,EO20)), EO20)))</f>
        <v>0</v>
      </c>
      <c r="EE21" s="18" t="str">
        <f>IF(MAIN_STGY[[#This Row],[RSLT]]="","", MAIN_STGY[[#This Row],[RSLT]])</f>
        <v/>
      </c>
      <c r="EF2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" s="18">
        <f>IF(STGY6[[#This Row],[SNO]]=0,0,IF(EL$10, IF(EP20&gt;=EM$8, 0, STGY6[[#This Row],[INS]]+EH20), STGY6[[#This Row],[INS]]+EH20))</f>
        <v>100</v>
      </c>
      <c r="EI21" s="18">
        <f>IF(STGY6[[#This Row],[SNO]]=0,0,IF(EL$10, IF(EP20&gt;=EM$8, 0, EI20+STGY6[[#This Row],[RTN]]), EI20+STGY6[[#This Row],[RTN]]))</f>
        <v>0</v>
      </c>
      <c r="EJ21" s="18">
        <f>STGY6[[#This Row],[RTN-TL]]-STGY6[[#This Row],[INS-TL]]</f>
        <v>-100</v>
      </c>
      <c r="EK21" s="18">
        <f>IF(STGY6[[#This Row],[SNO]]=0,0,IF(EL$10, IF(STGY6[[#This Row],[INS]]=0, 0, EN20), EN20))</f>
        <v>0</v>
      </c>
      <c r="EL21" s="18">
        <f>STGY6[[#This Row],[INS]]</f>
        <v>0</v>
      </c>
      <c r="EM21" s="18">
        <f>IF(STGY6[[#This Row],[WrL]]="Loss", (STGY6[[#This Row],[INS]]*(1 + EP$8/100)), IF(STGY6[[#This Row],[WrL]]="Won", (0), 0))</f>
        <v>0</v>
      </c>
      <c r="EN21" s="18">
        <f>IF(STGY6[[#This Row],[WrL]]="Loss", (STGY6[[#This Row],[PAM]]+STGY6[[#This Row],[LOS-TEN]]), IF(STGY6[[#This Row],[WrL]]="Won", (STGY6[[#This Row],[INS]]), 0))</f>
        <v>0</v>
      </c>
      <c r="EO21" s="18">
        <f>STGY6[[#This Row],[PAPT]]/2</f>
        <v>0</v>
      </c>
      <c r="EP21" s="43">
        <f>IF(STGY6[[#This Row],[SNO]]=0,0,IF(EL$10, IF(STGY6[[#This Row],[INS-TL]]=0, 0, STGY6[[#This Row],[PFT]]/STGY6[[#This Row],[INS-TL]]%), STGY6[[#This Row],[PFT]]/STGY6[[#This Row],[INS-TL]]%))</f>
        <v>-100</v>
      </c>
      <c r="ES21" s="20"/>
      <c r="ET21" s="21"/>
      <c r="EZ21" s="22"/>
      <c r="FB21" s="42">
        <f t="shared" si="6"/>
        <v>6</v>
      </c>
      <c r="FC21" s="12"/>
      <c r="FD21" s="18">
        <f>IF(STGY7[[#This Row],[SNO]]=0,0,IF(STGY7[[#This Row],[SNO]]=1,FJ$8,IF(FL$10, IF(FP20&gt;=FM$8,0,IF(FP20=0,FJ$8,FO20)), FO20)))</f>
        <v>0</v>
      </c>
      <c r="FE21" s="18" t="str">
        <f>IF(MAIN_STGY[[#This Row],[RSLT]]="","", MAIN_STGY[[#This Row],[RSLT]])</f>
        <v/>
      </c>
      <c r="FF2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" s="18">
        <f>IF(STGY7[[#This Row],[SNO]]=0,0,IF(FL$10, IF(FP20&gt;=FM$8, 0, STGY7[[#This Row],[INS]]+FH20), STGY7[[#This Row],[INS]]+FH20))</f>
        <v>100</v>
      </c>
      <c r="FI21" s="18">
        <f>IF(STGY7[[#This Row],[SNO]]=0,0,IF(FL$10, IF(FP20&gt;=FM$8, 0, FI20+STGY7[[#This Row],[RTN]]), FI20+STGY7[[#This Row],[RTN]]))</f>
        <v>0</v>
      </c>
      <c r="FJ21" s="18">
        <f>STGY7[[#This Row],[RTN-TL]]-STGY7[[#This Row],[INS-TL]]</f>
        <v>-100</v>
      </c>
      <c r="FK21" s="18">
        <f>IF(STGY7[[#This Row],[SNO]]=0,0,IF(FL$10, IF(STGY7[[#This Row],[INS]]=0, 0, FN20), FN20))</f>
        <v>0</v>
      </c>
      <c r="FL21" s="18">
        <f>STGY7[[#This Row],[INS]]</f>
        <v>0</v>
      </c>
      <c r="FM21" s="18">
        <f>IF(STGY7[[#This Row],[WrL]]="Loss", (STGY7[[#This Row],[INS]]*(1 + FP$8/100)), IF(STGY7[[#This Row],[WrL]]="Won", (0), 0))</f>
        <v>0</v>
      </c>
      <c r="FN21" s="18">
        <f>IF(STGY7[[#This Row],[WrL]]="Loss", (STGY7[[#This Row],[PAM]]+STGY7[[#This Row],[LOS-TEN]]), IF(STGY7[[#This Row],[WrL]]="Won", (STGY7[[#This Row],[INS]]), 0))</f>
        <v>0</v>
      </c>
      <c r="FO21" s="18">
        <f>STGY7[[#This Row],[PAPT]]/2</f>
        <v>0</v>
      </c>
      <c r="FP21" s="43">
        <f>IF(STGY7[[#This Row],[SNO]]=0,0,IF(FL$10, IF(STGY7[[#This Row],[INS-TL]]=0, 0, STGY7[[#This Row],[PFT]]/STGY7[[#This Row],[INS-TL]]%), STGY7[[#This Row],[PFT]]/STGY7[[#This Row],[INS-TL]]%))</f>
        <v>-100</v>
      </c>
      <c r="FS21" s="20"/>
      <c r="FT21" s="21"/>
      <c r="FZ21" s="22"/>
      <c r="GB21" s="42">
        <f t="shared" si="7"/>
        <v>6</v>
      </c>
      <c r="GC21" s="12"/>
      <c r="GD21" s="18">
        <f>IF(STGY8[[#This Row],[SNO]]=0,0,IF(STGY8[[#This Row],[SNO]]=1,GJ$8,IF(GL$10, IF(GP20&gt;=GM$8,0,IF(GP20=0,GJ$8,GO20)), GO20)))</f>
        <v>0</v>
      </c>
      <c r="GE21" s="18" t="str">
        <f>IF(MAIN_STGY[[#This Row],[RSLT]]="","", MAIN_STGY[[#This Row],[RSLT]])</f>
        <v/>
      </c>
      <c r="GF2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" s="18">
        <f>IF(STGY8[[#This Row],[SNO]]=0,0,IF(GL$10, IF(GP20&gt;=GM$8, 0, STGY8[[#This Row],[INS]]+GH20), STGY8[[#This Row],[INS]]+GH20))</f>
        <v>100</v>
      </c>
      <c r="GI21" s="18">
        <f>IF(STGY8[[#This Row],[SNO]]=0,0,IF(GL$10, IF(GP20&gt;=GM$8, 0, GI20+STGY8[[#This Row],[RTN]]), GI20+STGY8[[#This Row],[RTN]]))</f>
        <v>0</v>
      </c>
      <c r="GJ21" s="18">
        <f>STGY8[[#This Row],[RTN-TL]]-STGY8[[#This Row],[INS-TL]]</f>
        <v>-100</v>
      </c>
      <c r="GK21" s="18">
        <f>IF(STGY8[[#This Row],[SNO]]=0,0,IF(GL$10, IF(STGY8[[#This Row],[INS]]=0, 0, GN20), GN20))</f>
        <v>0</v>
      </c>
      <c r="GL21" s="18">
        <f>STGY8[[#This Row],[INS]]</f>
        <v>0</v>
      </c>
      <c r="GM21" s="18">
        <f>IF(STGY8[[#This Row],[WrL]]="Loss", (STGY8[[#This Row],[INS]]*(1 + GP$8/100)), IF(STGY8[[#This Row],[WrL]]="Won", (0), 0))</f>
        <v>0</v>
      </c>
      <c r="GN21" s="18">
        <f>IF(STGY8[[#This Row],[WrL]]="Loss", (STGY8[[#This Row],[PAM]]+STGY8[[#This Row],[LOS-TEN]]), IF(STGY8[[#This Row],[WrL]]="Won", (STGY8[[#This Row],[INS]]), 0))</f>
        <v>0</v>
      </c>
      <c r="GO21" s="18">
        <f>STGY8[[#This Row],[PAPT]]/2</f>
        <v>0</v>
      </c>
      <c r="GP21" s="43">
        <f>IF(STGY8[[#This Row],[SNO]]=0,0,IF(GL$10, IF(STGY8[[#This Row],[INS-TL]]=0, 0, STGY8[[#This Row],[PFT]]/STGY8[[#This Row],[INS-TL]]%), STGY8[[#This Row],[PFT]]/STGY8[[#This Row],[INS-TL]]%))</f>
        <v>-100</v>
      </c>
      <c r="GS21" s="20"/>
      <c r="GT21" s="21"/>
      <c r="GZ21" s="22"/>
      <c r="HB21" s="42">
        <f t="shared" si="8"/>
        <v>6</v>
      </c>
      <c r="HC21" s="12"/>
      <c r="HD21" s="18">
        <f>IF(STGY9[[#This Row],[SNO]]=0,0,IF(STGY9[[#This Row],[SNO]]=1,HJ$8,IF(HL$10, IF(HP20&gt;=HM$8,0,IF(HP20=0,HJ$8,HO20)), HO20)))</f>
        <v>0</v>
      </c>
      <c r="HE21" s="18" t="str">
        <f>IF(MAIN_STGY[[#This Row],[RSLT]]="","", MAIN_STGY[[#This Row],[RSLT]])</f>
        <v/>
      </c>
      <c r="HF2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" s="18">
        <f>IF(STGY9[[#This Row],[SNO]]=0,0,IF(HL$10, IF(HP20&gt;=HM$8, 0, STGY9[[#This Row],[INS]]+HH20), STGY9[[#This Row],[INS]]+HH20))</f>
        <v>100</v>
      </c>
      <c r="HI21" s="18">
        <f>IF(STGY9[[#This Row],[SNO]]=0,0,IF(HL$10, IF(HP20&gt;=HM$8, 0, HI20+STGY9[[#This Row],[RTN]]), HI20+STGY9[[#This Row],[RTN]]))</f>
        <v>0</v>
      </c>
      <c r="HJ21" s="18">
        <f>STGY9[[#This Row],[RTN-TL]]-STGY9[[#This Row],[INS-TL]]</f>
        <v>-100</v>
      </c>
      <c r="HK21" s="18">
        <f>IF(STGY9[[#This Row],[SNO]]=0,0,IF(HL$10, IF(STGY9[[#This Row],[INS]]=0, 0, HN20), HN20))</f>
        <v>0</v>
      </c>
      <c r="HL21" s="18">
        <f>STGY9[[#This Row],[INS]]</f>
        <v>0</v>
      </c>
      <c r="HM21" s="18">
        <f>IF(STGY9[[#This Row],[WrL]]="Loss", (STGY9[[#This Row],[INS]]*(1 + HP$8/100)), IF(STGY9[[#This Row],[WrL]]="Won", (0), 0))</f>
        <v>0</v>
      </c>
      <c r="HN21" s="18">
        <f>IF(STGY9[[#This Row],[WrL]]="Loss", (STGY9[[#This Row],[PAM]]+STGY9[[#This Row],[LOS-TEN]]), IF(STGY9[[#This Row],[WrL]]="Won", (STGY9[[#This Row],[INS]]), 0))</f>
        <v>0</v>
      </c>
      <c r="HO21" s="18">
        <f>STGY9[[#This Row],[PAPT]]/2</f>
        <v>0</v>
      </c>
      <c r="HP21" s="43">
        <f>IF(STGY9[[#This Row],[SNO]]=0,0,IF(HL$10, IF(STGY9[[#This Row],[INS-TL]]=0, 0, STGY9[[#This Row],[PFT]]/STGY9[[#This Row],[INS-TL]]%), STGY9[[#This Row],[PFT]]/STGY9[[#This Row],[INS-TL]]%))</f>
        <v>-100</v>
      </c>
      <c r="HS21" s="20"/>
      <c r="HT21" s="21"/>
      <c r="HZ21" s="22"/>
      <c r="IB21" s="42">
        <f t="shared" si="9"/>
        <v>6</v>
      </c>
      <c r="IC21" s="12"/>
      <c r="ID21" s="18">
        <f>IF(STGY10[[#This Row],[SNO]]=0,0,IF(STGY10[[#This Row],[SNO]]=1,IJ$8,IF(IL$10, IF(IP20&gt;=IM$8,0,IF(IP20=0,IJ$8,IO20)), IO20)))</f>
        <v>0</v>
      </c>
      <c r="IE21" s="18" t="str">
        <f>IF(MAIN_STGY[[#This Row],[RSLT]]="","", MAIN_STGY[[#This Row],[RSLT]])</f>
        <v/>
      </c>
      <c r="IF2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" s="18">
        <f>IF(STGY10[[#This Row],[SNO]]=0,0,IF(IL$10, IF(IP20&gt;=IM$8, 0, STGY10[[#This Row],[INS]]+IH20), STGY10[[#This Row],[INS]]+IH20))</f>
        <v>100</v>
      </c>
      <c r="II21" s="18">
        <f>IF(STGY10[[#This Row],[SNO]]=0,0,IF(IL$10, IF(IP20&gt;=IM$8, 0, II20+STGY10[[#This Row],[RTN]]), II20+STGY10[[#This Row],[RTN]]))</f>
        <v>0</v>
      </c>
      <c r="IJ21" s="18">
        <f>STGY10[[#This Row],[RTN-TL]]-STGY10[[#This Row],[INS-TL]]</f>
        <v>-100</v>
      </c>
      <c r="IK21" s="18">
        <f>IF(STGY10[[#This Row],[SNO]]=0,0,IF(IL$10, IF(STGY10[[#This Row],[INS]]=0, 0, IN20), IN20))</f>
        <v>0</v>
      </c>
      <c r="IL21" s="18">
        <f>STGY10[[#This Row],[INS]]</f>
        <v>0</v>
      </c>
      <c r="IM21" s="18">
        <f>IF(STGY10[[#This Row],[WrL]]="Loss", (STGY10[[#This Row],[INS]]*(1 + IP$8/100)), IF(STGY10[[#This Row],[WrL]]="Won", (0), 0))</f>
        <v>0</v>
      </c>
      <c r="IN21" s="18">
        <f>IF(STGY10[[#This Row],[WrL]]="Loss", (STGY10[[#This Row],[PAM]]+STGY10[[#This Row],[LOS-TEN]]), IF(STGY10[[#This Row],[WrL]]="Won", (STGY10[[#This Row],[INS]]), 0))</f>
        <v>0</v>
      </c>
      <c r="IO21" s="18">
        <f>STGY10[[#This Row],[PAPT]]/2</f>
        <v>0</v>
      </c>
      <c r="IP21" s="43">
        <f>IF(STGY10[[#This Row],[SNO]]=0,0,IF(IL$10, IF(STGY10[[#This Row],[INS-TL]]=0, 0, STGY10[[#This Row],[PFT]]/STGY10[[#This Row],[INS-TL]]%), STGY10[[#This Row],[PFT]]/STGY10[[#This Row],[INS-TL]]%))</f>
        <v>-100</v>
      </c>
      <c r="IS21" s="20"/>
      <c r="IT21" s="21"/>
      <c r="IZ21" s="22"/>
    </row>
    <row r="22" spans="2:260" ht="15.65" x14ac:dyDescent="0.3">
      <c r="B22" s="89">
        <f t="shared" si="0"/>
        <v>7</v>
      </c>
      <c r="C22" s="12"/>
      <c r="D22" s="18">
        <f>IF(MAIN_STGY[[#This Row],[SNO]]=0,0,IF(MAIN_STGY[[#This Row],[SNO]]=1,J$8,IF(L$10, IF(P21&gt;=M$8,0,IF(P21=0,J$8,O21)), O21)))</f>
        <v>0</v>
      </c>
      <c r="E22" s="12"/>
      <c r="F2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" s="18">
        <f>IF(MAIN_STGY[[#This Row],[SNO]]=0,0,IF(L$10, IF(P21&gt;=M$8, 0, MAIN_STGY[[#This Row],[INS]]+H21), MAIN_STGY[[#This Row],[INS]]+H21))</f>
        <v>100</v>
      </c>
      <c r="I22" s="18">
        <f>IF(MAIN_STGY[[#This Row],[SNO]]=0,0,IF(L$10, IF(P21&gt;=M$8, 0, I21+MAIN_STGY[[#This Row],[RTN]]), I21+MAIN_STGY[[#This Row],[RTN]]))</f>
        <v>0</v>
      </c>
      <c r="J22" s="18">
        <f>MAIN_STGY[[#This Row],[RTN-TL]]-MAIN_STGY[[#This Row],[INS-TL]]</f>
        <v>-100</v>
      </c>
      <c r="K22" s="18">
        <f>IF(MAIN_STGY[[#This Row],[SNO]]=0,0,IF(L$10, IF(MAIN_STGY[[#This Row],[INS]]=0, 0, N21), N21))</f>
        <v>0</v>
      </c>
      <c r="L22" s="18">
        <f>MAIN_STGY[[#This Row],[INS]]</f>
        <v>0</v>
      </c>
      <c r="M22" s="18">
        <f>IF(MAIN_STGY[[#This Row],[WrL]]="Loss", (MAIN_STGY[[#This Row],[INS]]*(1 + P$8/100)), IF(MAIN_STGY[[#This Row],[WrL]]="Won", (0), 0))</f>
        <v>0</v>
      </c>
      <c r="N22" s="18">
        <f>IF(MAIN_STGY[[#This Row],[WrL]]="Loss", (MAIN_STGY[[#This Row],[PAM]]+MAIN_STGY[[#This Row],[LOS-TEN]]), IF(MAIN_STGY[[#This Row],[WrL]]="Won", (MAIN_STGY[[#This Row],[INS]]), 0))</f>
        <v>0</v>
      </c>
      <c r="O22" s="18">
        <f>MAIN_STGY[[#This Row],[PAPT]]/2</f>
        <v>0</v>
      </c>
      <c r="P2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2" s="54" t="s">
        <v>56</v>
      </c>
      <c r="S22" s="54" t="s">
        <v>57</v>
      </c>
      <c r="T22" s="54" t="s">
        <v>71</v>
      </c>
      <c r="U22" s="54" t="s">
        <v>58</v>
      </c>
      <c r="V22" s="54" t="s">
        <v>59</v>
      </c>
      <c r="W22" s="55"/>
      <c r="X22" s="44"/>
      <c r="Z22" s="22"/>
      <c r="AB22" s="42">
        <f t="shared" si="1"/>
        <v>7</v>
      </c>
      <c r="AC22" s="12"/>
      <c r="AD22" s="18">
        <f>IF(STGY2[[#This Row],[SNO]]=0,0,IF(STGY2[[#This Row],[SNO]]=1,AJ$8,IF(AL$10, IF(AP21&gt;=AM$8,0,IF(AP21=0,AJ$8,AO21)), AO21)))</f>
        <v>0</v>
      </c>
      <c r="AE22" s="18" t="str">
        <f>IF(MAIN_STGY[[#This Row],[RSLT]]="","", MAIN_STGY[[#This Row],[RSLT]])</f>
        <v/>
      </c>
      <c r="AF2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" s="18">
        <f>IF(STGY2[[#This Row],[SNO]]=0,0,IF(AL$10, IF(AP21&gt;=AM$8, 0, STGY2[[#This Row],[INS]]+AH21), STGY2[[#This Row],[INS]]+AH21))</f>
        <v>100</v>
      </c>
      <c r="AI22" s="18">
        <f>IF(STGY2[[#This Row],[SNO]]=0,0,IF(AL$10, IF(AP21&gt;=AM$8, 0, AI21+STGY2[[#This Row],[RTN]]), AI21+STGY2[[#This Row],[RTN]]))</f>
        <v>0</v>
      </c>
      <c r="AJ22" s="18">
        <f>STGY2[[#This Row],[RTN-TL]]-STGY2[[#This Row],[INS-TL]]</f>
        <v>-100</v>
      </c>
      <c r="AK22" s="18">
        <f>IF(STGY2[[#This Row],[SNO]]=0,0,IF(AL$10, IF(STGY2[[#This Row],[INS]]=0, 0, AN21), AN21))</f>
        <v>0</v>
      </c>
      <c r="AL22" s="18">
        <f>STGY2[[#This Row],[INS]]</f>
        <v>0</v>
      </c>
      <c r="AM22" s="18">
        <f>IF(STGY2[[#This Row],[WrL]]="Loss", (STGY2[[#This Row],[INS]]*(1 + AP$8/100)), IF(STGY2[[#This Row],[WrL]]="Won", (0), 0))</f>
        <v>0</v>
      </c>
      <c r="AN22" s="18">
        <f>IF(STGY2[[#This Row],[WrL]]="Loss", (STGY2[[#This Row],[PAM]]+STGY2[[#This Row],[LOS-TEN]]), IF(STGY2[[#This Row],[WrL]]="Won", (STGY2[[#This Row],[INS]]), 0))</f>
        <v>0</v>
      </c>
      <c r="AO22" s="18">
        <f>STGY2[[#This Row],[PAPT]]/2</f>
        <v>0</v>
      </c>
      <c r="AP22" s="43">
        <f>IF(STGY2[[#This Row],[SNO]]=0,0,IF(AL$10, IF(STGY2[[#This Row],[INS-TL]]=0, 0, STGY2[[#This Row],[PFT]]/STGY2[[#This Row],[INS-TL]]%), STGY2[[#This Row],[PFT]]/STGY2[[#This Row],[INS-TL]]%))</f>
        <v>-100</v>
      </c>
      <c r="AS22" s="20"/>
      <c r="AT22" s="21"/>
      <c r="AZ22" s="22"/>
      <c r="BB22" s="42">
        <f t="shared" si="2"/>
        <v>7</v>
      </c>
      <c r="BC22" s="12"/>
      <c r="BD22" s="18">
        <f>IF(STGY3[[#This Row],[SNO]]=0,0,IF(STGY3[[#This Row],[SNO]]=1,BJ$8,IF(BL$10, IF(BP21&gt;=BM$8,0,IF(BP21=0,BJ$8,BO21)), BO21)))</f>
        <v>0</v>
      </c>
      <c r="BE22" s="18" t="str">
        <f>IF(MAIN_STGY[[#This Row],[RSLT]]="","", MAIN_STGY[[#This Row],[RSLT]])</f>
        <v/>
      </c>
      <c r="BF2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" s="18">
        <f>IF(STGY3[[#This Row],[SNO]]=0,0,IF(BL$10, IF(BP21&gt;=BM$8, 0, STGY3[[#This Row],[INS]]+BH21), STGY3[[#This Row],[INS]]+BH21))</f>
        <v>100</v>
      </c>
      <c r="BI22" s="18">
        <f>IF(STGY3[[#This Row],[SNO]]=0,0,IF(BL$10, IF(BP21&gt;=BM$8, 0, BI21+STGY3[[#This Row],[RTN]]), BI21+STGY3[[#This Row],[RTN]]))</f>
        <v>0</v>
      </c>
      <c r="BJ22" s="18">
        <f>STGY3[[#This Row],[RTN-TL]]-STGY3[[#This Row],[INS-TL]]</f>
        <v>-100</v>
      </c>
      <c r="BK22" s="18">
        <f>IF(STGY3[[#This Row],[SNO]]=0,0,IF(BL$10, IF(STGY3[[#This Row],[INS]]=0, 0, BN21), BN21))</f>
        <v>0</v>
      </c>
      <c r="BL22" s="18">
        <f>STGY3[[#This Row],[INS]]</f>
        <v>0</v>
      </c>
      <c r="BM22" s="18">
        <f>IF(STGY3[[#This Row],[WrL]]="Loss", (STGY3[[#This Row],[INS]]*(1 + BP$8/100)), IF(STGY3[[#This Row],[WrL]]="Won", (0), 0))</f>
        <v>0</v>
      </c>
      <c r="BN22" s="18">
        <f>IF(STGY3[[#This Row],[WrL]]="Loss", (STGY3[[#This Row],[PAM]]+STGY3[[#This Row],[LOS-TEN]]), IF(STGY3[[#This Row],[WrL]]="Won", (STGY3[[#This Row],[INS]]), 0))</f>
        <v>0</v>
      </c>
      <c r="BO22" s="18">
        <f>STGY3[[#This Row],[PAPT]]/2</f>
        <v>0</v>
      </c>
      <c r="BP22" s="43">
        <f>IF(STGY3[[#This Row],[SNO]]=0,0,IF(BL$10, IF(STGY3[[#This Row],[INS-TL]]=0, 0, STGY3[[#This Row],[PFT]]/STGY3[[#This Row],[INS-TL]]%), STGY3[[#This Row],[PFT]]/STGY3[[#This Row],[INS-TL]]%))</f>
        <v>-100</v>
      </c>
      <c r="BS22" s="20"/>
      <c r="BT22" s="21"/>
      <c r="BZ22" s="22"/>
      <c r="CB22" s="42">
        <f t="shared" si="3"/>
        <v>7</v>
      </c>
      <c r="CC22" s="12"/>
      <c r="CD22" s="18">
        <f>IF(STGY4[[#This Row],[SNO]]=0,0,IF(STGY4[[#This Row],[SNO]]=1,CJ$8,IF(CL$10, IF(CP21&gt;=CM$8,0,IF(CP21=0,CJ$8,CO21)), CO21)))</f>
        <v>0</v>
      </c>
      <c r="CE22" s="18" t="str">
        <f>IF(MAIN_STGY[[#This Row],[RSLT]]="","", MAIN_STGY[[#This Row],[RSLT]])</f>
        <v/>
      </c>
      <c r="CF2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" s="18">
        <f>IF(STGY4[[#This Row],[SNO]]=0,0,IF(CL$10, IF(CP21&gt;=CM$8, 0, STGY4[[#This Row],[INS]]+CH21), STGY4[[#This Row],[INS]]+CH21))</f>
        <v>100</v>
      </c>
      <c r="CI22" s="18">
        <f>IF(STGY4[[#This Row],[SNO]]=0,0,IF(CL$10, IF(CP21&gt;=CM$8, 0, CI21+STGY4[[#This Row],[RTN]]), CI21+STGY4[[#This Row],[RTN]]))</f>
        <v>0</v>
      </c>
      <c r="CJ22" s="18">
        <f>STGY4[[#This Row],[RTN-TL]]-STGY4[[#This Row],[INS-TL]]</f>
        <v>-100</v>
      </c>
      <c r="CK22" s="18">
        <f>IF(STGY4[[#This Row],[SNO]]=0,0,IF(CL$10, IF(STGY4[[#This Row],[INS]]=0, 0, CN21), CN21))</f>
        <v>0</v>
      </c>
      <c r="CL22" s="18">
        <f>STGY4[[#This Row],[INS]]</f>
        <v>0</v>
      </c>
      <c r="CM22" s="18">
        <f>IF(STGY4[[#This Row],[WrL]]="Loss", (STGY4[[#This Row],[INS]]*(1 + CP$8/100)), IF(STGY4[[#This Row],[WrL]]="Won", (0), 0))</f>
        <v>0</v>
      </c>
      <c r="CN22" s="18">
        <f>IF(STGY4[[#This Row],[WrL]]="Loss", (STGY4[[#This Row],[PAM]]+STGY4[[#This Row],[LOS-TEN]]), IF(STGY4[[#This Row],[WrL]]="Won", (STGY4[[#This Row],[INS]]), 0))</f>
        <v>0</v>
      </c>
      <c r="CO22" s="18">
        <f>STGY4[[#This Row],[PAPT]]/2</f>
        <v>0</v>
      </c>
      <c r="CP22" s="43">
        <f>IF(STGY4[[#This Row],[SNO]]=0,0,IF(CL$10, IF(STGY4[[#This Row],[INS-TL]]=0, 0, STGY4[[#This Row],[PFT]]/STGY4[[#This Row],[INS-TL]]%), STGY4[[#This Row],[PFT]]/STGY4[[#This Row],[INS-TL]]%))</f>
        <v>-100</v>
      </c>
      <c r="CS22" s="20"/>
      <c r="CT22" s="21"/>
      <c r="CZ22" s="22"/>
      <c r="DB22" s="42">
        <f t="shared" si="4"/>
        <v>7</v>
      </c>
      <c r="DC22" s="12"/>
      <c r="DD22" s="18">
        <f>IF(STGY5[[#This Row],[SNO]]=0,0,IF(STGY5[[#This Row],[SNO]]=1,DJ$8,IF(DL$10, IF(DP21&gt;=DM$8,0,IF(DP21=0,DJ$8,DO21)), DO21)))</f>
        <v>0</v>
      </c>
      <c r="DE22" s="18" t="str">
        <f>IF(MAIN_STGY[[#This Row],[RSLT]]="","", MAIN_STGY[[#This Row],[RSLT]])</f>
        <v/>
      </c>
      <c r="DF2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" s="18">
        <f>IF(STGY5[[#This Row],[SNO]]=0,0,IF(DL$10, IF(DP21&gt;=DM$8, 0, STGY5[[#This Row],[INS]]+DH21), STGY5[[#This Row],[INS]]+DH21))</f>
        <v>100</v>
      </c>
      <c r="DI22" s="18">
        <f>IF(STGY5[[#This Row],[SNO]]=0,0,IF(DL$10, IF(DP21&gt;=DM$8, 0, DI21+STGY5[[#This Row],[RTN]]), DI21+STGY5[[#This Row],[RTN]]))</f>
        <v>0</v>
      </c>
      <c r="DJ22" s="18">
        <f>STGY5[[#This Row],[RTN-TL]]-STGY5[[#This Row],[INS-TL]]</f>
        <v>-100</v>
      </c>
      <c r="DK22" s="18">
        <f>IF(STGY5[[#This Row],[SNO]]=0,0,IF(DL$10, IF(STGY5[[#This Row],[INS]]=0, 0, DN21), DN21))</f>
        <v>0</v>
      </c>
      <c r="DL22" s="18">
        <f>STGY5[[#This Row],[INS]]</f>
        <v>0</v>
      </c>
      <c r="DM22" s="18">
        <f>IF(STGY5[[#This Row],[WrL]]="Loss", (STGY5[[#This Row],[INS]]*(1 + DP$8/100)), IF(STGY5[[#This Row],[WrL]]="Won", (0), 0))</f>
        <v>0</v>
      </c>
      <c r="DN22" s="18">
        <f>IF(STGY5[[#This Row],[WrL]]="Loss", (STGY5[[#This Row],[PAM]]+STGY5[[#This Row],[LOS-TEN]]), IF(STGY5[[#This Row],[WrL]]="Won", (STGY5[[#This Row],[INS]]), 0))</f>
        <v>0</v>
      </c>
      <c r="DO22" s="18">
        <f>STGY5[[#This Row],[PAPT]]/2</f>
        <v>0</v>
      </c>
      <c r="DP22" s="43">
        <f>IF(STGY5[[#This Row],[SNO]]=0,0,IF(DL$10, IF(STGY5[[#This Row],[INS-TL]]=0, 0, STGY5[[#This Row],[PFT]]/STGY5[[#This Row],[INS-TL]]%), STGY5[[#This Row],[PFT]]/STGY5[[#This Row],[INS-TL]]%))</f>
        <v>-100</v>
      </c>
      <c r="DS22" s="20"/>
      <c r="DT22" s="21"/>
      <c r="DZ22" s="22"/>
      <c r="EB22" s="42">
        <f t="shared" si="5"/>
        <v>7</v>
      </c>
      <c r="EC22" s="12"/>
      <c r="ED22" s="18">
        <f>IF(STGY6[[#This Row],[SNO]]=0,0,IF(STGY6[[#This Row],[SNO]]=1,EJ$8,IF(EL$10, IF(EP21&gt;=EM$8,0,IF(EP21=0,EJ$8,EO21)), EO21)))</f>
        <v>0</v>
      </c>
      <c r="EE22" s="18" t="str">
        <f>IF(MAIN_STGY[[#This Row],[RSLT]]="","", MAIN_STGY[[#This Row],[RSLT]])</f>
        <v/>
      </c>
      <c r="EF2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" s="18">
        <f>IF(STGY6[[#This Row],[SNO]]=0,0,IF(EL$10, IF(EP21&gt;=EM$8, 0, STGY6[[#This Row],[INS]]+EH21), STGY6[[#This Row],[INS]]+EH21))</f>
        <v>100</v>
      </c>
      <c r="EI22" s="18">
        <f>IF(STGY6[[#This Row],[SNO]]=0,0,IF(EL$10, IF(EP21&gt;=EM$8, 0, EI21+STGY6[[#This Row],[RTN]]), EI21+STGY6[[#This Row],[RTN]]))</f>
        <v>0</v>
      </c>
      <c r="EJ22" s="18">
        <f>STGY6[[#This Row],[RTN-TL]]-STGY6[[#This Row],[INS-TL]]</f>
        <v>-100</v>
      </c>
      <c r="EK22" s="18">
        <f>IF(STGY6[[#This Row],[SNO]]=0,0,IF(EL$10, IF(STGY6[[#This Row],[INS]]=0, 0, EN21), EN21))</f>
        <v>0</v>
      </c>
      <c r="EL22" s="18">
        <f>STGY6[[#This Row],[INS]]</f>
        <v>0</v>
      </c>
      <c r="EM22" s="18">
        <f>IF(STGY6[[#This Row],[WrL]]="Loss", (STGY6[[#This Row],[INS]]*(1 + EP$8/100)), IF(STGY6[[#This Row],[WrL]]="Won", (0), 0))</f>
        <v>0</v>
      </c>
      <c r="EN22" s="18">
        <f>IF(STGY6[[#This Row],[WrL]]="Loss", (STGY6[[#This Row],[PAM]]+STGY6[[#This Row],[LOS-TEN]]), IF(STGY6[[#This Row],[WrL]]="Won", (STGY6[[#This Row],[INS]]), 0))</f>
        <v>0</v>
      </c>
      <c r="EO22" s="18">
        <f>STGY6[[#This Row],[PAPT]]/2</f>
        <v>0</v>
      </c>
      <c r="EP22" s="43">
        <f>IF(STGY6[[#This Row],[SNO]]=0,0,IF(EL$10, IF(STGY6[[#This Row],[INS-TL]]=0, 0, STGY6[[#This Row],[PFT]]/STGY6[[#This Row],[INS-TL]]%), STGY6[[#This Row],[PFT]]/STGY6[[#This Row],[INS-TL]]%))</f>
        <v>-100</v>
      </c>
      <c r="ES22" s="20"/>
      <c r="ET22" s="21"/>
      <c r="EZ22" s="22"/>
      <c r="FB22" s="42">
        <f t="shared" si="6"/>
        <v>7</v>
      </c>
      <c r="FC22" s="12"/>
      <c r="FD22" s="18">
        <f>IF(STGY7[[#This Row],[SNO]]=0,0,IF(STGY7[[#This Row],[SNO]]=1,FJ$8,IF(FL$10, IF(FP21&gt;=FM$8,0,IF(FP21=0,FJ$8,FO21)), FO21)))</f>
        <v>0</v>
      </c>
      <c r="FE22" s="18" t="str">
        <f>IF(MAIN_STGY[[#This Row],[RSLT]]="","", MAIN_STGY[[#This Row],[RSLT]])</f>
        <v/>
      </c>
      <c r="FF2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" s="18">
        <f>IF(STGY7[[#This Row],[SNO]]=0,0,IF(FL$10, IF(FP21&gt;=FM$8, 0, STGY7[[#This Row],[INS]]+FH21), STGY7[[#This Row],[INS]]+FH21))</f>
        <v>100</v>
      </c>
      <c r="FI22" s="18">
        <f>IF(STGY7[[#This Row],[SNO]]=0,0,IF(FL$10, IF(FP21&gt;=FM$8, 0, FI21+STGY7[[#This Row],[RTN]]), FI21+STGY7[[#This Row],[RTN]]))</f>
        <v>0</v>
      </c>
      <c r="FJ22" s="18">
        <f>STGY7[[#This Row],[RTN-TL]]-STGY7[[#This Row],[INS-TL]]</f>
        <v>-100</v>
      </c>
      <c r="FK22" s="18">
        <f>IF(STGY7[[#This Row],[SNO]]=0,0,IF(FL$10, IF(STGY7[[#This Row],[INS]]=0, 0, FN21), FN21))</f>
        <v>0</v>
      </c>
      <c r="FL22" s="18">
        <f>STGY7[[#This Row],[INS]]</f>
        <v>0</v>
      </c>
      <c r="FM22" s="18">
        <f>IF(STGY7[[#This Row],[WrL]]="Loss", (STGY7[[#This Row],[INS]]*(1 + FP$8/100)), IF(STGY7[[#This Row],[WrL]]="Won", (0), 0))</f>
        <v>0</v>
      </c>
      <c r="FN22" s="18">
        <f>IF(STGY7[[#This Row],[WrL]]="Loss", (STGY7[[#This Row],[PAM]]+STGY7[[#This Row],[LOS-TEN]]), IF(STGY7[[#This Row],[WrL]]="Won", (STGY7[[#This Row],[INS]]), 0))</f>
        <v>0</v>
      </c>
      <c r="FO22" s="18">
        <f>STGY7[[#This Row],[PAPT]]/2</f>
        <v>0</v>
      </c>
      <c r="FP22" s="43">
        <f>IF(STGY7[[#This Row],[SNO]]=0,0,IF(FL$10, IF(STGY7[[#This Row],[INS-TL]]=0, 0, STGY7[[#This Row],[PFT]]/STGY7[[#This Row],[INS-TL]]%), STGY7[[#This Row],[PFT]]/STGY7[[#This Row],[INS-TL]]%))</f>
        <v>-100</v>
      </c>
      <c r="FS22" s="20"/>
      <c r="FT22" s="21"/>
      <c r="FZ22" s="22"/>
      <c r="GB22" s="42">
        <f t="shared" si="7"/>
        <v>7</v>
      </c>
      <c r="GC22" s="12"/>
      <c r="GD22" s="18">
        <f>IF(STGY8[[#This Row],[SNO]]=0,0,IF(STGY8[[#This Row],[SNO]]=1,GJ$8,IF(GL$10, IF(GP21&gt;=GM$8,0,IF(GP21=0,GJ$8,GO21)), GO21)))</f>
        <v>0</v>
      </c>
      <c r="GE22" s="18" t="str">
        <f>IF(MAIN_STGY[[#This Row],[RSLT]]="","", MAIN_STGY[[#This Row],[RSLT]])</f>
        <v/>
      </c>
      <c r="GF2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" s="18">
        <f>IF(STGY8[[#This Row],[SNO]]=0,0,IF(GL$10, IF(GP21&gt;=GM$8, 0, STGY8[[#This Row],[INS]]+GH21), STGY8[[#This Row],[INS]]+GH21))</f>
        <v>100</v>
      </c>
      <c r="GI22" s="18">
        <f>IF(STGY8[[#This Row],[SNO]]=0,0,IF(GL$10, IF(GP21&gt;=GM$8, 0, GI21+STGY8[[#This Row],[RTN]]), GI21+STGY8[[#This Row],[RTN]]))</f>
        <v>0</v>
      </c>
      <c r="GJ22" s="18">
        <f>STGY8[[#This Row],[RTN-TL]]-STGY8[[#This Row],[INS-TL]]</f>
        <v>-100</v>
      </c>
      <c r="GK22" s="18">
        <f>IF(STGY8[[#This Row],[SNO]]=0,0,IF(GL$10, IF(STGY8[[#This Row],[INS]]=0, 0, GN21), GN21))</f>
        <v>0</v>
      </c>
      <c r="GL22" s="18">
        <f>STGY8[[#This Row],[INS]]</f>
        <v>0</v>
      </c>
      <c r="GM22" s="18">
        <f>IF(STGY8[[#This Row],[WrL]]="Loss", (STGY8[[#This Row],[INS]]*(1 + GP$8/100)), IF(STGY8[[#This Row],[WrL]]="Won", (0), 0))</f>
        <v>0</v>
      </c>
      <c r="GN22" s="18">
        <f>IF(STGY8[[#This Row],[WrL]]="Loss", (STGY8[[#This Row],[PAM]]+STGY8[[#This Row],[LOS-TEN]]), IF(STGY8[[#This Row],[WrL]]="Won", (STGY8[[#This Row],[INS]]), 0))</f>
        <v>0</v>
      </c>
      <c r="GO22" s="18">
        <f>STGY8[[#This Row],[PAPT]]/2</f>
        <v>0</v>
      </c>
      <c r="GP22" s="43">
        <f>IF(STGY8[[#This Row],[SNO]]=0,0,IF(GL$10, IF(STGY8[[#This Row],[INS-TL]]=0, 0, STGY8[[#This Row],[PFT]]/STGY8[[#This Row],[INS-TL]]%), STGY8[[#This Row],[PFT]]/STGY8[[#This Row],[INS-TL]]%))</f>
        <v>-100</v>
      </c>
      <c r="GS22" s="20"/>
      <c r="GT22" s="21"/>
      <c r="GZ22" s="22"/>
      <c r="HB22" s="42">
        <f t="shared" si="8"/>
        <v>7</v>
      </c>
      <c r="HC22" s="12"/>
      <c r="HD22" s="18">
        <f>IF(STGY9[[#This Row],[SNO]]=0,0,IF(STGY9[[#This Row],[SNO]]=1,HJ$8,IF(HL$10, IF(HP21&gt;=HM$8,0,IF(HP21=0,HJ$8,HO21)), HO21)))</f>
        <v>0</v>
      </c>
      <c r="HE22" s="18" t="str">
        <f>IF(MAIN_STGY[[#This Row],[RSLT]]="","", MAIN_STGY[[#This Row],[RSLT]])</f>
        <v/>
      </c>
      <c r="HF2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" s="18">
        <f>IF(STGY9[[#This Row],[SNO]]=0,0,IF(HL$10, IF(HP21&gt;=HM$8, 0, STGY9[[#This Row],[INS]]+HH21), STGY9[[#This Row],[INS]]+HH21))</f>
        <v>100</v>
      </c>
      <c r="HI22" s="18">
        <f>IF(STGY9[[#This Row],[SNO]]=0,0,IF(HL$10, IF(HP21&gt;=HM$8, 0, HI21+STGY9[[#This Row],[RTN]]), HI21+STGY9[[#This Row],[RTN]]))</f>
        <v>0</v>
      </c>
      <c r="HJ22" s="18">
        <f>STGY9[[#This Row],[RTN-TL]]-STGY9[[#This Row],[INS-TL]]</f>
        <v>-100</v>
      </c>
      <c r="HK22" s="18">
        <f>IF(STGY9[[#This Row],[SNO]]=0,0,IF(HL$10, IF(STGY9[[#This Row],[INS]]=0, 0, HN21), HN21))</f>
        <v>0</v>
      </c>
      <c r="HL22" s="18">
        <f>STGY9[[#This Row],[INS]]</f>
        <v>0</v>
      </c>
      <c r="HM22" s="18">
        <f>IF(STGY9[[#This Row],[WrL]]="Loss", (STGY9[[#This Row],[INS]]*(1 + HP$8/100)), IF(STGY9[[#This Row],[WrL]]="Won", (0), 0))</f>
        <v>0</v>
      </c>
      <c r="HN22" s="18">
        <f>IF(STGY9[[#This Row],[WrL]]="Loss", (STGY9[[#This Row],[PAM]]+STGY9[[#This Row],[LOS-TEN]]), IF(STGY9[[#This Row],[WrL]]="Won", (STGY9[[#This Row],[INS]]), 0))</f>
        <v>0</v>
      </c>
      <c r="HO22" s="18">
        <f>STGY9[[#This Row],[PAPT]]/2</f>
        <v>0</v>
      </c>
      <c r="HP22" s="43">
        <f>IF(STGY9[[#This Row],[SNO]]=0,0,IF(HL$10, IF(STGY9[[#This Row],[INS-TL]]=0, 0, STGY9[[#This Row],[PFT]]/STGY9[[#This Row],[INS-TL]]%), STGY9[[#This Row],[PFT]]/STGY9[[#This Row],[INS-TL]]%))</f>
        <v>-100</v>
      </c>
      <c r="HS22" s="20"/>
      <c r="HT22" s="21"/>
      <c r="HZ22" s="22"/>
      <c r="IB22" s="42">
        <f t="shared" si="9"/>
        <v>7</v>
      </c>
      <c r="IC22" s="12"/>
      <c r="ID22" s="18">
        <f>IF(STGY10[[#This Row],[SNO]]=0,0,IF(STGY10[[#This Row],[SNO]]=1,IJ$8,IF(IL$10, IF(IP21&gt;=IM$8,0,IF(IP21=0,IJ$8,IO21)), IO21)))</f>
        <v>0</v>
      </c>
      <c r="IE22" s="18" t="str">
        <f>IF(MAIN_STGY[[#This Row],[RSLT]]="","", MAIN_STGY[[#This Row],[RSLT]])</f>
        <v/>
      </c>
      <c r="IF2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" s="18">
        <f>IF(STGY10[[#This Row],[SNO]]=0,0,IF(IL$10, IF(IP21&gt;=IM$8, 0, STGY10[[#This Row],[INS]]+IH21), STGY10[[#This Row],[INS]]+IH21))</f>
        <v>100</v>
      </c>
      <c r="II22" s="18">
        <f>IF(STGY10[[#This Row],[SNO]]=0,0,IF(IL$10, IF(IP21&gt;=IM$8, 0, II21+STGY10[[#This Row],[RTN]]), II21+STGY10[[#This Row],[RTN]]))</f>
        <v>0</v>
      </c>
      <c r="IJ22" s="18">
        <f>STGY10[[#This Row],[RTN-TL]]-STGY10[[#This Row],[INS-TL]]</f>
        <v>-100</v>
      </c>
      <c r="IK22" s="18">
        <f>IF(STGY10[[#This Row],[SNO]]=0,0,IF(IL$10, IF(STGY10[[#This Row],[INS]]=0, 0, IN21), IN21))</f>
        <v>0</v>
      </c>
      <c r="IL22" s="18">
        <f>STGY10[[#This Row],[INS]]</f>
        <v>0</v>
      </c>
      <c r="IM22" s="18">
        <f>IF(STGY10[[#This Row],[WrL]]="Loss", (STGY10[[#This Row],[INS]]*(1 + IP$8/100)), IF(STGY10[[#This Row],[WrL]]="Won", (0), 0))</f>
        <v>0</v>
      </c>
      <c r="IN22" s="18">
        <f>IF(STGY10[[#This Row],[WrL]]="Loss", (STGY10[[#This Row],[PAM]]+STGY10[[#This Row],[LOS-TEN]]), IF(STGY10[[#This Row],[WrL]]="Won", (STGY10[[#This Row],[INS]]), 0))</f>
        <v>0</v>
      </c>
      <c r="IO22" s="18">
        <f>STGY10[[#This Row],[PAPT]]/2</f>
        <v>0</v>
      </c>
      <c r="IP22" s="43">
        <f>IF(STGY10[[#This Row],[SNO]]=0,0,IF(IL$10, IF(STGY10[[#This Row],[INS-TL]]=0, 0, STGY10[[#This Row],[PFT]]/STGY10[[#This Row],[INS-TL]]%), STGY10[[#This Row],[PFT]]/STGY10[[#This Row],[INS-TL]]%))</f>
        <v>-100</v>
      </c>
      <c r="IS22" s="20"/>
      <c r="IT22" s="21"/>
      <c r="IZ22" s="22"/>
    </row>
    <row r="23" spans="2:260" ht="15.65" x14ac:dyDescent="0.3">
      <c r="B23" s="89">
        <f t="shared" si="0"/>
        <v>8</v>
      </c>
      <c r="C23" s="12"/>
      <c r="D23" s="18">
        <f>IF(MAIN_STGY[[#This Row],[SNO]]=0,0,IF(MAIN_STGY[[#This Row],[SNO]]=1,J$8,IF(L$10, IF(P22&gt;=M$8,0,IF(P22=0,J$8,O22)), O22)))</f>
        <v>0</v>
      </c>
      <c r="E23" s="12"/>
      <c r="F2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" s="18">
        <f>IF(MAIN_STGY[[#This Row],[SNO]]=0,0,IF(L$10, IF(P22&gt;=M$8, 0, MAIN_STGY[[#This Row],[INS]]+H22), MAIN_STGY[[#This Row],[INS]]+H22))</f>
        <v>100</v>
      </c>
      <c r="I23" s="18">
        <f>IF(MAIN_STGY[[#This Row],[SNO]]=0,0,IF(L$10, IF(P22&gt;=M$8, 0, I22+MAIN_STGY[[#This Row],[RTN]]), I22+MAIN_STGY[[#This Row],[RTN]]))</f>
        <v>0</v>
      </c>
      <c r="J23" s="18">
        <f>MAIN_STGY[[#This Row],[RTN-TL]]-MAIN_STGY[[#This Row],[INS-TL]]</f>
        <v>-100</v>
      </c>
      <c r="K23" s="18">
        <f>IF(MAIN_STGY[[#This Row],[SNO]]=0,0,IF(L$10, IF(MAIN_STGY[[#This Row],[INS]]=0, 0, N22), N22))</f>
        <v>0</v>
      </c>
      <c r="L23" s="18">
        <f>MAIN_STGY[[#This Row],[INS]]</f>
        <v>0</v>
      </c>
      <c r="M23" s="18">
        <f>IF(MAIN_STGY[[#This Row],[WrL]]="Loss", (MAIN_STGY[[#This Row],[INS]]*(1 + P$8/100)), IF(MAIN_STGY[[#This Row],[WrL]]="Won", (0), 0))</f>
        <v>0</v>
      </c>
      <c r="N23" s="18">
        <f>IF(MAIN_STGY[[#This Row],[WrL]]="Loss", (MAIN_STGY[[#This Row],[PAM]]+MAIN_STGY[[#This Row],[LOS-TEN]]), IF(MAIN_STGY[[#This Row],[WrL]]="Won", (MAIN_STGY[[#This Row],[INS]]), 0))</f>
        <v>0</v>
      </c>
      <c r="O23" s="18">
        <f>MAIN_STGY[[#This Row],[PAPT]]/2</f>
        <v>0</v>
      </c>
      <c r="P2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3" s="51">
        <f>SUMIF(SORTALL[S or B], "S", SORTALL[Last Value])</f>
        <v>0</v>
      </c>
      <c r="S23" s="51">
        <f>SUMIF(SORTALL[S or B], "B", SORTALL[Last Value])</f>
        <v>0</v>
      </c>
      <c r="T23" s="51">
        <f>R23+S23</f>
        <v>0</v>
      </c>
      <c r="U23" s="51">
        <f>MAX(R23, S23) - MIN(R23, S23)</f>
        <v>0</v>
      </c>
      <c r="V23" s="51" t="str">
        <f>IF(R23 &gt;S23, "S", IF(S23 &gt; R23, "B", "Equal"))</f>
        <v>Equal</v>
      </c>
      <c r="W23" s="55"/>
      <c r="X23" s="44"/>
      <c r="Z23" s="22"/>
      <c r="AB23" s="42">
        <f t="shared" si="1"/>
        <v>8</v>
      </c>
      <c r="AC23" s="12"/>
      <c r="AD23" s="18">
        <f>IF(STGY2[[#This Row],[SNO]]=0,0,IF(STGY2[[#This Row],[SNO]]=1,AJ$8,IF(AL$10, IF(AP22&gt;=AM$8,0,IF(AP22=0,AJ$8,AO22)), AO22)))</f>
        <v>0</v>
      </c>
      <c r="AE23" s="18" t="str">
        <f>IF(MAIN_STGY[[#This Row],[RSLT]]="","", MAIN_STGY[[#This Row],[RSLT]])</f>
        <v/>
      </c>
      <c r="AF2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" s="18">
        <f>IF(STGY2[[#This Row],[SNO]]=0,0,IF(AL$10, IF(AP22&gt;=AM$8, 0, STGY2[[#This Row],[INS]]+AH22), STGY2[[#This Row],[INS]]+AH22))</f>
        <v>100</v>
      </c>
      <c r="AI23" s="18">
        <f>IF(STGY2[[#This Row],[SNO]]=0,0,IF(AL$10, IF(AP22&gt;=AM$8, 0, AI22+STGY2[[#This Row],[RTN]]), AI22+STGY2[[#This Row],[RTN]]))</f>
        <v>0</v>
      </c>
      <c r="AJ23" s="18">
        <f>STGY2[[#This Row],[RTN-TL]]-STGY2[[#This Row],[INS-TL]]</f>
        <v>-100</v>
      </c>
      <c r="AK23" s="18">
        <f>IF(STGY2[[#This Row],[SNO]]=0,0,IF(AL$10, IF(STGY2[[#This Row],[INS]]=0, 0, AN22), AN22))</f>
        <v>0</v>
      </c>
      <c r="AL23" s="18">
        <f>STGY2[[#This Row],[INS]]</f>
        <v>0</v>
      </c>
      <c r="AM23" s="18">
        <f>IF(STGY2[[#This Row],[WrL]]="Loss", (STGY2[[#This Row],[INS]]*(1 + AP$8/100)), IF(STGY2[[#This Row],[WrL]]="Won", (0), 0))</f>
        <v>0</v>
      </c>
      <c r="AN23" s="18">
        <f>IF(STGY2[[#This Row],[WrL]]="Loss", (STGY2[[#This Row],[PAM]]+STGY2[[#This Row],[LOS-TEN]]), IF(STGY2[[#This Row],[WrL]]="Won", (STGY2[[#This Row],[INS]]), 0))</f>
        <v>0</v>
      </c>
      <c r="AO23" s="18">
        <f>STGY2[[#This Row],[PAPT]]/2</f>
        <v>0</v>
      </c>
      <c r="AP23" s="43">
        <f>IF(STGY2[[#This Row],[SNO]]=0,0,IF(AL$10, IF(STGY2[[#This Row],[INS-TL]]=0, 0, STGY2[[#This Row],[PFT]]/STGY2[[#This Row],[INS-TL]]%), STGY2[[#This Row],[PFT]]/STGY2[[#This Row],[INS-TL]]%))</f>
        <v>-100</v>
      </c>
      <c r="AS23" s="20"/>
      <c r="AT23" s="21"/>
      <c r="AZ23" s="22"/>
      <c r="BB23" s="42">
        <f t="shared" si="2"/>
        <v>8</v>
      </c>
      <c r="BC23" s="12"/>
      <c r="BD23" s="18">
        <f>IF(STGY3[[#This Row],[SNO]]=0,0,IF(STGY3[[#This Row],[SNO]]=1,BJ$8,IF(BL$10, IF(BP22&gt;=BM$8,0,IF(BP22=0,BJ$8,BO22)), BO22)))</f>
        <v>0</v>
      </c>
      <c r="BE23" s="18" t="str">
        <f>IF(MAIN_STGY[[#This Row],[RSLT]]="","", MAIN_STGY[[#This Row],[RSLT]])</f>
        <v/>
      </c>
      <c r="BF2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" s="18">
        <f>IF(STGY3[[#This Row],[SNO]]=0,0,IF(BL$10, IF(BP22&gt;=BM$8, 0, STGY3[[#This Row],[INS]]+BH22), STGY3[[#This Row],[INS]]+BH22))</f>
        <v>100</v>
      </c>
      <c r="BI23" s="18">
        <f>IF(STGY3[[#This Row],[SNO]]=0,0,IF(BL$10, IF(BP22&gt;=BM$8, 0, BI22+STGY3[[#This Row],[RTN]]), BI22+STGY3[[#This Row],[RTN]]))</f>
        <v>0</v>
      </c>
      <c r="BJ23" s="18">
        <f>STGY3[[#This Row],[RTN-TL]]-STGY3[[#This Row],[INS-TL]]</f>
        <v>-100</v>
      </c>
      <c r="BK23" s="18">
        <f>IF(STGY3[[#This Row],[SNO]]=0,0,IF(BL$10, IF(STGY3[[#This Row],[INS]]=0, 0, BN22), BN22))</f>
        <v>0</v>
      </c>
      <c r="BL23" s="18">
        <f>STGY3[[#This Row],[INS]]</f>
        <v>0</v>
      </c>
      <c r="BM23" s="18">
        <f>IF(STGY3[[#This Row],[WrL]]="Loss", (STGY3[[#This Row],[INS]]*(1 + BP$8/100)), IF(STGY3[[#This Row],[WrL]]="Won", (0), 0))</f>
        <v>0</v>
      </c>
      <c r="BN23" s="18">
        <f>IF(STGY3[[#This Row],[WrL]]="Loss", (STGY3[[#This Row],[PAM]]+STGY3[[#This Row],[LOS-TEN]]), IF(STGY3[[#This Row],[WrL]]="Won", (STGY3[[#This Row],[INS]]), 0))</f>
        <v>0</v>
      </c>
      <c r="BO23" s="18">
        <f>STGY3[[#This Row],[PAPT]]/2</f>
        <v>0</v>
      </c>
      <c r="BP23" s="43">
        <f>IF(STGY3[[#This Row],[SNO]]=0,0,IF(BL$10, IF(STGY3[[#This Row],[INS-TL]]=0, 0, STGY3[[#This Row],[PFT]]/STGY3[[#This Row],[INS-TL]]%), STGY3[[#This Row],[PFT]]/STGY3[[#This Row],[INS-TL]]%))</f>
        <v>-100</v>
      </c>
      <c r="BS23" s="20"/>
      <c r="BT23" s="21"/>
      <c r="BZ23" s="22"/>
      <c r="CB23" s="42">
        <f t="shared" si="3"/>
        <v>8</v>
      </c>
      <c r="CC23" s="12"/>
      <c r="CD23" s="18">
        <f>IF(STGY4[[#This Row],[SNO]]=0,0,IF(STGY4[[#This Row],[SNO]]=1,CJ$8,IF(CL$10, IF(CP22&gt;=CM$8,0,IF(CP22=0,CJ$8,CO22)), CO22)))</f>
        <v>0</v>
      </c>
      <c r="CE23" s="18" t="str">
        <f>IF(MAIN_STGY[[#This Row],[RSLT]]="","", MAIN_STGY[[#This Row],[RSLT]])</f>
        <v/>
      </c>
      <c r="CF2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" s="18">
        <f>IF(STGY4[[#This Row],[SNO]]=0,0,IF(CL$10, IF(CP22&gt;=CM$8, 0, STGY4[[#This Row],[INS]]+CH22), STGY4[[#This Row],[INS]]+CH22))</f>
        <v>100</v>
      </c>
      <c r="CI23" s="18">
        <f>IF(STGY4[[#This Row],[SNO]]=0,0,IF(CL$10, IF(CP22&gt;=CM$8, 0, CI22+STGY4[[#This Row],[RTN]]), CI22+STGY4[[#This Row],[RTN]]))</f>
        <v>0</v>
      </c>
      <c r="CJ23" s="18">
        <f>STGY4[[#This Row],[RTN-TL]]-STGY4[[#This Row],[INS-TL]]</f>
        <v>-100</v>
      </c>
      <c r="CK23" s="18">
        <f>IF(STGY4[[#This Row],[SNO]]=0,0,IF(CL$10, IF(STGY4[[#This Row],[INS]]=0, 0, CN22), CN22))</f>
        <v>0</v>
      </c>
      <c r="CL23" s="18">
        <f>STGY4[[#This Row],[INS]]</f>
        <v>0</v>
      </c>
      <c r="CM23" s="18">
        <f>IF(STGY4[[#This Row],[WrL]]="Loss", (STGY4[[#This Row],[INS]]*(1 + CP$8/100)), IF(STGY4[[#This Row],[WrL]]="Won", (0), 0))</f>
        <v>0</v>
      </c>
      <c r="CN23" s="18">
        <f>IF(STGY4[[#This Row],[WrL]]="Loss", (STGY4[[#This Row],[PAM]]+STGY4[[#This Row],[LOS-TEN]]), IF(STGY4[[#This Row],[WrL]]="Won", (STGY4[[#This Row],[INS]]), 0))</f>
        <v>0</v>
      </c>
      <c r="CO23" s="18">
        <f>STGY4[[#This Row],[PAPT]]/2</f>
        <v>0</v>
      </c>
      <c r="CP23" s="43">
        <f>IF(STGY4[[#This Row],[SNO]]=0,0,IF(CL$10, IF(STGY4[[#This Row],[INS-TL]]=0, 0, STGY4[[#This Row],[PFT]]/STGY4[[#This Row],[INS-TL]]%), STGY4[[#This Row],[PFT]]/STGY4[[#This Row],[INS-TL]]%))</f>
        <v>-100</v>
      </c>
      <c r="CS23" s="20"/>
      <c r="CT23" s="21"/>
      <c r="CZ23" s="22"/>
      <c r="DB23" s="42">
        <f t="shared" si="4"/>
        <v>8</v>
      </c>
      <c r="DC23" s="12"/>
      <c r="DD23" s="18">
        <f>IF(STGY5[[#This Row],[SNO]]=0,0,IF(STGY5[[#This Row],[SNO]]=1,DJ$8,IF(DL$10, IF(DP22&gt;=DM$8,0,IF(DP22=0,DJ$8,DO22)), DO22)))</f>
        <v>0</v>
      </c>
      <c r="DE23" s="18" t="str">
        <f>IF(MAIN_STGY[[#This Row],[RSLT]]="","", MAIN_STGY[[#This Row],[RSLT]])</f>
        <v/>
      </c>
      <c r="DF2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" s="18">
        <f>IF(STGY5[[#This Row],[SNO]]=0,0,IF(DL$10, IF(DP22&gt;=DM$8, 0, STGY5[[#This Row],[INS]]+DH22), STGY5[[#This Row],[INS]]+DH22))</f>
        <v>100</v>
      </c>
      <c r="DI23" s="18">
        <f>IF(STGY5[[#This Row],[SNO]]=0,0,IF(DL$10, IF(DP22&gt;=DM$8, 0, DI22+STGY5[[#This Row],[RTN]]), DI22+STGY5[[#This Row],[RTN]]))</f>
        <v>0</v>
      </c>
      <c r="DJ23" s="18">
        <f>STGY5[[#This Row],[RTN-TL]]-STGY5[[#This Row],[INS-TL]]</f>
        <v>-100</v>
      </c>
      <c r="DK23" s="18">
        <f>IF(STGY5[[#This Row],[SNO]]=0,0,IF(DL$10, IF(STGY5[[#This Row],[INS]]=0, 0, DN22), DN22))</f>
        <v>0</v>
      </c>
      <c r="DL23" s="18">
        <f>STGY5[[#This Row],[INS]]</f>
        <v>0</v>
      </c>
      <c r="DM23" s="18">
        <f>IF(STGY5[[#This Row],[WrL]]="Loss", (STGY5[[#This Row],[INS]]*(1 + DP$8/100)), IF(STGY5[[#This Row],[WrL]]="Won", (0), 0))</f>
        <v>0</v>
      </c>
      <c r="DN23" s="18">
        <f>IF(STGY5[[#This Row],[WrL]]="Loss", (STGY5[[#This Row],[PAM]]+STGY5[[#This Row],[LOS-TEN]]), IF(STGY5[[#This Row],[WrL]]="Won", (STGY5[[#This Row],[INS]]), 0))</f>
        <v>0</v>
      </c>
      <c r="DO23" s="18">
        <f>STGY5[[#This Row],[PAPT]]/2</f>
        <v>0</v>
      </c>
      <c r="DP23" s="43">
        <f>IF(STGY5[[#This Row],[SNO]]=0,0,IF(DL$10, IF(STGY5[[#This Row],[INS-TL]]=0, 0, STGY5[[#This Row],[PFT]]/STGY5[[#This Row],[INS-TL]]%), STGY5[[#This Row],[PFT]]/STGY5[[#This Row],[INS-TL]]%))</f>
        <v>-100</v>
      </c>
      <c r="DS23" s="20"/>
      <c r="DT23" s="21"/>
      <c r="DZ23" s="22"/>
      <c r="EB23" s="42">
        <f t="shared" si="5"/>
        <v>8</v>
      </c>
      <c r="EC23" s="12"/>
      <c r="ED23" s="18">
        <f>IF(STGY6[[#This Row],[SNO]]=0,0,IF(STGY6[[#This Row],[SNO]]=1,EJ$8,IF(EL$10, IF(EP22&gt;=EM$8,0,IF(EP22=0,EJ$8,EO22)), EO22)))</f>
        <v>0</v>
      </c>
      <c r="EE23" s="18" t="str">
        <f>IF(MAIN_STGY[[#This Row],[RSLT]]="","", MAIN_STGY[[#This Row],[RSLT]])</f>
        <v/>
      </c>
      <c r="EF2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" s="18">
        <f>IF(STGY6[[#This Row],[SNO]]=0,0,IF(EL$10, IF(EP22&gt;=EM$8, 0, STGY6[[#This Row],[INS]]+EH22), STGY6[[#This Row],[INS]]+EH22))</f>
        <v>100</v>
      </c>
      <c r="EI23" s="18">
        <f>IF(STGY6[[#This Row],[SNO]]=0,0,IF(EL$10, IF(EP22&gt;=EM$8, 0, EI22+STGY6[[#This Row],[RTN]]), EI22+STGY6[[#This Row],[RTN]]))</f>
        <v>0</v>
      </c>
      <c r="EJ23" s="18">
        <f>STGY6[[#This Row],[RTN-TL]]-STGY6[[#This Row],[INS-TL]]</f>
        <v>-100</v>
      </c>
      <c r="EK23" s="18">
        <f>IF(STGY6[[#This Row],[SNO]]=0,0,IF(EL$10, IF(STGY6[[#This Row],[INS]]=0, 0, EN22), EN22))</f>
        <v>0</v>
      </c>
      <c r="EL23" s="18">
        <f>STGY6[[#This Row],[INS]]</f>
        <v>0</v>
      </c>
      <c r="EM23" s="18">
        <f>IF(STGY6[[#This Row],[WrL]]="Loss", (STGY6[[#This Row],[INS]]*(1 + EP$8/100)), IF(STGY6[[#This Row],[WrL]]="Won", (0), 0))</f>
        <v>0</v>
      </c>
      <c r="EN23" s="18">
        <f>IF(STGY6[[#This Row],[WrL]]="Loss", (STGY6[[#This Row],[PAM]]+STGY6[[#This Row],[LOS-TEN]]), IF(STGY6[[#This Row],[WrL]]="Won", (STGY6[[#This Row],[INS]]), 0))</f>
        <v>0</v>
      </c>
      <c r="EO23" s="18">
        <f>STGY6[[#This Row],[PAPT]]/2</f>
        <v>0</v>
      </c>
      <c r="EP23" s="43">
        <f>IF(STGY6[[#This Row],[SNO]]=0,0,IF(EL$10, IF(STGY6[[#This Row],[INS-TL]]=0, 0, STGY6[[#This Row],[PFT]]/STGY6[[#This Row],[INS-TL]]%), STGY6[[#This Row],[PFT]]/STGY6[[#This Row],[INS-TL]]%))</f>
        <v>-100</v>
      </c>
      <c r="ES23" s="20"/>
      <c r="ET23" s="21"/>
      <c r="EZ23" s="22"/>
      <c r="FB23" s="42">
        <f t="shared" si="6"/>
        <v>8</v>
      </c>
      <c r="FC23" s="12"/>
      <c r="FD23" s="18">
        <f>IF(STGY7[[#This Row],[SNO]]=0,0,IF(STGY7[[#This Row],[SNO]]=1,FJ$8,IF(FL$10, IF(FP22&gt;=FM$8,0,IF(FP22=0,FJ$8,FO22)), FO22)))</f>
        <v>0</v>
      </c>
      <c r="FE23" s="18" t="str">
        <f>IF(MAIN_STGY[[#This Row],[RSLT]]="","", MAIN_STGY[[#This Row],[RSLT]])</f>
        <v/>
      </c>
      <c r="FF2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" s="18">
        <f>IF(STGY7[[#This Row],[SNO]]=0,0,IF(FL$10, IF(FP22&gt;=FM$8, 0, STGY7[[#This Row],[INS]]+FH22), STGY7[[#This Row],[INS]]+FH22))</f>
        <v>100</v>
      </c>
      <c r="FI23" s="18">
        <f>IF(STGY7[[#This Row],[SNO]]=0,0,IF(FL$10, IF(FP22&gt;=FM$8, 0, FI22+STGY7[[#This Row],[RTN]]), FI22+STGY7[[#This Row],[RTN]]))</f>
        <v>0</v>
      </c>
      <c r="FJ23" s="18">
        <f>STGY7[[#This Row],[RTN-TL]]-STGY7[[#This Row],[INS-TL]]</f>
        <v>-100</v>
      </c>
      <c r="FK23" s="18">
        <f>IF(STGY7[[#This Row],[SNO]]=0,0,IF(FL$10, IF(STGY7[[#This Row],[INS]]=0, 0, FN22), FN22))</f>
        <v>0</v>
      </c>
      <c r="FL23" s="18">
        <f>STGY7[[#This Row],[INS]]</f>
        <v>0</v>
      </c>
      <c r="FM23" s="18">
        <f>IF(STGY7[[#This Row],[WrL]]="Loss", (STGY7[[#This Row],[INS]]*(1 + FP$8/100)), IF(STGY7[[#This Row],[WrL]]="Won", (0), 0))</f>
        <v>0</v>
      </c>
      <c r="FN23" s="18">
        <f>IF(STGY7[[#This Row],[WrL]]="Loss", (STGY7[[#This Row],[PAM]]+STGY7[[#This Row],[LOS-TEN]]), IF(STGY7[[#This Row],[WrL]]="Won", (STGY7[[#This Row],[INS]]), 0))</f>
        <v>0</v>
      </c>
      <c r="FO23" s="18">
        <f>STGY7[[#This Row],[PAPT]]/2</f>
        <v>0</v>
      </c>
      <c r="FP23" s="43">
        <f>IF(STGY7[[#This Row],[SNO]]=0,0,IF(FL$10, IF(STGY7[[#This Row],[INS-TL]]=0, 0, STGY7[[#This Row],[PFT]]/STGY7[[#This Row],[INS-TL]]%), STGY7[[#This Row],[PFT]]/STGY7[[#This Row],[INS-TL]]%))</f>
        <v>-100</v>
      </c>
      <c r="FS23" s="20"/>
      <c r="FT23" s="21"/>
      <c r="FZ23" s="22"/>
      <c r="GB23" s="42">
        <f t="shared" si="7"/>
        <v>8</v>
      </c>
      <c r="GC23" s="12"/>
      <c r="GD23" s="18">
        <f>IF(STGY8[[#This Row],[SNO]]=0,0,IF(STGY8[[#This Row],[SNO]]=1,GJ$8,IF(GL$10, IF(GP22&gt;=GM$8,0,IF(GP22=0,GJ$8,GO22)), GO22)))</f>
        <v>0</v>
      </c>
      <c r="GE23" s="18" t="str">
        <f>IF(MAIN_STGY[[#This Row],[RSLT]]="","", MAIN_STGY[[#This Row],[RSLT]])</f>
        <v/>
      </c>
      <c r="GF2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" s="18">
        <f>IF(STGY8[[#This Row],[SNO]]=0,0,IF(GL$10, IF(GP22&gt;=GM$8, 0, STGY8[[#This Row],[INS]]+GH22), STGY8[[#This Row],[INS]]+GH22))</f>
        <v>100</v>
      </c>
      <c r="GI23" s="18">
        <f>IF(STGY8[[#This Row],[SNO]]=0,0,IF(GL$10, IF(GP22&gt;=GM$8, 0, GI22+STGY8[[#This Row],[RTN]]), GI22+STGY8[[#This Row],[RTN]]))</f>
        <v>0</v>
      </c>
      <c r="GJ23" s="18">
        <f>STGY8[[#This Row],[RTN-TL]]-STGY8[[#This Row],[INS-TL]]</f>
        <v>-100</v>
      </c>
      <c r="GK23" s="18">
        <f>IF(STGY8[[#This Row],[SNO]]=0,0,IF(GL$10, IF(STGY8[[#This Row],[INS]]=0, 0, GN22), GN22))</f>
        <v>0</v>
      </c>
      <c r="GL23" s="18">
        <f>STGY8[[#This Row],[INS]]</f>
        <v>0</v>
      </c>
      <c r="GM23" s="18">
        <f>IF(STGY8[[#This Row],[WrL]]="Loss", (STGY8[[#This Row],[INS]]*(1 + GP$8/100)), IF(STGY8[[#This Row],[WrL]]="Won", (0), 0))</f>
        <v>0</v>
      </c>
      <c r="GN23" s="18">
        <f>IF(STGY8[[#This Row],[WrL]]="Loss", (STGY8[[#This Row],[PAM]]+STGY8[[#This Row],[LOS-TEN]]), IF(STGY8[[#This Row],[WrL]]="Won", (STGY8[[#This Row],[INS]]), 0))</f>
        <v>0</v>
      </c>
      <c r="GO23" s="18">
        <f>STGY8[[#This Row],[PAPT]]/2</f>
        <v>0</v>
      </c>
      <c r="GP23" s="43">
        <f>IF(STGY8[[#This Row],[SNO]]=0,0,IF(GL$10, IF(STGY8[[#This Row],[INS-TL]]=0, 0, STGY8[[#This Row],[PFT]]/STGY8[[#This Row],[INS-TL]]%), STGY8[[#This Row],[PFT]]/STGY8[[#This Row],[INS-TL]]%))</f>
        <v>-100</v>
      </c>
      <c r="GS23" s="20"/>
      <c r="GT23" s="21"/>
      <c r="GZ23" s="22"/>
      <c r="HB23" s="42">
        <f t="shared" si="8"/>
        <v>8</v>
      </c>
      <c r="HC23" s="12"/>
      <c r="HD23" s="18">
        <f>IF(STGY9[[#This Row],[SNO]]=0,0,IF(STGY9[[#This Row],[SNO]]=1,HJ$8,IF(HL$10, IF(HP22&gt;=HM$8,0,IF(HP22=0,HJ$8,HO22)), HO22)))</f>
        <v>0</v>
      </c>
      <c r="HE23" s="18" t="str">
        <f>IF(MAIN_STGY[[#This Row],[RSLT]]="","", MAIN_STGY[[#This Row],[RSLT]])</f>
        <v/>
      </c>
      <c r="HF2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" s="18">
        <f>IF(STGY9[[#This Row],[SNO]]=0,0,IF(HL$10, IF(HP22&gt;=HM$8, 0, STGY9[[#This Row],[INS]]+HH22), STGY9[[#This Row],[INS]]+HH22))</f>
        <v>100</v>
      </c>
      <c r="HI23" s="18">
        <f>IF(STGY9[[#This Row],[SNO]]=0,0,IF(HL$10, IF(HP22&gt;=HM$8, 0, HI22+STGY9[[#This Row],[RTN]]), HI22+STGY9[[#This Row],[RTN]]))</f>
        <v>0</v>
      </c>
      <c r="HJ23" s="18">
        <f>STGY9[[#This Row],[RTN-TL]]-STGY9[[#This Row],[INS-TL]]</f>
        <v>-100</v>
      </c>
      <c r="HK23" s="18">
        <f>IF(STGY9[[#This Row],[SNO]]=0,0,IF(HL$10, IF(STGY9[[#This Row],[INS]]=0, 0, HN22), HN22))</f>
        <v>0</v>
      </c>
      <c r="HL23" s="18">
        <f>STGY9[[#This Row],[INS]]</f>
        <v>0</v>
      </c>
      <c r="HM23" s="18">
        <f>IF(STGY9[[#This Row],[WrL]]="Loss", (STGY9[[#This Row],[INS]]*(1 + HP$8/100)), IF(STGY9[[#This Row],[WrL]]="Won", (0), 0))</f>
        <v>0</v>
      </c>
      <c r="HN23" s="18">
        <f>IF(STGY9[[#This Row],[WrL]]="Loss", (STGY9[[#This Row],[PAM]]+STGY9[[#This Row],[LOS-TEN]]), IF(STGY9[[#This Row],[WrL]]="Won", (STGY9[[#This Row],[INS]]), 0))</f>
        <v>0</v>
      </c>
      <c r="HO23" s="18">
        <f>STGY9[[#This Row],[PAPT]]/2</f>
        <v>0</v>
      </c>
      <c r="HP23" s="43">
        <f>IF(STGY9[[#This Row],[SNO]]=0,0,IF(HL$10, IF(STGY9[[#This Row],[INS-TL]]=0, 0, STGY9[[#This Row],[PFT]]/STGY9[[#This Row],[INS-TL]]%), STGY9[[#This Row],[PFT]]/STGY9[[#This Row],[INS-TL]]%))</f>
        <v>-100</v>
      </c>
      <c r="HS23" s="20"/>
      <c r="HT23" s="21"/>
      <c r="HZ23" s="22"/>
      <c r="IB23" s="42">
        <f t="shared" si="9"/>
        <v>8</v>
      </c>
      <c r="IC23" s="12"/>
      <c r="ID23" s="18">
        <f>IF(STGY10[[#This Row],[SNO]]=0,0,IF(STGY10[[#This Row],[SNO]]=1,IJ$8,IF(IL$10, IF(IP22&gt;=IM$8,0,IF(IP22=0,IJ$8,IO22)), IO22)))</f>
        <v>0</v>
      </c>
      <c r="IE23" s="18" t="str">
        <f>IF(MAIN_STGY[[#This Row],[RSLT]]="","", MAIN_STGY[[#This Row],[RSLT]])</f>
        <v/>
      </c>
      <c r="IF2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" s="18">
        <f>IF(STGY10[[#This Row],[SNO]]=0,0,IF(IL$10, IF(IP22&gt;=IM$8, 0, STGY10[[#This Row],[INS]]+IH22), STGY10[[#This Row],[INS]]+IH22))</f>
        <v>100</v>
      </c>
      <c r="II23" s="18">
        <f>IF(STGY10[[#This Row],[SNO]]=0,0,IF(IL$10, IF(IP22&gt;=IM$8, 0, II22+STGY10[[#This Row],[RTN]]), II22+STGY10[[#This Row],[RTN]]))</f>
        <v>0</v>
      </c>
      <c r="IJ23" s="18">
        <f>STGY10[[#This Row],[RTN-TL]]-STGY10[[#This Row],[INS-TL]]</f>
        <v>-100</v>
      </c>
      <c r="IK23" s="18">
        <f>IF(STGY10[[#This Row],[SNO]]=0,0,IF(IL$10, IF(STGY10[[#This Row],[INS]]=0, 0, IN22), IN22))</f>
        <v>0</v>
      </c>
      <c r="IL23" s="18">
        <f>STGY10[[#This Row],[INS]]</f>
        <v>0</v>
      </c>
      <c r="IM23" s="18">
        <f>IF(STGY10[[#This Row],[WrL]]="Loss", (STGY10[[#This Row],[INS]]*(1 + IP$8/100)), IF(STGY10[[#This Row],[WrL]]="Won", (0), 0))</f>
        <v>0</v>
      </c>
      <c r="IN23" s="18">
        <f>IF(STGY10[[#This Row],[WrL]]="Loss", (STGY10[[#This Row],[PAM]]+STGY10[[#This Row],[LOS-TEN]]), IF(STGY10[[#This Row],[WrL]]="Won", (STGY10[[#This Row],[INS]]), 0))</f>
        <v>0</v>
      </c>
      <c r="IO23" s="18">
        <f>STGY10[[#This Row],[PAPT]]/2</f>
        <v>0</v>
      </c>
      <c r="IP23" s="43">
        <f>IF(STGY10[[#This Row],[SNO]]=0,0,IF(IL$10, IF(STGY10[[#This Row],[INS-TL]]=0, 0, STGY10[[#This Row],[PFT]]/STGY10[[#This Row],[INS-TL]]%), STGY10[[#This Row],[PFT]]/STGY10[[#This Row],[INS-TL]]%))</f>
        <v>-100</v>
      </c>
      <c r="IS23" s="20"/>
      <c r="IT23" s="21"/>
      <c r="IZ23" s="22"/>
    </row>
    <row r="24" spans="2:260" x14ac:dyDescent="0.3">
      <c r="B24" s="89">
        <f t="shared" si="0"/>
        <v>9</v>
      </c>
      <c r="C24" s="12"/>
      <c r="D24" s="18">
        <f>IF(MAIN_STGY[[#This Row],[SNO]]=0,0,IF(MAIN_STGY[[#This Row],[SNO]]=1,J$8,IF(L$10, IF(P23&gt;=M$8,0,IF(P23=0,J$8,O23)), O23)))</f>
        <v>0</v>
      </c>
      <c r="E24" s="12"/>
      <c r="F2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" s="18">
        <f>IF(MAIN_STGY[[#This Row],[SNO]]=0,0,IF(L$10, IF(P23&gt;=M$8, 0, MAIN_STGY[[#This Row],[INS]]+H23), MAIN_STGY[[#This Row],[INS]]+H23))</f>
        <v>100</v>
      </c>
      <c r="I24" s="18">
        <f>IF(MAIN_STGY[[#This Row],[SNO]]=0,0,IF(L$10, IF(P23&gt;=M$8, 0, I23+MAIN_STGY[[#This Row],[RTN]]), I23+MAIN_STGY[[#This Row],[RTN]]))</f>
        <v>0</v>
      </c>
      <c r="J24" s="18">
        <f>MAIN_STGY[[#This Row],[RTN-TL]]-MAIN_STGY[[#This Row],[INS-TL]]</f>
        <v>-100</v>
      </c>
      <c r="K24" s="18">
        <f>IF(MAIN_STGY[[#This Row],[SNO]]=0,0,IF(L$10, IF(MAIN_STGY[[#This Row],[INS]]=0, 0, N23), N23))</f>
        <v>0</v>
      </c>
      <c r="L24" s="18">
        <f>MAIN_STGY[[#This Row],[INS]]</f>
        <v>0</v>
      </c>
      <c r="M24" s="18">
        <f>IF(MAIN_STGY[[#This Row],[WrL]]="Loss", (MAIN_STGY[[#This Row],[INS]]*(1 + P$8/100)), IF(MAIN_STGY[[#This Row],[WrL]]="Won", (0), 0))</f>
        <v>0</v>
      </c>
      <c r="N24" s="18">
        <f>IF(MAIN_STGY[[#This Row],[WrL]]="Loss", (MAIN_STGY[[#This Row],[PAM]]+MAIN_STGY[[#This Row],[LOS-TEN]]), IF(MAIN_STGY[[#This Row],[WrL]]="Won", (MAIN_STGY[[#This Row],[INS]]), 0))</f>
        <v>0</v>
      </c>
      <c r="O24" s="18">
        <f>MAIN_STGY[[#This Row],[PAPT]]/2</f>
        <v>0</v>
      </c>
      <c r="P2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" s="45"/>
      <c r="S24" s="46"/>
      <c r="T24" s="84"/>
      <c r="U24" s="44"/>
      <c r="V24" s="44"/>
      <c r="W24" s="55"/>
      <c r="X24" s="44"/>
      <c r="Z24" s="22"/>
      <c r="AB24" s="42">
        <f t="shared" si="1"/>
        <v>9</v>
      </c>
      <c r="AC24" s="12"/>
      <c r="AD24" s="18">
        <f>IF(STGY2[[#This Row],[SNO]]=0,0,IF(STGY2[[#This Row],[SNO]]=1,AJ$8,IF(AL$10, IF(AP23&gt;=AM$8,0,IF(AP23=0,AJ$8,AO23)), AO23)))</f>
        <v>0</v>
      </c>
      <c r="AE24" s="18" t="str">
        <f>IF(MAIN_STGY[[#This Row],[RSLT]]="","", MAIN_STGY[[#This Row],[RSLT]])</f>
        <v/>
      </c>
      <c r="AF2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" s="18">
        <f>IF(STGY2[[#This Row],[SNO]]=0,0,IF(AL$10, IF(AP23&gt;=AM$8, 0, STGY2[[#This Row],[INS]]+AH23), STGY2[[#This Row],[INS]]+AH23))</f>
        <v>100</v>
      </c>
      <c r="AI24" s="18">
        <f>IF(STGY2[[#This Row],[SNO]]=0,0,IF(AL$10, IF(AP23&gt;=AM$8, 0, AI23+STGY2[[#This Row],[RTN]]), AI23+STGY2[[#This Row],[RTN]]))</f>
        <v>0</v>
      </c>
      <c r="AJ24" s="18">
        <f>STGY2[[#This Row],[RTN-TL]]-STGY2[[#This Row],[INS-TL]]</f>
        <v>-100</v>
      </c>
      <c r="AK24" s="18">
        <f>IF(STGY2[[#This Row],[SNO]]=0,0,IF(AL$10, IF(STGY2[[#This Row],[INS]]=0, 0, AN23), AN23))</f>
        <v>0</v>
      </c>
      <c r="AL24" s="18">
        <f>STGY2[[#This Row],[INS]]</f>
        <v>0</v>
      </c>
      <c r="AM24" s="18">
        <f>IF(STGY2[[#This Row],[WrL]]="Loss", (STGY2[[#This Row],[INS]]*(1 + AP$8/100)), IF(STGY2[[#This Row],[WrL]]="Won", (0), 0))</f>
        <v>0</v>
      </c>
      <c r="AN24" s="18">
        <f>IF(STGY2[[#This Row],[WrL]]="Loss", (STGY2[[#This Row],[PAM]]+STGY2[[#This Row],[LOS-TEN]]), IF(STGY2[[#This Row],[WrL]]="Won", (STGY2[[#This Row],[INS]]), 0))</f>
        <v>0</v>
      </c>
      <c r="AO24" s="18">
        <f>STGY2[[#This Row],[PAPT]]/2</f>
        <v>0</v>
      </c>
      <c r="AP24" s="43">
        <f>IF(STGY2[[#This Row],[SNO]]=0,0,IF(AL$10, IF(STGY2[[#This Row],[INS-TL]]=0, 0, STGY2[[#This Row],[PFT]]/STGY2[[#This Row],[INS-TL]]%), STGY2[[#This Row],[PFT]]/STGY2[[#This Row],[INS-TL]]%))</f>
        <v>-100</v>
      </c>
      <c r="AS24" s="20"/>
      <c r="AT24" s="21"/>
      <c r="AZ24" s="22"/>
      <c r="BB24" s="42">
        <f t="shared" si="2"/>
        <v>9</v>
      </c>
      <c r="BC24" s="12"/>
      <c r="BD24" s="18">
        <f>IF(STGY3[[#This Row],[SNO]]=0,0,IF(STGY3[[#This Row],[SNO]]=1,BJ$8,IF(BL$10, IF(BP23&gt;=BM$8,0,IF(BP23=0,BJ$8,BO23)), BO23)))</f>
        <v>0</v>
      </c>
      <c r="BE24" s="18" t="str">
        <f>IF(MAIN_STGY[[#This Row],[RSLT]]="","", MAIN_STGY[[#This Row],[RSLT]])</f>
        <v/>
      </c>
      <c r="BF2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" s="18">
        <f>IF(STGY3[[#This Row],[SNO]]=0,0,IF(BL$10, IF(BP23&gt;=BM$8, 0, STGY3[[#This Row],[INS]]+BH23), STGY3[[#This Row],[INS]]+BH23))</f>
        <v>100</v>
      </c>
      <c r="BI24" s="18">
        <f>IF(STGY3[[#This Row],[SNO]]=0,0,IF(BL$10, IF(BP23&gt;=BM$8, 0, BI23+STGY3[[#This Row],[RTN]]), BI23+STGY3[[#This Row],[RTN]]))</f>
        <v>0</v>
      </c>
      <c r="BJ24" s="18">
        <f>STGY3[[#This Row],[RTN-TL]]-STGY3[[#This Row],[INS-TL]]</f>
        <v>-100</v>
      </c>
      <c r="BK24" s="18">
        <f>IF(STGY3[[#This Row],[SNO]]=0,0,IF(BL$10, IF(STGY3[[#This Row],[INS]]=0, 0, BN23), BN23))</f>
        <v>0</v>
      </c>
      <c r="BL24" s="18">
        <f>STGY3[[#This Row],[INS]]</f>
        <v>0</v>
      </c>
      <c r="BM24" s="18">
        <f>IF(STGY3[[#This Row],[WrL]]="Loss", (STGY3[[#This Row],[INS]]*(1 + BP$8/100)), IF(STGY3[[#This Row],[WrL]]="Won", (0), 0))</f>
        <v>0</v>
      </c>
      <c r="BN24" s="18">
        <f>IF(STGY3[[#This Row],[WrL]]="Loss", (STGY3[[#This Row],[PAM]]+STGY3[[#This Row],[LOS-TEN]]), IF(STGY3[[#This Row],[WrL]]="Won", (STGY3[[#This Row],[INS]]), 0))</f>
        <v>0</v>
      </c>
      <c r="BO24" s="18">
        <f>STGY3[[#This Row],[PAPT]]/2</f>
        <v>0</v>
      </c>
      <c r="BP24" s="43">
        <f>IF(STGY3[[#This Row],[SNO]]=0,0,IF(BL$10, IF(STGY3[[#This Row],[INS-TL]]=0, 0, STGY3[[#This Row],[PFT]]/STGY3[[#This Row],[INS-TL]]%), STGY3[[#This Row],[PFT]]/STGY3[[#This Row],[INS-TL]]%))</f>
        <v>-100</v>
      </c>
      <c r="BS24" s="20"/>
      <c r="BT24" s="21"/>
      <c r="BZ24" s="22"/>
      <c r="CB24" s="42">
        <f t="shared" si="3"/>
        <v>9</v>
      </c>
      <c r="CC24" s="12"/>
      <c r="CD24" s="18">
        <f>IF(STGY4[[#This Row],[SNO]]=0,0,IF(STGY4[[#This Row],[SNO]]=1,CJ$8,IF(CL$10, IF(CP23&gt;=CM$8,0,IF(CP23=0,CJ$8,CO23)), CO23)))</f>
        <v>0</v>
      </c>
      <c r="CE24" s="18" t="str">
        <f>IF(MAIN_STGY[[#This Row],[RSLT]]="","", MAIN_STGY[[#This Row],[RSLT]])</f>
        <v/>
      </c>
      <c r="CF2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" s="18">
        <f>IF(STGY4[[#This Row],[SNO]]=0,0,IF(CL$10, IF(CP23&gt;=CM$8, 0, STGY4[[#This Row],[INS]]+CH23), STGY4[[#This Row],[INS]]+CH23))</f>
        <v>100</v>
      </c>
      <c r="CI24" s="18">
        <f>IF(STGY4[[#This Row],[SNO]]=0,0,IF(CL$10, IF(CP23&gt;=CM$8, 0, CI23+STGY4[[#This Row],[RTN]]), CI23+STGY4[[#This Row],[RTN]]))</f>
        <v>0</v>
      </c>
      <c r="CJ24" s="18">
        <f>STGY4[[#This Row],[RTN-TL]]-STGY4[[#This Row],[INS-TL]]</f>
        <v>-100</v>
      </c>
      <c r="CK24" s="18">
        <f>IF(STGY4[[#This Row],[SNO]]=0,0,IF(CL$10, IF(STGY4[[#This Row],[INS]]=0, 0, CN23), CN23))</f>
        <v>0</v>
      </c>
      <c r="CL24" s="18">
        <f>STGY4[[#This Row],[INS]]</f>
        <v>0</v>
      </c>
      <c r="CM24" s="18">
        <f>IF(STGY4[[#This Row],[WrL]]="Loss", (STGY4[[#This Row],[INS]]*(1 + CP$8/100)), IF(STGY4[[#This Row],[WrL]]="Won", (0), 0))</f>
        <v>0</v>
      </c>
      <c r="CN24" s="18">
        <f>IF(STGY4[[#This Row],[WrL]]="Loss", (STGY4[[#This Row],[PAM]]+STGY4[[#This Row],[LOS-TEN]]), IF(STGY4[[#This Row],[WrL]]="Won", (STGY4[[#This Row],[INS]]), 0))</f>
        <v>0</v>
      </c>
      <c r="CO24" s="18">
        <f>STGY4[[#This Row],[PAPT]]/2</f>
        <v>0</v>
      </c>
      <c r="CP24" s="43">
        <f>IF(STGY4[[#This Row],[SNO]]=0,0,IF(CL$10, IF(STGY4[[#This Row],[INS-TL]]=0, 0, STGY4[[#This Row],[PFT]]/STGY4[[#This Row],[INS-TL]]%), STGY4[[#This Row],[PFT]]/STGY4[[#This Row],[INS-TL]]%))</f>
        <v>-100</v>
      </c>
      <c r="CS24" s="20"/>
      <c r="CT24" s="21"/>
      <c r="CZ24" s="22"/>
      <c r="DB24" s="42">
        <f t="shared" si="4"/>
        <v>9</v>
      </c>
      <c r="DC24" s="12"/>
      <c r="DD24" s="18">
        <f>IF(STGY5[[#This Row],[SNO]]=0,0,IF(STGY5[[#This Row],[SNO]]=1,DJ$8,IF(DL$10, IF(DP23&gt;=DM$8,0,IF(DP23=0,DJ$8,DO23)), DO23)))</f>
        <v>0</v>
      </c>
      <c r="DE24" s="18" t="str">
        <f>IF(MAIN_STGY[[#This Row],[RSLT]]="","", MAIN_STGY[[#This Row],[RSLT]])</f>
        <v/>
      </c>
      <c r="DF2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" s="18">
        <f>IF(STGY5[[#This Row],[SNO]]=0,0,IF(DL$10, IF(DP23&gt;=DM$8, 0, STGY5[[#This Row],[INS]]+DH23), STGY5[[#This Row],[INS]]+DH23))</f>
        <v>100</v>
      </c>
      <c r="DI24" s="18">
        <f>IF(STGY5[[#This Row],[SNO]]=0,0,IF(DL$10, IF(DP23&gt;=DM$8, 0, DI23+STGY5[[#This Row],[RTN]]), DI23+STGY5[[#This Row],[RTN]]))</f>
        <v>0</v>
      </c>
      <c r="DJ24" s="18">
        <f>STGY5[[#This Row],[RTN-TL]]-STGY5[[#This Row],[INS-TL]]</f>
        <v>-100</v>
      </c>
      <c r="DK24" s="18">
        <f>IF(STGY5[[#This Row],[SNO]]=0,0,IF(DL$10, IF(STGY5[[#This Row],[INS]]=0, 0, DN23), DN23))</f>
        <v>0</v>
      </c>
      <c r="DL24" s="18">
        <f>STGY5[[#This Row],[INS]]</f>
        <v>0</v>
      </c>
      <c r="DM24" s="18">
        <f>IF(STGY5[[#This Row],[WrL]]="Loss", (STGY5[[#This Row],[INS]]*(1 + DP$8/100)), IF(STGY5[[#This Row],[WrL]]="Won", (0), 0))</f>
        <v>0</v>
      </c>
      <c r="DN24" s="18">
        <f>IF(STGY5[[#This Row],[WrL]]="Loss", (STGY5[[#This Row],[PAM]]+STGY5[[#This Row],[LOS-TEN]]), IF(STGY5[[#This Row],[WrL]]="Won", (STGY5[[#This Row],[INS]]), 0))</f>
        <v>0</v>
      </c>
      <c r="DO24" s="18">
        <f>STGY5[[#This Row],[PAPT]]/2</f>
        <v>0</v>
      </c>
      <c r="DP24" s="43">
        <f>IF(STGY5[[#This Row],[SNO]]=0,0,IF(DL$10, IF(STGY5[[#This Row],[INS-TL]]=0, 0, STGY5[[#This Row],[PFT]]/STGY5[[#This Row],[INS-TL]]%), STGY5[[#This Row],[PFT]]/STGY5[[#This Row],[INS-TL]]%))</f>
        <v>-100</v>
      </c>
      <c r="DS24" s="20"/>
      <c r="DT24" s="21"/>
      <c r="DZ24" s="22"/>
      <c r="EB24" s="42">
        <f t="shared" si="5"/>
        <v>9</v>
      </c>
      <c r="EC24" s="12"/>
      <c r="ED24" s="18">
        <f>IF(STGY6[[#This Row],[SNO]]=0,0,IF(STGY6[[#This Row],[SNO]]=1,EJ$8,IF(EL$10, IF(EP23&gt;=EM$8,0,IF(EP23=0,EJ$8,EO23)), EO23)))</f>
        <v>0</v>
      </c>
      <c r="EE24" s="18" t="str">
        <f>IF(MAIN_STGY[[#This Row],[RSLT]]="","", MAIN_STGY[[#This Row],[RSLT]])</f>
        <v/>
      </c>
      <c r="EF2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" s="18">
        <f>IF(STGY6[[#This Row],[SNO]]=0,0,IF(EL$10, IF(EP23&gt;=EM$8, 0, STGY6[[#This Row],[INS]]+EH23), STGY6[[#This Row],[INS]]+EH23))</f>
        <v>100</v>
      </c>
      <c r="EI24" s="18">
        <f>IF(STGY6[[#This Row],[SNO]]=0,0,IF(EL$10, IF(EP23&gt;=EM$8, 0, EI23+STGY6[[#This Row],[RTN]]), EI23+STGY6[[#This Row],[RTN]]))</f>
        <v>0</v>
      </c>
      <c r="EJ24" s="18">
        <f>STGY6[[#This Row],[RTN-TL]]-STGY6[[#This Row],[INS-TL]]</f>
        <v>-100</v>
      </c>
      <c r="EK24" s="18">
        <f>IF(STGY6[[#This Row],[SNO]]=0,0,IF(EL$10, IF(STGY6[[#This Row],[INS]]=0, 0, EN23), EN23))</f>
        <v>0</v>
      </c>
      <c r="EL24" s="18">
        <f>STGY6[[#This Row],[INS]]</f>
        <v>0</v>
      </c>
      <c r="EM24" s="18">
        <f>IF(STGY6[[#This Row],[WrL]]="Loss", (STGY6[[#This Row],[INS]]*(1 + EP$8/100)), IF(STGY6[[#This Row],[WrL]]="Won", (0), 0))</f>
        <v>0</v>
      </c>
      <c r="EN24" s="18">
        <f>IF(STGY6[[#This Row],[WrL]]="Loss", (STGY6[[#This Row],[PAM]]+STGY6[[#This Row],[LOS-TEN]]), IF(STGY6[[#This Row],[WrL]]="Won", (STGY6[[#This Row],[INS]]), 0))</f>
        <v>0</v>
      </c>
      <c r="EO24" s="18">
        <f>STGY6[[#This Row],[PAPT]]/2</f>
        <v>0</v>
      </c>
      <c r="EP24" s="43">
        <f>IF(STGY6[[#This Row],[SNO]]=0,0,IF(EL$10, IF(STGY6[[#This Row],[INS-TL]]=0, 0, STGY6[[#This Row],[PFT]]/STGY6[[#This Row],[INS-TL]]%), STGY6[[#This Row],[PFT]]/STGY6[[#This Row],[INS-TL]]%))</f>
        <v>-100</v>
      </c>
      <c r="ES24" s="20"/>
      <c r="ET24" s="21"/>
      <c r="EZ24" s="22"/>
      <c r="FB24" s="42">
        <f t="shared" si="6"/>
        <v>9</v>
      </c>
      <c r="FC24" s="12"/>
      <c r="FD24" s="18">
        <f>IF(STGY7[[#This Row],[SNO]]=0,0,IF(STGY7[[#This Row],[SNO]]=1,FJ$8,IF(FL$10, IF(FP23&gt;=FM$8,0,IF(FP23=0,FJ$8,FO23)), FO23)))</f>
        <v>0</v>
      </c>
      <c r="FE24" s="18" t="str">
        <f>IF(MAIN_STGY[[#This Row],[RSLT]]="","", MAIN_STGY[[#This Row],[RSLT]])</f>
        <v/>
      </c>
      <c r="FF2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" s="18">
        <f>IF(STGY7[[#This Row],[SNO]]=0,0,IF(FL$10, IF(FP23&gt;=FM$8, 0, STGY7[[#This Row],[INS]]+FH23), STGY7[[#This Row],[INS]]+FH23))</f>
        <v>100</v>
      </c>
      <c r="FI24" s="18">
        <f>IF(STGY7[[#This Row],[SNO]]=0,0,IF(FL$10, IF(FP23&gt;=FM$8, 0, FI23+STGY7[[#This Row],[RTN]]), FI23+STGY7[[#This Row],[RTN]]))</f>
        <v>0</v>
      </c>
      <c r="FJ24" s="18">
        <f>STGY7[[#This Row],[RTN-TL]]-STGY7[[#This Row],[INS-TL]]</f>
        <v>-100</v>
      </c>
      <c r="FK24" s="18">
        <f>IF(STGY7[[#This Row],[SNO]]=0,0,IF(FL$10, IF(STGY7[[#This Row],[INS]]=0, 0, FN23), FN23))</f>
        <v>0</v>
      </c>
      <c r="FL24" s="18">
        <f>STGY7[[#This Row],[INS]]</f>
        <v>0</v>
      </c>
      <c r="FM24" s="18">
        <f>IF(STGY7[[#This Row],[WrL]]="Loss", (STGY7[[#This Row],[INS]]*(1 + FP$8/100)), IF(STGY7[[#This Row],[WrL]]="Won", (0), 0))</f>
        <v>0</v>
      </c>
      <c r="FN24" s="18">
        <f>IF(STGY7[[#This Row],[WrL]]="Loss", (STGY7[[#This Row],[PAM]]+STGY7[[#This Row],[LOS-TEN]]), IF(STGY7[[#This Row],[WrL]]="Won", (STGY7[[#This Row],[INS]]), 0))</f>
        <v>0</v>
      </c>
      <c r="FO24" s="18">
        <f>STGY7[[#This Row],[PAPT]]/2</f>
        <v>0</v>
      </c>
      <c r="FP24" s="43">
        <f>IF(STGY7[[#This Row],[SNO]]=0,0,IF(FL$10, IF(STGY7[[#This Row],[INS-TL]]=0, 0, STGY7[[#This Row],[PFT]]/STGY7[[#This Row],[INS-TL]]%), STGY7[[#This Row],[PFT]]/STGY7[[#This Row],[INS-TL]]%))</f>
        <v>-100</v>
      </c>
      <c r="FS24" s="20"/>
      <c r="FT24" s="21"/>
      <c r="FZ24" s="22"/>
      <c r="GB24" s="42">
        <f t="shared" si="7"/>
        <v>9</v>
      </c>
      <c r="GC24" s="12"/>
      <c r="GD24" s="18">
        <f>IF(STGY8[[#This Row],[SNO]]=0,0,IF(STGY8[[#This Row],[SNO]]=1,GJ$8,IF(GL$10, IF(GP23&gt;=GM$8,0,IF(GP23=0,GJ$8,GO23)), GO23)))</f>
        <v>0</v>
      </c>
      <c r="GE24" s="18" t="str">
        <f>IF(MAIN_STGY[[#This Row],[RSLT]]="","", MAIN_STGY[[#This Row],[RSLT]])</f>
        <v/>
      </c>
      <c r="GF2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" s="18">
        <f>IF(STGY8[[#This Row],[SNO]]=0,0,IF(GL$10, IF(GP23&gt;=GM$8, 0, STGY8[[#This Row],[INS]]+GH23), STGY8[[#This Row],[INS]]+GH23))</f>
        <v>100</v>
      </c>
      <c r="GI24" s="18">
        <f>IF(STGY8[[#This Row],[SNO]]=0,0,IF(GL$10, IF(GP23&gt;=GM$8, 0, GI23+STGY8[[#This Row],[RTN]]), GI23+STGY8[[#This Row],[RTN]]))</f>
        <v>0</v>
      </c>
      <c r="GJ24" s="18">
        <f>STGY8[[#This Row],[RTN-TL]]-STGY8[[#This Row],[INS-TL]]</f>
        <v>-100</v>
      </c>
      <c r="GK24" s="18">
        <f>IF(STGY8[[#This Row],[SNO]]=0,0,IF(GL$10, IF(STGY8[[#This Row],[INS]]=0, 0, GN23), GN23))</f>
        <v>0</v>
      </c>
      <c r="GL24" s="18">
        <f>STGY8[[#This Row],[INS]]</f>
        <v>0</v>
      </c>
      <c r="GM24" s="18">
        <f>IF(STGY8[[#This Row],[WrL]]="Loss", (STGY8[[#This Row],[INS]]*(1 + GP$8/100)), IF(STGY8[[#This Row],[WrL]]="Won", (0), 0))</f>
        <v>0</v>
      </c>
      <c r="GN24" s="18">
        <f>IF(STGY8[[#This Row],[WrL]]="Loss", (STGY8[[#This Row],[PAM]]+STGY8[[#This Row],[LOS-TEN]]), IF(STGY8[[#This Row],[WrL]]="Won", (STGY8[[#This Row],[INS]]), 0))</f>
        <v>0</v>
      </c>
      <c r="GO24" s="18">
        <f>STGY8[[#This Row],[PAPT]]/2</f>
        <v>0</v>
      </c>
      <c r="GP24" s="43">
        <f>IF(STGY8[[#This Row],[SNO]]=0,0,IF(GL$10, IF(STGY8[[#This Row],[INS-TL]]=0, 0, STGY8[[#This Row],[PFT]]/STGY8[[#This Row],[INS-TL]]%), STGY8[[#This Row],[PFT]]/STGY8[[#This Row],[INS-TL]]%))</f>
        <v>-100</v>
      </c>
      <c r="GS24" s="20"/>
      <c r="GT24" s="21"/>
      <c r="GZ24" s="22"/>
      <c r="HB24" s="42">
        <f t="shared" si="8"/>
        <v>9</v>
      </c>
      <c r="HC24" s="12"/>
      <c r="HD24" s="18">
        <f>IF(STGY9[[#This Row],[SNO]]=0,0,IF(STGY9[[#This Row],[SNO]]=1,HJ$8,IF(HL$10, IF(HP23&gt;=HM$8,0,IF(HP23=0,HJ$8,HO23)), HO23)))</f>
        <v>0</v>
      </c>
      <c r="HE24" s="18" t="str">
        <f>IF(MAIN_STGY[[#This Row],[RSLT]]="","", MAIN_STGY[[#This Row],[RSLT]])</f>
        <v/>
      </c>
      <c r="HF2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" s="18">
        <f>IF(STGY9[[#This Row],[SNO]]=0,0,IF(HL$10, IF(HP23&gt;=HM$8, 0, STGY9[[#This Row],[INS]]+HH23), STGY9[[#This Row],[INS]]+HH23))</f>
        <v>100</v>
      </c>
      <c r="HI24" s="18">
        <f>IF(STGY9[[#This Row],[SNO]]=0,0,IF(HL$10, IF(HP23&gt;=HM$8, 0, HI23+STGY9[[#This Row],[RTN]]), HI23+STGY9[[#This Row],[RTN]]))</f>
        <v>0</v>
      </c>
      <c r="HJ24" s="18">
        <f>STGY9[[#This Row],[RTN-TL]]-STGY9[[#This Row],[INS-TL]]</f>
        <v>-100</v>
      </c>
      <c r="HK24" s="18">
        <f>IF(STGY9[[#This Row],[SNO]]=0,0,IF(HL$10, IF(STGY9[[#This Row],[INS]]=0, 0, HN23), HN23))</f>
        <v>0</v>
      </c>
      <c r="HL24" s="18">
        <f>STGY9[[#This Row],[INS]]</f>
        <v>0</v>
      </c>
      <c r="HM24" s="18">
        <f>IF(STGY9[[#This Row],[WrL]]="Loss", (STGY9[[#This Row],[INS]]*(1 + HP$8/100)), IF(STGY9[[#This Row],[WrL]]="Won", (0), 0))</f>
        <v>0</v>
      </c>
      <c r="HN24" s="18">
        <f>IF(STGY9[[#This Row],[WrL]]="Loss", (STGY9[[#This Row],[PAM]]+STGY9[[#This Row],[LOS-TEN]]), IF(STGY9[[#This Row],[WrL]]="Won", (STGY9[[#This Row],[INS]]), 0))</f>
        <v>0</v>
      </c>
      <c r="HO24" s="18">
        <f>STGY9[[#This Row],[PAPT]]/2</f>
        <v>0</v>
      </c>
      <c r="HP24" s="43">
        <f>IF(STGY9[[#This Row],[SNO]]=0,0,IF(HL$10, IF(STGY9[[#This Row],[INS-TL]]=0, 0, STGY9[[#This Row],[PFT]]/STGY9[[#This Row],[INS-TL]]%), STGY9[[#This Row],[PFT]]/STGY9[[#This Row],[INS-TL]]%))</f>
        <v>-100</v>
      </c>
      <c r="HS24" s="20"/>
      <c r="HT24" s="21"/>
      <c r="HZ24" s="22"/>
      <c r="IB24" s="42">
        <f t="shared" si="9"/>
        <v>9</v>
      </c>
      <c r="IC24" s="12"/>
      <c r="ID24" s="18">
        <f>IF(STGY10[[#This Row],[SNO]]=0,0,IF(STGY10[[#This Row],[SNO]]=1,IJ$8,IF(IL$10, IF(IP23&gt;=IM$8,0,IF(IP23=0,IJ$8,IO23)), IO23)))</f>
        <v>0</v>
      </c>
      <c r="IE24" s="18" t="str">
        <f>IF(MAIN_STGY[[#This Row],[RSLT]]="","", MAIN_STGY[[#This Row],[RSLT]])</f>
        <v/>
      </c>
      <c r="IF2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" s="18">
        <f>IF(STGY10[[#This Row],[SNO]]=0,0,IF(IL$10, IF(IP23&gt;=IM$8, 0, STGY10[[#This Row],[INS]]+IH23), STGY10[[#This Row],[INS]]+IH23))</f>
        <v>100</v>
      </c>
      <c r="II24" s="18">
        <f>IF(STGY10[[#This Row],[SNO]]=0,0,IF(IL$10, IF(IP23&gt;=IM$8, 0, II23+STGY10[[#This Row],[RTN]]), II23+STGY10[[#This Row],[RTN]]))</f>
        <v>0</v>
      </c>
      <c r="IJ24" s="18">
        <f>STGY10[[#This Row],[RTN-TL]]-STGY10[[#This Row],[INS-TL]]</f>
        <v>-100</v>
      </c>
      <c r="IK24" s="18">
        <f>IF(STGY10[[#This Row],[SNO]]=0,0,IF(IL$10, IF(STGY10[[#This Row],[INS]]=0, 0, IN23), IN23))</f>
        <v>0</v>
      </c>
      <c r="IL24" s="18">
        <f>STGY10[[#This Row],[INS]]</f>
        <v>0</v>
      </c>
      <c r="IM24" s="18">
        <f>IF(STGY10[[#This Row],[WrL]]="Loss", (STGY10[[#This Row],[INS]]*(1 + IP$8/100)), IF(STGY10[[#This Row],[WrL]]="Won", (0), 0))</f>
        <v>0</v>
      </c>
      <c r="IN24" s="18">
        <f>IF(STGY10[[#This Row],[WrL]]="Loss", (STGY10[[#This Row],[PAM]]+STGY10[[#This Row],[LOS-TEN]]), IF(STGY10[[#This Row],[WrL]]="Won", (STGY10[[#This Row],[INS]]), 0))</f>
        <v>0</v>
      </c>
      <c r="IO24" s="18">
        <f>STGY10[[#This Row],[PAPT]]/2</f>
        <v>0</v>
      </c>
      <c r="IP24" s="43">
        <f>IF(STGY10[[#This Row],[SNO]]=0,0,IF(IL$10, IF(STGY10[[#This Row],[INS-TL]]=0, 0, STGY10[[#This Row],[PFT]]/STGY10[[#This Row],[INS-TL]]%), STGY10[[#This Row],[PFT]]/STGY10[[#This Row],[INS-TL]]%))</f>
        <v>-100</v>
      </c>
      <c r="IS24" s="20"/>
      <c r="IT24" s="21"/>
      <c r="IZ24" s="22"/>
    </row>
    <row r="25" spans="2:260" x14ac:dyDescent="0.3">
      <c r="B25" s="89">
        <f t="shared" si="0"/>
        <v>10</v>
      </c>
      <c r="C25" s="12"/>
      <c r="D25" s="18">
        <f>IF(MAIN_STGY[[#This Row],[SNO]]=0,0,IF(MAIN_STGY[[#This Row],[SNO]]=1,J$8,IF(L$10, IF(P24&gt;=M$8,0,IF(P24=0,J$8,O24)), O24)))</f>
        <v>0</v>
      </c>
      <c r="E25" s="12"/>
      <c r="F2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" s="18">
        <f>IF(MAIN_STGY[[#This Row],[SNO]]=0,0,IF(L$10, IF(P24&gt;=M$8, 0, MAIN_STGY[[#This Row],[INS]]+H24), MAIN_STGY[[#This Row],[INS]]+H24))</f>
        <v>100</v>
      </c>
      <c r="I25" s="18">
        <f>IF(MAIN_STGY[[#This Row],[SNO]]=0,0,IF(L$10, IF(P24&gt;=M$8, 0, I24+MAIN_STGY[[#This Row],[RTN]]), I24+MAIN_STGY[[#This Row],[RTN]]))</f>
        <v>0</v>
      </c>
      <c r="J25" s="18">
        <f>MAIN_STGY[[#This Row],[RTN-TL]]-MAIN_STGY[[#This Row],[INS-TL]]</f>
        <v>-100</v>
      </c>
      <c r="K25" s="18">
        <f>IF(MAIN_STGY[[#This Row],[SNO]]=0,0,IF(L$10, IF(MAIN_STGY[[#This Row],[INS]]=0, 0, N24), N24))</f>
        <v>0</v>
      </c>
      <c r="L25" s="18">
        <f>MAIN_STGY[[#This Row],[INS]]</f>
        <v>0</v>
      </c>
      <c r="M25" s="18">
        <f>IF(MAIN_STGY[[#This Row],[WrL]]="Loss", (MAIN_STGY[[#This Row],[INS]]*(1 + P$8/100)), IF(MAIN_STGY[[#This Row],[WrL]]="Won", (0), 0))</f>
        <v>0</v>
      </c>
      <c r="N25" s="18">
        <f>IF(MAIN_STGY[[#This Row],[WrL]]="Loss", (MAIN_STGY[[#This Row],[PAM]]+MAIN_STGY[[#This Row],[LOS-TEN]]), IF(MAIN_STGY[[#This Row],[WrL]]="Won", (MAIN_STGY[[#This Row],[INS]]), 0))</f>
        <v>0</v>
      </c>
      <c r="O25" s="18">
        <f>MAIN_STGY[[#This Row],[PAPT]]/2</f>
        <v>0</v>
      </c>
      <c r="P2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" s="56"/>
      <c r="S25" s="57"/>
      <c r="T25" s="85"/>
      <c r="U25" s="55"/>
      <c r="V25" s="55"/>
      <c r="W25" s="55"/>
      <c r="X25" s="44"/>
      <c r="Z25" s="22"/>
      <c r="AB25" s="42">
        <f t="shared" si="1"/>
        <v>10</v>
      </c>
      <c r="AC25" s="12"/>
      <c r="AD25" s="18">
        <f>IF(STGY2[[#This Row],[SNO]]=0,0,IF(STGY2[[#This Row],[SNO]]=1,AJ$8,IF(AL$10, IF(AP24&gt;=AM$8,0,IF(AP24=0,AJ$8,AO24)), AO24)))</f>
        <v>0</v>
      </c>
      <c r="AE25" s="18" t="str">
        <f>IF(MAIN_STGY[[#This Row],[RSLT]]="","", MAIN_STGY[[#This Row],[RSLT]])</f>
        <v/>
      </c>
      <c r="AF2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" s="18">
        <f>IF(STGY2[[#This Row],[SNO]]=0,0,IF(AL$10, IF(AP24&gt;=AM$8, 0, STGY2[[#This Row],[INS]]+AH24), STGY2[[#This Row],[INS]]+AH24))</f>
        <v>100</v>
      </c>
      <c r="AI25" s="18">
        <f>IF(STGY2[[#This Row],[SNO]]=0,0,IF(AL$10, IF(AP24&gt;=AM$8, 0, AI24+STGY2[[#This Row],[RTN]]), AI24+STGY2[[#This Row],[RTN]]))</f>
        <v>0</v>
      </c>
      <c r="AJ25" s="18">
        <f>STGY2[[#This Row],[RTN-TL]]-STGY2[[#This Row],[INS-TL]]</f>
        <v>-100</v>
      </c>
      <c r="AK25" s="18">
        <f>IF(STGY2[[#This Row],[SNO]]=0,0,IF(AL$10, IF(STGY2[[#This Row],[INS]]=0, 0, AN24), AN24))</f>
        <v>0</v>
      </c>
      <c r="AL25" s="18">
        <f>STGY2[[#This Row],[INS]]</f>
        <v>0</v>
      </c>
      <c r="AM25" s="18">
        <f>IF(STGY2[[#This Row],[WrL]]="Loss", (STGY2[[#This Row],[INS]]*(1 + AP$8/100)), IF(STGY2[[#This Row],[WrL]]="Won", (0), 0))</f>
        <v>0</v>
      </c>
      <c r="AN25" s="18">
        <f>IF(STGY2[[#This Row],[WrL]]="Loss", (STGY2[[#This Row],[PAM]]+STGY2[[#This Row],[LOS-TEN]]), IF(STGY2[[#This Row],[WrL]]="Won", (STGY2[[#This Row],[INS]]), 0))</f>
        <v>0</v>
      </c>
      <c r="AO25" s="18">
        <f>STGY2[[#This Row],[PAPT]]/2</f>
        <v>0</v>
      </c>
      <c r="AP25" s="43">
        <f>IF(STGY2[[#This Row],[SNO]]=0,0,IF(AL$10, IF(STGY2[[#This Row],[INS-TL]]=0, 0, STGY2[[#This Row],[PFT]]/STGY2[[#This Row],[INS-TL]]%), STGY2[[#This Row],[PFT]]/STGY2[[#This Row],[INS-TL]]%))</f>
        <v>-100</v>
      </c>
      <c r="AS25" s="20"/>
      <c r="AT25" s="21"/>
      <c r="AZ25" s="22"/>
      <c r="BB25" s="42">
        <f t="shared" si="2"/>
        <v>10</v>
      </c>
      <c r="BC25" s="12"/>
      <c r="BD25" s="18">
        <f>IF(STGY3[[#This Row],[SNO]]=0,0,IF(STGY3[[#This Row],[SNO]]=1,BJ$8,IF(BL$10, IF(BP24&gt;=BM$8,0,IF(BP24=0,BJ$8,BO24)), BO24)))</f>
        <v>0</v>
      </c>
      <c r="BE25" s="18" t="str">
        <f>IF(MAIN_STGY[[#This Row],[RSLT]]="","", MAIN_STGY[[#This Row],[RSLT]])</f>
        <v/>
      </c>
      <c r="BF2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" s="18">
        <f>IF(STGY3[[#This Row],[SNO]]=0,0,IF(BL$10, IF(BP24&gt;=BM$8, 0, STGY3[[#This Row],[INS]]+BH24), STGY3[[#This Row],[INS]]+BH24))</f>
        <v>100</v>
      </c>
      <c r="BI25" s="18">
        <f>IF(STGY3[[#This Row],[SNO]]=0,0,IF(BL$10, IF(BP24&gt;=BM$8, 0, BI24+STGY3[[#This Row],[RTN]]), BI24+STGY3[[#This Row],[RTN]]))</f>
        <v>0</v>
      </c>
      <c r="BJ25" s="18">
        <f>STGY3[[#This Row],[RTN-TL]]-STGY3[[#This Row],[INS-TL]]</f>
        <v>-100</v>
      </c>
      <c r="BK25" s="18">
        <f>IF(STGY3[[#This Row],[SNO]]=0,0,IF(BL$10, IF(STGY3[[#This Row],[INS]]=0, 0, BN24), BN24))</f>
        <v>0</v>
      </c>
      <c r="BL25" s="18">
        <f>STGY3[[#This Row],[INS]]</f>
        <v>0</v>
      </c>
      <c r="BM25" s="18">
        <f>IF(STGY3[[#This Row],[WrL]]="Loss", (STGY3[[#This Row],[INS]]*(1 + BP$8/100)), IF(STGY3[[#This Row],[WrL]]="Won", (0), 0))</f>
        <v>0</v>
      </c>
      <c r="BN25" s="18">
        <f>IF(STGY3[[#This Row],[WrL]]="Loss", (STGY3[[#This Row],[PAM]]+STGY3[[#This Row],[LOS-TEN]]), IF(STGY3[[#This Row],[WrL]]="Won", (STGY3[[#This Row],[INS]]), 0))</f>
        <v>0</v>
      </c>
      <c r="BO25" s="18">
        <f>STGY3[[#This Row],[PAPT]]/2</f>
        <v>0</v>
      </c>
      <c r="BP25" s="43">
        <f>IF(STGY3[[#This Row],[SNO]]=0,0,IF(BL$10, IF(STGY3[[#This Row],[INS-TL]]=0, 0, STGY3[[#This Row],[PFT]]/STGY3[[#This Row],[INS-TL]]%), STGY3[[#This Row],[PFT]]/STGY3[[#This Row],[INS-TL]]%))</f>
        <v>-100</v>
      </c>
      <c r="BS25" s="20"/>
      <c r="BT25" s="21"/>
      <c r="BZ25" s="22"/>
      <c r="CB25" s="42">
        <f t="shared" si="3"/>
        <v>10</v>
      </c>
      <c r="CC25" s="12"/>
      <c r="CD25" s="18">
        <f>IF(STGY4[[#This Row],[SNO]]=0,0,IF(STGY4[[#This Row],[SNO]]=1,CJ$8,IF(CL$10, IF(CP24&gt;=CM$8,0,IF(CP24=0,CJ$8,CO24)), CO24)))</f>
        <v>0</v>
      </c>
      <c r="CE25" s="18" t="str">
        <f>IF(MAIN_STGY[[#This Row],[RSLT]]="","", MAIN_STGY[[#This Row],[RSLT]])</f>
        <v/>
      </c>
      <c r="CF2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" s="18">
        <f>IF(STGY4[[#This Row],[SNO]]=0,0,IF(CL$10, IF(CP24&gt;=CM$8, 0, STGY4[[#This Row],[INS]]+CH24), STGY4[[#This Row],[INS]]+CH24))</f>
        <v>100</v>
      </c>
      <c r="CI25" s="18">
        <f>IF(STGY4[[#This Row],[SNO]]=0,0,IF(CL$10, IF(CP24&gt;=CM$8, 0, CI24+STGY4[[#This Row],[RTN]]), CI24+STGY4[[#This Row],[RTN]]))</f>
        <v>0</v>
      </c>
      <c r="CJ25" s="18">
        <f>STGY4[[#This Row],[RTN-TL]]-STGY4[[#This Row],[INS-TL]]</f>
        <v>-100</v>
      </c>
      <c r="CK25" s="18">
        <f>IF(STGY4[[#This Row],[SNO]]=0,0,IF(CL$10, IF(STGY4[[#This Row],[INS]]=0, 0, CN24), CN24))</f>
        <v>0</v>
      </c>
      <c r="CL25" s="18">
        <f>STGY4[[#This Row],[INS]]</f>
        <v>0</v>
      </c>
      <c r="CM25" s="18">
        <f>IF(STGY4[[#This Row],[WrL]]="Loss", (STGY4[[#This Row],[INS]]*(1 + CP$8/100)), IF(STGY4[[#This Row],[WrL]]="Won", (0), 0))</f>
        <v>0</v>
      </c>
      <c r="CN25" s="18">
        <f>IF(STGY4[[#This Row],[WrL]]="Loss", (STGY4[[#This Row],[PAM]]+STGY4[[#This Row],[LOS-TEN]]), IF(STGY4[[#This Row],[WrL]]="Won", (STGY4[[#This Row],[INS]]), 0))</f>
        <v>0</v>
      </c>
      <c r="CO25" s="18">
        <f>STGY4[[#This Row],[PAPT]]/2</f>
        <v>0</v>
      </c>
      <c r="CP25" s="43">
        <f>IF(STGY4[[#This Row],[SNO]]=0,0,IF(CL$10, IF(STGY4[[#This Row],[INS-TL]]=0, 0, STGY4[[#This Row],[PFT]]/STGY4[[#This Row],[INS-TL]]%), STGY4[[#This Row],[PFT]]/STGY4[[#This Row],[INS-TL]]%))</f>
        <v>-100</v>
      </c>
      <c r="CS25" s="20"/>
      <c r="CT25" s="21"/>
      <c r="CZ25" s="22"/>
      <c r="DB25" s="42">
        <f t="shared" si="4"/>
        <v>10</v>
      </c>
      <c r="DC25" s="12"/>
      <c r="DD25" s="18">
        <f>IF(STGY5[[#This Row],[SNO]]=0,0,IF(STGY5[[#This Row],[SNO]]=1,DJ$8,IF(DL$10, IF(DP24&gt;=DM$8,0,IF(DP24=0,DJ$8,DO24)), DO24)))</f>
        <v>0</v>
      </c>
      <c r="DE25" s="18" t="str">
        <f>IF(MAIN_STGY[[#This Row],[RSLT]]="","", MAIN_STGY[[#This Row],[RSLT]])</f>
        <v/>
      </c>
      <c r="DF2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" s="18">
        <f>IF(STGY5[[#This Row],[SNO]]=0,0,IF(DL$10, IF(DP24&gt;=DM$8, 0, STGY5[[#This Row],[INS]]+DH24), STGY5[[#This Row],[INS]]+DH24))</f>
        <v>100</v>
      </c>
      <c r="DI25" s="18">
        <f>IF(STGY5[[#This Row],[SNO]]=0,0,IF(DL$10, IF(DP24&gt;=DM$8, 0, DI24+STGY5[[#This Row],[RTN]]), DI24+STGY5[[#This Row],[RTN]]))</f>
        <v>0</v>
      </c>
      <c r="DJ25" s="18">
        <f>STGY5[[#This Row],[RTN-TL]]-STGY5[[#This Row],[INS-TL]]</f>
        <v>-100</v>
      </c>
      <c r="DK25" s="18">
        <f>IF(STGY5[[#This Row],[SNO]]=0,0,IF(DL$10, IF(STGY5[[#This Row],[INS]]=0, 0, DN24), DN24))</f>
        <v>0</v>
      </c>
      <c r="DL25" s="18">
        <f>STGY5[[#This Row],[INS]]</f>
        <v>0</v>
      </c>
      <c r="DM25" s="18">
        <f>IF(STGY5[[#This Row],[WrL]]="Loss", (STGY5[[#This Row],[INS]]*(1 + DP$8/100)), IF(STGY5[[#This Row],[WrL]]="Won", (0), 0))</f>
        <v>0</v>
      </c>
      <c r="DN25" s="18">
        <f>IF(STGY5[[#This Row],[WrL]]="Loss", (STGY5[[#This Row],[PAM]]+STGY5[[#This Row],[LOS-TEN]]), IF(STGY5[[#This Row],[WrL]]="Won", (STGY5[[#This Row],[INS]]), 0))</f>
        <v>0</v>
      </c>
      <c r="DO25" s="18">
        <f>STGY5[[#This Row],[PAPT]]/2</f>
        <v>0</v>
      </c>
      <c r="DP25" s="43">
        <f>IF(STGY5[[#This Row],[SNO]]=0,0,IF(DL$10, IF(STGY5[[#This Row],[INS-TL]]=0, 0, STGY5[[#This Row],[PFT]]/STGY5[[#This Row],[INS-TL]]%), STGY5[[#This Row],[PFT]]/STGY5[[#This Row],[INS-TL]]%))</f>
        <v>-100</v>
      </c>
      <c r="DS25" s="20"/>
      <c r="DT25" s="21"/>
      <c r="DZ25" s="22"/>
      <c r="EB25" s="42">
        <f t="shared" si="5"/>
        <v>10</v>
      </c>
      <c r="EC25" s="12"/>
      <c r="ED25" s="18">
        <f>IF(STGY6[[#This Row],[SNO]]=0,0,IF(STGY6[[#This Row],[SNO]]=1,EJ$8,IF(EL$10, IF(EP24&gt;=EM$8,0,IF(EP24=0,EJ$8,EO24)), EO24)))</f>
        <v>0</v>
      </c>
      <c r="EE25" s="18" t="str">
        <f>IF(MAIN_STGY[[#This Row],[RSLT]]="","", MAIN_STGY[[#This Row],[RSLT]])</f>
        <v/>
      </c>
      <c r="EF2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" s="18">
        <f>IF(STGY6[[#This Row],[SNO]]=0,0,IF(EL$10, IF(EP24&gt;=EM$8, 0, STGY6[[#This Row],[INS]]+EH24), STGY6[[#This Row],[INS]]+EH24))</f>
        <v>100</v>
      </c>
      <c r="EI25" s="18">
        <f>IF(STGY6[[#This Row],[SNO]]=0,0,IF(EL$10, IF(EP24&gt;=EM$8, 0, EI24+STGY6[[#This Row],[RTN]]), EI24+STGY6[[#This Row],[RTN]]))</f>
        <v>0</v>
      </c>
      <c r="EJ25" s="18">
        <f>STGY6[[#This Row],[RTN-TL]]-STGY6[[#This Row],[INS-TL]]</f>
        <v>-100</v>
      </c>
      <c r="EK25" s="18">
        <f>IF(STGY6[[#This Row],[SNO]]=0,0,IF(EL$10, IF(STGY6[[#This Row],[INS]]=0, 0, EN24), EN24))</f>
        <v>0</v>
      </c>
      <c r="EL25" s="18">
        <f>STGY6[[#This Row],[INS]]</f>
        <v>0</v>
      </c>
      <c r="EM25" s="18">
        <f>IF(STGY6[[#This Row],[WrL]]="Loss", (STGY6[[#This Row],[INS]]*(1 + EP$8/100)), IF(STGY6[[#This Row],[WrL]]="Won", (0), 0))</f>
        <v>0</v>
      </c>
      <c r="EN25" s="18">
        <f>IF(STGY6[[#This Row],[WrL]]="Loss", (STGY6[[#This Row],[PAM]]+STGY6[[#This Row],[LOS-TEN]]), IF(STGY6[[#This Row],[WrL]]="Won", (STGY6[[#This Row],[INS]]), 0))</f>
        <v>0</v>
      </c>
      <c r="EO25" s="18">
        <f>STGY6[[#This Row],[PAPT]]/2</f>
        <v>0</v>
      </c>
      <c r="EP25" s="43">
        <f>IF(STGY6[[#This Row],[SNO]]=0,0,IF(EL$10, IF(STGY6[[#This Row],[INS-TL]]=0, 0, STGY6[[#This Row],[PFT]]/STGY6[[#This Row],[INS-TL]]%), STGY6[[#This Row],[PFT]]/STGY6[[#This Row],[INS-TL]]%))</f>
        <v>-100</v>
      </c>
      <c r="ES25" s="20"/>
      <c r="ET25" s="21"/>
      <c r="EZ25" s="22"/>
      <c r="FB25" s="42">
        <f t="shared" si="6"/>
        <v>10</v>
      </c>
      <c r="FC25" s="12"/>
      <c r="FD25" s="18">
        <f>IF(STGY7[[#This Row],[SNO]]=0,0,IF(STGY7[[#This Row],[SNO]]=1,FJ$8,IF(FL$10, IF(FP24&gt;=FM$8,0,IF(FP24=0,FJ$8,FO24)), FO24)))</f>
        <v>0</v>
      </c>
      <c r="FE25" s="18" t="str">
        <f>IF(MAIN_STGY[[#This Row],[RSLT]]="","", MAIN_STGY[[#This Row],[RSLT]])</f>
        <v/>
      </c>
      <c r="FF2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" s="18">
        <f>IF(STGY7[[#This Row],[SNO]]=0,0,IF(FL$10, IF(FP24&gt;=FM$8, 0, STGY7[[#This Row],[INS]]+FH24), STGY7[[#This Row],[INS]]+FH24))</f>
        <v>100</v>
      </c>
      <c r="FI25" s="18">
        <f>IF(STGY7[[#This Row],[SNO]]=0,0,IF(FL$10, IF(FP24&gt;=FM$8, 0, FI24+STGY7[[#This Row],[RTN]]), FI24+STGY7[[#This Row],[RTN]]))</f>
        <v>0</v>
      </c>
      <c r="FJ25" s="18">
        <f>STGY7[[#This Row],[RTN-TL]]-STGY7[[#This Row],[INS-TL]]</f>
        <v>-100</v>
      </c>
      <c r="FK25" s="18">
        <f>IF(STGY7[[#This Row],[SNO]]=0,0,IF(FL$10, IF(STGY7[[#This Row],[INS]]=0, 0, FN24), FN24))</f>
        <v>0</v>
      </c>
      <c r="FL25" s="18">
        <f>STGY7[[#This Row],[INS]]</f>
        <v>0</v>
      </c>
      <c r="FM25" s="18">
        <f>IF(STGY7[[#This Row],[WrL]]="Loss", (STGY7[[#This Row],[INS]]*(1 + FP$8/100)), IF(STGY7[[#This Row],[WrL]]="Won", (0), 0))</f>
        <v>0</v>
      </c>
      <c r="FN25" s="18">
        <f>IF(STGY7[[#This Row],[WrL]]="Loss", (STGY7[[#This Row],[PAM]]+STGY7[[#This Row],[LOS-TEN]]), IF(STGY7[[#This Row],[WrL]]="Won", (STGY7[[#This Row],[INS]]), 0))</f>
        <v>0</v>
      </c>
      <c r="FO25" s="18">
        <f>STGY7[[#This Row],[PAPT]]/2</f>
        <v>0</v>
      </c>
      <c r="FP25" s="43">
        <f>IF(STGY7[[#This Row],[SNO]]=0,0,IF(FL$10, IF(STGY7[[#This Row],[INS-TL]]=0, 0, STGY7[[#This Row],[PFT]]/STGY7[[#This Row],[INS-TL]]%), STGY7[[#This Row],[PFT]]/STGY7[[#This Row],[INS-TL]]%))</f>
        <v>-100</v>
      </c>
      <c r="FS25" s="20"/>
      <c r="FT25" s="21"/>
      <c r="FZ25" s="22"/>
      <c r="GB25" s="42">
        <f t="shared" si="7"/>
        <v>10</v>
      </c>
      <c r="GC25" s="12"/>
      <c r="GD25" s="18">
        <f>IF(STGY8[[#This Row],[SNO]]=0,0,IF(STGY8[[#This Row],[SNO]]=1,GJ$8,IF(GL$10, IF(GP24&gt;=GM$8,0,IF(GP24=0,GJ$8,GO24)), GO24)))</f>
        <v>0</v>
      </c>
      <c r="GE25" s="18" t="str">
        <f>IF(MAIN_STGY[[#This Row],[RSLT]]="","", MAIN_STGY[[#This Row],[RSLT]])</f>
        <v/>
      </c>
      <c r="GF2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" s="18">
        <f>IF(STGY8[[#This Row],[SNO]]=0,0,IF(GL$10, IF(GP24&gt;=GM$8, 0, STGY8[[#This Row],[INS]]+GH24), STGY8[[#This Row],[INS]]+GH24))</f>
        <v>100</v>
      </c>
      <c r="GI25" s="18">
        <f>IF(STGY8[[#This Row],[SNO]]=0,0,IF(GL$10, IF(GP24&gt;=GM$8, 0, GI24+STGY8[[#This Row],[RTN]]), GI24+STGY8[[#This Row],[RTN]]))</f>
        <v>0</v>
      </c>
      <c r="GJ25" s="18">
        <f>STGY8[[#This Row],[RTN-TL]]-STGY8[[#This Row],[INS-TL]]</f>
        <v>-100</v>
      </c>
      <c r="GK25" s="18">
        <f>IF(STGY8[[#This Row],[SNO]]=0,0,IF(GL$10, IF(STGY8[[#This Row],[INS]]=0, 0, GN24), GN24))</f>
        <v>0</v>
      </c>
      <c r="GL25" s="18">
        <f>STGY8[[#This Row],[INS]]</f>
        <v>0</v>
      </c>
      <c r="GM25" s="18">
        <f>IF(STGY8[[#This Row],[WrL]]="Loss", (STGY8[[#This Row],[INS]]*(1 + GP$8/100)), IF(STGY8[[#This Row],[WrL]]="Won", (0), 0))</f>
        <v>0</v>
      </c>
      <c r="GN25" s="18">
        <f>IF(STGY8[[#This Row],[WrL]]="Loss", (STGY8[[#This Row],[PAM]]+STGY8[[#This Row],[LOS-TEN]]), IF(STGY8[[#This Row],[WrL]]="Won", (STGY8[[#This Row],[INS]]), 0))</f>
        <v>0</v>
      </c>
      <c r="GO25" s="18">
        <f>STGY8[[#This Row],[PAPT]]/2</f>
        <v>0</v>
      </c>
      <c r="GP25" s="43">
        <f>IF(STGY8[[#This Row],[SNO]]=0,0,IF(GL$10, IF(STGY8[[#This Row],[INS-TL]]=0, 0, STGY8[[#This Row],[PFT]]/STGY8[[#This Row],[INS-TL]]%), STGY8[[#This Row],[PFT]]/STGY8[[#This Row],[INS-TL]]%))</f>
        <v>-100</v>
      </c>
      <c r="GS25" s="20"/>
      <c r="GT25" s="21"/>
      <c r="GZ25" s="22"/>
      <c r="HB25" s="42">
        <f t="shared" si="8"/>
        <v>10</v>
      </c>
      <c r="HC25" s="12"/>
      <c r="HD25" s="18">
        <f>IF(STGY9[[#This Row],[SNO]]=0,0,IF(STGY9[[#This Row],[SNO]]=1,HJ$8,IF(HL$10, IF(HP24&gt;=HM$8,0,IF(HP24=0,HJ$8,HO24)), HO24)))</f>
        <v>0</v>
      </c>
      <c r="HE25" s="18" t="str">
        <f>IF(MAIN_STGY[[#This Row],[RSLT]]="","", MAIN_STGY[[#This Row],[RSLT]])</f>
        <v/>
      </c>
      <c r="HF2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" s="18">
        <f>IF(STGY9[[#This Row],[SNO]]=0,0,IF(HL$10, IF(HP24&gt;=HM$8, 0, STGY9[[#This Row],[INS]]+HH24), STGY9[[#This Row],[INS]]+HH24))</f>
        <v>100</v>
      </c>
      <c r="HI25" s="18">
        <f>IF(STGY9[[#This Row],[SNO]]=0,0,IF(HL$10, IF(HP24&gt;=HM$8, 0, HI24+STGY9[[#This Row],[RTN]]), HI24+STGY9[[#This Row],[RTN]]))</f>
        <v>0</v>
      </c>
      <c r="HJ25" s="18">
        <f>STGY9[[#This Row],[RTN-TL]]-STGY9[[#This Row],[INS-TL]]</f>
        <v>-100</v>
      </c>
      <c r="HK25" s="18">
        <f>IF(STGY9[[#This Row],[SNO]]=0,0,IF(HL$10, IF(STGY9[[#This Row],[INS]]=0, 0, HN24), HN24))</f>
        <v>0</v>
      </c>
      <c r="HL25" s="18">
        <f>STGY9[[#This Row],[INS]]</f>
        <v>0</v>
      </c>
      <c r="HM25" s="18">
        <f>IF(STGY9[[#This Row],[WrL]]="Loss", (STGY9[[#This Row],[INS]]*(1 + HP$8/100)), IF(STGY9[[#This Row],[WrL]]="Won", (0), 0))</f>
        <v>0</v>
      </c>
      <c r="HN25" s="18">
        <f>IF(STGY9[[#This Row],[WrL]]="Loss", (STGY9[[#This Row],[PAM]]+STGY9[[#This Row],[LOS-TEN]]), IF(STGY9[[#This Row],[WrL]]="Won", (STGY9[[#This Row],[INS]]), 0))</f>
        <v>0</v>
      </c>
      <c r="HO25" s="18">
        <f>STGY9[[#This Row],[PAPT]]/2</f>
        <v>0</v>
      </c>
      <c r="HP25" s="43">
        <f>IF(STGY9[[#This Row],[SNO]]=0,0,IF(HL$10, IF(STGY9[[#This Row],[INS-TL]]=0, 0, STGY9[[#This Row],[PFT]]/STGY9[[#This Row],[INS-TL]]%), STGY9[[#This Row],[PFT]]/STGY9[[#This Row],[INS-TL]]%))</f>
        <v>-100</v>
      </c>
      <c r="HS25" s="20"/>
      <c r="HT25" s="21"/>
      <c r="HZ25" s="22"/>
      <c r="IB25" s="42">
        <f t="shared" si="9"/>
        <v>10</v>
      </c>
      <c r="IC25" s="12"/>
      <c r="ID25" s="18">
        <f>IF(STGY10[[#This Row],[SNO]]=0,0,IF(STGY10[[#This Row],[SNO]]=1,IJ$8,IF(IL$10, IF(IP24&gt;=IM$8,0,IF(IP24=0,IJ$8,IO24)), IO24)))</f>
        <v>0</v>
      </c>
      <c r="IE25" s="18" t="str">
        <f>IF(MAIN_STGY[[#This Row],[RSLT]]="","", MAIN_STGY[[#This Row],[RSLT]])</f>
        <v/>
      </c>
      <c r="IF2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" s="18">
        <f>IF(STGY10[[#This Row],[SNO]]=0,0,IF(IL$10, IF(IP24&gt;=IM$8, 0, STGY10[[#This Row],[INS]]+IH24), STGY10[[#This Row],[INS]]+IH24))</f>
        <v>100</v>
      </c>
      <c r="II25" s="18">
        <f>IF(STGY10[[#This Row],[SNO]]=0,0,IF(IL$10, IF(IP24&gt;=IM$8, 0, II24+STGY10[[#This Row],[RTN]]), II24+STGY10[[#This Row],[RTN]]))</f>
        <v>0</v>
      </c>
      <c r="IJ25" s="18">
        <f>STGY10[[#This Row],[RTN-TL]]-STGY10[[#This Row],[INS-TL]]</f>
        <v>-100</v>
      </c>
      <c r="IK25" s="18">
        <f>IF(STGY10[[#This Row],[SNO]]=0,0,IF(IL$10, IF(STGY10[[#This Row],[INS]]=0, 0, IN24), IN24))</f>
        <v>0</v>
      </c>
      <c r="IL25" s="18">
        <f>STGY10[[#This Row],[INS]]</f>
        <v>0</v>
      </c>
      <c r="IM25" s="18">
        <f>IF(STGY10[[#This Row],[WrL]]="Loss", (STGY10[[#This Row],[INS]]*(1 + IP$8/100)), IF(STGY10[[#This Row],[WrL]]="Won", (0), 0))</f>
        <v>0</v>
      </c>
      <c r="IN25" s="18">
        <f>IF(STGY10[[#This Row],[WrL]]="Loss", (STGY10[[#This Row],[PAM]]+STGY10[[#This Row],[LOS-TEN]]), IF(STGY10[[#This Row],[WrL]]="Won", (STGY10[[#This Row],[INS]]), 0))</f>
        <v>0</v>
      </c>
      <c r="IO25" s="18">
        <f>STGY10[[#This Row],[PAPT]]/2</f>
        <v>0</v>
      </c>
      <c r="IP25" s="43">
        <f>IF(STGY10[[#This Row],[SNO]]=0,0,IF(IL$10, IF(STGY10[[#This Row],[INS-TL]]=0, 0, STGY10[[#This Row],[PFT]]/STGY10[[#This Row],[INS-TL]]%), STGY10[[#This Row],[PFT]]/STGY10[[#This Row],[INS-TL]]%))</f>
        <v>-100</v>
      </c>
      <c r="IS25" s="20"/>
      <c r="IT25" s="21"/>
      <c r="IZ25" s="22"/>
    </row>
    <row r="26" spans="2:260" ht="16.149999999999999" customHeight="1" x14ac:dyDescent="0.35">
      <c r="B26" s="89">
        <f t="shared" si="0"/>
        <v>11</v>
      </c>
      <c r="C26" s="12"/>
      <c r="D26" s="18">
        <f>IF(MAIN_STGY[[#This Row],[SNO]]=0,0,IF(MAIN_STGY[[#This Row],[SNO]]=1,J$8,IF(L$10, IF(P25&gt;=M$8,0,IF(P25=0,J$8,O25)), O25)))</f>
        <v>0</v>
      </c>
      <c r="E26" s="12"/>
      <c r="F2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" s="18">
        <f>IF(MAIN_STGY[[#This Row],[SNO]]=0,0,IF(L$10, IF(P25&gt;=M$8, 0, MAIN_STGY[[#This Row],[INS]]+H25), MAIN_STGY[[#This Row],[INS]]+H25))</f>
        <v>100</v>
      </c>
      <c r="I26" s="18">
        <f>IF(MAIN_STGY[[#This Row],[SNO]]=0,0,IF(L$10, IF(P25&gt;=M$8, 0, I25+MAIN_STGY[[#This Row],[RTN]]), I25+MAIN_STGY[[#This Row],[RTN]]))</f>
        <v>0</v>
      </c>
      <c r="J26" s="18">
        <f>MAIN_STGY[[#This Row],[RTN-TL]]-MAIN_STGY[[#This Row],[INS-TL]]</f>
        <v>-100</v>
      </c>
      <c r="K26" s="18">
        <f>IF(MAIN_STGY[[#This Row],[SNO]]=0,0,IF(L$10, IF(MAIN_STGY[[#This Row],[INS]]=0, 0, N25), N25))</f>
        <v>0</v>
      </c>
      <c r="L26" s="18">
        <f>MAIN_STGY[[#This Row],[INS]]</f>
        <v>0</v>
      </c>
      <c r="M26" s="18">
        <f>IF(MAIN_STGY[[#This Row],[WrL]]="Loss", (MAIN_STGY[[#This Row],[INS]]*(1 + P$8/100)), IF(MAIN_STGY[[#This Row],[WrL]]="Won", (0), 0))</f>
        <v>0</v>
      </c>
      <c r="N26" s="18">
        <f>IF(MAIN_STGY[[#This Row],[WrL]]="Loss", (MAIN_STGY[[#This Row],[PAM]]+MAIN_STGY[[#This Row],[LOS-TEN]]), IF(MAIN_STGY[[#This Row],[WrL]]="Won", (MAIN_STGY[[#This Row],[INS]]), 0))</f>
        <v>0</v>
      </c>
      <c r="O26" s="18">
        <f>MAIN_STGY[[#This Row],[PAPT]]/2</f>
        <v>0</v>
      </c>
      <c r="P2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" s="108" t="s">
        <v>66</v>
      </c>
      <c r="S26" s="109"/>
      <c r="T26" s="109"/>
      <c r="U26" s="109"/>
      <c r="V26" s="110"/>
      <c r="W26" s="55"/>
      <c r="X26" s="44"/>
      <c r="Z26" s="22"/>
      <c r="AB26" s="42">
        <f t="shared" si="1"/>
        <v>11</v>
      </c>
      <c r="AC26" s="12"/>
      <c r="AD26" s="18">
        <f>IF(STGY2[[#This Row],[SNO]]=0,0,IF(STGY2[[#This Row],[SNO]]=1,AJ$8,IF(AL$10, IF(AP25&gt;=AM$8,0,IF(AP25=0,AJ$8,AO25)), AO25)))</f>
        <v>0</v>
      </c>
      <c r="AE26" s="18" t="str">
        <f>IF(MAIN_STGY[[#This Row],[RSLT]]="","", MAIN_STGY[[#This Row],[RSLT]])</f>
        <v/>
      </c>
      <c r="AF2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" s="18">
        <f>IF(STGY2[[#This Row],[SNO]]=0,0,IF(AL$10, IF(AP25&gt;=AM$8, 0, STGY2[[#This Row],[INS]]+AH25), STGY2[[#This Row],[INS]]+AH25))</f>
        <v>100</v>
      </c>
      <c r="AI26" s="18">
        <f>IF(STGY2[[#This Row],[SNO]]=0,0,IF(AL$10, IF(AP25&gt;=AM$8, 0, AI25+STGY2[[#This Row],[RTN]]), AI25+STGY2[[#This Row],[RTN]]))</f>
        <v>0</v>
      </c>
      <c r="AJ26" s="18">
        <f>STGY2[[#This Row],[RTN-TL]]-STGY2[[#This Row],[INS-TL]]</f>
        <v>-100</v>
      </c>
      <c r="AK26" s="18">
        <f>IF(STGY2[[#This Row],[SNO]]=0,0,IF(AL$10, IF(STGY2[[#This Row],[INS]]=0, 0, AN25), AN25))</f>
        <v>0</v>
      </c>
      <c r="AL26" s="18">
        <f>STGY2[[#This Row],[INS]]</f>
        <v>0</v>
      </c>
      <c r="AM26" s="18">
        <f>IF(STGY2[[#This Row],[WrL]]="Loss", (STGY2[[#This Row],[INS]]*(1 + AP$8/100)), IF(STGY2[[#This Row],[WrL]]="Won", (0), 0))</f>
        <v>0</v>
      </c>
      <c r="AN26" s="18">
        <f>IF(STGY2[[#This Row],[WrL]]="Loss", (STGY2[[#This Row],[PAM]]+STGY2[[#This Row],[LOS-TEN]]), IF(STGY2[[#This Row],[WrL]]="Won", (STGY2[[#This Row],[INS]]), 0))</f>
        <v>0</v>
      </c>
      <c r="AO26" s="18">
        <f>STGY2[[#This Row],[PAPT]]/2</f>
        <v>0</v>
      </c>
      <c r="AP26" s="43">
        <f>IF(STGY2[[#This Row],[SNO]]=0,0,IF(AL$10, IF(STGY2[[#This Row],[INS-TL]]=0, 0, STGY2[[#This Row],[PFT]]/STGY2[[#This Row],[INS-TL]]%), STGY2[[#This Row],[PFT]]/STGY2[[#This Row],[INS-TL]]%))</f>
        <v>-100</v>
      </c>
      <c r="AS26" s="20"/>
      <c r="AT26" s="21"/>
      <c r="AZ26" s="22"/>
      <c r="BB26" s="42">
        <f t="shared" si="2"/>
        <v>11</v>
      </c>
      <c r="BC26" s="12"/>
      <c r="BD26" s="18">
        <f>IF(STGY3[[#This Row],[SNO]]=0,0,IF(STGY3[[#This Row],[SNO]]=1,BJ$8,IF(BL$10, IF(BP25&gt;=BM$8,0,IF(BP25=0,BJ$8,BO25)), BO25)))</f>
        <v>0</v>
      </c>
      <c r="BE26" s="18" t="str">
        <f>IF(MAIN_STGY[[#This Row],[RSLT]]="","", MAIN_STGY[[#This Row],[RSLT]])</f>
        <v/>
      </c>
      <c r="BF2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" s="18">
        <f>IF(STGY3[[#This Row],[SNO]]=0,0,IF(BL$10, IF(BP25&gt;=BM$8, 0, STGY3[[#This Row],[INS]]+BH25), STGY3[[#This Row],[INS]]+BH25))</f>
        <v>100</v>
      </c>
      <c r="BI26" s="18">
        <f>IF(STGY3[[#This Row],[SNO]]=0,0,IF(BL$10, IF(BP25&gt;=BM$8, 0, BI25+STGY3[[#This Row],[RTN]]), BI25+STGY3[[#This Row],[RTN]]))</f>
        <v>0</v>
      </c>
      <c r="BJ26" s="18">
        <f>STGY3[[#This Row],[RTN-TL]]-STGY3[[#This Row],[INS-TL]]</f>
        <v>-100</v>
      </c>
      <c r="BK26" s="18">
        <f>IF(STGY3[[#This Row],[SNO]]=0,0,IF(BL$10, IF(STGY3[[#This Row],[INS]]=0, 0, BN25), BN25))</f>
        <v>0</v>
      </c>
      <c r="BL26" s="18">
        <f>STGY3[[#This Row],[INS]]</f>
        <v>0</v>
      </c>
      <c r="BM26" s="18">
        <f>IF(STGY3[[#This Row],[WrL]]="Loss", (STGY3[[#This Row],[INS]]*(1 + BP$8/100)), IF(STGY3[[#This Row],[WrL]]="Won", (0), 0))</f>
        <v>0</v>
      </c>
      <c r="BN26" s="18">
        <f>IF(STGY3[[#This Row],[WrL]]="Loss", (STGY3[[#This Row],[PAM]]+STGY3[[#This Row],[LOS-TEN]]), IF(STGY3[[#This Row],[WrL]]="Won", (STGY3[[#This Row],[INS]]), 0))</f>
        <v>0</v>
      </c>
      <c r="BO26" s="18">
        <f>STGY3[[#This Row],[PAPT]]/2</f>
        <v>0</v>
      </c>
      <c r="BP26" s="43">
        <f>IF(STGY3[[#This Row],[SNO]]=0,0,IF(BL$10, IF(STGY3[[#This Row],[INS-TL]]=0, 0, STGY3[[#This Row],[PFT]]/STGY3[[#This Row],[INS-TL]]%), STGY3[[#This Row],[PFT]]/STGY3[[#This Row],[INS-TL]]%))</f>
        <v>-100</v>
      </c>
      <c r="BS26" s="20"/>
      <c r="BT26" s="21"/>
      <c r="BZ26" s="22"/>
      <c r="CB26" s="42">
        <f t="shared" si="3"/>
        <v>11</v>
      </c>
      <c r="CC26" s="12"/>
      <c r="CD26" s="18">
        <f>IF(STGY4[[#This Row],[SNO]]=0,0,IF(STGY4[[#This Row],[SNO]]=1,CJ$8,IF(CL$10, IF(CP25&gt;=CM$8,0,IF(CP25=0,CJ$8,CO25)), CO25)))</f>
        <v>0</v>
      </c>
      <c r="CE26" s="18" t="str">
        <f>IF(MAIN_STGY[[#This Row],[RSLT]]="","", MAIN_STGY[[#This Row],[RSLT]])</f>
        <v/>
      </c>
      <c r="CF2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" s="18">
        <f>IF(STGY4[[#This Row],[SNO]]=0,0,IF(CL$10, IF(CP25&gt;=CM$8, 0, STGY4[[#This Row],[INS]]+CH25), STGY4[[#This Row],[INS]]+CH25))</f>
        <v>100</v>
      </c>
      <c r="CI26" s="18">
        <f>IF(STGY4[[#This Row],[SNO]]=0,0,IF(CL$10, IF(CP25&gt;=CM$8, 0, CI25+STGY4[[#This Row],[RTN]]), CI25+STGY4[[#This Row],[RTN]]))</f>
        <v>0</v>
      </c>
      <c r="CJ26" s="18">
        <f>STGY4[[#This Row],[RTN-TL]]-STGY4[[#This Row],[INS-TL]]</f>
        <v>-100</v>
      </c>
      <c r="CK26" s="18">
        <f>IF(STGY4[[#This Row],[SNO]]=0,0,IF(CL$10, IF(STGY4[[#This Row],[INS]]=0, 0, CN25), CN25))</f>
        <v>0</v>
      </c>
      <c r="CL26" s="18">
        <f>STGY4[[#This Row],[INS]]</f>
        <v>0</v>
      </c>
      <c r="CM26" s="18">
        <f>IF(STGY4[[#This Row],[WrL]]="Loss", (STGY4[[#This Row],[INS]]*(1 + CP$8/100)), IF(STGY4[[#This Row],[WrL]]="Won", (0), 0))</f>
        <v>0</v>
      </c>
      <c r="CN26" s="18">
        <f>IF(STGY4[[#This Row],[WrL]]="Loss", (STGY4[[#This Row],[PAM]]+STGY4[[#This Row],[LOS-TEN]]), IF(STGY4[[#This Row],[WrL]]="Won", (STGY4[[#This Row],[INS]]), 0))</f>
        <v>0</v>
      </c>
      <c r="CO26" s="18">
        <f>STGY4[[#This Row],[PAPT]]/2</f>
        <v>0</v>
      </c>
      <c r="CP26" s="43">
        <f>IF(STGY4[[#This Row],[SNO]]=0,0,IF(CL$10, IF(STGY4[[#This Row],[INS-TL]]=0, 0, STGY4[[#This Row],[PFT]]/STGY4[[#This Row],[INS-TL]]%), STGY4[[#This Row],[PFT]]/STGY4[[#This Row],[INS-TL]]%))</f>
        <v>-100</v>
      </c>
      <c r="CS26" s="20"/>
      <c r="CT26" s="21"/>
      <c r="CZ26" s="22"/>
      <c r="DB26" s="42">
        <f t="shared" si="4"/>
        <v>11</v>
      </c>
      <c r="DC26" s="12"/>
      <c r="DD26" s="18">
        <f>IF(STGY5[[#This Row],[SNO]]=0,0,IF(STGY5[[#This Row],[SNO]]=1,DJ$8,IF(DL$10, IF(DP25&gt;=DM$8,0,IF(DP25=0,DJ$8,DO25)), DO25)))</f>
        <v>0</v>
      </c>
      <c r="DE26" s="18" t="str">
        <f>IF(MAIN_STGY[[#This Row],[RSLT]]="","", MAIN_STGY[[#This Row],[RSLT]])</f>
        <v/>
      </c>
      <c r="DF2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" s="18">
        <f>IF(STGY5[[#This Row],[SNO]]=0,0,IF(DL$10, IF(DP25&gt;=DM$8, 0, STGY5[[#This Row],[INS]]+DH25), STGY5[[#This Row],[INS]]+DH25))</f>
        <v>100</v>
      </c>
      <c r="DI26" s="18">
        <f>IF(STGY5[[#This Row],[SNO]]=0,0,IF(DL$10, IF(DP25&gt;=DM$8, 0, DI25+STGY5[[#This Row],[RTN]]), DI25+STGY5[[#This Row],[RTN]]))</f>
        <v>0</v>
      </c>
      <c r="DJ26" s="18">
        <f>STGY5[[#This Row],[RTN-TL]]-STGY5[[#This Row],[INS-TL]]</f>
        <v>-100</v>
      </c>
      <c r="DK26" s="18">
        <f>IF(STGY5[[#This Row],[SNO]]=0,0,IF(DL$10, IF(STGY5[[#This Row],[INS]]=0, 0, DN25), DN25))</f>
        <v>0</v>
      </c>
      <c r="DL26" s="18">
        <f>STGY5[[#This Row],[INS]]</f>
        <v>0</v>
      </c>
      <c r="DM26" s="18">
        <f>IF(STGY5[[#This Row],[WrL]]="Loss", (STGY5[[#This Row],[INS]]*(1 + DP$8/100)), IF(STGY5[[#This Row],[WrL]]="Won", (0), 0))</f>
        <v>0</v>
      </c>
      <c r="DN26" s="18">
        <f>IF(STGY5[[#This Row],[WrL]]="Loss", (STGY5[[#This Row],[PAM]]+STGY5[[#This Row],[LOS-TEN]]), IF(STGY5[[#This Row],[WrL]]="Won", (STGY5[[#This Row],[INS]]), 0))</f>
        <v>0</v>
      </c>
      <c r="DO26" s="18">
        <f>STGY5[[#This Row],[PAPT]]/2</f>
        <v>0</v>
      </c>
      <c r="DP26" s="43">
        <f>IF(STGY5[[#This Row],[SNO]]=0,0,IF(DL$10, IF(STGY5[[#This Row],[INS-TL]]=0, 0, STGY5[[#This Row],[PFT]]/STGY5[[#This Row],[INS-TL]]%), STGY5[[#This Row],[PFT]]/STGY5[[#This Row],[INS-TL]]%))</f>
        <v>-100</v>
      </c>
      <c r="DS26" s="20"/>
      <c r="DT26" s="21"/>
      <c r="DZ26" s="22"/>
      <c r="EB26" s="42">
        <f t="shared" si="5"/>
        <v>11</v>
      </c>
      <c r="EC26" s="12"/>
      <c r="ED26" s="18">
        <f>IF(STGY6[[#This Row],[SNO]]=0,0,IF(STGY6[[#This Row],[SNO]]=1,EJ$8,IF(EL$10, IF(EP25&gt;=EM$8,0,IF(EP25=0,EJ$8,EO25)), EO25)))</f>
        <v>0</v>
      </c>
      <c r="EE26" s="18" t="str">
        <f>IF(MAIN_STGY[[#This Row],[RSLT]]="","", MAIN_STGY[[#This Row],[RSLT]])</f>
        <v/>
      </c>
      <c r="EF2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" s="18">
        <f>IF(STGY6[[#This Row],[SNO]]=0,0,IF(EL$10, IF(EP25&gt;=EM$8, 0, STGY6[[#This Row],[INS]]+EH25), STGY6[[#This Row],[INS]]+EH25))</f>
        <v>100</v>
      </c>
      <c r="EI26" s="18">
        <f>IF(STGY6[[#This Row],[SNO]]=0,0,IF(EL$10, IF(EP25&gt;=EM$8, 0, EI25+STGY6[[#This Row],[RTN]]), EI25+STGY6[[#This Row],[RTN]]))</f>
        <v>0</v>
      </c>
      <c r="EJ26" s="18">
        <f>STGY6[[#This Row],[RTN-TL]]-STGY6[[#This Row],[INS-TL]]</f>
        <v>-100</v>
      </c>
      <c r="EK26" s="18">
        <f>IF(STGY6[[#This Row],[SNO]]=0,0,IF(EL$10, IF(STGY6[[#This Row],[INS]]=0, 0, EN25), EN25))</f>
        <v>0</v>
      </c>
      <c r="EL26" s="18">
        <f>STGY6[[#This Row],[INS]]</f>
        <v>0</v>
      </c>
      <c r="EM26" s="18">
        <f>IF(STGY6[[#This Row],[WrL]]="Loss", (STGY6[[#This Row],[INS]]*(1 + EP$8/100)), IF(STGY6[[#This Row],[WrL]]="Won", (0), 0))</f>
        <v>0</v>
      </c>
      <c r="EN26" s="18">
        <f>IF(STGY6[[#This Row],[WrL]]="Loss", (STGY6[[#This Row],[PAM]]+STGY6[[#This Row],[LOS-TEN]]), IF(STGY6[[#This Row],[WrL]]="Won", (STGY6[[#This Row],[INS]]), 0))</f>
        <v>0</v>
      </c>
      <c r="EO26" s="18">
        <f>STGY6[[#This Row],[PAPT]]/2</f>
        <v>0</v>
      </c>
      <c r="EP26" s="43">
        <f>IF(STGY6[[#This Row],[SNO]]=0,0,IF(EL$10, IF(STGY6[[#This Row],[INS-TL]]=0, 0, STGY6[[#This Row],[PFT]]/STGY6[[#This Row],[INS-TL]]%), STGY6[[#This Row],[PFT]]/STGY6[[#This Row],[INS-TL]]%))</f>
        <v>-100</v>
      </c>
      <c r="ES26" s="20"/>
      <c r="ET26" s="21"/>
      <c r="EZ26" s="22"/>
      <c r="FB26" s="42">
        <f t="shared" si="6"/>
        <v>11</v>
      </c>
      <c r="FC26" s="12"/>
      <c r="FD26" s="18">
        <f>IF(STGY7[[#This Row],[SNO]]=0,0,IF(STGY7[[#This Row],[SNO]]=1,FJ$8,IF(FL$10, IF(FP25&gt;=FM$8,0,IF(FP25=0,FJ$8,FO25)), FO25)))</f>
        <v>0</v>
      </c>
      <c r="FE26" s="18" t="str">
        <f>IF(MAIN_STGY[[#This Row],[RSLT]]="","", MAIN_STGY[[#This Row],[RSLT]])</f>
        <v/>
      </c>
      <c r="FF2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" s="18">
        <f>IF(STGY7[[#This Row],[SNO]]=0,0,IF(FL$10, IF(FP25&gt;=FM$8, 0, STGY7[[#This Row],[INS]]+FH25), STGY7[[#This Row],[INS]]+FH25))</f>
        <v>100</v>
      </c>
      <c r="FI26" s="18">
        <f>IF(STGY7[[#This Row],[SNO]]=0,0,IF(FL$10, IF(FP25&gt;=FM$8, 0, FI25+STGY7[[#This Row],[RTN]]), FI25+STGY7[[#This Row],[RTN]]))</f>
        <v>0</v>
      </c>
      <c r="FJ26" s="18">
        <f>STGY7[[#This Row],[RTN-TL]]-STGY7[[#This Row],[INS-TL]]</f>
        <v>-100</v>
      </c>
      <c r="FK26" s="18">
        <f>IF(STGY7[[#This Row],[SNO]]=0,0,IF(FL$10, IF(STGY7[[#This Row],[INS]]=0, 0, FN25), FN25))</f>
        <v>0</v>
      </c>
      <c r="FL26" s="18">
        <f>STGY7[[#This Row],[INS]]</f>
        <v>0</v>
      </c>
      <c r="FM26" s="18">
        <f>IF(STGY7[[#This Row],[WrL]]="Loss", (STGY7[[#This Row],[INS]]*(1 + FP$8/100)), IF(STGY7[[#This Row],[WrL]]="Won", (0), 0))</f>
        <v>0</v>
      </c>
      <c r="FN26" s="18">
        <f>IF(STGY7[[#This Row],[WrL]]="Loss", (STGY7[[#This Row],[PAM]]+STGY7[[#This Row],[LOS-TEN]]), IF(STGY7[[#This Row],[WrL]]="Won", (STGY7[[#This Row],[INS]]), 0))</f>
        <v>0</v>
      </c>
      <c r="FO26" s="18">
        <f>STGY7[[#This Row],[PAPT]]/2</f>
        <v>0</v>
      </c>
      <c r="FP26" s="43">
        <f>IF(STGY7[[#This Row],[SNO]]=0,0,IF(FL$10, IF(STGY7[[#This Row],[INS-TL]]=0, 0, STGY7[[#This Row],[PFT]]/STGY7[[#This Row],[INS-TL]]%), STGY7[[#This Row],[PFT]]/STGY7[[#This Row],[INS-TL]]%))</f>
        <v>-100</v>
      </c>
      <c r="FS26" s="20"/>
      <c r="FT26" s="21"/>
      <c r="FZ26" s="22"/>
      <c r="GB26" s="42">
        <f t="shared" si="7"/>
        <v>11</v>
      </c>
      <c r="GC26" s="12"/>
      <c r="GD26" s="18">
        <f>IF(STGY8[[#This Row],[SNO]]=0,0,IF(STGY8[[#This Row],[SNO]]=1,GJ$8,IF(GL$10, IF(GP25&gt;=GM$8,0,IF(GP25=0,GJ$8,GO25)), GO25)))</f>
        <v>0</v>
      </c>
      <c r="GE26" s="18" t="str">
        <f>IF(MAIN_STGY[[#This Row],[RSLT]]="","", MAIN_STGY[[#This Row],[RSLT]])</f>
        <v/>
      </c>
      <c r="GF2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" s="18">
        <f>IF(STGY8[[#This Row],[SNO]]=0,0,IF(GL$10, IF(GP25&gt;=GM$8, 0, STGY8[[#This Row],[INS]]+GH25), STGY8[[#This Row],[INS]]+GH25))</f>
        <v>100</v>
      </c>
      <c r="GI26" s="18">
        <f>IF(STGY8[[#This Row],[SNO]]=0,0,IF(GL$10, IF(GP25&gt;=GM$8, 0, GI25+STGY8[[#This Row],[RTN]]), GI25+STGY8[[#This Row],[RTN]]))</f>
        <v>0</v>
      </c>
      <c r="GJ26" s="18">
        <f>STGY8[[#This Row],[RTN-TL]]-STGY8[[#This Row],[INS-TL]]</f>
        <v>-100</v>
      </c>
      <c r="GK26" s="18">
        <f>IF(STGY8[[#This Row],[SNO]]=0,0,IF(GL$10, IF(STGY8[[#This Row],[INS]]=0, 0, GN25), GN25))</f>
        <v>0</v>
      </c>
      <c r="GL26" s="18">
        <f>STGY8[[#This Row],[INS]]</f>
        <v>0</v>
      </c>
      <c r="GM26" s="18">
        <f>IF(STGY8[[#This Row],[WrL]]="Loss", (STGY8[[#This Row],[INS]]*(1 + GP$8/100)), IF(STGY8[[#This Row],[WrL]]="Won", (0), 0))</f>
        <v>0</v>
      </c>
      <c r="GN26" s="18">
        <f>IF(STGY8[[#This Row],[WrL]]="Loss", (STGY8[[#This Row],[PAM]]+STGY8[[#This Row],[LOS-TEN]]), IF(STGY8[[#This Row],[WrL]]="Won", (STGY8[[#This Row],[INS]]), 0))</f>
        <v>0</v>
      </c>
      <c r="GO26" s="18">
        <f>STGY8[[#This Row],[PAPT]]/2</f>
        <v>0</v>
      </c>
      <c r="GP26" s="43">
        <f>IF(STGY8[[#This Row],[SNO]]=0,0,IF(GL$10, IF(STGY8[[#This Row],[INS-TL]]=0, 0, STGY8[[#This Row],[PFT]]/STGY8[[#This Row],[INS-TL]]%), STGY8[[#This Row],[PFT]]/STGY8[[#This Row],[INS-TL]]%))</f>
        <v>-100</v>
      </c>
      <c r="GS26" s="20"/>
      <c r="GT26" s="21"/>
      <c r="GZ26" s="22"/>
      <c r="HB26" s="42">
        <f t="shared" si="8"/>
        <v>11</v>
      </c>
      <c r="HC26" s="12"/>
      <c r="HD26" s="18">
        <f>IF(STGY9[[#This Row],[SNO]]=0,0,IF(STGY9[[#This Row],[SNO]]=1,HJ$8,IF(HL$10, IF(HP25&gt;=HM$8,0,IF(HP25=0,HJ$8,HO25)), HO25)))</f>
        <v>0</v>
      </c>
      <c r="HE26" s="18" t="str">
        <f>IF(MAIN_STGY[[#This Row],[RSLT]]="","", MAIN_STGY[[#This Row],[RSLT]])</f>
        <v/>
      </c>
      <c r="HF2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" s="18">
        <f>IF(STGY9[[#This Row],[SNO]]=0,0,IF(HL$10, IF(HP25&gt;=HM$8, 0, STGY9[[#This Row],[INS]]+HH25), STGY9[[#This Row],[INS]]+HH25))</f>
        <v>100</v>
      </c>
      <c r="HI26" s="18">
        <f>IF(STGY9[[#This Row],[SNO]]=0,0,IF(HL$10, IF(HP25&gt;=HM$8, 0, HI25+STGY9[[#This Row],[RTN]]), HI25+STGY9[[#This Row],[RTN]]))</f>
        <v>0</v>
      </c>
      <c r="HJ26" s="18">
        <f>STGY9[[#This Row],[RTN-TL]]-STGY9[[#This Row],[INS-TL]]</f>
        <v>-100</v>
      </c>
      <c r="HK26" s="18">
        <f>IF(STGY9[[#This Row],[SNO]]=0,0,IF(HL$10, IF(STGY9[[#This Row],[INS]]=0, 0, HN25), HN25))</f>
        <v>0</v>
      </c>
      <c r="HL26" s="18">
        <f>STGY9[[#This Row],[INS]]</f>
        <v>0</v>
      </c>
      <c r="HM26" s="18">
        <f>IF(STGY9[[#This Row],[WrL]]="Loss", (STGY9[[#This Row],[INS]]*(1 + HP$8/100)), IF(STGY9[[#This Row],[WrL]]="Won", (0), 0))</f>
        <v>0</v>
      </c>
      <c r="HN26" s="18">
        <f>IF(STGY9[[#This Row],[WrL]]="Loss", (STGY9[[#This Row],[PAM]]+STGY9[[#This Row],[LOS-TEN]]), IF(STGY9[[#This Row],[WrL]]="Won", (STGY9[[#This Row],[INS]]), 0))</f>
        <v>0</v>
      </c>
      <c r="HO26" s="18">
        <f>STGY9[[#This Row],[PAPT]]/2</f>
        <v>0</v>
      </c>
      <c r="HP26" s="43">
        <f>IF(STGY9[[#This Row],[SNO]]=0,0,IF(HL$10, IF(STGY9[[#This Row],[INS-TL]]=0, 0, STGY9[[#This Row],[PFT]]/STGY9[[#This Row],[INS-TL]]%), STGY9[[#This Row],[PFT]]/STGY9[[#This Row],[INS-TL]]%))</f>
        <v>-100</v>
      </c>
      <c r="HS26" s="20"/>
      <c r="HT26" s="21"/>
      <c r="HZ26" s="22"/>
      <c r="IB26" s="42">
        <f t="shared" si="9"/>
        <v>11</v>
      </c>
      <c r="IC26" s="12"/>
      <c r="ID26" s="18">
        <f>IF(STGY10[[#This Row],[SNO]]=0,0,IF(STGY10[[#This Row],[SNO]]=1,IJ$8,IF(IL$10, IF(IP25&gt;=IM$8,0,IF(IP25=0,IJ$8,IO25)), IO25)))</f>
        <v>0</v>
      </c>
      <c r="IE26" s="18" t="str">
        <f>IF(MAIN_STGY[[#This Row],[RSLT]]="","", MAIN_STGY[[#This Row],[RSLT]])</f>
        <v/>
      </c>
      <c r="IF2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" s="18">
        <f>IF(STGY10[[#This Row],[SNO]]=0,0,IF(IL$10, IF(IP25&gt;=IM$8, 0, STGY10[[#This Row],[INS]]+IH25), STGY10[[#This Row],[INS]]+IH25))</f>
        <v>100</v>
      </c>
      <c r="II26" s="18">
        <f>IF(STGY10[[#This Row],[SNO]]=0,0,IF(IL$10, IF(IP25&gt;=IM$8, 0, II25+STGY10[[#This Row],[RTN]]), II25+STGY10[[#This Row],[RTN]]))</f>
        <v>0</v>
      </c>
      <c r="IJ26" s="18">
        <f>STGY10[[#This Row],[RTN-TL]]-STGY10[[#This Row],[INS-TL]]</f>
        <v>-100</v>
      </c>
      <c r="IK26" s="18">
        <f>IF(STGY10[[#This Row],[SNO]]=0,0,IF(IL$10, IF(STGY10[[#This Row],[INS]]=0, 0, IN25), IN25))</f>
        <v>0</v>
      </c>
      <c r="IL26" s="18">
        <f>STGY10[[#This Row],[INS]]</f>
        <v>0</v>
      </c>
      <c r="IM26" s="18">
        <f>IF(STGY10[[#This Row],[WrL]]="Loss", (STGY10[[#This Row],[INS]]*(1 + IP$8/100)), IF(STGY10[[#This Row],[WrL]]="Won", (0), 0))</f>
        <v>0</v>
      </c>
      <c r="IN26" s="18">
        <f>IF(STGY10[[#This Row],[WrL]]="Loss", (STGY10[[#This Row],[PAM]]+STGY10[[#This Row],[LOS-TEN]]), IF(STGY10[[#This Row],[WrL]]="Won", (STGY10[[#This Row],[INS]]), 0))</f>
        <v>0</v>
      </c>
      <c r="IO26" s="18">
        <f>STGY10[[#This Row],[PAPT]]/2</f>
        <v>0</v>
      </c>
      <c r="IP26" s="43">
        <f>IF(STGY10[[#This Row],[SNO]]=0,0,IF(IL$10, IF(STGY10[[#This Row],[INS-TL]]=0, 0, STGY10[[#This Row],[PFT]]/STGY10[[#This Row],[INS-TL]]%), STGY10[[#This Row],[PFT]]/STGY10[[#This Row],[INS-TL]]%))</f>
        <v>-100</v>
      </c>
      <c r="IS26" s="20"/>
      <c r="IT26" s="21"/>
      <c r="IZ26" s="22"/>
    </row>
    <row r="27" spans="2:260" ht="16.3" thickBot="1" x14ac:dyDescent="0.35">
      <c r="B27" s="89">
        <f t="shared" si="0"/>
        <v>12</v>
      </c>
      <c r="C27" s="12"/>
      <c r="D27" s="18">
        <f>IF(MAIN_STGY[[#This Row],[SNO]]=0,0,IF(MAIN_STGY[[#This Row],[SNO]]=1,J$8,IF(L$10, IF(P26&gt;=M$8,0,IF(P26=0,J$8,O26)), O26)))</f>
        <v>0</v>
      </c>
      <c r="E27" s="12"/>
      <c r="F2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" s="18">
        <f>IF(MAIN_STGY[[#This Row],[SNO]]=0,0,IF(L$10, IF(P26&gt;=M$8, 0, MAIN_STGY[[#This Row],[INS]]+H26), MAIN_STGY[[#This Row],[INS]]+H26))</f>
        <v>100</v>
      </c>
      <c r="I27" s="18">
        <f>IF(MAIN_STGY[[#This Row],[SNO]]=0,0,IF(L$10, IF(P26&gt;=M$8, 0, I26+MAIN_STGY[[#This Row],[RTN]]), I26+MAIN_STGY[[#This Row],[RTN]]))</f>
        <v>0</v>
      </c>
      <c r="J27" s="18">
        <f>MAIN_STGY[[#This Row],[RTN-TL]]-MAIN_STGY[[#This Row],[INS-TL]]</f>
        <v>-100</v>
      </c>
      <c r="K27" s="18">
        <f>IF(MAIN_STGY[[#This Row],[SNO]]=0,0,IF(L$10, IF(MAIN_STGY[[#This Row],[INS]]=0, 0, N26), N26))</f>
        <v>0</v>
      </c>
      <c r="L27" s="18">
        <f>MAIN_STGY[[#This Row],[INS]]</f>
        <v>0</v>
      </c>
      <c r="M27" s="18">
        <f>IF(MAIN_STGY[[#This Row],[WrL]]="Loss", (MAIN_STGY[[#This Row],[INS]]*(1 + P$8/100)), IF(MAIN_STGY[[#This Row],[WrL]]="Won", (0), 0))</f>
        <v>0</v>
      </c>
      <c r="N27" s="18">
        <f>IF(MAIN_STGY[[#This Row],[WrL]]="Loss", (MAIN_STGY[[#This Row],[PAM]]+MAIN_STGY[[#This Row],[LOS-TEN]]), IF(MAIN_STGY[[#This Row],[WrL]]="Won", (MAIN_STGY[[#This Row],[INS]]), 0))</f>
        <v>0</v>
      </c>
      <c r="O27" s="18">
        <f>MAIN_STGY[[#This Row],[PAPT]]/2</f>
        <v>0</v>
      </c>
      <c r="P2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7" s="105" t="s">
        <v>52</v>
      </c>
      <c r="S27" s="106" t="s">
        <v>53</v>
      </c>
      <c r="T27" s="107" t="s">
        <v>54</v>
      </c>
      <c r="U27" s="85"/>
      <c r="V27" s="44"/>
      <c r="W27" s="55"/>
      <c r="X27" s="44"/>
      <c r="Z27" s="22"/>
      <c r="AB27" s="42">
        <f t="shared" si="1"/>
        <v>12</v>
      </c>
      <c r="AC27" s="12"/>
      <c r="AD27" s="18">
        <f>IF(STGY2[[#This Row],[SNO]]=0,0,IF(STGY2[[#This Row],[SNO]]=1,AJ$8,IF(AL$10, IF(AP26&gt;=AM$8,0,IF(AP26=0,AJ$8,AO26)), AO26)))</f>
        <v>0</v>
      </c>
      <c r="AE27" s="18" t="str">
        <f>IF(MAIN_STGY[[#This Row],[RSLT]]="","", MAIN_STGY[[#This Row],[RSLT]])</f>
        <v/>
      </c>
      <c r="AF2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" s="18">
        <f>IF(STGY2[[#This Row],[SNO]]=0,0,IF(AL$10, IF(AP26&gt;=AM$8, 0, STGY2[[#This Row],[INS]]+AH26), STGY2[[#This Row],[INS]]+AH26))</f>
        <v>100</v>
      </c>
      <c r="AI27" s="18">
        <f>IF(STGY2[[#This Row],[SNO]]=0,0,IF(AL$10, IF(AP26&gt;=AM$8, 0, AI26+STGY2[[#This Row],[RTN]]), AI26+STGY2[[#This Row],[RTN]]))</f>
        <v>0</v>
      </c>
      <c r="AJ27" s="18">
        <f>STGY2[[#This Row],[RTN-TL]]-STGY2[[#This Row],[INS-TL]]</f>
        <v>-100</v>
      </c>
      <c r="AK27" s="18">
        <f>IF(STGY2[[#This Row],[SNO]]=0,0,IF(AL$10, IF(STGY2[[#This Row],[INS]]=0, 0, AN26), AN26))</f>
        <v>0</v>
      </c>
      <c r="AL27" s="18">
        <f>STGY2[[#This Row],[INS]]</f>
        <v>0</v>
      </c>
      <c r="AM27" s="18">
        <f>IF(STGY2[[#This Row],[WrL]]="Loss", (STGY2[[#This Row],[INS]]*(1 + AP$8/100)), IF(STGY2[[#This Row],[WrL]]="Won", (0), 0))</f>
        <v>0</v>
      </c>
      <c r="AN27" s="18">
        <f>IF(STGY2[[#This Row],[WrL]]="Loss", (STGY2[[#This Row],[PAM]]+STGY2[[#This Row],[LOS-TEN]]), IF(STGY2[[#This Row],[WrL]]="Won", (STGY2[[#This Row],[INS]]), 0))</f>
        <v>0</v>
      </c>
      <c r="AO27" s="18">
        <f>STGY2[[#This Row],[PAPT]]/2</f>
        <v>0</v>
      </c>
      <c r="AP27" s="43">
        <f>IF(STGY2[[#This Row],[SNO]]=0,0,IF(AL$10, IF(STGY2[[#This Row],[INS-TL]]=0, 0, STGY2[[#This Row],[PFT]]/STGY2[[#This Row],[INS-TL]]%), STGY2[[#This Row],[PFT]]/STGY2[[#This Row],[INS-TL]]%))</f>
        <v>-100</v>
      </c>
      <c r="AS27" s="20"/>
      <c r="AT27" s="21"/>
      <c r="AZ27" s="22"/>
      <c r="BB27" s="42">
        <f t="shared" si="2"/>
        <v>12</v>
      </c>
      <c r="BC27" s="12"/>
      <c r="BD27" s="18">
        <f>IF(STGY3[[#This Row],[SNO]]=0,0,IF(STGY3[[#This Row],[SNO]]=1,BJ$8,IF(BL$10, IF(BP26&gt;=BM$8,0,IF(BP26=0,BJ$8,BO26)), BO26)))</f>
        <v>0</v>
      </c>
      <c r="BE27" s="18" t="str">
        <f>IF(MAIN_STGY[[#This Row],[RSLT]]="","", MAIN_STGY[[#This Row],[RSLT]])</f>
        <v/>
      </c>
      <c r="BF2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" s="18">
        <f>IF(STGY3[[#This Row],[SNO]]=0,0,IF(BL$10, IF(BP26&gt;=BM$8, 0, STGY3[[#This Row],[INS]]+BH26), STGY3[[#This Row],[INS]]+BH26))</f>
        <v>100</v>
      </c>
      <c r="BI27" s="18">
        <f>IF(STGY3[[#This Row],[SNO]]=0,0,IF(BL$10, IF(BP26&gt;=BM$8, 0, BI26+STGY3[[#This Row],[RTN]]), BI26+STGY3[[#This Row],[RTN]]))</f>
        <v>0</v>
      </c>
      <c r="BJ27" s="18">
        <f>STGY3[[#This Row],[RTN-TL]]-STGY3[[#This Row],[INS-TL]]</f>
        <v>-100</v>
      </c>
      <c r="BK27" s="18">
        <f>IF(STGY3[[#This Row],[SNO]]=0,0,IF(BL$10, IF(STGY3[[#This Row],[INS]]=0, 0, BN26), BN26))</f>
        <v>0</v>
      </c>
      <c r="BL27" s="18">
        <f>STGY3[[#This Row],[INS]]</f>
        <v>0</v>
      </c>
      <c r="BM27" s="18">
        <f>IF(STGY3[[#This Row],[WrL]]="Loss", (STGY3[[#This Row],[INS]]*(1 + BP$8/100)), IF(STGY3[[#This Row],[WrL]]="Won", (0), 0))</f>
        <v>0</v>
      </c>
      <c r="BN27" s="18">
        <f>IF(STGY3[[#This Row],[WrL]]="Loss", (STGY3[[#This Row],[PAM]]+STGY3[[#This Row],[LOS-TEN]]), IF(STGY3[[#This Row],[WrL]]="Won", (STGY3[[#This Row],[INS]]), 0))</f>
        <v>0</v>
      </c>
      <c r="BO27" s="18">
        <f>STGY3[[#This Row],[PAPT]]/2</f>
        <v>0</v>
      </c>
      <c r="BP27" s="43">
        <f>IF(STGY3[[#This Row],[SNO]]=0,0,IF(BL$10, IF(STGY3[[#This Row],[INS-TL]]=0, 0, STGY3[[#This Row],[PFT]]/STGY3[[#This Row],[INS-TL]]%), STGY3[[#This Row],[PFT]]/STGY3[[#This Row],[INS-TL]]%))</f>
        <v>-100</v>
      </c>
      <c r="BS27" s="20"/>
      <c r="BT27" s="21"/>
      <c r="BZ27" s="22"/>
      <c r="CB27" s="42">
        <f t="shared" si="3"/>
        <v>12</v>
      </c>
      <c r="CC27" s="12"/>
      <c r="CD27" s="18">
        <f>IF(STGY4[[#This Row],[SNO]]=0,0,IF(STGY4[[#This Row],[SNO]]=1,CJ$8,IF(CL$10, IF(CP26&gt;=CM$8,0,IF(CP26=0,CJ$8,CO26)), CO26)))</f>
        <v>0</v>
      </c>
      <c r="CE27" s="18" t="str">
        <f>IF(MAIN_STGY[[#This Row],[RSLT]]="","", MAIN_STGY[[#This Row],[RSLT]])</f>
        <v/>
      </c>
      <c r="CF2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" s="18">
        <f>IF(STGY4[[#This Row],[SNO]]=0,0,IF(CL$10, IF(CP26&gt;=CM$8, 0, STGY4[[#This Row],[INS]]+CH26), STGY4[[#This Row],[INS]]+CH26))</f>
        <v>100</v>
      </c>
      <c r="CI27" s="18">
        <f>IF(STGY4[[#This Row],[SNO]]=0,0,IF(CL$10, IF(CP26&gt;=CM$8, 0, CI26+STGY4[[#This Row],[RTN]]), CI26+STGY4[[#This Row],[RTN]]))</f>
        <v>0</v>
      </c>
      <c r="CJ27" s="18">
        <f>STGY4[[#This Row],[RTN-TL]]-STGY4[[#This Row],[INS-TL]]</f>
        <v>-100</v>
      </c>
      <c r="CK27" s="18">
        <f>IF(STGY4[[#This Row],[SNO]]=0,0,IF(CL$10, IF(STGY4[[#This Row],[INS]]=0, 0, CN26), CN26))</f>
        <v>0</v>
      </c>
      <c r="CL27" s="18">
        <f>STGY4[[#This Row],[INS]]</f>
        <v>0</v>
      </c>
      <c r="CM27" s="18">
        <f>IF(STGY4[[#This Row],[WrL]]="Loss", (STGY4[[#This Row],[INS]]*(1 + CP$8/100)), IF(STGY4[[#This Row],[WrL]]="Won", (0), 0))</f>
        <v>0</v>
      </c>
      <c r="CN27" s="18">
        <f>IF(STGY4[[#This Row],[WrL]]="Loss", (STGY4[[#This Row],[PAM]]+STGY4[[#This Row],[LOS-TEN]]), IF(STGY4[[#This Row],[WrL]]="Won", (STGY4[[#This Row],[INS]]), 0))</f>
        <v>0</v>
      </c>
      <c r="CO27" s="18">
        <f>STGY4[[#This Row],[PAPT]]/2</f>
        <v>0</v>
      </c>
      <c r="CP27" s="43">
        <f>IF(STGY4[[#This Row],[SNO]]=0,0,IF(CL$10, IF(STGY4[[#This Row],[INS-TL]]=0, 0, STGY4[[#This Row],[PFT]]/STGY4[[#This Row],[INS-TL]]%), STGY4[[#This Row],[PFT]]/STGY4[[#This Row],[INS-TL]]%))</f>
        <v>-100</v>
      </c>
      <c r="CS27" s="20"/>
      <c r="CT27" s="21"/>
      <c r="CZ27" s="22"/>
      <c r="DB27" s="42">
        <f t="shared" si="4"/>
        <v>12</v>
      </c>
      <c r="DC27" s="12"/>
      <c r="DD27" s="18">
        <f>IF(STGY5[[#This Row],[SNO]]=0,0,IF(STGY5[[#This Row],[SNO]]=1,DJ$8,IF(DL$10, IF(DP26&gt;=DM$8,0,IF(DP26=0,DJ$8,DO26)), DO26)))</f>
        <v>0</v>
      </c>
      <c r="DE27" s="18" t="str">
        <f>IF(MAIN_STGY[[#This Row],[RSLT]]="","", MAIN_STGY[[#This Row],[RSLT]])</f>
        <v/>
      </c>
      <c r="DF2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" s="18">
        <f>IF(STGY5[[#This Row],[SNO]]=0,0,IF(DL$10, IF(DP26&gt;=DM$8, 0, STGY5[[#This Row],[INS]]+DH26), STGY5[[#This Row],[INS]]+DH26))</f>
        <v>100</v>
      </c>
      <c r="DI27" s="18">
        <f>IF(STGY5[[#This Row],[SNO]]=0,0,IF(DL$10, IF(DP26&gt;=DM$8, 0, DI26+STGY5[[#This Row],[RTN]]), DI26+STGY5[[#This Row],[RTN]]))</f>
        <v>0</v>
      </c>
      <c r="DJ27" s="18">
        <f>STGY5[[#This Row],[RTN-TL]]-STGY5[[#This Row],[INS-TL]]</f>
        <v>-100</v>
      </c>
      <c r="DK27" s="18">
        <f>IF(STGY5[[#This Row],[SNO]]=0,0,IF(DL$10, IF(STGY5[[#This Row],[INS]]=0, 0, DN26), DN26))</f>
        <v>0</v>
      </c>
      <c r="DL27" s="18">
        <f>STGY5[[#This Row],[INS]]</f>
        <v>0</v>
      </c>
      <c r="DM27" s="18">
        <f>IF(STGY5[[#This Row],[WrL]]="Loss", (STGY5[[#This Row],[INS]]*(1 + DP$8/100)), IF(STGY5[[#This Row],[WrL]]="Won", (0), 0))</f>
        <v>0</v>
      </c>
      <c r="DN27" s="18">
        <f>IF(STGY5[[#This Row],[WrL]]="Loss", (STGY5[[#This Row],[PAM]]+STGY5[[#This Row],[LOS-TEN]]), IF(STGY5[[#This Row],[WrL]]="Won", (STGY5[[#This Row],[INS]]), 0))</f>
        <v>0</v>
      </c>
      <c r="DO27" s="18">
        <f>STGY5[[#This Row],[PAPT]]/2</f>
        <v>0</v>
      </c>
      <c r="DP27" s="43">
        <f>IF(STGY5[[#This Row],[SNO]]=0,0,IF(DL$10, IF(STGY5[[#This Row],[INS-TL]]=0, 0, STGY5[[#This Row],[PFT]]/STGY5[[#This Row],[INS-TL]]%), STGY5[[#This Row],[PFT]]/STGY5[[#This Row],[INS-TL]]%))</f>
        <v>-100</v>
      </c>
      <c r="DS27" s="20"/>
      <c r="DT27" s="21"/>
      <c r="DZ27" s="22"/>
      <c r="EB27" s="42">
        <f t="shared" si="5"/>
        <v>12</v>
      </c>
      <c r="EC27" s="12"/>
      <c r="ED27" s="18">
        <f>IF(STGY6[[#This Row],[SNO]]=0,0,IF(STGY6[[#This Row],[SNO]]=1,EJ$8,IF(EL$10, IF(EP26&gt;=EM$8,0,IF(EP26=0,EJ$8,EO26)), EO26)))</f>
        <v>0</v>
      </c>
      <c r="EE27" s="18" t="str">
        <f>IF(MAIN_STGY[[#This Row],[RSLT]]="","", MAIN_STGY[[#This Row],[RSLT]])</f>
        <v/>
      </c>
      <c r="EF2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" s="18">
        <f>IF(STGY6[[#This Row],[SNO]]=0,0,IF(EL$10, IF(EP26&gt;=EM$8, 0, STGY6[[#This Row],[INS]]+EH26), STGY6[[#This Row],[INS]]+EH26))</f>
        <v>100</v>
      </c>
      <c r="EI27" s="18">
        <f>IF(STGY6[[#This Row],[SNO]]=0,0,IF(EL$10, IF(EP26&gt;=EM$8, 0, EI26+STGY6[[#This Row],[RTN]]), EI26+STGY6[[#This Row],[RTN]]))</f>
        <v>0</v>
      </c>
      <c r="EJ27" s="18">
        <f>STGY6[[#This Row],[RTN-TL]]-STGY6[[#This Row],[INS-TL]]</f>
        <v>-100</v>
      </c>
      <c r="EK27" s="18">
        <f>IF(STGY6[[#This Row],[SNO]]=0,0,IF(EL$10, IF(STGY6[[#This Row],[INS]]=0, 0, EN26), EN26))</f>
        <v>0</v>
      </c>
      <c r="EL27" s="18">
        <f>STGY6[[#This Row],[INS]]</f>
        <v>0</v>
      </c>
      <c r="EM27" s="18">
        <f>IF(STGY6[[#This Row],[WrL]]="Loss", (STGY6[[#This Row],[INS]]*(1 + EP$8/100)), IF(STGY6[[#This Row],[WrL]]="Won", (0), 0))</f>
        <v>0</v>
      </c>
      <c r="EN27" s="18">
        <f>IF(STGY6[[#This Row],[WrL]]="Loss", (STGY6[[#This Row],[PAM]]+STGY6[[#This Row],[LOS-TEN]]), IF(STGY6[[#This Row],[WrL]]="Won", (STGY6[[#This Row],[INS]]), 0))</f>
        <v>0</v>
      </c>
      <c r="EO27" s="18">
        <f>STGY6[[#This Row],[PAPT]]/2</f>
        <v>0</v>
      </c>
      <c r="EP27" s="43">
        <f>IF(STGY6[[#This Row],[SNO]]=0,0,IF(EL$10, IF(STGY6[[#This Row],[INS-TL]]=0, 0, STGY6[[#This Row],[PFT]]/STGY6[[#This Row],[INS-TL]]%), STGY6[[#This Row],[PFT]]/STGY6[[#This Row],[INS-TL]]%))</f>
        <v>-100</v>
      </c>
      <c r="ES27" s="20"/>
      <c r="ET27" s="21"/>
      <c r="EZ27" s="22"/>
      <c r="FB27" s="42">
        <f t="shared" si="6"/>
        <v>12</v>
      </c>
      <c r="FC27" s="12"/>
      <c r="FD27" s="18">
        <f>IF(STGY7[[#This Row],[SNO]]=0,0,IF(STGY7[[#This Row],[SNO]]=1,FJ$8,IF(FL$10, IF(FP26&gt;=FM$8,0,IF(FP26=0,FJ$8,FO26)), FO26)))</f>
        <v>0</v>
      </c>
      <c r="FE27" s="18" t="str">
        <f>IF(MAIN_STGY[[#This Row],[RSLT]]="","", MAIN_STGY[[#This Row],[RSLT]])</f>
        <v/>
      </c>
      <c r="FF2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" s="18">
        <f>IF(STGY7[[#This Row],[SNO]]=0,0,IF(FL$10, IF(FP26&gt;=FM$8, 0, STGY7[[#This Row],[INS]]+FH26), STGY7[[#This Row],[INS]]+FH26))</f>
        <v>100</v>
      </c>
      <c r="FI27" s="18">
        <f>IF(STGY7[[#This Row],[SNO]]=0,0,IF(FL$10, IF(FP26&gt;=FM$8, 0, FI26+STGY7[[#This Row],[RTN]]), FI26+STGY7[[#This Row],[RTN]]))</f>
        <v>0</v>
      </c>
      <c r="FJ27" s="18">
        <f>STGY7[[#This Row],[RTN-TL]]-STGY7[[#This Row],[INS-TL]]</f>
        <v>-100</v>
      </c>
      <c r="FK27" s="18">
        <f>IF(STGY7[[#This Row],[SNO]]=0,0,IF(FL$10, IF(STGY7[[#This Row],[INS]]=0, 0, FN26), FN26))</f>
        <v>0</v>
      </c>
      <c r="FL27" s="18">
        <f>STGY7[[#This Row],[INS]]</f>
        <v>0</v>
      </c>
      <c r="FM27" s="18">
        <f>IF(STGY7[[#This Row],[WrL]]="Loss", (STGY7[[#This Row],[INS]]*(1 + FP$8/100)), IF(STGY7[[#This Row],[WrL]]="Won", (0), 0))</f>
        <v>0</v>
      </c>
      <c r="FN27" s="18">
        <f>IF(STGY7[[#This Row],[WrL]]="Loss", (STGY7[[#This Row],[PAM]]+STGY7[[#This Row],[LOS-TEN]]), IF(STGY7[[#This Row],[WrL]]="Won", (STGY7[[#This Row],[INS]]), 0))</f>
        <v>0</v>
      </c>
      <c r="FO27" s="18">
        <f>STGY7[[#This Row],[PAPT]]/2</f>
        <v>0</v>
      </c>
      <c r="FP27" s="43">
        <f>IF(STGY7[[#This Row],[SNO]]=0,0,IF(FL$10, IF(STGY7[[#This Row],[INS-TL]]=0, 0, STGY7[[#This Row],[PFT]]/STGY7[[#This Row],[INS-TL]]%), STGY7[[#This Row],[PFT]]/STGY7[[#This Row],[INS-TL]]%))</f>
        <v>-100</v>
      </c>
      <c r="FS27" s="20"/>
      <c r="FT27" s="21"/>
      <c r="FZ27" s="22"/>
      <c r="GB27" s="42">
        <f t="shared" si="7"/>
        <v>12</v>
      </c>
      <c r="GC27" s="12"/>
      <c r="GD27" s="18">
        <f>IF(STGY8[[#This Row],[SNO]]=0,0,IF(STGY8[[#This Row],[SNO]]=1,GJ$8,IF(GL$10, IF(GP26&gt;=GM$8,0,IF(GP26=0,GJ$8,GO26)), GO26)))</f>
        <v>0</v>
      </c>
      <c r="GE27" s="18" t="str">
        <f>IF(MAIN_STGY[[#This Row],[RSLT]]="","", MAIN_STGY[[#This Row],[RSLT]])</f>
        <v/>
      </c>
      <c r="GF2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" s="18">
        <f>IF(STGY8[[#This Row],[SNO]]=0,0,IF(GL$10, IF(GP26&gt;=GM$8, 0, STGY8[[#This Row],[INS]]+GH26), STGY8[[#This Row],[INS]]+GH26))</f>
        <v>100</v>
      </c>
      <c r="GI27" s="18">
        <f>IF(STGY8[[#This Row],[SNO]]=0,0,IF(GL$10, IF(GP26&gt;=GM$8, 0, GI26+STGY8[[#This Row],[RTN]]), GI26+STGY8[[#This Row],[RTN]]))</f>
        <v>0</v>
      </c>
      <c r="GJ27" s="18">
        <f>STGY8[[#This Row],[RTN-TL]]-STGY8[[#This Row],[INS-TL]]</f>
        <v>-100</v>
      </c>
      <c r="GK27" s="18">
        <f>IF(STGY8[[#This Row],[SNO]]=0,0,IF(GL$10, IF(STGY8[[#This Row],[INS]]=0, 0, GN26), GN26))</f>
        <v>0</v>
      </c>
      <c r="GL27" s="18">
        <f>STGY8[[#This Row],[INS]]</f>
        <v>0</v>
      </c>
      <c r="GM27" s="18">
        <f>IF(STGY8[[#This Row],[WrL]]="Loss", (STGY8[[#This Row],[INS]]*(1 + GP$8/100)), IF(STGY8[[#This Row],[WrL]]="Won", (0), 0))</f>
        <v>0</v>
      </c>
      <c r="GN27" s="18">
        <f>IF(STGY8[[#This Row],[WrL]]="Loss", (STGY8[[#This Row],[PAM]]+STGY8[[#This Row],[LOS-TEN]]), IF(STGY8[[#This Row],[WrL]]="Won", (STGY8[[#This Row],[INS]]), 0))</f>
        <v>0</v>
      </c>
      <c r="GO27" s="18">
        <f>STGY8[[#This Row],[PAPT]]/2</f>
        <v>0</v>
      </c>
      <c r="GP27" s="43">
        <f>IF(STGY8[[#This Row],[SNO]]=0,0,IF(GL$10, IF(STGY8[[#This Row],[INS-TL]]=0, 0, STGY8[[#This Row],[PFT]]/STGY8[[#This Row],[INS-TL]]%), STGY8[[#This Row],[PFT]]/STGY8[[#This Row],[INS-TL]]%))</f>
        <v>-100</v>
      </c>
      <c r="GS27" s="20"/>
      <c r="GT27" s="21"/>
      <c r="GZ27" s="22"/>
      <c r="HB27" s="42">
        <f t="shared" si="8"/>
        <v>12</v>
      </c>
      <c r="HC27" s="12"/>
      <c r="HD27" s="18">
        <f>IF(STGY9[[#This Row],[SNO]]=0,0,IF(STGY9[[#This Row],[SNO]]=1,HJ$8,IF(HL$10, IF(HP26&gt;=HM$8,0,IF(HP26=0,HJ$8,HO26)), HO26)))</f>
        <v>0</v>
      </c>
      <c r="HE27" s="18" t="str">
        <f>IF(MAIN_STGY[[#This Row],[RSLT]]="","", MAIN_STGY[[#This Row],[RSLT]])</f>
        <v/>
      </c>
      <c r="HF2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" s="18">
        <f>IF(STGY9[[#This Row],[SNO]]=0,0,IF(HL$10, IF(HP26&gt;=HM$8, 0, STGY9[[#This Row],[INS]]+HH26), STGY9[[#This Row],[INS]]+HH26))</f>
        <v>100</v>
      </c>
      <c r="HI27" s="18">
        <f>IF(STGY9[[#This Row],[SNO]]=0,0,IF(HL$10, IF(HP26&gt;=HM$8, 0, HI26+STGY9[[#This Row],[RTN]]), HI26+STGY9[[#This Row],[RTN]]))</f>
        <v>0</v>
      </c>
      <c r="HJ27" s="18">
        <f>STGY9[[#This Row],[RTN-TL]]-STGY9[[#This Row],[INS-TL]]</f>
        <v>-100</v>
      </c>
      <c r="HK27" s="18">
        <f>IF(STGY9[[#This Row],[SNO]]=0,0,IF(HL$10, IF(STGY9[[#This Row],[INS]]=0, 0, HN26), HN26))</f>
        <v>0</v>
      </c>
      <c r="HL27" s="18">
        <f>STGY9[[#This Row],[INS]]</f>
        <v>0</v>
      </c>
      <c r="HM27" s="18">
        <f>IF(STGY9[[#This Row],[WrL]]="Loss", (STGY9[[#This Row],[INS]]*(1 + HP$8/100)), IF(STGY9[[#This Row],[WrL]]="Won", (0), 0))</f>
        <v>0</v>
      </c>
      <c r="HN27" s="18">
        <f>IF(STGY9[[#This Row],[WrL]]="Loss", (STGY9[[#This Row],[PAM]]+STGY9[[#This Row],[LOS-TEN]]), IF(STGY9[[#This Row],[WrL]]="Won", (STGY9[[#This Row],[INS]]), 0))</f>
        <v>0</v>
      </c>
      <c r="HO27" s="18">
        <f>STGY9[[#This Row],[PAPT]]/2</f>
        <v>0</v>
      </c>
      <c r="HP27" s="43">
        <f>IF(STGY9[[#This Row],[SNO]]=0,0,IF(HL$10, IF(STGY9[[#This Row],[INS-TL]]=0, 0, STGY9[[#This Row],[PFT]]/STGY9[[#This Row],[INS-TL]]%), STGY9[[#This Row],[PFT]]/STGY9[[#This Row],[INS-TL]]%))</f>
        <v>-100</v>
      </c>
      <c r="HS27" s="20"/>
      <c r="HT27" s="21"/>
      <c r="HZ27" s="22"/>
      <c r="IB27" s="42">
        <f t="shared" si="9"/>
        <v>12</v>
      </c>
      <c r="IC27" s="12"/>
      <c r="ID27" s="18">
        <f>IF(STGY10[[#This Row],[SNO]]=0,0,IF(STGY10[[#This Row],[SNO]]=1,IJ$8,IF(IL$10, IF(IP26&gt;=IM$8,0,IF(IP26=0,IJ$8,IO26)), IO26)))</f>
        <v>0</v>
      </c>
      <c r="IE27" s="18" t="str">
        <f>IF(MAIN_STGY[[#This Row],[RSLT]]="","", MAIN_STGY[[#This Row],[RSLT]])</f>
        <v/>
      </c>
      <c r="IF2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" s="18">
        <f>IF(STGY10[[#This Row],[SNO]]=0,0,IF(IL$10, IF(IP26&gt;=IM$8, 0, STGY10[[#This Row],[INS]]+IH26), STGY10[[#This Row],[INS]]+IH26))</f>
        <v>100</v>
      </c>
      <c r="II27" s="18">
        <f>IF(STGY10[[#This Row],[SNO]]=0,0,IF(IL$10, IF(IP26&gt;=IM$8, 0, II26+STGY10[[#This Row],[RTN]]), II26+STGY10[[#This Row],[RTN]]))</f>
        <v>0</v>
      </c>
      <c r="IJ27" s="18">
        <f>STGY10[[#This Row],[RTN-TL]]-STGY10[[#This Row],[INS-TL]]</f>
        <v>-100</v>
      </c>
      <c r="IK27" s="18">
        <f>IF(STGY10[[#This Row],[SNO]]=0,0,IF(IL$10, IF(STGY10[[#This Row],[INS]]=0, 0, IN26), IN26))</f>
        <v>0</v>
      </c>
      <c r="IL27" s="18">
        <f>STGY10[[#This Row],[INS]]</f>
        <v>0</v>
      </c>
      <c r="IM27" s="18">
        <f>IF(STGY10[[#This Row],[WrL]]="Loss", (STGY10[[#This Row],[INS]]*(1 + IP$8/100)), IF(STGY10[[#This Row],[WrL]]="Won", (0), 0))</f>
        <v>0</v>
      </c>
      <c r="IN27" s="18">
        <f>IF(STGY10[[#This Row],[WrL]]="Loss", (STGY10[[#This Row],[PAM]]+STGY10[[#This Row],[LOS-TEN]]), IF(STGY10[[#This Row],[WrL]]="Won", (STGY10[[#This Row],[INS]]), 0))</f>
        <v>0</v>
      </c>
      <c r="IO27" s="18">
        <f>STGY10[[#This Row],[PAPT]]/2</f>
        <v>0</v>
      </c>
      <c r="IP27" s="43">
        <f>IF(STGY10[[#This Row],[SNO]]=0,0,IF(IL$10, IF(STGY10[[#This Row],[INS-TL]]=0, 0, STGY10[[#This Row],[PFT]]/STGY10[[#This Row],[INS-TL]]%), STGY10[[#This Row],[PFT]]/STGY10[[#This Row],[INS-TL]]%))</f>
        <v>-100</v>
      </c>
      <c r="IS27" s="20"/>
      <c r="IT27" s="21"/>
      <c r="IZ27" s="22"/>
    </row>
    <row r="28" spans="2:260" ht="15.65" x14ac:dyDescent="0.3">
      <c r="B28" s="89">
        <f t="shared" si="0"/>
        <v>13</v>
      </c>
      <c r="C28" s="12"/>
      <c r="D28" s="18">
        <f>IF(MAIN_STGY[[#This Row],[SNO]]=0,0,IF(MAIN_STGY[[#This Row],[SNO]]=1,J$8,IF(L$10, IF(P27&gt;=M$8,0,IF(P27=0,J$8,O27)), O27)))</f>
        <v>0</v>
      </c>
      <c r="E28" s="12"/>
      <c r="F2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" s="18">
        <f>IF(MAIN_STGY[[#This Row],[SNO]]=0,0,IF(L$10, IF(P27&gt;=M$8, 0, MAIN_STGY[[#This Row],[INS]]+H27), MAIN_STGY[[#This Row],[INS]]+H27))</f>
        <v>100</v>
      </c>
      <c r="I28" s="18">
        <f>IF(MAIN_STGY[[#This Row],[SNO]]=0,0,IF(L$10, IF(P27&gt;=M$8, 0, I27+MAIN_STGY[[#This Row],[RTN]]), I27+MAIN_STGY[[#This Row],[RTN]]))</f>
        <v>0</v>
      </c>
      <c r="J28" s="18">
        <f>MAIN_STGY[[#This Row],[RTN-TL]]-MAIN_STGY[[#This Row],[INS-TL]]</f>
        <v>-100</v>
      </c>
      <c r="K28" s="18">
        <f>IF(MAIN_STGY[[#This Row],[SNO]]=0,0,IF(L$10, IF(MAIN_STGY[[#This Row],[INS]]=0, 0, N27), N27))</f>
        <v>0</v>
      </c>
      <c r="L28" s="18">
        <f>MAIN_STGY[[#This Row],[INS]]</f>
        <v>0</v>
      </c>
      <c r="M28" s="18">
        <f>IF(MAIN_STGY[[#This Row],[WrL]]="Loss", (MAIN_STGY[[#This Row],[INS]]*(1 + P$8/100)), IF(MAIN_STGY[[#This Row],[WrL]]="Won", (0), 0))</f>
        <v>0</v>
      </c>
      <c r="N28" s="18">
        <f>IF(MAIN_STGY[[#This Row],[WrL]]="Loss", (MAIN_STGY[[#This Row],[PAM]]+MAIN_STGY[[#This Row],[LOS-TEN]]), IF(MAIN_STGY[[#This Row],[WrL]]="Won", (MAIN_STGY[[#This Row],[INS]]), 0))</f>
        <v>0</v>
      </c>
      <c r="O28" s="18">
        <f>MAIN_STGY[[#This Row],[PAPT]]/2</f>
        <v>0</v>
      </c>
      <c r="P2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" s="47" t="str" cm="1">
        <f t="array" ref="R28:T37">_xlfn._xlws.SORT(SORTALL[], MATCH("Last Value", SORTALL[#Headers], 0), -1)</f>
        <v>Strategy 01</v>
      </c>
      <c r="S28" s="86">
        <v>0</v>
      </c>
      <c r="T28" s="87">
        <v>100</v>
      </c>
      <c r="U28" s="85"/>
      <c r="V28" s="44"/>
      <c r="W28" s="55"/>
      <c r="X28" s="44"/>
      <c r="Z28" s="22"/>
      <c r="AB28" s="42">
        <f t="shared" si="1"/>
        <v>13</v>
      </c>
      <c r="AC28" s="12"/>
      <c r="AD28" s="18">
        <f>IF(STGY2[[#This Row],[SNO]]=0,0,IF(STGY2[[#This Row],[SNO]]=1,AJ$8,IF(AL$10, IF(AP27&gt;=AM$8,0,IF(AP27=0,AJ$8,AO27)), AO27)))</f>
        <v>0</v>
      </c>
      <c r="AE28" s="18" t="str">
        <f>IF(MAIN_STGY[[#This Row],[RSLT]]="","", MAIN_STGY[[#This Row],[RSLT]])</f>
        <v/>
      </c>
      <c r="AF2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" s="18">
        <f>IF(STGY2[[#This Row],[SNO]]=0,0,IF(AL$10, IF(AP27&gt;=AM$8, 0, STGY2[[#This Row],[INS]]+AH27), STGY2[[#This Row],[INS]]+AH27))</f>
        <v>100</v>
      </c>
      <c r="AI28" s="18">
        <f>IF(STGY2[[#This Row],[SNO]]=0,0,IF(AL$10, IF(AP27&gt;=AM$8, 0, AI27+STGY2[[#This Row],[RTN]]), AI27+STGY2[[#This Row],[RTN]]))</f>
        <v>0</v>
      </c>
      <c r="AJ28" s="18">
        <f>STGY2[[#This Row],[RTN-TL]]-STGY2[[#This Row],[INS-TL]]</f>
        <v>-100</v>
      </c>
      <c r="AK28" s="18">
        <f>IF(STGY2[[#This Row],[SNO]]=0,0,IF(AL$10, IF(STGY2[[#This Row],[INS]]=0, 0, AN27), AN27))</f>
        <v>0</v>
      </c>
      <c r="AL28" s="18">
        <f>STGY2[[#This Row],[INS]]</f>
        <v>0</v>
      </c>
      <c r="AM28" s="18">
        <f>IF(STGY2[[#This Row],[WrL]]="Loss", (STGY2[[#This Row],[INS]]*(1 + AP$8/100)), IF(STGY2[[#This Row],[WrL]]="Won", (0), 0))</f>
        <v>0</v>
      </c>
      <c r="AN28" s="18">
        <f>IF(STGY2[[#This Row],[WrL]]="Loss", (STGY2[[#This Row],[PAM]]+STGY2[[#This Row],[LOS-TEN]]), IF(STGY2[[#This Row],[WrL]]="Won", (STGY2[[#This Row],[INS]]), 0))</f>
        <v>0</v>
      </c>
      <c r="AO28" s="18">
        <f>STGY2[[#This Row],[PAPT]]/2</f>
        <v>0</v>
      </c>
      <c r="AP28" s="43">
        <f>IF(STGY2[[#This Row],[SNO]]=0,0,IF(AL$10, IF(STGY2[[#This Row],[INS-TL]]=0, 0, STGY2[[#This Row],[PFT]]/STGY2[[#This Row],[INS-TL]]%), STGY2[[#This Row],[PFT]]/STGY2[[#This Row],[INS-TL]]%))</f>
        <v>-100</v>
      </c>
      <c r="AS28" s="20"/>
      <c r="AT28" s="21"/>
      <c r="AZ28" s="22"/>
      <c r="BB28" s="42">
        <f t="shared" si="2"/>
        <v>13</v>
      </c>
      <c r="BC28" s="12"/>
      <c r="BD28" s="18">
        <f>IF(STGY3[[#This Row],[SNO]]=0,0,IF(STGY3[[#This Row],[SNO]]=1,BJ$8,IF(BL$10, IF(BP27&gt;=BM$8,0,IF(BP27=0,BJ$8,BO27)), BO27)))</f>
        <v>0</v>
      </c>
      <c r="BE28" s="18" t="str">
        <f>IF(MAIN_STGY[[#This Row],[RSLT]]="","", MAIN_STGY[[#This Row],[RSLT]])</f>
        <v/>
      </c>
      <c r="BF2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" s="18">
        <f>IF(STGY3[[#This Row],[SNO]]=0,0,IF(BL$10, IF(BP27&gt;=BM$8, 0, STGY3[[#This Row],[INS]]+BH27), STGY3[[#This Row],[INS]]+BH27))</f>
        <v>100</v>
      </c>
      <c r="BI28" s="18">
        <f>IF(STGY3[[#This Row],[SNO]]=0,0,IF(BL$10, IF(BP27&gt;=BM$8, 0, BI27+STGY3[[#This Row],[RTN]]), BI27+STGY3[[#This Row],[RTN]]))</f>
        <v>0</v>
      </c>
      <c r="BJ28" s="18">
        <f>STGY3[[#This Row],[RTN-TL]]-STGY3[[#This Row],[INS-TL]]</f>
        <v>-100</v>
      </c>
      <c r="BK28" s="18">
        <f>IF(STGY3[[#This Row],[SNO]]=0,0,IF(BL$10, IF(STGY3[[#This Row],[INS]]=0, 0, BN27), BN27))</f>
        <v>0</v>
      </c>
      <c r="BL28" s="18">
        <f>STGY3[[#This Row],[INS]]</f>
        <v>0</v>
      </c>
      <c r="BM28" s="18">
        <f>IF(STGY3[[#This Row],[WrL]]="Loss", (STGY3[[#This Row],[INS]]*(1 + BP$8/100)), IF(STGY3[[#This Row],[WrL]]="Won", (0), 0))</f>
        <v>0</v>
      </c>
      <c r="BN28" s="18">
        <f>IF(STGY3[[#This Row],[WrL]]="Loss", (STGY3[[#This Row],[PAM]]+STGY3[[#This Row],[LOS-TEN]]), IF(STGY3[[#This Row],[WrL]]="Won", (STGY3[[#This Row],[INS]]), 0))</f>
        <v>0</v>
      </c>
      <c r="BO28" s="18">
        <f>STGY3[[#This Row],[PAPT]]/2</f>
        <v>0</v>
      </c>
      <c r="BP28" s="43">
        <f>IF(STGY3[[#This Row],[SNO]]=0,0,IF(BL$10, IF(STGY3[[#This Row],[INS-TL]]=0, 0, STGY3[[#This Row],[PFT]]/STGY3[[#This Row],[INS-TL]]%), STGY3[[#This Row],[PFT]]/STGY3[[#This Row],[INS-TL]]%))</f>
        <v>-100</v>
      </c>
      <c r="BS28" s="20"/>
      <c r="BT28" s="21"/>
      <c r="BZ28" s="22"/>
      <c r="CB28" s="42">
        <f t="shared" si="3"/>
        <v>13</v>
      </c>
      <c r="CC28" s="12"/>
      <c r="CD28" s="18">
        <f>IF(STGY4[[#This Row],[SNO]]=0,0,IF(STGY4[[#This Row],[SNO]]=1,CJ$8,IF(CL$10, IF(CP27&gt;=CM$8,0,IF(CP27=0,CJ$8,CO27)), CO27)))</f>
        <v>0</v>
      </c>
      <c r="CE28" s="18" t="str">
        <f>IF(MAIN_STGY[[#This Row],[RSLT]]="","", MAIN_STGY[[#This Row],[RSLT]])</f>
        <v/>
      </c>
      <c r="CF2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" s="18">
        <f>IF(STGY4[[#This Row],[SNO]]=0,0,IF(CL$10, IF(CP27&gt;=CM$8, 0, STGY4[[#This Row],[INS]]+CH27), STGY4[[#This Row],[INS]]+CH27))</f>
        <v>100</v>
      </c>
      <c r="CI28" s="18">
        <f>IF(STGY4[[#This Row],[SNO]]=0,0,IF(CL$10, IF(CP27&gt;=CM$8, 0, CI27+STGY4[[#This Row],[RTN]]), CI27+STGY4[[#This Row],[RTN]]))</f>
        <v>0</v>
      </c>
      <c r="CJ28" s="18">
        <f>STGY4[[#This Row],[RTN-TL]]-STGY4[[#This Row],[INS-TL]]</f>
        <v>-100</v>
      </c>
      <c r="CK28" s="18">
        <f>IF(STGY4[[#This Row],[SNO]]=0,0,IF(CL$10, IF(STGY4[[#This Row],[INS]]=0, 0, CN27), CN27))</f>
        <v>0</v>
      </c>
      <c r="CL28" s="18">
        <f>STGY4[[#This Row],[INS]]</f>
        <v>0</v>
      </c>
      <c r="CM28" s="18">
        <f>IF(STGY4[[#This Row],[WrL]]="Loss", (STGY4[[#This Row],[INS]]*(1 + CP$8/100)), IF(STGY4[[#This Row],[WrL]]="Won", (0), 0))</f>
        <v>0</v>
      </c>
      <c r="CN28" s="18">
        <f>IF(STGY4[[#This Row],[WrL]]="Loss", (STGY4[[#This Row],[PAM]]+STGY4[[#This Row],[LOS-TEN]]), IF(STGY4[[#This Row],[WrL]]="Won", (STGY4[[#This Row],[INS]]), 0))</f>
        <v>0</v>
      </c>
      <c r="CO28" s="18">
        <f>STGY4[[#This Row],[PAPT]]/2</f>
        <v>0</v>
      </c>
      <c r="CP28" s="43">
        <f>IF(STGY4[[#This Row],[SNO]]=0,0,IF(CL$10, IF(STGY4[[#This Row],[INS-TL]]=0, 0, STGY4[[#This Row],[PFT]]/STGY4[[#This Row],[INS-TL]]%), STGY4[[#This Row],[PFT]]/STGY4[[#This Row],[INS-TL]]%))</f>
        <v>-100</v>
      </c>
      <c r="CS28" s="20"/>
      <c r="CT28" s="21"/>
      <c r="CZ28" s="22"/>
      <c r="DB28" s="42">
        <f t="shared" si="4"/>
        <v>13</v>
      </c>
      <c r="DC28" s="12"/>
      <c r="DD28" s="18">
        <f>IF(STGY5[[#This Row],[SNO]]=0,0,IF(STGY5[[#This Row],[SNO]]=1,DJ$8,IF(DL$10, IF(DP27&gt;=DM$8,0,IF(DP27=0,DJ$8,DO27)), DO27)))</f>
        <v>0</v>
      </c>
      <c r="DE28" s="18" t="str">
        <f>IF(MAIN_STGY[[#This Row],[RSLT]]="","", MAIN_STGY[[#This Row],[RSLT]])</f>
        <v/>
      </c>
      <c r="DF2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" s="18">
        <f>IF(STGY5[[#This Row],[SNO]]=0,0,IF(DL$10, IF(DP27&gt;=DM$8, 0, STGY5[[#This Row],[INS]]+DH27), STGY5[[#This Row],[INS]]+DH27))</f>
        <v>100</v>
      </c>
      <c r="DI28" s="18">
        <f>IF(STGY5[[#This Row],[SNO]]=0,0,IF(DL$10, IF(DP27&gt;=DM$8, 0, DI27+STGY5[[#This Row],[RTN]]), DI27+STGY5[[#This Row],[RTN]]))</f>
        <v>0</v>
      </c>
      <c r="DJ28" s="18">
        <f>STGY5[[#This Row],[RTN-TL]]-STGY5[[#This Row],[INS-TL]]</f>
        <v>-100</v>
      </c>
      <c r="DK28" s="18">
        <f>IF(STGY5[[#This Row],[SNO]]=0,0,IF(DL$10, IF(STGY5[[#This Row],[INS]]=0, 0, DN27), DN27))</f>
        <v>0</v>
      </c>
      <c r="DL28" s="18">
        <f>STGY5[[#This Row],[INS]]</f>
        <v>0</v>
      </c>
      <c r="DM28" s="18">
        <f>IF(STGY5[[#This Row],[WrL]]="Loss", (STGY5[[#This Row],[INS]]*(1 + DP$8/100)), IF(STGY5[[#This Row],[WrL]]="Won", (0), 0))</f>
        <v>0</v>
      </c>
      <c r="DN28" s="18">
        <f>IF(STGY5[[#This Row],[WrL]]="Loss", (STGY5[[#This Row],[PAM]]+STGY5[[#This Row],[LOS-TEN]]), IF(STGY5[[#This Row],[WrL]]="Won", (STGY5[[#This Row],[INS]]), 0))</f>
        <v>0</v>
      </c>
      <c r="DO28" s="18">
        <f>STGY5[[#This Row],[PAPT]]/2</f>
        <v>0</v>
      </c>
      <c r="DP28" s="43">
        <f>IF(STGY5[[#This Row],[SNO]]=0,0,IF(DL$10, IF(STGY5[[#This Row],[INS-TL]]=0, 0, STGY5[[#This Row],[PFT]]/STGY5[[#This Row],[INS-TL]]%), STGY5[[#This Row],[PFT]]/STGY5[[#This Row],[INS-TL]]%))</f>
        <v>-100</v>
      </c>
      <c r="DS28" s="20"/>
      <c r="DT28" s="21"/>
      <c r="DZ28" s="22"/>
      <c r="EB28" s="42">
        <f t="shared" si="5"/>
        <v>13</v>
      </c>
      <c r="EC28" s="12"/>
      <c r="ED28" s="18">
        <f>IF(STGY6[[#This Row],[SNO]]=0,0,IF(STGY6[[#This Row],[SNO]]=1,EJ$8,IF(EL$10, IF(EP27&gt;=EM$8,0,IF(EP27=0,EJ$8,EO27)), EO27)))</f>
        <v>0</v>
      </c>
      <c r="EE28" s="18" t="str">
        <f>IF(MAIN_STGY[[#This Row],[RSLT]]="","", MAIN_STGY[[#This Row],[RSLT]])</f>
        <v/>
      </c>
      <c r="EF2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" s="18">
        <f>IF(STGY6[[#This Row],[SNO]]=0,0,IF(EL$10, IF(EP27&gt;=EM$8, 0, STGY6[[#This Row],[INS]]+EH27), STGY6[[#This Row],[INS]]+EH27))</f>
        <v>100</v>
      </c>
      <c r="EI28" s="18">
        <f>IF(STGY6[[#This Row],[SNO]]=0,0,IF(EL$10, IF(EP27&gt;=EM$8, 0, EI27+STGY6[[#This Row],[RTN]]), EI27+STGY6[[#This Row],[RTN]]))</f>
        <v>0</v>
      </c>
      <c r="EJ28" s="18">
        <f>STGY6[[#This Row],[RTN-TL]]-STGY6[[#This Row],[INS-TL]]</f>
        <v>-100</v>
      </c>
      <c r="EK28" s="18">
        <f>IF(STGY6[[#This Row],[SNO]]=0,0,IF(EL$10, IF(STGY6[[#This Row],[INS]]=0, 0, EN27), EN27))</f>
        <v>0</v>
      </c>
      <c r="EL28" s="18">
        <f>STGY6[[#This Row],[INS]]</f>
        <v>0</v>
      </c>
      <c r="EM28" s="18">
        <f>IF(STGY6[[#This Row],[WrL]]="Loss", (STGY6[[#This Row],[INS]]*(1 + EP$8/100)), IF(STGY6[[#This Row],[WrL]]="Won", (0), 0))</f>
        <v>0</v>
      </c>
      <c r="EN28" s="18">
        <f>IF(STGY6[[#This Row],[WrL]]="Loss", (STGY6[[#This Row],[PAM]]+STGY6[[#This Row],[LOS-TEN]]), IF(STGY6[[#This Row],[WrL]]="Won", (STGY6[[#This Row],[INS]]), 0))</f>
        <v>0</v>
      </c>
      <c r="EO28" s="18">
        <f>STGY6[[#This Row],[PAPT]]/2</f>
        <v>0</v>
      </c>
      <c r="EP28" s="43">
        <f>IF(STGY6[[#This Row],[SNO]]=0,0,IF(EL$10, IF(STGY6[[#This Row],[INS-TL]]=0, 0, STGY6[[#This Row],[PFT]]/STGY6[[#This Row],[INS-TL]]%), STGY6[[#This Row],[PFT]]/STGY6[[#This Row],[INS-TL]]%))</f>
        <v>-100</v>
      </c>
      <c r="ES28" s="20"/>
      <c r="ET28" s="21"/>
      <c r="EZ28" s="22"/>
      <c r="FB28" s="42">
        <f t="shared" si="6"/>
        <v>13</v>
      </c>
      <c r="FC28" s="12"/>
      <c r="FD28" s="18">
        <f>IF(STGY7[[#This Row],[SNO]]=0,0,IF(STGY7[[#This Row],[SNO]]=1,FJ$8,IF(FL$10, IF(FP27&gt;=FM$8,0,IF(FP27=0,FJ$8,FO27)), FO27)))</f>
        <v>0</v>
      </c>
      <c r="FE28" s="18" t="str">
        <f>IF(MAIN_STGY[[#This Row],[RSLT]]="","", MAIN_STGY[[#This Row],[RSLT]])</f>
        <v/>
      </c>
      <c r="FF2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" s="18">
        <f>IF(STGY7[[#This Row],[SNO]]=0,0,IF(FL$10, IF(FP27&gt;=FM$8, 0, STGY7[[#This Row],[INS]]+FH27), STGY7[[#This Row],[INS]]+FH27))</f>
        <v>100</v>
      </c>
      <c r="FI28" s="18">
        <f>IF(STGY7[[#This Row],[SNO]]=0,0,IF(FL$10, IF(FP27&gt;=FM$8, 0, FI27+STGY7[[#This Row],[RTN]]), FI27+STGY7[[#This Row],[RTN]]))</f>
        <v>0</v>
      </c>
      <c r="FJ28" s="18">
        <f>STGY7[[#This Row],[RTN-TL]]-STGY7[[#This Row],[INS-TL]]</f>
        <v>-100</v>
      </c>
      <c r="FK28" s="18">
        <f>IF(STGY7[[#This Row],[SNO]]=0,0,IF(FL$10, IF(STGY7[[#This Row],[INS]]=0, 0, FN27), FN27))</f>
        <v>0</v>
      </c>
      <c r="FL28" s="18">
        <f>STGY7[[#This Row],[INS]]</f>
        <v>0</v>
      </c>
      <c r="FM28" s="18">
        <f>IF(STGY7[[#This Row],[WrL]]="Loss", (STGY7[[#This Row],[INS]]*(1 + FP$8/100)), IF(STGY7[[#This Row],[WrL]]="Won", (0), 0))</f>
        <v>0</v>
      </c>
      <c r="FN28" s="18">
        <f>IF(STGY7[[#This Row],[WrL]]="Loss", (STGY7[[#This Row],[PAM]]+STGY7[[#This Row],[LOS-TEN]]), IF(STGY7[[#This Row],[WrL]]="Won", (STGY7[[#This Row],[INS]]), 0))</f>
        <v>0</v>
      </c>
      <c r="FO28" s="18">
        <f>STGY7[[#This Row],[PAPT]]/2</f>
        <v>0</v>
      </c>
      <c r="FP28" s="43">
        <f>IF(STGY7[[#This Row],[SNO]]=0,0,IF(FL$10, IF(STGY7[[#This Row],[INS-TL]]=0, 0, STGY7[[#This Row],[PFT]]/STGY7[[#This Row],[INS-TL]]%), STGY7[[#This Row],[PFT]]/STGY7[[#This Row],[INS-TL]]%))</f>
        <v>-100</v>
      </c>
      <c r="FS28" s="20"/>
      <c r="FT28" s="21"/>
      <c r="FZ28" s="22"/>
      <c r="GB28" s="42">
        <f t="shared" si="7"/>
        <v>13</v>
      </c>
      <c r="GC28" s="12"/>
      <c r="GD28" s="18">
        <f>IF(STGY8[[#This Row],[SNO]]=0,0,IF(STGY8[[#This Row],[SNO]]=1,GJ$8,IF(GL$10, IF(GP27&gt;=GM$8,0,IF(GP27=0,GJ$8,GO27)), GO27)))</f>
        <v>0</v>
      </c>
      <c r="GE28" s="18" t="str">
        <f>IF(MAIN_STGY[[#This Row],[RSLT]]="","", MAIN_STGY[[#This Row],[RSLT]])</f>
        <v/>
      </c>
      <c r="GF2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" s="18">
        <f>IF(STGY8[[#This Row],[SNO]]=0,0,IF(GL$10, IF(GP27&gt;=GM$8, 0, STGY8[[#This Row],[INS]]+GH27), STGY8[[#This Row],[INS]]+GH27))</f>
        <v>100</v>
      </c>
      <c r="GI28" s="18">
        <f>IF(STGY8[[#This Row],[SNO]]=0,0,IF(GL$10, IF(GP27&gt;=GM$8, 0, GI27+STGY8[[#This Row],[RTN]]), GI27+STGY8[[#This Row],[RTN]]))</f>
        <v>0</v>
      </c>
      <c r="GJ28" s="18">
        <f>STGY8[[#This Row],[RTN-TL]]-STGY8[[#This Row],[INS-TL]]</f>
        <v>-100</v>
      </c>
      <c r="GK28" s="18">
        <f>IF(STGY8[[#This Row],[SNO]]=0,0,IF(GL$10, IF(STGY8[[#This Row],[INS]]=0, 0, GN27), GN27))</f>
        <v>0</v>
      </c>
      <c r="GL28" s="18">
        <f>STGY8[[#This Row],[INS]]</f>
        <v>0</v>
      </c>
      <c r="GM28" s="18">
        <f>IF(STGY8[[#This Row],[WrL]]="Loss", (STGY8[[#This Row],[INS]]*(1 + GP$8/100)), IF(STGY8[[#This Row],[WrL]]="Won", (0), 0))</f>
        <v>0</v>
      </c>
      <c r="GN28" s="18">
        <f>IF(STGY8[[#This Row],[WrL]]="Loss", (STGY8[[#This Row],[PAM]]+STGY8[[#This Row],[LOS-TEN]]), IF(STGY8[[#This Row],[WrL]]="Won", (STGY8[[#This Row],[INS]]), 0))</f>
        <v>0</v>
      </c>
      <c r="GO28" s="18">
        <f>STGY8[[#This Row],[PAPT]]/2</f>
        <v>0</v>
      </c>
      <c r="GP28" s="43">
        <f>IF(STGY8[[#This Row],[SNO]]=0,0,IF(GL$10, IF(STGY8[[#This Row],[INS-TL]]=0, 0, STGY8[[#This Row],[PFT]]/STGY8[[#This Row],[INS-TL]]%), STGY8[[#This Row],[PFT]]/STGY8[[#This Row],[INS-TL]]%))</f>
        <v>-100</v>
      </c>
      <c r="GS28" s="20"/>
      <c r="GT28" s="21"/>
      <c r="GZ28" s="22"/>
      <c r="HB28" s="42">
        <f t="shared" si="8"/>
        <v>13</v>
      </c>
      <c r="HC28" s="12"/>
      <c r="HD28" s="18">
        <f>IF(STGY9[[#This Row],[SNO]]=0,0,IF(STGY9[[#This Row],[SNO]]=1,HJ$8,IF(HL$10, IF(HP27&gt;=HM$8,0,IF(HP27=0,HJ$8,HO27)), HO27)))</f>
        <v>0</v>
      </c>
      <c r="HE28" s="18" t="str">
        <f>IF(MAIN_STGY[[#This Row],[RSLT]]="","", MAIN_STGY[[#This Row],[RSLT]])</f>
        <v/>
      </c>
      <c r="HF2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" s="18">
        <f>IF(STGY9[[#This Row],[SNO]]=0,0,IF(HL$10, IF(HP27&gt;=HM$8, 0, STGY9[[#This Row],[INS]]+HH27), STGY9[[#This Row],[INS]]+HH27))</f>
        <v>100</v>
      </c>
      <c r="HI28" s="18">
        <f>IF(STGY9[[#This Row],[SNO]]=0,0,IF(HL$10, IF(HP27&gt;=HM$8, 0, HI27+STGY9[[#This Row],[RTN]]), HI27+STGY9[[#This Row],[RTN]]))</f>
        <v>0</v>
      </c>
      <c r="HJ28" s="18">
        <f>STGY9[[#This Row],[RTN-TL]]-STGY9[[#This Row],[INS-TL]]</f>
        <v>-100</v>
      </c>
      <c r="HK28" s="18">
        <f>IF(STGY9[[#This Row],[SNO]]=0,0,IF(HL$10, IF(STGY9[[#This Row],[INS]]=0, 0, HN27), HN27))</f>
        <v>0</v>
      </c>
      <c r="HL28" s="18">
        <f>STGY9[[#This Row],[INS]]</f>
        <v>0</v>
      </c>
      <c r="HM28" s="18">
        <f>IF(STGY9[[#This Row],[WrL]]="Loss", (STGY9[[#This Row],[INS]]*(1 + HP$8/100)), IF(STGY9[[#This Row],[WrL]]="Won", (0), 0))</f>
        <v>0</v>
      </c>
      <c r="HN28" s="18">
        <f>IF(STGY9[[#This Row],[WrL]]="Loss", (STGY9[[#This Row],[PAM]]+STGY9[[#This Row],[LOS-TEN]]), IF(STGY9[[#This Row],[WrL]]="Won", (STGY9[[#This Row],[INS]]), 0))</f>
        <v>0</v>
      </c>
      <c r="HO28" s="18">
        <f>STGY9[[#This Row],[PAPT]]/2</f>
        <v>0</v>
      </c>
      <c r="HP28" s="43">
        <f>IF(STGY9[[#This Row],[SNO]]=0,0,IF(HL$10, IF(STGY9[[#This Row],[INS-TL]]=0, 0, STGY9[[#This Row],[PFT]]/STGY9[[#This Row],[INS-TL]]%), STGY9[[#This Row],[PFT]]/STGY9[[#This Row],[INS-TL]]%))</f>
        <v>-100</v>
      </c>
      <c r="HS28" s="20"/>
      <c r="HT28" s="21"/>
      <c r="HZ28" s="22"/>
      <c r="IB28" s="42">
        <f t="shared" si="9"/>
        <v>13</v>
      </c>
      <c r="IC28" s="12"/>
      <c r="ID28" s="18">
        <f>IF(STGY10[[#This Row],[SNO]]=0,0,IF(STGY10[[#This Row],[SNO]]=1,IJ$8,IF(IL$10, IF(IP27&gt;=IM$8,0,IF(IP27=0,IJ$8,IO27)), IO27)))</f>
        <v>0</v>
      </c>
      <c r="IE28" s="18" t="str">
        <f>IF(MAIN_STGY[[#This Row],[RSLT]]="","", MAIN_STGY[[#This Row],[RSLT]])</f>
        <v/>
      </c>
      <c r="IF2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" s="18">
        <f>IF(STGY10[[#This Row],[SNO]]=0,0,IF(IL$10, IF(IP27&gt;=IM$8, 0, STGY10[[#This Row],[INS]]+IH27), STGY10[[#This Row],[INS]]+IH27))</f>
        <v>100</v>
      </c>
      <c r="II28" s="18">
        <f>IF(STGY10[[#This Row],[SNO]]=0,0,IF(IL$10, IF(IP27&gt;=IM$8, 0, II27+STGY10[[#This Row],[RTN]]), II27+STGY10[[#This Row],[RTN]]))</f>
        <v>0</v>
      </c>
      <c r="IJ28" s="18">
        <f>STGY10[[#This Row],[RTN-TL]]-STGY10[[#This Row],[INS-TL]]</f>
        <v>-100</v>
      </c>
      <c r="IK28" s="18">
        <f>IF(STGY10[[#This Row],[SNO]]=0,0,IF(IL$10, IF(STGY10[[#This Row],[INS]]=0, 0, IN27), IN27))</f>
        <v>0</v>
      </c>
      <c r="IL28" s="18">
        <f>STGY10[[#This Row],[INS]]</f>
        <v>0</v>
      </c>
      <c r="IM28" s="18">
        <f>IF(STGY10[[#This Row],[WrL]]="Loss", (STGY10[[#This Row],[INS]]*(1 + IP$8/100)), IF(STGY10[[#This Row],[WrL]]="Won", (0), 0))</f>
        <v>0</v>
      </c>
      <c r="IN28" s="18">
        <f>IF(STGY10[[#This Row],[WrL]]="Loss", (STGY10[[#This Row],[PAM]]+STGY10[[#This Row],[LOS-TEN]]), IF(STGY10[[#This Row],[WrL]]="Won", (STGY10[[#This Row],[INS]]), 0))</f>
        <v>0</v>
      </c>
      <c r="IO28" s="18">
        <f>STGY10[[#This Row],[PAPT]]/2</f>
        <v>0</v>
      </c>
      <c r="IP28" s="43">
        <f>IF(STGY10[[#This Row],[SNO]]=0,0,IF(IL$10, IF(STGY10[[#This Row],[INS-TL]]=0, 0, STGY10[[#This Row],[PFT]]/STGY10[[#This Row],[INS-TL]]%), STGY10[[#This Row],[PFT]]/STGY10[[#This Row],[INS-TL]]%))</f>
        <v>-100</v>
      </c>
      <c r="IS28" s="20"/>
      <c r="IT28" s="21"/>
      <c r="IZ28" s="22"/>
    </row>
    <row r="29" spans="2:260" ht="15.65" x14ac:dyDescent="0.3">
      <c r="B29" s="89">
        <f t="shared" si="0"/>
        <v>14</v>
      </c>
      <c r="C29" s="12"/>
      <c r="D29" s="18">
        <f>IF(MAIN_STGY[[#This Row],[SNO]]=0,0,IF(MAIN_STGY[[#This Row],[SNO]]=1,J$8,IF(L$10, IF(P28&gt;=M$8,0,IF(P28=0,J$8,O28)), O28)))</f>
        <v>0</v>
      </c>
      <c r="E29" s="12"/>
      <c r="F2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" s="18">
        <f>IF(MAIN_STGY[[#This Row],[SNO]]=0,0,IF(L$10, IF(P28&gt;=M$8, 0, MAIN_STGY[[#This Row],[INS]]+H28), MAIN_STGY[[#This Row],[INS]]+H28))</f>
        <v>100</v>
      </c>
      <c r="I29" s="18">
        <f>IF(MAIN_STGY[[#This Row],[SNO]]=0,0,IF(L$10, IF(P28&gt;=M$8, 0, I28+MAIN_STGY[[#This Row],[RTN]]), I28+MAIN_STGY[[#This Row],[RTN]]))</f>
        <v>0</v>
      </c>
      <c r="J29" s="18">
        <f>MAIN_STGY[[#This Row],[RTN-TL]]-MAIN_STGY[[#This Row],[INS-TL]]</f>
        <v>-100</v>
      </c>
      <c r="K29" s="18">
        <f>IF(MAIN_STGY[[#This Row],[SNO]]=0,0,IF(L$10, IF(MAIN_STGY[[#This Row],[INS]]=0, 0, N28), N28))</f>
        <v>0</v>
      </c>
      <c r="L29" s="18">
        <f>MAIN_STGY[[#This Row],[INS]]</f>
        <v>0</v>
      </c>
      <c r="M29" s="18">
        <f>IF(MAIN_STGY[[#This Row],[WrL]]="Loss", (MAIN_STGY[[#This Row],[INS]]*(1 + P$8/100)), IF(MAIN_STGY[[#This Row],[WrL]]="Won", (0), 0))</f>
        <v>0</v>
      </c>
      <c r="N29" s="18">
        <f>IF(MAIN_STGY[[#This Row],[WrL]]="Loss", (MAIN_STGY[[#This Row],[PAM]]+MAIN_STGY[[#This Row],[LOS-TEN]]), IF(MAIN_STGY[[#This Row],[WrL]]="Won", (MAIN_STGY[[#This Row],[INS]]), 0))</f>
        <v>0</v>
      </c>
      <c r="O29" s="18">
        <f>MAIN_STGY[[#This Row],[PAPT]]/2</f>
        <v>0</v>
      </c>
      <c r="P2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" s="47" t="str">
        <v>Strategy 02</v>
      </c>
      <c r="S29" s="86">
        <v>0</v>
      </c>
      <c r="T29" s="87">
        <v>100</v>
      </c>
      <c r="U29" s="85"/>
      <c r="V29" s="44"/>
      <c r="W29" s="55"/>
      <c r="X29" s="44"/>
      <c r="Z29" s="22"/>
      <c r="AB29" s="42">
        <f t="shared" si="1"/>
        <v>14</v>
      </c>
      <c r="AC29" s="12"/>
      <c r="AD29" s="18">
        <f>IF(STGY2[[#This Row],[SNO]]=0,0,IF(STGY2[[#This Row],[SNO]]=1,AJ$8,IF(AL$10, IF(AP28&gt;=AM$8,0,IF(AP28=0,AJ$8,AO28)), AO28)))</f>
        <v>0</v>
      </c>
      <c r="AE29" s="18" t="str">
        <f>IF(MAIN_STGY[[#This Row],[RSLT]]="","", MAIN_STGY[[#This Row],[RSLT]])</f>
        <v/>
      </c>
      <c r="AF2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" s="18">
        <f>IF(STGY2[[#This Row],[SNO]]=0,0,IF(AL$10, IF(AP28&gt;=AM$8, 0, STGY2[[#This Row],[INS]]+AH28), STGY2[[#This Row],[INS]]+AH28))</f>
        <v>100</v>
      </c>
      <c r="AI29" s="18">
        <f>IF(STGY2[[#This Row],[SNO]]=0,0,IF(AL$10, IF(AP28&gt;=AM$8, 0, AI28+STGY2[[#This Row],[RTN]]), AI28+STGY2[[#This Row],[RTN]]))</f>
        <v>0</v>
      </c>
      <c r="AJ29" s="18">
        <f>STGY2[[#This Row],[RTN-TL]]-STGY2[[#This Row],[INS-TL]]</f>
        <v>-100</v>
      </c>
      <c r="AK29" s="18">
        <f>IF(STGY2[[#This Row],[SNO]]=0,0,IF(AL$10, IF(STGY2[[#This Row],[INS]]=0, 0, AN28), AN28))</f>
        <v>0</v>
      </c>
      <c r="AL29" s="18">
        <f>STGY2[[#This Row],[INS]]</f>
        <v>0</v>
      </c>
      <c r="AM29" s="18">
        <f>IF(STGY2[[#This Row],[WrL]]="Loss", (STGY2[[#This Row],[INS]]*(1 + AP$8/100)), IF(STGY2[[#This Row],[WrL]]="Won", (0), 0))</f>
        <v>0</v>
      </c>
      <c r="AN29" s="18">
        <f>IF(STGY2[[#This Row],[WrL]]="Loss", (STGY2[[#This Row],[PAM]]+STGY2[[#This Row],[LOS-TEN]]), IF(STGY2[[#This Row],[WrL]]="Won", (STGY2[[#This Row],[INS]]), 0))</f>
        <v>0</v>
      </c>
      <c r="AO29" s="18">
        <f>STGY2[[#This Row],[PAPT]]/2</f>
        <v>0</v>
      </c>
      <c r="AP29" s="43">
        <f>IF(STGY2[[#This Row],[SNO]]=0,0,IF(AL$10, IF(STGY2[[#This Row],[INS-TL]]=0, 0, STGY2[[#This Row],[PFT]]/STGY2[[#This Row],[INS-TL]]%), STGY2[[#This Row],[PFT]]/STGY2[[#This Row],[INS-TL]]%))</f>
        <v>-100</v>
      </c>
      <c r="AS29" s="20"/>
      <c r="AT29" s="21"/>
      <c r="AZ29" s="22"/>
      <c r="BB29" s="42">
        <f t="shared" si="2"/>
        <v>14</v>
      </c>
      <c r="BC29" s="12"/>
      <c r="BD29" s="18">
        <f>IF(STGY3[[#This Row],[SNO]]=0,0,IF(STGY3[[#This Row],[SNO]]=1,BJ$8,IF(BL$10, IF(BP28&gt;=BM$8,0,IF(BP28=0,BJ$8,BO28)), BO28)))</f>
        <v>0</v>
      </c>
      <c r="BE29" s="18" t="str">
        <f>IF(MAIN_STGY[[#This Row],[RSLT]]="","", MAIN_STGY[[#This Row],[RSLT]])</f>
        <v/>
      </c>
      <c r="BF2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" s="18">
        <f>IF(STGY3[[#This Row],[SNO]]=0,0,IF(BL$10, IF(BP28&gt;=BM$8, 0, STGY3[[#This Row],[INS]]+BH28), STGY3[[#This Row],[INS]]+BH28))</f>
        <v>100</v>
      </c>
      <c r="BI29" s="18">
        <f>IF(STGY3[[#This Row],[SNO]]=0,0,IF(BL$10, IF(BP28&gt;=BM$8, 0, BI28+STGY3[[#This Row],[RTN]]), BI28+STGY3[[#This Row],[RTN]]))</f>
        <v>0</v>
      </c>
      <c r="BJ29" s="18">
        <f>STGY3[[#This Row],[RTN-TL]]-STGY3[[#This Row],[INS-TL]]</f>
        <v>-100</v>
      </c>
      <c r="BK29" s="18">
        <f>IF(STGY3[[#This Row],[SNO]]=0,0,IF(BL$10, IF(STGY3[[#This Row],[INS]]=0, 0, BN28), BN28))</f>
        <v>0</v>
      </c>
      <c r="BL29" s="18">
        <f>STGY3[[#This Row],[INS]]</f>
        <v>0</v>
      </c>
      <c r="BM29" s="18">
        <f>IF(STGY3[[#This Row],[WrL]]="Loss", (STGY3[[#This Row],[INS]]*(1 + BP$8/100)), IF(STGY3[[#This Row],[WrL]]="Won", (0), 0))</f>
        <v>0</v>
      </c>
      <c r="BN29" s="18">
        <f>IF(STGY3[[#This Row],[WrL]]="Loss", (STGY3[[#This Row],[PAM]]+STGY3[[#This Row],[LOS-TEN]]), IF(STGY3[[#This Row],[WrL]]="Won", (STGY3[[#This Row],[INS]]), 0))</f>
        <v>0</v>
      </c>
      <c r="BO29" s="18">
        <f>STGY3[[#This Row],[PAPT]]/2</f>
        <v>0</v>
      </c>
      <c r="BP29" s="43">
        <f>IF(STGY3[[#This Row],[SNO]]=0,0,IF(BL$10, IF(STGY3[[#This Row],[INS-TL]]=0, 0, STGY3[[#This Row],[PFT]]/STGY3[[#This Row],[INS-TL]]%), STGY3[[#This Row],[PFT]]/STGY3[[#This Row],[INS-TL]]%))</f>
        <v>-100</v>
      </c>
      <c r="BS29" s="20"/>
      <c r="BT29" s="21"/>
      <c r="BZ29" s="22"/>
      <c r="CB29" s="42">
        <f t="shared" si="3"/>
        <v>14</v>
      </c>
      <c r="CC29" s="12"/>
      <c r="CD29" s="18">
        <f>IF(STGY4[[#This Row],[SNO]]=0,0,IF(STGY4[[#This Row],[SNO]]=1,CJ$8,IF(CL$10, IF(CP28&gt;=CM$8,0,IF(CP28=0,CJ$8,CO28)), CO28)))</f>
        <v>0</v>
      </c>
      <c r="CE29" s="18" t="str">
        <f>IF(MAIN_STGY[[#This Row],[RSLT]]="","", MAIN_STGY[[#This Row],[RSLT]])</f>
        <v/>
      </c>
      <c r="CF2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" s="18">
        <f>IF(STGY4[[#This Row],[SNO]]=0,0,IF(CL$10, IF(CP28&gt;=CM$8, 0, STGY4[[#This Row],[INS]]+CH28), STGY4[[#This Row],[INS]]+CH28))</f>
        <v>100</v>
      </c>
      <c r="CI29" s="18">
        <f>IF(STGY4[[#This Row],[SNO]]=0,0,IF(CL$10, IF(CP28&gt;=CM$8, 0, CI28+STGY4[[#This Row],[RTN]]), CI28+STGY4[[#This Row],[RTN]]))</f>
        <v>0</v>
      </c>
      <c r="CJ29" s="18">
        <f>STGY4[[#This Row],[RTN-TL]]-STGY4[[#This Row],[INS-TL]]</f>
        <v>-100</v>
      </c>
      <c r="CK29" s="18">
        <f>IF(STGY4[[#This Row],[SNO]]=0,0,IF(CL$10, IF(STGY4[[#This Row],[INS]]=0, 0, CN28), CN28))</f>
        <v>0</v>
      </c>
      <c r="CL29" s="18">
        <f>STGY4[[#This Row],[INS]]</f>
        <v>0</v>
      </c>
      <c r="CM29" s="18">
        <f>IF(STGY4[[#This Row],[WrL]]="Loss", (STGY4[[#This Row],[INS]]*(1 + CP$8/100)), IF(STGY4[[#This Row],[WrL]]="Won", (0), 0))</f>
        <v>0</v>
      </c>
      <c r="CN29" s="18">
        <f>IF(STGY4[[#This Row],[WrL]]="Loss", (STGY4[[#This Row],[PAM]]+STGY4[[#This Row],[LOS-TEN]]), IF(STGY4[[#This Row],[WrL]]="Won", (STGY4[[#This Row],[INS]]), 0))</f>
        <v>0</v>
      </c>
      <c r="CO29" s="18">
        <f>STGY4[[#This Row],[PAPT]]/2</f>
        <v>0</v>
      </c>
      <c r="CP29" s="43">
        <f>IF(STGY4[[#This Row],[SNO]]=0,0,IF(CL$10, IF(STGY4[[#This Row],[INS-TL]]=0, 0, STGY4[[#This Row],[PFT]]/STGY4[[#This Row],[INS-TL]]%), STGY4[[#This Row],[PFT]]/STGY4[[#This Row],[INS-TL]]%))</f>
        <v>-100</v>
      </c>
      <c r="CS29" s="20"/>
      <c r="CT29" s="21"/>
      <c r="CZ29" s="22"/>
      <c r="DB29" s="42">
        <f t="shared" si="4"/>
        <v>14</v>
      </c>
      <c r="DC29" s="12"/>
      <c r="DD29" s="18">
        <f>IF(STGY5[[#This Row],[SNO]]=0,0,IF(STGY5[[#This Row],[SNO]]=1,DJ$8,IF(DL$10, IF(DP28&gt;=DM$8,0,IF(DP28=0,DJ$8,DO28)), DO28)))</f>
        <v>0</v>
      </c>
      <c r="DE29" s="18" t="str">
        <f>IF(MAIN_STGY[[#This Row],[RSLT]]="","", MAIN_STGY[[#This Row],[RSLT]])</f>
        <v/>
      </c>
      <c r="DF2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" s="18">
        <f>IF(STGY5[[#This Row],[SNO]]=0,0,IF(DL$10, IF(DP28&gt;=DM$8, 0, STGY5[[#This Row],[INS]]+DH28), STGY5[[#This Row],[INS]]+DH28))</f>
        <v>100</v>
      </c>
      <c r="DI29" s="18">
        <f>IF(STGY5[[#This Row],[SNO]]=0,0,IF(DL$10, IF(DP28&gt;=DM$8, 0, DI28+STGY5[[#This Row],[RTN]]), DI28+STGY5[[#This Row],[RTN]]))</f>
        <v>0</v>
      </c>
      <c r="DJ29" s="18">
        <f>STGY5[[#This Row],[RTN-TL]]-STGY5[[#This Row],[INS-TL]]</f>
        <v>-100</v>
      </c>
      <c r="DK29" s="18">
        <f>IF(STGY5[[#This Row],[SNO]]=0,0,IF(DL$10, IF(STGY5[[#This Row],[INS]]=0, 0, DN28), DN28))</f>
        <v>0</v>
      </c>
      <c r="DL29" s="18">
        <f>STGY5[[#This Row],[INS]]</f>
        <v>0</v>
      </c>
      <c r="DM29" s="18">
        <f>IF(STGY5[[#This Row],[WrL]]="Loss", (STGY5[[#This Row],[INS]]*(1 + DP$8/100)), IF(STGY5[[#This Row],[WrL]]="Won", (0), 0))</f>
        <v>0</v>
      </c>
      <c r="DN29" s="18">
        <f>IF(STGY5[[#This Row],[WrL]]="Loss", (STGY5[[#This Row],[PAM]]+STGY5[[#This Row],[LOS-TEN]]), IF(STGY5[[#This Row],[WrL]]="Won", (STGY5[[#This Row],[INS]]), 0))</f>
        <v>0</v>
      </c>
      <c r="DO29" s="18">
        <f>STGY5[[#This Row],[PAPT]]/2</f>
        <v>0</v>
      </c>
      <c r="DP29" s="43">
        <f>IF(STGY5[[#This Row],[SNO]]=0,0,IF(DL$10, IF(STGY5[[#This Row],[INS-TL]]=0, 0, STGY5[[#This Row],[PFT]]/STGY5[[#This Row],[INS-TL]]%), STGY5[[#This Row],[PFT]]/STGY5[[#This Row],[INS-TL]]%))</f>
        <v>-100</v>
      </c>
      <c r="DS29" s="20"/>
      <c r="DT29" s="21"/>
      <c r="DZ29" s="22"/>
      <c r="EB29" s="42">
        <f t="shared" si="5"/>
        <v>14</v>
      </c>
      <c r="EC29" s="12"/>
      <c r="ED29" s="18">
        <f>IF(STGY6[[#This Row],[SNO]]=0,0,IF(STGY6[[#This Row],[SNO]]=1,EJ$8,IF(EL$10, IF(EP28&gt;=EM$8,0,IF(EP28=0,EJ$8,EO28)), EO28)))</f>
        <v>0</v>
      </c>
      <c r="EE29" s="18" t="str">
        <f>IF(MAIN_STGY[[#This Row],[RSLT]]="","", MAIN_STGY[[#This Row],[RSLT]])</f>
        <v/>
      </c>
      <c r="EF2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" s="18">
        <f>IF(STGY6[[#This Row],[SNO]]=0,0,IF(EL$10, IF(EP28&gt;=EM$8, 0, STGY6[[#This Row],[INS]]+EH28), STGY6[[#This Row],[INS]]+EH28))</f>
        <v>100</v>
      </c>
      <c r="EI29" s="18">
        <f>IF(STGY6[[#This Row],[SNO]]=0,0,IF(EL$10, IF(EP28&gt;=EM$8, 0, EI28+STGY6[[#This Row],[RTN]]), EI28+STGY6[[#This Row],[RTN]]))</f>
        <v>0</v>
      </c>
      <c r="EJ29" s="18">
        <f>STGY6[[#This Row],[RTN-TL]]-STGY6[[#This Row],[INS-TL]]</f>
        <v>-100</v>
      </c>
      <c r="EK29" s="18">
        <f>IF(STGY6[[#This Row],[SNO]]=0,0,IF(EL$10, IF(STGY6[[#This Row],[INS]]=0, 0, EN28), EN28))</f>
        <v>0</v>
      </c>
      <c r="EL29" s="18">
        <f>STGY6[[#This Row],[INS]]</f>
        <v>0</v>
      </c>
      <c r="EM29" s="18">
        <f>IF(STGY6[[#This Row],[WrL]]="Loss", (STGY6[[#This Row],[INS]]*(1 + EP$8/100)), IF(STGY6[[#This Row],[WrL]]="Won", (0), 0))</f>
        <v>0</v>
      </c>
      <c r="EN29" s="18">
        <f>IF(STGY6[[#This Row],[WrL]]="Loss", (STGY6[[#This Row],[PAM]]+STGY6[[#This Row],[LOS-TEN]]), IF(STGY6[[#This Row],[WrL]]="Won", (STGY6[[#This Row],[INS]]), 0))</f>
        <v>0</v>
      </c>
      <c r="EO29" s="18">
        <f>STGY6[[#This Row],[PAPT]]/2</f>
        <v>0</v>
      </c>
      <c r="EP29" s="43">
        <f>IF(STGY6[[#This Row],[SNO]]=0,0,IF(EL$10, IF(STGY6[[#This Row],[INS-TL]]=0, 0, STGY6[[#This Row],[PFT]]/STGY6[[#This Row],[INS-TL]]%), STGY6[[#This Row],[PFT]]/STGY6[[#This Row],[INS-TL]]%))</f>
        <v>-100</v>
      </c>
      <c r="ES29" s="20"/>
      <c r="ET29" s="21"/>
      <c r="EZ29" s="22"/>
      <c r="FB29" s="42">
        <f t="shared" si="6"/>
        <v>14</v>
      </c>
      <c r="FC29" s="12"/>
      <c r="FD29" s="18">
        <f>IF(STGY7[[#This Row],[SNO]]=0,0,IF(STGY7[[#This Row],[SNO]]=1,FJ$8,IF(FL$10, IF(FP28&gt;=FM$8,0,IF(FP28=0,FJ$8,FO28)), FO28)))</f>
        <v>0</v>
      </c>
      <c r="FE29" s="18" t="str">
        <f>IF(MAIN_STGY[[#This Row],[RSLT]]="","", MAIN_STGY[[#This Row],[RSLT]])</f>
        <v/>
      </c>
      <c r="FF2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" s="18">
        <f>IF(STGY7[[#This Row],[SNO]]=0,0,IF(FL$10, IF(FP28&gt;=FM$8, 0, STGY7[[#This Row],[INS]]+FH28), STGY7[[#This Row],[INS]]+FH28))</f>
        <v>100</v>
      </c>
      <c r="FI29" s="18">
        <f>IF(STGY7[[#This Row],[SNO]]=0,0,IF(FL$10, IF(FP28&gt;=FM$8, 0, FI28+STGY7[[#This Row],[RTN]]), FI28+STGY7[[#This Row],[RTN]]))</f>
        <v>0</v>
      </c>
      <c r="FJ29" s="18">
        <f>STGY7[[#This Row],[RTN-TL]]-STGY7[[#This Row],[INS-TL]]</f>
        <v>-100</v>
      </c>
      <c r="FK29" s="18">
        <f>IF(STGY7[[#This Row],[SNO]]=0,0,IF(FL$10, IF(STGY7[[#This Row],[INS]]=0, 0, FN28), FN28))</f>
        <v>0</v>
      </c>
      <c r="FL29" s="18">
        <f>STGY7[[#This Row],[INS]]</f>
        <v>0</v>
      </c>
      <c r="FM29" s="18">
        <f>IF(STGY7[[#This Row],[WrL]]="Loss", (STGY7[[#This Row],[INS]]*(1 + FP$8/100)), IF(STGY7[[#This Row],[WrL]]="Won", (0), 0))</f>
        <v>0</v>
      </c>
      <c r="FN29" s="18">
        <f>IF(STGY7[[#This Row],[WrL]]="Loss", (STGY7[[#This Row],[PAM]]+STGY7[[#This Row],[LOS-TEN]]), IF(STGY7[[#This Row],[WrL]]="Won", (STGY7[[#This Row],[INS]]), 0))</f>
        <v>0</v>
      </c>
      <c r="FO29" s="18">
        <f>STGY7[[#This Row],[PAPT]]/2</f>
        <v>0</v>
      </c>
      <c r="FP29" s="43">
        <f>IF(STGY7[[#This Row],[SNO]]=0,0,IF(FL$10, IF(STGY7[[#This Row],[INS-TL]]=0, 0, STGY7[[#This Row],[PFT]]/STGY7[[#This Row],[INS-TL]]%), STGY7[[#This Row],[PFT]]/STGY7[[#This Row],[INS-TL]]%))</f>
        <v>-100</v>
      </c>
      <c r="FS29" s="20"/>
      <c r="FT29" s="21"/>
      <c r="FZ29" s="22"/>
      <c r="GB29" s="42">
        <f t="shared" si="7"/>
        <v>14</v>
      </c>
      <c r="GC29" s="12"/>
      <c r="GD29" s="18">
        <f>IF(STGY8[[#This Row],[SNO]]=0,0,IF(STGY8[[#This Row],[SNO]]=1,GJ$8,IF(GL$10, IF(GP28&gt;=GM$8,0,IF(GP28=0,GJ$8,GO28)), GO28)))</f>
        <v>0</v>
      </c>
      <c r="GE29" s="18" t="str">
        <f>IF(MAIN_STGY[[#This Row],[RSLT]]="","", MAIN_STGY[[#This Row],[RSLT]])</f>
        <v/>
      </c>
      <c r="GF2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" s="18">
        <f>IF(STGY8[[#This Row],[SNO]]=0,0,IF(GL$10, IF(GP28&gt;=GM$8, 0, STGY8[[#This Row],[INS]]+GH28), STGY8[[#This Row],[INS]]+GH28))</f>
        <v>100</v>
      </c>
      <c r="GI29" s="18">
        <f>IF(STGY8[[#This Row],[SNO]]=0,0,IF(GL$10, IF(GP28&gt;=GM$8, 0, GI28+STGY8[[#This Row],[RTN]]), GI28+STGY8[[#This Row],[RTN]]))</f>
        <v>0</v>
      </c>
      <c r="GJ29" s="18">
        <f>STGY8[[#This Row],[RTN-TL]]-STGY8[[#This Row],[INS-TL]]</f>
        <v>-100</v>
      </c>
      <c r="GK29" s="18">
        <f>IF(STGY8[[#This Row],[SNO]]=0,0,IF(GL$10, IF(STGY8[[#This Row],[INS]]=0, 0, GN28), GN28))</f>
        <v>0</v>
      </c>
      <c r="GL29" s="18">
        <f>STGY8[[#This Row],[INS]]</f>
        <v>0</v>
      </c>
      <c r="GM29" s="18">
        <f>IF(STGY8[[#This Row],[WrL]]="Loss", (STGY8[[#This Row],[INS]]*(1 + GP$8/100)), IF(STGY8[[#This Row],[WrL]]="Won", (0), 0))</f>
        <v>0</v>
      </c>
      <c r="GN29" s="18">
        <f>IF(STGY8[[#This Row],[WrL]]="Loss", (STGY8[[#This Row],[PAM]]+STGY8[[#This Row],[LOS-TEN]]), IF(STGY8[[#This Row],[WrL]]="Won", (STGY8[[#This Row],[INS]]), 0))</f>
        <v>0</v>
      </c>
      <c r="GO29" s="18">
        <f>STGY8[[#This Row],[PAPT]]/2</f>
        <v>0</v>
      </c>
      <c r="GP29" s="43">
        <f>IF(STGY8[[#This Row],[SNO]]=0,0,IF(GL$10, IF(STGY8[[#This Row],[INS-TL]]=0, 0, STGY8[[#This Row],[PFT]]/STGY8[[#This Row],[INS-TL]]%), STGY8[[#This Row],[PFT]]/STGY8[[#This Row],[INS-TL]]%))</f>
        <v>-100</v>
      </c>
      <c r="GS29" s="20"/>
      <c r="GT29" s="21"/>
      <c r="GZ29" s="22"/>
      <c r="HB29" s="42">
        <f t="shared" si="8"/>
        <v>14</v>
      </c>
      <c r="HC29" s="12"/>
      <c r="HD29" s="18">
        <f>IF(STGY9[[#This Row],[SNO]]=0,0,IF(STGY9[[#This Row],[SNO]]=1,HJ$8,IF(HL$10, IF(HP28&gt;=HM$8,0,IF(HP28=0,HJ$8,HO28)), HO28)))</f>
        <v>0</v>
      </c>
      <c r="HE29" s="18" t="str">
        <f>IF(MAIN_STGY[[#This Row],[RSLT]]="","", MAIN_STGY[[#This Row],[RSLT]])</f>
        <v/>
      </c>
      <c r="HF2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" s="18">
        <f>IF(STGY9[[#This Row],[SNO]]=0,0,IF(HL$10, IF(HP28&gt;=HM$8, 0, STGY9[[#This Row],[INS]]+HH28), STGY9[[#This Row],[INS]]+HH28))</f>
        <v>100</v>
      </c>
      <c r="HI29" s="18">
        <f>IF(STGY9[[#This Row],[SNO]]=0,0,IF(HL$10, IF(HP28&gt;=HM$8, 0, HI28+STGY9[[#This Row],[RTN]]), HI28+STGY9[[#This Row],[RTN]]))</f>
        <v>0</v>
      </c>
      <c r="HJ29" s="18">
        <f>STGY9[[#This Row],[RTN-TL]]-STGY9[[#This Row],[INS-TL]]</f>
        <v>-100</v>
      </c>
      <c r="HK29" s="18">
        <f>IF(STGY9[[#This Row],[SNO]]=0,0,IF(HL$10, IF(STGY9[[#This Row],[INS]]=0, 0, HN28), HN28))</f>
        <v>0</v>
      </c>
      <c r="HL29" s="18">
        <f>STGY9[[#This Row],[INS]]</f>
        <v>0</v>
      </c>
      <c r="HM29" s="18">
        <f>IF(STGY9[[#This Row],[WrL]]="Loss", (STGY9[[#This Row],[INS]]*(1 + HP$8/100)), IF(STGY9[[#This Row],[WrL]]="Won", (0), 0))</f>
        <v>0</v>
      </c>
      <c r="HN29" s="18">
        <f>IF(STGY9[[#This Row],[WrL]]="Loss", (STGY9[[#This Row],[PAM]]+STGY9[[#This Row],[LOS-TEN]]), IF(STGY9[[#This Row],[WrL]]="Won", (STGY9[[#This Row],[INS]]), 0))</f>
        <v>0</v>
      </c>
      <c r="HO29" s="18">
        <f>STGY9[[#This Row],[PAPT]]/2</f>
        <v>0</v>
      </c>
      <c r="HP29" s="43">
        <f>IF(STGY9[[#This Row],[SNO]]=0,0,IF(HL$10, IF(STGY9[[#This Row],[INS-TL]]=0, 0, STGY9[[#This Row],[PFT]]/STGY9[[#This Row],[INS-TL]]%), STGY9[[#This Row],[PFT]]/STGY9[[#This Row],[INS-TL]]%))</f>
        <v>-100</v>
      </c>
      <c r="HS29" s="20"/>
      <c r="HT29" s="21"/>
      <c r="HZ29" s="22"/>
      <c r="IB29" s="42">
        <f t="shared" si="9"/>
        <v>14</v>
      </c>
      <c r="IC29" s="12"/>
      <c r="ID29" s="18">
        <f>IF(STGY10[[#This Row],[SNO]]=0,0,IF(STGY10[[#This Row],[SNO]]=1,IJ$8,IF(IL$10, IF(IP28&gt;=IM$8,0,IF(IP28=0,IJ$8,IO28)), IO28)))</f>
        <v>0</v>
      </c>
      <c r="IE29" s="18" t="str">
        <f>IF(MAIN_STGY[[#This Row],[RSLT]]="","", MAIN_STGY[[#This Row],[RSLT]])</f>
        <v/>
      </c>
      <c r="IF2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" s="18">
        <f>IF(STGY10[[#This Row],[SNO]]=0,0,IF(IL$10, IF(IP28&gt;=IM$8, 0, STGY10[[#This Row],[INS]]+IH28), STGY10[[#This Row],[INS]]+IH28))</f>
        <v>100</v>
      </c>
      <c r="II29" s="18">
        <f>IF(STGY10[[#This Row],[SNO]]=0,0,IF(IL$10, IF(IP28&gt;=IM$8, 0, II28+STGY10[[#This Row],[RTN]]), II28+STGY10[[#This Row],[RTN]]))</f>
        <v>0</v>
      </c>
      <c r="IJ29" s="18">
        <f>STGY10[[#This Row],[RTN-TL]]-STGY10[[#This Row],[INS-TL]]</f>
        <v>-100</v>
      </c>
      <c r="IK29" s="18">
        <f>IF(STGY10[[#This Row],[SNO]]=0,0,IF(IL$10, IF(STGY10[[#This Row],[INS]]=0, 0, IN28), IN28))</f>
        <v>0</v>
      </c>
      <c r="IL29" s="18">
        <f>STGY10[[#This Row],[INS]]</f>
        <v>0</v>
      </c>
      <c r="IM29" s="18">
        <f>IF(STGY10[[#This Row],[WrL]]="Loss", (STGY10[[#This Row],[INS]]*(1 + IP$8/100)), IF(STGY10[[#This Row],[WrL]]="Won", (0), 0))</f>
        <v>0</v>
      </c>
      <c r="IN29" s="18">
        <f>IF(STGY10[[#This Row],[WrL]]="Loss", (STGY10[[#This Row],[PAM]]+STGY10[[#This Row],[LOS-TEN]]), IF(STGY10[[#This Row],[WrL]]="Won", (STGY10[[#This Row],[INS]]), 0))</f>
        <v>0</v>
      </c>
      <c r="IO29" s="18">
        <f>STGY10[[#This Row],[PAPT]]/2</f>
        <v>0</v>
      </c>
      <c r="IP29" s="43">
        <f>IF(STGY10[[#This Row],[SNO]]=0,0,IF(IL$10, IF(STGY10[[#This Row],[INS-TL]]=0, 0, STGY10[[#This Row],[PFT]]/STGY10[[#This Row],[INS-TL]]%), STGY10[[#This Row],[PFT]]/STGY10[[#This Row],[INS-TL]]%))</f>
        <v>-100</v>
      </c>
      <c r="IS29" s="20"/>
      <c r="IT29" s="21"/>
      <c r="IZ29" s="22"/>
    </row>
    <row r="30" spans="2:260" ht="15.65" x14ac:dyDescent="0.3">
      <c r="B30" s="89">
        <f t="shared" si="0"/>
        <v>15</v>
      </c>
      <c r="C30" s="12"/>
      <c r="D30" s="18">
        <f>IF(MAIN_STGY[[#This Row],[SNO]]=0,0,IF(MAIN_STGY[[#This Row],[SNO]]=1,J$8,IF(L$10, IF(P29&gt;=M$8,0,IF(P29=0,J$8,O29)), O29)))</f>
        <v>0</v>
      </c>
      <c r="E30" s="12"/>
      <c r="F3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" s="18">
        <f>IF(MAIN_STGY[[#This Row],[SNO]]=0,0,IF(L$10, IF(P29&gt;=M$8, 0, MAIN_STGY[[#This Row],[INS]]+H29), MAIN_STGY[[#This Row],[INS]]+H29))</f>
        <v>100</v>
      </c>
      <c r="I30" s="18">
        <f>IF(MAIN_STGY[[#This Row],[SNO]]=0,0,IF(L$10, IF(P29&gt;=M$8, 0, I29+MAIN_STGY[[#This Row],[RTN]]), I29+MAIN_STGY[[#This Row],[RTN]]))</f>
        <v>0</v>
      </c>
      <c r="J30" s="18">
        <f>MAIN_STGY[[#This Row],[RTN-TL]]-MAIN_STGY[[#This Row],[INS-TL]]</f>
        <v>-100</v>
      </c>
      <c r="K30" s="18">
        <f>IF(MAIN_STGY[[#This Row],[SNO]]=0,0,IF(L$10, IF(MAIN_STGY[[#This Row],[INS]]=0, 0, N29), N29))</f>
        <v>0</v>
      </c>
      <c r="L30" s="18">
        <f>MAIN_STGY[[#This Row],[INS]]</f>
        <v>0</v>
      </c>
      <c r="M30" s="18">
        <f>IF(MAIN_STGY[[#This Row],[WrL]]="Loss", (MAIN_STGY[[#This Row],[INS]]*(1 + P$8/100)), IF(MAIN_STGY[[#This Row],[WrL]]="Won", (0), 0))</f>
        <v>0</v>
      </c>
      <c r="N30" s="18">
        <f>IF(MAIN_STGY[[#This Row],[WrL]]="Loss", (MAIN_STGY[[#This Row],[PAM]]+MAIN_STGY[[#This Row],[LOS-TEN]]), IF(MAIN_STGY[[#This Row],[WrL]]="Won", (MAIN_STGY[[#This Row],[INS]]), 0))</f>
        <v>0</v>
      </c>
      <c r="O30" s="18">
        <f>MAIN_STGY[[#This Row],[PAPT]]/2</f>
        <v>0</v>
      </c>
      <c r="P3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" s="47" t="str">
        <v>Strategy 03</v>
      </c>
      <c r="S30" s="86">
        <v>0</v>
      </c>
      <c r="T30" s="87">
        <v>100</v>
      </c>
      <c r="U30" s="85"/>
      <c r="V30" s="44"/>
      <c r="W30" s="55"/>
      <c r="X30" s="44"/>
      <c r="Z30" s="22"/>
      <c r="AB30" s="42">
        <f t="shared" si="1"/>
        <v>15</v>
      </c>
      <c r="AC30" s="12"/>
      <c r="AD30" s="18">
        <f>IF(STGY2[[#This Row],[SNO]]=0,0,IF(STGY2[[#This Row],[SNO]]=1,AJ$8,IF(AL$10, IF(AP29&gt;=AM$8,0,IF(AP29=0,AJ$8,AO29)), AO29)))</f>
        <v>0</v>
      </c>
      <c r="AE30" s="18" t="str">
        <f>IF(MAIN_STGY[[#This Row],[RSLT]]="","", MAIN_STGY[[#This Row],[RSLT]])</f>
        <v/>
      </c>
      <c r="AF3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" s="18">
        <f>IF(STGY2[[#This Row],[SNO]]=0,0,IF(AL$10, IF(AP29&gt;=AM$8, 0, STGY2[[#This Row],[INS]]+AH29), STGY2[[#This Row],[INS]]+AH29))</f>
        <v>100</v>
      </c>
      <c r="AI30" s="18">
        <f>IF(STGY2[[#This Row],[SNO]]=0,0,IF(AL$10, IF(AP29&gt;=AM$8, 0, AI29+STGY2[[#This Row],[RTN]]), AI29+STGY2[[#This Row],[RTN]]))</f>
        <v>0</v>
      </c>
      <c r="AJ30" s="18">
        <f>STGY2[[#This Row],[RTN-TL]]-STGY2[[#This Row],[INS-TL]]</f>
        <v>-100</v>
      </c>
      <c r="AK30" s="18">
        <f>IF(STGY2[[#This Row],[SNO]]=0,0,IF(AL$10, IF(STGY2[[#This Row],[INS]]=0, 0, AN29), AN29))</f>
        <v>0</v>
      </c>
      <c r="AL30" s="18">
        <f>STGY2[[#This Row],[INS]]</f>
        <v>0</v>
      </c>
      <c r="AM30" s="18">
        <f>IF(STGY2[[#This Row],[WrL]]="Loss", (STGY2[[#This Row],[INS]]*(1 + AP$8/100)), IF(STGY2[[#This Row],[WrL]]="Won", (0), 0))</f>
        <v>0</v>
      </c>
      <c r="AN30" s="18">
        <f>IF(STGY2[[#This Row],[WrL]]="Loss", (STGY2[[#This Row],[PAM]]+STGY2[[#This Row],[LOS-TEN]]), IF(STGY2[[#This Row],[WrL]]="Won", (STGY2[[#This Row],[INS]]), 0))</f>
        <v>0</v>
      </c>
      <c r="AO30" s="18">
        <f>STGY2[[#This Row],[PAPT]]/2</f>
        <v>0</v>
      </c>
      <c r="AP30" s="43">
        <f>IF(STGY2[[#This Row],[SNO]]=0,0,IF(AL$10, IF(STGY2[[#This Row],[INS-TL]]=0, 0, STGY2[[#This Row],[PFT]]/STGY2[[#This Row],[INS-TL]]%), STGY2[[#This Row],[PFT]]/STGY2[[#This Row],[INS-TL]]%))</f>
        <v>-100</v>
      </c>
      <c r="AS30" s="20"/>
      <c r="AT30" s="21"/>
      <c r="AZ30" s="22"/>
      <c r="BB30" s="42">
        <f t="shared" si="2"/>
        <v>15</v>
      </c>
      <c r="BC30" s="12"/>
      <c r="BD30" s="18">
        <f>IF(STGY3[[#This Row],[SNO]]=0,0,IF(STGY3[[#This Row],[SNO]]=1,BJ$8,IF(BL$10, IF(BP29&gt;=BM$8,0,IF(BP29=0,BJ$8,BO29)), BO29)))</f>
        <v>0</v>
      </c>
      <c r="BE30" s="18" t="str">
        <f>IF(MAIN_STGY[[#This Row],[RSLT]]="","", MAIN_STGY[[#This Row],[RSLT]])</f>
        <v/>
      </c>
      <c r="BF3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" s="18">
        <f>IF(STGY3[[#This Row],[SNO]]=0,0,IF(BL$10, IF(BP29&gt;=BM$8, 0, STGY3[[#This Row],[INS]]+BH29), STGY3[[#This Row],[INS]]+BH29))</f>
        <v>100</v>
      </c>
      <c r="BI30" s="18">
        <f>IF(STGY3[[#This Row],[SNO]]=0,0,IF(BL$10, IF(BP29&gt;=BM$8, 0, BI29+STGY3[[#This Row],[RTN]]), BI29+STGY3[[#This Row],[RTN]]))</f>
        <v>0</v>
      </c>
      <c r="BJ30" s="18">
        <f>STGY3[[#This Row],[RTN-TL]]-STGY3[[#This Row],[INS-TL]]</f>
        <v>-100</v>
      </c>
      <c r="BK30" s="18">
        <f>IF(STGY3[[#This Row],[SNO]]=0,0,IF(BL$10, IF(STGY3[[#This Row],[INS]]=0, 0, BN29), BN29))</f>
        <v>0</v>
      </c>
      <c r="BL30" s="18">
        <f>STGY3[[#This Row],[INS]]</f>
        <v>0</v>
      </c>
      <c r="BM30" s="18">
        <f>IF(STGY3[[#This Row],[WrL]]="Loss", (STGY3[[#This Row],[INS]]*(1 + BP$8/100)), IF(STGY3[[#This Row],[WrL]]="Won", (0), 0))</f>
        <v>0</v>
      </c>
      <c r="BN30" s="18">
        <f>IF(STGY3[[#This Row],[WrL]]="Loss", (STGY3[[#This Row],[PAM]]+STGY3[[#This Row],[LOS-TEN]]), IF(STGY3[[#This Row],[WrL]]="Won", (STGY3[[#This Row],[INS]]), 0))</f>
        <v>0</v>
      </c>
      <c r="BO30" s="18">
        <f>STGY3[[#This Row],[PAPT]]/2</f>
        <v>0</v>
      </c>
      <c r="BP30" s="43">
        <f>IF(STGY3[[#This Row],[SNO]]=0,0,IF(BL$10, IF(STGY3[[#This Row],[INS-TL]]=0, 0, STGY3[[#This Row],[PFT]]/STGY3[[#This Row],[INS-TL]]%), STGY3[[#This Row],[PFT]]/STGY3[[#This Row],[INS-TL]]%))</f>
        <v>-100</v>
      </c>
      <c r="BS30" s="20"/>
      <c r="BT30" s="21"/>
      <c r="BZ30" s="22"/>
      <c r="CB30" s="42">
        <f t="shared" si="3"/>
        <v>15</v>
      </c>
      <c r="CC30" s="12"/>
      <c r="CD30" s="18">
        <f>IF(STGY4[[#This Row],[SNO]]=0,0,IF(STGY4[[#This Row],[SNO]]=1,CJ$8,IF(CL$10, IF(CP29&gt;=CM$8,0,IF(CP29=0,CJ$8,CO29)), CO29)))</f>
        <v>0</v>
      </c>
      <c r="CE30" s="18" t="str">
        <f>IF(MAIN_STGY[[#This Row],[RSLT]]="","", MAIN_STGY[[#This Row],[RSLT]])</f>
        <v/>
      </c>
      <c r="CF3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" s="18">
        <f>IF(STGY4[[#This Row],[SNO]]=0,0,IF(CL$10, IF(CP29&gt;=CM$8, 0, STGY4[[#This Row],[INS]]+CH29), STGY4[[#This Row],[INS]]+CH29))</f>
        <v>100</v>
      </c>
      <c r="CI30" s="18">
        <f>IF(STGY4[[#This Row],[SNO]]=0,0,IF(CL$10, IF(CP29&gt;=CM$8, 0, CI29+STGY4[[#This Row],[RTN]]), CI29+STGY4[[#This Row],[RTN]]))</f>
        <v>0</v>
      </c>
      <c r="CJ30" s="18">
        <f>STGY4[[#This Row],[RTN-TL]]-STGY4[[#This Row],[INS-TL]]</f>
        <v>-100</v>
      </c>
      <c r="CK30" s="18">
        <f>IF(STGY4[[#This Row],[SNO]]=0,0,IF(CL$10, IF(STGY4[[#This Row],[INS]]=0, 0, CN29), CN29))</f>
        <v>0</v>
      </c>
      <c r="CL30" s="18">
        <f>STGY4[[#This Row],[INS]]</f>
        <v>0</v>
      </c>
      <c r="CM30" s="18">
        <f>IF(STGY4[[#This Row],[WrL]]="Loss", (STGY4[[#This Row],[INS]]*(1 + CP$8/100)), IF(STGY4[[#This Row],[WrL]]="Won", (0), 0))</f>
        <v>0</v>
      </c>
      <c r="CN30" s="18">
        <f>IF(STGY4[[#This Row],[WrL]]="Loss", (STGY4[[#This Row],[PAM]]+STGY4[[#This Row],[LOS-TEN]]), IF(STGY4[[#This Row],[WrL]]="Won", (STGY4[[#This Row],[INS]]), 0))</f>
        <v>0</v>
      </c>
      <c r="CO30" s="18">
        <f>STGY4[[#This Row],[PAPT]]/2</f>
        <v>0</v>
      </c>
      <c r="CP30" s="43">
        <f>IF(STGY4[[#This Row],[SNO]]=0,0,IF(CL$10, IF(STGY4[[#This Row],[INS-TL]]=0, 0, STGY4[[#This Row],[PFT]]/STGY4[[#This Row],[INS-TL]]%), STGY4[[#This Row],[PFT]]/STGY4[[#This Row],[INS-TL]]%))</f>
        <v>-100</v>
      </c>
      <c r="CS30" s="20"/>
      <c r="CT30" s="21"/>
      <c r="CZ30" s="22"/>
      <c r="DB30" s="42">
        <f t="shared" si="4"/>
        <v>15</v>
      </c>
      <c r="DC30" s="12"/>
      <c r="DD30" s="18">
        <f>IF(STGY5[[#This Row],[SNO]]=0,0,IF(STGY5[[#This Row],[SNO]]=1,DJ$8,IF(DL$10, IF(DP29&gt;=DM$8,0,IF(DP29=0,DJ$8,DO29)), DO29)))</f>
        <v>0</v>
      </c>
      <c r="DE30" s="18" t="str">
        <f>IF(MAIN_STGY[[#This Row],[RSLT]]="","", MAIN_STGY[[#This Row],[RSLT]])</f>
        <v/>
      </c>
      <c r="DF3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" s="18">
        <f>IF(STGY5[[#This Row],[SNO]]=0,0,IF(DL$10, IF(DP29&gt;=DM$8, 0, STGY5[[#This Row],[INS]]+DH29), STGY5[[#This Row],[INS]]+DH29))</f>
        <v>100</v>
      </c>
      <c r="DI30" s="18">
        <f>IF(STGY5[[#This Row],[SNO]]=0,0,IF(DL$10, IF(DP29&gt;=DM$8, 0, DI29+STGY5[[#This Row],[RTN]]), DI29+STGY5[[#This Row],[RTN]]))</f>
        <v>0</v>
      </c>
      <c r="DJ30" s="18">
        <f>STGY5[[#This Row],[RTN-TL]]-STGY5[[#This Row],[INS-TL]]</f>
        <v>-100</v>
      </c>
      <c r="DK30" s="18">
        <f>IF(STGY5[[#This Row],[SNO]]=0,0,IF(DL$10, IF(STGY5[[#This Row],[INS]]=0, 0, DN29), DN29))</f>
        <v>0</v>
      </c>
      <c r="DL30" s="18">
        <f>STGY5[[#This Row],[INS]]</f>
        <v>0</v>
      </c>
      <c r="DM30" s="18">
        <f>IF(STGY5[[#This Row],[WrL]]="Loss", (STGY5[[#This Row],[INS]]*(1 + DP$8/100)), IF(STGY5[[#This Row],[WrL]]="Won", (0), 0))</f>
        <v>0</v>
      </c>
      <c r="DN30" s="18">
        <f>IF(STGY5[[#This Row],[WrL]]="Loss", (STGY5[[#This Row],[PAM]]+STGY5[[#This Row],[LOS-TEN]]), IF(STGY5[[#This Row],[WrL]]="Won", (STGY5[[#This Row],[INS]]), 0))</f>
        <v>0</v>
      </c>
      <c r="DO30" s="18">
        <f>STGY5[[#This Row],[PAPT]]/2</f>
        <v>0</v>
      </c>
      <c r="DP30" s="43">
        <f>IF(STGY5[[#This Row],[SNO]]=0,0,IF(DL$10, IF(STGY5[[#This Row],[INS-TL]]=0, 0, STGY5[[#This Row],[PFT]]/STGY5[[#This Row],[INS-TL]]%), STGY5[[#This Row],[PFT]]/STGY5[[#This Row],[INS-TL]]%))</f>
        <v>-100</v>
      </c>
      <c r="DS30" s="20"/>
      <c r="DT30" s="21"/>
      <c r="DZ30" s="22"/>
      <c r="EB30" s="42">
        <f t="shared" si="5"/>
        <v>15</v>
      </c>
      <c r="EC30" s="12"/>
      <c r="ED30" s="18">
        <f>IF(STGY6[[#This Row],[SNO]]=0,0,IF(STGY6[[#This Row],[SNO]]=1,EJ$8,IF(EL$10, IF(EP29&gt;=EM$8,0,IF(EP29=0,EJ$8,EO29)), EO29)))</f>
        <v>0</v>
      </c>
      <c r="EE30" s="18" t="str">
        <f>IF(MAIN_STGY[[#This Row],[RSLT]]="","", MAIN_STGY[[#This Row],[RSLT]])</f>
        <v/>
      </c>
      <c r="EF3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" s="18">
        <f>IF(STGY6[[#This Row],[SNO]]=0,0,IF(EL$10, IF(EP29&gt;=EM$8, 0, STGY6[[#This Row],[INS]]+EH29), STGY6[[#This Row],[INS]]+EH29))</f>
        <v>100</v>
      </c>
      <c r="EI30" s="18">
        <f>IF(STGY6[[#This Row],[SNO]]=0,0,IF(EL$10, IF(EP29&gt;=EM$8, 0, EI29+STGY6[[#This Row],[RTN]]), EI29+STGY6[[#This Row],[RTN]]))</f>
        <v>0</v>
      </c>
      <c r="EJ30" s="18">
        <f>STGY6[[#This Row],[RTN-TL]]-STGY6[[#This Row],[INS-TL]]</f>
        <v>-100</v>
      </c>
      <c r="EK30" s="18">
        <f>IF(STGY6[[#This Row],[SNO]]=0,0,IF(EL$10, IF(STGY6[[#This Row],[INS]]=0, 0, EN29), EN29))</f>
        <v>0</v>
      </c>
      <c r="EL30" s="18">
        <f>STGY6[[#This Row],[INS]]</f>
        <v>0</v>
      </c>
      <c r="EM30" s="18">
        <f>IF(STGY6[[#This Row],[WrL]]="Loss", (STGY6[[#This Row],[INS]]*(1 + EP$8/100)), IF(STGY6[[#This Row],[WrL]]="Won", (0), 0))</f>
        <v>0</v>
      </c>
      <c r="EN30" s="18">
        <f>IF(STGY6[[#This Row],[WrL]]="Loss", (STGY6[[#This Row],[PAM]]+STGY6[[#This Row],[LOS-TEN]]), IF(STGY6[[#This Row],[WrL]]="Won", (STGY6[[#This Row],[INS]]), 0))</f>
        <v>0</v>
      </c>
      <c r="EO30" s="18">
        <f>STGY6[[#This Row],[PAPT]]/2</f>
        <v>0</v>
      </c>
      <c r="EP30" s="43">
        <f>IF(STGY6[[#This Row],[SNO]]=0,0,IF(EL$10, IF(STGY6[[#This Row],[INS-TL]]=0, 0, STGY6[[#This Row],[PFT]]/STGY6[[#This Row],[INS-TL]]%), STGY6[[#This Row],[PFT]]/STGY6[[#This Row],[INS-TL]]%))</f>
        <v>-100</v>
      </c>
      <c r="ES30" s="20"/>
      <c r="ET30" s="21"/>
      <c r="EZ30" s="22"/>
      <c r="FB30" s="42">
        <f t="shared" si="6"/>
        <v>15</v>
      </c>
      <c r="FC30" s="12"/>
      <c r="FD30" s="18">
        <f>IF(STGY7[[#This Row],[SNO]]=0,0,IF(STGY7[[#This Row],[SNO]]=1,FJ$8,IF(FL$10, IF(FP29&gt;=FM$8,0,IF(FP29=0,FJ$8,FO29)), FO29)))</f>
        <v>0</v>
      </c>
      <c r="FE30" s="18" t="str">
        <f>IF(MAIN_STGY[[#This Row],[RSLT]]="","", MAIN_STGY[[#This Row],[RSLT]])</f>
        <v/>
      </c>
      <c r="FF3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" s="18">
        <f>IF(STGY7[[#This Row],[SNO]]=0,0,IF(FL$10, IF(FP29&gt;=FM$8, 0, STGY7[[#This Row],[INS]]+FH29), STGY7[[#This Row],[INS]]+FH29))</f>
        <v>100</v>
      </c>
      <c r="FI30" s="18">
        <f>IF(STGY7[[#This Row],[SNO]]=0,0,IF(FL$10, IF(FP29&gt;=FM$8, 0, FI29+STGY7[[#This Row],[RTN]]), FI29+STGY7[[#This Row],[RTN]]))</f>
        <v>0</v>
      </c>
      <c r="FJ30" s="18">
        <f>STGY7[[#This Row],[RTN-TL]]-STGY7[[#This Row],[INS-TL]]</f>
        <v>-100</v>
      </c>
      <c r="FK30" s="18">
        <f>IF(STGY7[[#This Row],[SNO]]=0,0,IF(FL$10, IF(STGY7[[#This Row],[INS]]=0, 0, FN29), FN29))</f>
        <v>0</v>
      </c>
      <c r="FL30" s="18">
        <f>STGY7[[#This Row],[INS]]</f>
        <v>0</v>
      </c>
      <c r="FM30" s="18">
        <f>IF(STGY7[[#This Row],[WrL]]="Loss", (STGY7[[#This Row],[INS]]*(1 + FP$8/100)), IF(STGY7[[#This Row],[WrL]]="Won", (0), 0))</f>
        <v>0</v>
      </c>
      <c r="FN30" s="18">
        <f>IF(STGY7[[#This Row],[WrL]]="Loss", (STGY7[[#This Row],[PAM]]+STGY7[[#This Row],[LOS-TEN]]), IF(STGY7[[#This Row],[WrL]]="Won", (STGY7[[#This Row],[INS]]), 0))</f>
        <v>0</v>
      </c>
      <c r="FO30" s="18">
        <f>STGY7[[#This Row],[PAPT]]/2</f>
        <v>0</v>
      </c>
      <c r="FP30" s="43">
        <f>IF(STGY7[[#This Row],[SNO]]=0,0,IF(FL$10, IF(STGY7[[#This Row],[INS-TL]]=0, 0, STGY7[[#This Row],[PFT]]/STGY7[[#This Row],[INS-TL]]%), STGY7[[#This Row],[PFT]]/STGY7[[#This Row],[INS-TL]]%))</f>
        <v>-100</v>
      </c>
      <c r="FS30" s="20"/>
      <c r="FT30" s="21"/>
      <c r="FZ30" s="22"/>
      <c r="GB30" s="42">
        <f t="shared" si="7"/>
        <v>15</v>
      </c>
      <c r="GC30" s="12"/>
      <c r="GD30" s="18">
        <f>IF(STGY8[[#This Row],[SNO]]=0,0,IF(STGY8[[#This Row],[SNO]]=1,GJ$8,IF(GL$10, IF(GP29&gt;=GM$8,0,IF(GP29=0,GJ$8,GO29)), GO29)))</f>
        <v>0</v>
      </c>
      <c r="GE30" s="18" t="str">
        <f>IF(MAIN_STGY[[#This Row],[RSLT]]="","", MAIN_STGY[[#This Row],[RSLT]])</f>
        <v/>
      </c>
      <c r="GF3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" s="18">
        <f>IF(STGY8[[#This Row],[SNO]]=0,0,IF(GL$10, IF(GP29&gt;=GM$8, 0, STGY8[[#This Row],[INS]]+GH29), STGY8[[#This Row],[INS]]+GH29))</f>
        <v>100</v>
      </c>
      <c r="GI30" s="18">
        <f>IF(STGY8[[#This Row],[SNO]]=0,0,IF(GL$10, IF(GP29&gt;=GM$8, 0, GI29+STGY8[[#This Row],[RTN]]), GI29+STGY8[[#This Row],[RTN]]))</f>
        <v>0</v>
      </c>
      <c r="GJ30" s="18">
        <f>STGY8[[#This Row],[RTN-TL]]-STGY8[[#This Row],[INS-TL]]</f>
        <v>-100</v>
      </c>
      <c r="GK30" s="18">
        <f>IF(STGY8[[#This Row],[SNO]]=0,0,IF(GL$10, IF(STGY8[[#This Row],[INS]]=0, 0, GN29), GN29))</f>
        <v>0</v>
      </c>
      <c r="GL30" s="18">
        <f>STGY8[[#This Row],[INS]]</f>
        <v>0</v>
      </c>
      <c r="GM30" s="18">
        <f>IF(STGY8[[#This Row],[WrL]]="Loss", (STGY8[[#This Row],[INS]]*(1 + GP$8/100)), IF(STGY8[[#This Row],[WrL]]="Won", (0), 0))</f>
        <v>0</v>
      </c>
      <c r="GN30" s="18">
        <f>IF(STGY8[[#This Row],[WrL]]="Loss", (STGY8[[#This Row],[PAM]]+STGY8[[#This Row],[LOS-TEN]]), IF(STGY8[[#This Row],[WrL]]="Won", (STGY8[[#This Row],[INS]]), 0))</f>
        <v>0</v>
      </c>
      <c r="GO30" s="18">
        <f>STGY8[[#This Row],[PAPT]]/2</f>
        <v>0</v>
      </c>
      <c r="GP30" s="43">
        <f>IF(STGY8[[#This Row],[SNO]]=0,0,IF(GL$10, IF(STGY8[[#This Row],[INS-TL]]=0, 0, STGY8[[#This Row],[PFT]]/STGY8[[#This Row],[INS-TL]]%), STGY8[[#This Row],[PFT]]/STGY8[[#This Row],[INS-TL]]%))</f>
        <v>-100</v>
      </c>
      <c r="GS30" s="20"/>
      <c r="GT30" s="21"/>
      <c r="GZ30" s="22"/>
      <c r="HB30" s="42">
        <f t="shared" si="8"/>
        <v>15</v>
      </c>
      <c r="HC30" s="12"/>
      <c r="HD30" s="18">
        <f>IF(STGY9[[#This Row],[SNO]]=0,0,IF(STGY9[[#This Row],[SNO]]=1,HJ$8,IF(HL$10, IF(HP29&gt;=HM$8,0,IF(HP29=0,HJ$8,HO29)), HO29)))</f>
        <v>0</v>
      </c>
      <c r="HE30" s="18" t="str">
        <f>IF(MAIN_STGY[[#This Row],[RSLT]]="","", MAIN_STGY[[#This Row],[RSLT]])</f>
        <v/>
      </c>
      <c r="HF3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" s="18">
        <f>IF(STGY9[[#This Row],[SNO]]=0,0,IF(HL$10, IF(HP29&gt;=HM$8, 0, STGY9[[#This Row],[INS]]+HH29), STGY9[[#This Row],[INS]]+HH29))</f>
        <v>100</v>
      </c>
      <c r="HI30" s="18">
        <f>IF(STGY9[[#This Row],[SNO]]=0,0,IF(HL$10, IF(HP29&gt;=HM$8, 0, HI29+STGY9[[#This Row],[RTN]]), HI29+STGY9[[#This Row],[RTN]]))</f>
        <v>0</v>
      </c>
      <c r="HJ30" s="18">
        <f>STGY9[[#This Row],[RTN-TL]]-STGY9[[#This Row],[INS-TL]]</f>
        <v>-100</v>
      </c>
      <c r="HK30" s="18">
        <f>IF(STGY9[[#This Row],[SNO]]=0,0,IF(HL$10, IF(STGY9[[#This Row],[INS]]=0, 0, HN29), HN29))</f>
        <v>0</v>
      </c>
      <c r="HL30" s="18">
        <f>STGY9[[#This Row],[INS]]</f>
        <v>0</v>
      </c>
      <c r="HM30" s="18">
        <f>IF(STGY9[[#This Row],[WrL]]="Loss", (STGY9[[#This Row],[INS]]*(1 + HP$8/100)), IF(STGY9[[#This Row],[WrL]]="Won", (0), 0))</f>
        <v>0</v>
      </c>
      <c r="HN30" s="18">
        <f>IF(STGY9[[#This Row],[WrL]]="Loss", (STGY9[[#This Row],[PAM]]+STGY9[[#This Row],[LOS-TEN]]), IF(STGY9[[#This Row],[WrL]]="Won", (STGY9[[#This Row],[INS]]), 0))</f>
        <v>0</v>
      </c>
      <c r="HO30" s="18">
        <f>STGY9[[#This Row],[PAPT]]/2</f>
        <v>0</v>
      </c>
      <c r="HP30" s="43">
        <f>IF(STGY9[[#This Row],[SNO]]=0,0,IF(HL$10, IF(STGY9[[#This Row],[INS-TL]]=0, 0, STGY9[[#This Row],[PFT]]/STGY9[[#This Row],[INS-TL]]%), STGY9[[#This Row],[PFT]]/STGY9[[#This Row],[INS-TL]]%))</f>
        <v>-100</v>
      </c>
      <c r="HS30" s="20"/>
      <c r="HT30" s="21"/>
      <c r="HZ30" s="22"/>
      <c r="IB30" s="42">
        <f t="shared" si="9"/>
        <v>15</v>
      </c>
      <c r="IC30" s="12"/>
      <c r="ID30" s="18">
        <f>IF(STGY10[[#This Row],[SNO]]=0,0,IF(STGY10[[#This Row],[SNO]]=1,IJ$8,IF(IL$10, IF(IP29&gt;=IM$8,0,IF(IP29=0,IJ$8,IO29)), IO29)))</f>
        <v>0</v>
      </c>
      <c r="IE30" s="18" t="str">
        <f>IF(MAIN_STGY[[#This Row],[RSLT]]="","", MAIN_STGY[[#This Row],[RSLT]])</f>
        <v/>
      </c>
      <c r="IF3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" s="18">
        <f>IF(STGY10[[#This Row],[SNO]]=0,0,IF(IL$10, IF(IP29&gt;=IM$8, 0, STGY10[[#This Row],[INS]]+IH29), STGY10[[#This Row],[INS]]+IH29))</f>
        <v>100</v>
      </c>
      <c r="II30" s="18">
        <f>IF(STGY10[[#This Row],[SNO]]=0,0,IF(IL$10, IF(IP29&gt;=IM$8, 0, II29+STGY10[[#This Row],[RTN]]), II29+STGY10[[#This Row],[RTN]]))</f>
        <v>0</v>
      </c>
      <c r="IJ30" s="18">
        <f>STGY10[[#This Row],[RTN-TL]]-STGY10[[#This Row],[INS-TL]]</f>
        <v>-100</v>
      </c>
      <c r="IK30" s="18">
        <f>IF(STGY10[[#This Row],[SNO]]=0,0,IF(IL$10, IF(STGY10[[#This Row],[INS]]=0, 0, IN29), IN29))</f>
        <v>0</v>
      </c>
      <c r="IL30" s="18">
        <f>STGY10[[#This Row],[INS]]</f>
        <v>0</v>
      </c>
      <c r="IM30" s="18">
        <f>IF(STGY10[[#This Row],[WrL]]="Loss", (STGY10[[#This Row],[INS]]*(1 + IP$8/100)), IF(STGY10[[#This Row],[WrL]]="Won", (0), 0))</f>
        <v>0</v>
      </c>
      <c r="IN30" s="18">
        <f>IF(STGY10[[#This Row],[WrL]]="Loss", (STGY10[[#This Row],[PAM]]+STGY10[[#This Row],[LOS-TEN]]), IF(STGY10[[#This Row],[WrL]]="Won", (STGY10[[#This Row],[INS]]), 0))</f>
        <v>0</v>
      </c>
      <c r="IO30" s="18">
        <f>STGY10[[#This Row],[PAPT]]/2</f>
        <v>0</v>
      </c>
      <c r="IP30" s="43">
        <f>IF(STGY10[[#This Row],[SNO]]=0,0,IF(IL$10, IF(STGY10[[#This Row],[INS-TL]]=0, 0, STGY10[[#This Row],[PFT]]/STGY10[[#This Row],[INS-TL]]%), STGY10[[#This Row],[PFT]]/STGY10[[#This Row],[INS-TL]]%))</f>
        <v>-100</v>
      </c>
      <c r="IS30" s="20"/>
      <c r="IT30" s="21"/>
      <c r="IZ30" s="22"/>
    </row>
    <row r="31" spans="2:260" ht="15.65" x14ac:dyDescent="0.3">
      <c r="B31" s="89">
        <f t="shared" si="0"/>
        <v>16</v>
      </c>
      <c r="C31" s="12"/>
      <c r="D31" s="18">
        <f>IF(MAIN_STGY[[#This Row],[SNO]]=0,0,IF(MAIN_STGY[[#This Row],[SNO]]=1,J$8,IF(L$10, IF(P30&gt;=M$8,0,IF(P30=0,J$8,O30)), O30)))</f>
        <v>0</v>
      </c>
      <c r="E31" s="12"/>
      <c r="F3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1" s="18">
        <f>IF(MAIN_STGY[[#This Row],[SNO]]=0,0,IF(L$10, IF(P30&gt;=M$8, 0, MAIN_STGY[[#This Row],[INS]]+H30), MAIN_STGY[[#This Row],[INS]]+H30))</f>
        <v>100</v>
      </c>
      <c r="I31" s="18">
        <f>IF(MAIN_STGY[[#This Row],[SNO]]=0,0,IF(L$10, IF(P30&gt;=M$8, 0, I30+MAIN_STGY[[#This Row],[RTN]]), I30+MAIN_STGY[[#This Row],[RTN]]))</f>
        <v>0</v>
      </c>
      <c r="J31" s="18">
        <f>MAIN_STGY[[#This Row],[RTN-TL]]-MAIN_STGY[[#This Row],[INS-TL]]</f>
        <v>-100</v>
      </c>
      <c r="K31" s="18">
        <f>IF(MAIN_STGY[[#This Row],[SNO]]=0,0,IF(L$10, IF(MAIN_STGY[[#This Row],[INS]]=0, 0, N30), N30))</f>
        <v>0</v>
      </c>
      <c r="L31" s="18">
        <f>MAIN_STGY[[#This Row],[INS]]</f>
        <v>0</v>
      </c>
      <c r="M31" s="18">
        <f>IF(MAIN_STGY[[#This Row],[WrL]]="Loss", (MAIN_STGY[[#This Row],[INS]]*(1 + P$8/100)), IF(MAIN_STGY[[#This Row],[WrL]]="Won", (0), 0))</f>
        <v>0</v>
      </c>
      <c r="N31" s="18">
        <f>IF(MAIN_STGY[[#This Row],[WrL]]="Loss", (MAIN_STGY[[#This Row],[PAM]]+MAIN_STGY[[#This Row],[LOS-TEN]]), IF(MAIN_STGY[[#This Row],[WrL]]="Won", (MAIN_STGY[[#This Row],[INS]]), 0))</f>
        <v>0</v>
      </c>
      <c r="O31" s="18">
        <f>MAIN_STGY[[#This Row],[PAPT]]/2</f>
        <v>0</v>
      </c>
      <c r="P3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1" s="47" t="str">
        <v>Strategy 04</v>
      </c>
      <c r="S31" s="86">
        <v>0</v>
      </c>
      <c r="T31" s="87">
        <v>100</v>
      </c>
      <c r="U31" s="85"/>
      <c r="V31" s="44"/>
      <c r="W31" s="55"/>
      <c r="X31" s="44"/>
      <c r="Z31" s="22"/>
      <c r="AB31" s="42">
        <f t="shared" si="1"/>
        <v>16</v>
      </c>
      <c r="AC31" s="12"/>
      <c r="AD31" s="18">
        <f>IF(STGY2[[#This Row],[SNO]]=0,0,IF(STGY2[[#This Row],[SNO]]=1,AJ$8,IF(AL$10, IF(AP30&gt;=AM$8,0,IF(AP30=0,AJ$8,AO30)), AO30)))</f>
        <v>0</v>
      </c>
      <c r="AE31" s="18" t="str">
        <f>IF(MAIN_STGY[[#This Row],[RSLT]]="","", MAIN_STGY[[#This Row],[RSLT]])</f>
        <v/>
      </c>
      <c r="AF3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1" s="18">
        <f>IF(STGY2[[#This Row],[SNO]]=0,0,IF(AL$10, IF(AP30&gt;=AM$8, 0, STGY2[[#This Row],[INS]]+AH30), STGY2[[#This Row],[INS]]+AH30))</f>
        <v>100</v>
      </c>
      <c r="AI31" s="18">
        <f>IF(STGY2[[#This Row],[SNO]]=0,0,IF(AL$10, IF(AP30&gt;=AM$8, 0, AI30+STGY2[[#This Row],[RTN]]), AI30+STGY2[[#This Row],[RTN]]))</f>
        <v>0</v>
      </c>
      <c r="AJ31" s="18">
        <f>STGY2[[#This Row],[RTN-TL]]-STGY2[[#This Row],[INS-TL]]</f>
        <v>-100</v>
      </c>
      <c r="AK31" s="18">
        <f>IF(STGY2[[#This Row],[SNO]]=0,0,IF(AL$10, IF(STGY2[[#This Row],[INS]]=0, 0, AN30), AN30))</f>
        <v>0</v>
      </c>
      <c r="AL31" s="18">
        <f>STGY2[[#This Row],[INS]]</f>
        <v>0</v>
      </c>
      <c r="AM31" s="18">
        <f>IF(STGY2[[#This Row],[WrL]]="Loss", (STGY2[[#This Row],[INS]]*(1 + AP$8/100)), IF(STGY2[[#This Row],[WrL]]="Won", (0), 0))</f>
        <v>0</v>
      </c>
      <c r="AN31" s="18">
        <f>IF(STGY2[[#This Row],[WrL]]="Loss", (STGY2[[#This Row],[PAM]]+STGY2[[#This Row],[LOS-TEN]]), IF(STGY2[[#This Row],[WrL]]="Won", (STGY2[[#This Row],[INS]]), 0))</f>
        <v>0</v>
      </c>
      <c r="AO31" s="18">
        <f>STGY2[[#This Row],[PAPT]]/2</f>
        <v>0</v>
      </c>
      <c r="AP31" s="43">
        <f>IF(STGY2[[#This Row],[SNO]]=0,0,IF(AL$10, IF(STGY2[[#This Row],[INS-TL]]=0, 0, STGY2[[#This Row],[PFT]]/STGY2[[#This Row],[INS-TL]]%), STGY2[[#This Row],[PFT]]/STGY2[[#This Row],[INS-TL]]%))</f>
        <v>-100</v>
      </c>
      <c r="AS31" s="20"/>
      <c r="AT31" s="21"/>
      <c r="AZ31" s="22"/>
      <c r="BB31" s="42">
        <f t="shared" si="2"/>
        <v>16</v>
      </c>
      <c r="BC31" s="12"/>
      <c r="BD31" s="18">
        <f>IF(STGY3[[#This Row],[SNO]]=0,0,IF(STGY3[[#This Row],[SNO]]=1,BJ$8,IF(BL$10, IF(BP30&gt;=BM$8,0,IF(BP30=0,BJ$8,BO30)), BO30)))</f>
        <v>0</v>
      </c>
      <c r="BE31" s="18" t="str">
        <f>IF(MAIN_STGY[[#This Row],[RSLT]]="","", MAIN_STGY[[#This Row],[RSLT]])</f>
        <v/>
      </c>
      <c r="BF3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1" s="18">
        <f>IF(STGY3[[#This Row],[SNO]]=0,0,IF(BL$10, IF(BP30&gt;=BM$8, 0, STGY3[[#This Row],[INS]]+BH30), STGY3[[#This Row],[INS]]+BH30))</f>
        <v>100</v>
      </c>
      <c r="BI31" s="18">
        <f>IF(STGY3[[#This Row],[SNO]]=0,0,IF(BL$10, IF(BP30&gt;=BM$8, 0, BI30+STGY3[[#This Row],[RTN]]), BI30+STGY3[[#This Row],[RTN]]))</f>
        <v>0</v>
      </c>
      <c r="BJ31" s="18">
        <f>STGY3[[#This Row],[RTN-TL]]-STGY3[[#This Row],[INS-TL]]</f>
        <v>-100</v>
      </c>
      <c r="BK31" s="18">
        <f>IF(STGY3[[#This Row],[SNO]]=0,0,IF(BL$10, IF(STGY3[[#This Row],[INS]]=0, 0, BN30), BN30))</f>
        <v>0</v>
      </c>
      <c r="BL31" s="18">
        <f>STGY3[[#This Row],[INS]]</f>
        <v>0</v>
      </c>
      <c r="BM31" s="18">
        <f>IF(STGY3[[#This Row],[WrL]]="Loss", (STGY3[[#This Row],[INS]]*(1 + BP$8/100)), IF(STGY3[[#This Row],[WrL]]="Won", (0), 0))</f>
        <v>0</v>
      </c>
      <c r="BN31" s="18">
        <f>IF(STGY3[[#This Row],[WrL]]="Loss", (STGY3[[#This Row],[PAM]]+STGY3[[#This Row],[LOS-TEN]]), IF(STGY3[[#This Row],[WrL]]="Won", (STGY3[[#This Row],[INS]]), 0))</f>
        <v>0</v>
      </c>
      <c r="BO31" s="18">
        <f>STGY3[[#This Row],[PAPT]]/2</f>
        <v>0</v>
      </c>
      <c r="BP31" s="43">
        <f>IF(STGY3[[#This Row],[SNO]]=0,0,IF(BL$10, IF(STGY3[[#This Row],[INS-TL]]=0, 0, STGY3[[#This Row],[PFT]]/STGY3[[#This Row],[INS-TL]]%), STGY3[[#This Row],[PFT]]/STGY3[[#This Row],[INS-TL]]%))</f>
        <v>-100</v>
      </c>
      <c r="BS31" s="20"/>
      <c r="BT31" s="21"/>
      <c r="BZ31" s="22"/>
      <c r="CB31" s="42">
        <f t="shared" si="3"/>
        <v>16</v>
      </c>
      <c r="CC31" s="12"/>
      <c r="CD31" s="18">
        <f>IF(STGY4[[#This Row],[SNO]]=0,0,IF(STGY4[[#This Row],[SNO]]=1,CJ$8,IF(CL$10, IF(CP30&gt;=CM$8,0,IF(CP30=0,CJ$8,CO30)), CO30)))</f>
        <v>0</v>
      </c>
      <c r="CE31" s="18" t="str">
        <f>IF(MAIN_STGY[[#This Row],[RSLT]]="","", MAIN_STGY[[#This Row],[RSLT]])</f>
        <v/>
      </c>
      <c r="CF3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1" s="18">
        <f>IF(STGY4[[#This Row],[SNO]]=0,0,IF(CL$10, IF(CP30&gt;=CM$8, 0, STGY4[[#This Row],[INS]]+CH30), STGY4[[#This Row],[INS]]+CH30))</f>
        <v>100</v>
      </c>
      <c r="CI31" s="18">
        <f>IF(STGY4[[#This Row],[SNO]]=0,0,IF(CL$10, IF(CP30&gt;=CM$8, 0, CI30+STGY4[[#This Row],[RTN]]), CI30+STGY4[[#This Row],[RTN]]))</f>
        <v>0</v>
      </c>
      <c r="CJ31" s="18">
        <f>STGY4[[#This Row],[RTN-TL]]-STGY4[[#This Row],[INS-TL]]</f>
        <v>-100</v>
      </c>
      <c r="CK31" s="18">
        <f>IF(STGY4[[#This Row],[SNO]]=0,0,IF(CL$10, IF(STGY4[[#This Row],[INS]]=0, 0, CN30), CN30))</f>
        <v>0</v>
      </c>
      <c r="CL31" s="18">
        <f>STGY4[[#This Row],[INS]]</f>
        <v>0</v>
      </c>
      <c r="CM31" s="18">
        <f>IF(STGY4[[#This Row],[WrL]]="Loss", (STGY4[[#This Row],[INS]]*(1 + CP$8/100)), IF(STGY4[[#This Row],[WrL]]="Won", (0), 0))</f>
        <v>0</v>
      </c>
      <c r="CN31" s="18">
        <f>IF(STGY4[[#This Row],[WrL]]="Loss", (STGY4[[#This Row],[PAM]]+STGY4[[#This Row],[LOS-TEN]]), IF(STGY4[[#This Row],[WrL]]="Won", (STGY4[[#This Row],[INS]]), 0))</f>
        <v>0</v>
      </c>
      <c r="CO31" s="18">
        <f>STGY4[[#This Row],[PAPT]]/2</f>
        <v>0</v>
      </c>
      <c r="CP31" s="43">
        <f>IF(STGY4[[#This Row],[SNO]]=0,0,IF(CL$10, IF(STGY4[[#This Row],[INS-TL]]=0, 0, STGY4[[#This Row],[PFT]]/STGY4[[#This Row],[INS-TL]]%), STGY4[[#This Row],[PFT]]/STGY4[[#This Row],[INS-TL]]%))</f>
        <v>-100</v>
      </c>
      <c r="CS31" s="20"/>
      <c r="CT31" s="21"/>
      <c r="CZ31" s="22"/>
      <c r="DB31" s="42">
        <f t="shared" si="4"/>
        <v>16</v>
      </c>
      <c r="DC31" s="12"/>
      <c r="DD31" s="18">
        <f>IF(STGY5[[#This Row],[SNO]]=0,0,IF(STGY5[[#This Row],[SNO]]=1,DJ$8,IF(DL$10, IF(DP30&gt;=DM$8,0,IF(DP30=0,DJ$8,DO30)), DO30)))</f>
        <v>0</v>
      </c>
      <c r="DE31" s="18" t="str">
        <f>IF(MAIN_STGY[[#This Row],[RSLT]]="","", MAIN_STGY[[#This Row],[RSLT]])</f>
        <v/>
      </c>
      <c r="DF3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1" s="18">
        <f>IF(STGY5[[#This Row],[SNO]]=0,0,IF(DL$10, IF(DP30&gt;=DM$8, 0, STGY5[[#This Row],[INS]]+DH30), STGY5[[#This Row],[INS]]+DH30))</f>
        <v>100</v>
      </c>
      <c r="DI31" s="18">
        <f>IF(STGY5[[#This Row],[SNO]]=0,0,IF(DL$10, IF(DP30&gt;=DM$8, 0, DI30+STGY5[[#This Row],[RTN]]), DI30+STGY5[[#This Row],[RTN]]))</f>
        <v>0</v>
      </c>
      <c r="DJ31" s="18">
        <f>STGY5[[#This Row],[RTN-TL]]-STGY5[[#This Row],[INS-TL]]</f>
        <v>-100</v>
      </c>
      <c r="DK31" s="18">
        <f>IF(STGY5[[#This Row],[SNO]]=0,0,IF(DL$10, IF(STGY5[[#This Row],[INS]]=0, 0, DN30), DN30))</f>
        <v>0</v>
      </c>
      <c r="DL31" s="18">
        <f>STGY5[[#This Row],[INS]]</f>
        <v>0</v>
      </c>
      <c r="DM31" s="18">
        <f>IF(STGY5[[#This Row],[WrL]]="Loss", (STGY5[[#This Row],[INS]]*(1 + DP$8/100)), IF(STGY5[[#This Row],[WrL]]="Won", (0), 0))</f>
        <v>0</v>
      </c>
      <c r="DN31" s="18">
        <f>IF(STGY5[[#This Row],[WrL]]="Loss", (STGY5[[#This Row],[PAM]]+STGY5[[#This Row],[LOS-TEN]]), IF(STGY5[[#This Row],[WrL]]="Won", (STGY5[[#This Row],[INS]]), 0))</f>
        <v>0</v>
      </c>
      <c r="DO31" s="18">
        <f>STGY5[[#This Row],[PAPT]]/2</f>
        <v>0</v>
      </c>
      <c r="DP31" s="43">
        <f>IF(STGY5[[#This Row],[SNO]]=0,0,IF(DL$10, IF(STGY5[[#This Row],[INS-TL]]=0, 0, STGY5[[#This Row],[PFT]]/STGY5[[#This Row],[INS-TL]]%), STGY5[[#This Row],[PFT]]/STGY5[[#This Row],[INS-TL]]%))</f>
        <v>-100</v>
      </c>
      <c r="DS31" s="20"/>
      <c r="DT31" s="21"/>
      <c r="DZ31" s="22"/>
      <c r="EB31" s="42">
        <f t="shared" si="5"/>
        <v>16</v>
      </c>
      <c r="EC31" s="12"/>
      <c r="ED31" s="18">
        <f>IF(STGY6[[#This Row],[SNO]]=0,0,IF(STGY6[[#This Row],[SNO]]=1,EJ$8,IF(EL$10, IF(EP30&gt;=EM$8,0,IF(EP30=0,EJ$8,EO30)), EO30)))</f>
        <v>0</v>
      </c>
      <c r="EE31" s="18" t="str">
        <f>IF(MAIN_STGY[[#This Row],[RSLT]]="","", MAIN_STGY[[#This Row],[RSLT]])</f>
        <v/>
      </c>
      <c r="EF3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1" s="18">
        <f>IF(STGY6[[#This Row],[SNO]]=0,0,IF(EL$10, IF(EP30&gt;=EM$8, 0, STGY6[[#This Row],[INS]]+EH30), STGY6[[#This Row],[INS]]+EH30))</f>
        <v>100</v>
      </c>
      <c r="EI31" s="18">
        <f>IF(STGY6[[#This Row],[SNO]]=0,0,IF(EL$10, IF(EP30&gt;=EM$8, 0, EI30+STGY6[[#This Row],[RTN]]), EI30+STGY6[[#This Row],[RTN]]))</f>
        <v>0</v>
      </c>
      <c r="EJ31" s="18">
        <f>STGY6[[#This Row],[RTN-TL]]-STGY6[[#This Row],[INS-TL]]</f>
        <v>-100</v>
      </c>
      <c r="EK31" s="18">
        <f>IF(STGY6[[#This Row],[SNO]]=0,0,IF(EL$10, IF(STGY6[[#This Row],[INS]]=0, 0, EN30), EN30))</f>
        <v>0</v>
      </c>
      <c r="EL31" s="18">
        <f>STGY6[[#This Row],[INS]]</f>
        <v>0</v>
      </c>
      <c r="EM31" s="18">
        <f>IF(STGY6[[#This Row],[WrL]]="Loss", (STGY6[[#This Row],[INS]]*(1 + EP$8/100)), IF(STGY6[[#This Row],[WrL]]="Won", (0), 0))</f>
        <v>0</v>
      </c>
      <c r="EN31" s="18">
        <f>IF(STGY6[[#This Row],[WrL]]="Loss", (STGY6[[#This Row],[PAM]]+STGY6[[#This Row],[LOS-TEN]]), IF(STGY6[[#This Row],[WrL]]="Won", (STGY6[[#This Row],[INS]]), 0))</f>
        <v>0</v>
      </c>
      <c r="EO31" s="18">
        <f>STGY6[[#This Row],[PAPT]]/2</f>
        <v>0</v>
      </c>
      <c r="EP31" s="43">
        <f>IF(STGY6[[#This Row],[SNO]]=0,0,IF(EL$10, IF(STGY6[[#This Row],[INS-TL]]=0, 0, STGY6[[#This Row],[PFT]]/STGY6[[#This Row],[INS-TL]]%), STGY6[[#This Row],[PFT]]/STGY6[[#This Row],[INS-TL]]%))</f>
        <v>-100</v>
      </c>
      <c r="ES31" s="20"/>
      <c r="ET31" s="21"/>
      <c r="EZ31" s="22"/>
      <c r="FB31" s="42">
        <f t="shared" si="6"/>
        <v>16</v>
      </c>
      <c r="FC31" s="12"/>
      <c r="FD31" s="18">
        <f>IF(STGY7[[#This Row],[SNO]]=0,0,IF(STGY7[[#This Row],[SNO]]=1,FJ$8,IF(FL$10, IF(FP30&gt;=FM$8,0,IF(FP30=0,FJ$8,FO30)), FO30)))</f>
        <v>0</v>
      </c>
      <c r="FE31" s="18" t="str">
        <f>IF(MAIN_STGY[[#This Row],[RSLT]]="","", MAIN_STGY[[#This Row],[RSLT]])</f>
        <v/>
      </c>
      <c r="FF3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1" s="18">
        <f>IF(STGY7[[#This Row],[SNO]]=0,0,IF(FL$10, IF(FP30&gt;=FM$8, 0, STGY7[[#This Row],[INS]]+FH30), STGY7[[#This Row],[INS]]+FH30))</f>
        <v>100</v>
      </c>
      <c r="FI31" s="18">
        <f>IF(STGY7[[#This Row],[SNO]]=0,0,IF(FL$10, IF(FP30&gt;=FM$8, 0, FI30+STGY7[[#This Row],[RTN]]), FI30+STGY7[[#This Row],[RTN]]))</f>
        <v>0</v>
      </c>
      <c r="FJ31" s="18">
        <f>STGY7[[#This Row],[RTN-TL]]-STGY7[[#This Row],[INS-TL]]</f>
        <v>-100</v>
      </c>
      <c r="FK31" s="18">
        <f>IF(STGY7[[#This Row],[SNO]]=0,0,IF(FL$10, IF(STGY7[[#This Row],[INS]]=0, 0, FN30), FN30))</f>
        <v>0</v>
      </c>
      <c r="FL31" s="18">
        <f>STGY7[[#This Row],[INS]]</f>
        <v>0</v>
      </c>
      <c r="FM31" s="18">
        <f>IF(STGY7[[#This Row],[WrL]]="Loss", (STGY7[[#This Row],[INS]]*(1 + FP$8/100)), IF(STGY7[[#This Row],[WrL]]="Won", (0), 0))</f>
        <v>0</v>
      </c>
      <c r="FN31" s="18">
        <f>IF(STGY7[[#This Row],[WrL]]="Loss", (STGY7[[#This Row],[PAM]]+STGY7[[#This Row],[LOS-TEN]]), IF(STGY7[[#This Row],[WrL]]="Won", (STGY7[[#This Row],[INS]]), 0))</f>
        <v>0</v>
      </c>
      <c r="FO31" s="18">
        <f>STGY7[[#This Row],[PAPT]]/2</f>
        <v>0</v>
      </c>
      <c r="FP31" s="43">
        <f>IF(STGY7[[#This Row],[SNO]]=0,0,IF(FL$10, IF(STGY7[[#This Row],[INS-TL]]=0, 0, STGY7[[#This Row],[PFT]]/STGY7[[#This Row],[INS-TL]]%), STGY7[[#This Row],[PFT]]/STGY7[[#This Row],[INS-TL]]%))</f>
        <v>-100</v>
      </c>
      <c r="FS31" s="20"/>
      <c r="FT31" s="21"/>
      <c r="FZ31" s="22"/>
      <c r="GB31" s="42">
        <f t="shared" si="7"/>
        <v>16</v>
      </c>
      <c r="GC31" s="12"/>
      <c r="GD31" s="18">
        <f>IF(STGY8[[#This Row],[SNO]]=0,0,IF(STGY8[[#This Row],[SNO]]=1,GJ$8,IF(GL$10, IF(GP30&gt;=GM$8,0,IF(GP30=0,GJ$8,GO30)), GO30)))</f>
        <v>0</v>
      </c>
      <c r="GE31" s="18" t="str">
        <f>IF(MAIN_STGY[[#This Row],[RSLT]]="","", MAIN_STGY[[#This Row],[RSLT]])</f>
        <v/>
      </c>
      <c r="GF3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1" s="18">
        <f>IF(STGY8[[#This Row],[SNO]]=0,0,IF(GL$10, IF(GP30&gt;=GM$8, 0, STGY8[[#This Row],[INS]]+GH30), STGY8[[#This Row],[INS]]+GH30))</f>
        <v>100</v>
      </c>
      <c r="GI31" s="18">
        <f>IF(STGY8[[#This Row],[SNO]]=0,0,IF(GL$10, IF(GP30&gt;=GM$8, 0, GI30+STGY8[[#This Row],[RTN]]), GI30+STGY8[[#This Row],[RTN]]))</f>
        <v>0</v>
      </c>
      <c r="GJ31" s="18">
        <f>STGY8[[#This Row],[RTN-TL]]-STGY8[[#This Row],[INS-TL]]</f>
        <v>-100</v>
      </c>
      <c r="GK31" s="18">
        <f>IF(STGY8[[#This Row],[SNO]]=0,0,IF(GL$10, IF(STGY8[[#This Row],[INS]]=0, 0, GN30), GN30))</f>
        <v>0</v>
      </c>
      <c r="GL31" s="18">
        <f>STGY8[[#This Row],[INS]]</f>
        <v>0</v>
      </c>
      <c r="GM31" s="18">
        <f>IF(STGY8[[#This Row],[WrL]]="Loss", (STGY8[[#This Row],[INS]]*(1 + GP$8/100)), IF(STGY8[[#This Row],[WrL]]="Won", (0), 0))</f>
        <v>0</v>
      </c>
      <c r="GN31" s="18">
        <f>IF(STGY8[[#This Row],[WrL]]="Loss", (STGY8[[#This Row],[PAM]]+STGY8[[#This Row],[LOS-TEN]]), IF(STGY8[[#This Row],[WrL]]="Won", (STGY8[[#This Row],[INS]]), 0))</f>
        <v>0</v>
      </c>
      <c r="GO31" s="18">
        <f>STGY8[[#This Row],[PAPT]]/2</f>
        <v>0</v>
      </c>
      <c r="GP31" s="43">
        <f>IF(STGY8[[#This Row],[SNO]]=0,0,IF(GL$10, IF(STGY8[[#This Row],[INS-TL]]=0, 0, STGY8[[#This Row],[PFT]]/STGY8[[#This Row],[INS-TL]]%), STGY8[[#This Row],[PFT]]/STGY8[[#This Row],[INS-TL]]%))</f>
        <v>-100</v>
      </c>
      <c r="GS31" s="20"/>
      <c r="GT31" s="21"/>
      <c r="GZ31" s="22"/>
      <c r="HB31" s="42">
        <f t="shared" si="8"/>
        <v>16</v>
      </c>
      <c r="HC31" s="12"/>
      <c r="HD31" s="18">
        <f>IF(STGY9[[#This Row],[SNO]]=0,0,IF(STGY9[[#This Row],[SNO]]=1,HJ$8,IF(HL$10, IF(HP30&gt;=HM$8,0,IF(HP30=0,HJ$8,HO30)), HO30)))</f>
        <v>0</v>
      </c>
      <c r="HE31" s="18" t="str">
        <f>IF(MAIN_STGY[[#This Row],[RSLT]]="","", MAIN_STGY[[#This Row],[RSLT]])</f>
        <v/>
      </c>
      <c r="HF3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1" s="18">
        <f>IF(STGY9[[#This Row],[SNO]]=0,0,IF(HL$10, IF(HP30&gt;=HM$8, 0, STGY9[[#This Row],[INS]]+HH30), STGY9[[#This Row],[INS]]+HH30))</f>
        <v>100</v>
      </c>
      <c r="HI31" s="18">
        <f>IF(STGY9[[#This Row],[SNO]]=0,0,IF(HL$10, IF(HP30&gt;=HM$8, 0, HI30+STGY9[[#This Row],[RTN]]), HI30+STGY9[[#This Row],[RTN]]))</f>
        <v>0</v>
      </c>
      <c r="HJ31" s="18">
        <f>STGY9[[#This Row],[RTN-TL]]-STGY9[[#This Row],[INS-TL]]</f>
        <v>-100</v>
      </c>
      <c r="HK31" s="18">
        <f>IF(STGY9[[#This Row],[SNO]]=0,0,IF(HL$10, IF(STGY9[[#This Row],[INS]]=0, 0, HN30), HN30))</f>
        <v>0</v>
      </c>
      <c r="HL31" s="18">
        <f>STGY9[[#This Row],[INS]]</f>
        <v>0</v>
      </c>
      <c r="HM31" s="18">
        <f>IF(STGY9[[#This Row],[WrL]]="Loss", (STGY9[[#This Row],[INS]]*(1 + HP$8/100)), IF(STGY9[[#This Row],[WrL]]="Won", (0), 0))</f>
        <v>0</v>
      </c>
      <c r="HN31" s="18">
        <f>IF(STGY9[[#This Row],[WrL]]="Loss", (STGY9[[#This Row],[PAM]]+STGY9[[#This Row],[LOS-TEN]]), IF(STGY9[[#This Row],[WrL]]="Won", (STGY9[[#This Row],[INS]]), 0))</f>
        <v>0</v>
      </c>
      <c r="HO31" s="18">
        <f>STGY9[[#This Row],[PAPT]]/2</f>
        <v>0</v>
      </c>
      <c r="HP31" s="43">
        <f>IF(STGY9[[#This Row],[SNO]]=0,0,IF(HL$10, IF(STGY9[[#This Row],[INS-TL]]=0, 0, STGY9[[#This Row],[PFT]]/STGY9[[#This Row],[INS-TL]]%), STGY9[[#This Row],[PFT]]/STGY9[[#This Row],[INS-TL]]%))</f>
        <v>-100</v>
      </c>
      <c r="HS31" s="20"/>
      <c r="HT31" s="21"/>
      <c r="HZ31" s="22"/>
      <c r="IB31" s="42">
        <f t="shared" si="9"/>
        <v>16</v>
      </c>
      <c r="IC31" s="12"/>
      <c r="ID31" s="18">
        <f>IF(STGY10[[#This Row],[SNO]]=0,0,IF(STGY10[[#This Row],[SNO]]=1,IJ$8,IF(IL$10, IF(IP30&gt;=IM$8,0,IF(IP30=0,IJ$8,IO30)), IO30)))</f>
        <v>0</v>
      </c>
      <c r="IE31" s="18" t="str">
        <f>IF(MAIN_STGY[[#This Row],[RSLT]]="","", MAIN_STGY[[#This Row],[RSLT]])</f>
        <v/>
      </c>
      <c r="IF3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1" s="18">
        <f>IF(STGY10[[#This Row],[SNO]]=0,0,IF(IL$10, IF(IP30&gt;=IM$8, 0, STGY10[[#This Row],[INS]]+IH30), STGY10[[#This Row],[INS]]+IH30))</f>
        <v>100</v>
      </c>
      <c r="II31" s="18">
        <f>IF(STGY10[[#This Row],[SNO]]=0,0,IF(IL$10, IF(IP30&gt;=IM$8, 0, II30+STGY10[[#This Row],[RTN]]), II30+STGY10[[#This Row],[RTN]]))</f>
        <v>0</v>
      </c>
      <c r="IJ31" s="18">
        <f>STGY10[[#This Row],[RTN-TL]]-STGY10[[#This Row],[INS-TL]]</f>
        <v>-100</v>
      </c>
      <c r="IK31" s="18">
        <f>IF(STGY10[[#This Row],[SNO]]=0,0,IF(IL$10, IF(STGY10[[#This Row],[INS]]=0, 0, IN30), IN30))</f>
        <v>0</v>
      </c>
      <c r="IL31" s="18">
        <f>STGY10[[#This Row],[INS]]</f>
        <v>0</v>
      </c>
      <c r="IM31" s="18">
        <f>IF(STGY10[[#This Row],[WrL]]="Loss", (STGY10[[#This Row],[INS]]*(1 + IP$8/100)), IF(STGY10[[#This Row],[WrL]]="Won", (0), 0))</f>
        <v>0</v>
      </c>
      <c r="IN31" s="18">
        <f>IF(STGY10[[#This Row],[WrL]]="Loss", (STGY10[[#This Row],[PAM]]+STGY10[[#This Row],[LOS-TEN]]), IF(STGY10[[#This Row],[WrL]]="Won", (STGY10[[#This Row],[INS]]), 0))</f>
        <v>0</v>
      </c>
      <c r="IO31" s="18">
        <f>STGY10[[#This Row],[PAPT]]/2</f>
        <v>0</v>
      </c>
      <c r="IP31" s="43">
        <f>IF(STGY10[[#This Row],[SNO]]=0,0,IF(IL$10, IF(STGY10[[#This Row],[INS-TL]]=0, 0, STGY10[[#This Row],[PFT]]/STGY10[[#This Row],[INS-TL]]%), STGY10[[#This Row],[PFT]]/STGY10[[#This Row],[INS-TL]]%))</f>
        <v>-100</v>
      </c>
      <c r="IS31" s="20"/>
      <c r="IT31" s="21"/>
      <c r="IZ31" s="22"/>
    </row>
    <row r="32" spans="2:260" ht="15.65" x14ac:dyDescent="0.3">
      <c r="B32" s="89">
        <f t="shared" si="0"/>
        <v>17</v>
      </c>
      <c r="C32" s="12"/>
      <c r="D32" s="18">
        <f>IF(MAIN_STGY[[#This Row],[SNO]]=0,0,IF(MAIN_STGY[[#This Row],[SNO]]=1,J$8,IF(L$10, IF(P31&gt;=M$8,0,IF(P31=0,J$8,O31)), O31)))</f>
        <v>0</v>
      </c>
      <c r="E32" s="12"/>
      <c r="F3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2" s="18">
        <f>IF(MAIN_STGY[[#This Row],[SNO]]=0,0,IF(L$10, IF(P31&gt;=M$8, 0, MAIN_STGY[[#This Row],[INS]]+H31), MAIN_STGY[[#This Row],[INS]]+H31))</f>
        <v>100</v>
      </c>
      <c r="I32" s="18">
        <f>IF(MAIN_STGY[[#This Row],[SNO]]=0,0,IF(L$10, IF(P31&gt;=M$8, 0, I31+MAIN_STGY[[#This Row],[RTN]]), I31+MAIN_STGY[[#This Row],[RTN]]))</f>
        <v>0</v>
      </c>
      <c r="J32" s="18">
        <f>MAIN_STGY[[#This Row],[RTN-TL]]-MAIN_STGY[[#This Row],[INS-TL]]</f>
        <v>-100</v>
      </c>
      <c r="K32" s="18">
        <f>IF(MAIN_STGY[[#This Row],[SNO]]=0,0,IF(L$10, IF(MAIN_STGY[[#This Row],[INS]]=0, 0, N31), N31))</f>
        <v>0</v>
      </c>
      <c r="L32" s="18">
        <f>MAIN_STGY[[#This Row],[INS]]</f>
        <v>0</v>
      </c>
      <c r="M32" s="18">
        <f>IF(MAIN_STGY[[#This Row],[WrL]]="Loss", (MAIN_STGY[[#This Row],[INS]]*(1 + P$8/100)), IF(MAIN_STGY[[#This Row],[WrL]]="Won", (0), 0))</f>
        <v>0</v>
      </c>
      <c r="N32" s="18">
        <f>IF(MAIN_STGY[[#This Row],[WrL]]="Loss", (MAIN_STGY[[#This Row],[PAM]]+MAIN_STGY[[#This Row],[LOS-TEN]]), IF(MAIN_STGY[[#This Row],[WrL]]="Won", (MAIN_STGY[[#This Row],[INS]]), 0))</f>
        <v>0</v>
      </c>
      <c r="O32" s="18">
        <f>MAIN_STGY[[#This Row],[PAPT]]/2</f>
        <v>0</v>
      </c>
      <c r="P3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2" s="47" t="str">
        <v>Strategy 05</v>
      </c>
      <c r="S32" s="86">
        <v>0</v>
      </c>
      <c r="T32" s="87">
        <v>100</v>
      </c>
      <c r="U32" s="85"/>
      <c r="V32" s="44"/>
      <c r="W32" s="55"/>
      <c r="X32" s="44"/>
      <c r="Z32" s="22"/>
      <c r="AB32" s="42">
        <f t="shared" si="1"/>
        <v>17</v>
      </c>
      <c r="AC32" s="12"/>
      <c r="AD32" s="18">
        <f>IF(STGY2[[#This Row],[SNO]]=0,0,IF(STGY2[[#This Row],[SNO]]=1,AJ$8,IF(AL$10, IF(AP31&gt;=AM$8,0,IF(AP31=0,AJ$8,AO31)), AO31)))</f>
        <v>0</v>
      </c>
      <c r="AE32" s="18" t="str">
        <f>IF(MAIN_STGY[[#This Row],[RSLT]]="","", MAIN_STGY[[#This Row],[RSLT]])</f>
        <v/>
      </c>
      <c r="AF3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2" s="18">
        <f>IF(STGY2[[#This Row],[SNO]]=0,0,IF(AL$10, IF(AP31&gt;=AM$8, 0, STGY2[[#This Row],[INS]]+AH31), STGY2[[#This Row],[INS]]+AH31))</f>
        <v>100</v>
      </c>
      <c r="AI32" s="18">
        <f>IF(STGY2[[#This Row],[SNO]]=0,0,IF(AL$10, IF(AP31&gt;=AM$8, 0, AI31+STGY2[[#This Row],[RTN]]), AI31+STGY2[[#This Row],[RTN]]))</f>
        <v>0</v>
      </c>
      <c r="AJ32" s="18">
        <f>STGY2[[#This Row],[RTN-TL]]-STGY2[[#This Row],[INS-TL]]</f>
        <v>-100</v>
      </c>
      <c r="AK32" s="18">
        <f>IF(STGY2[[#This Row],[SNO]]=0,0,IF(AL$10, IF(STGY2[[#This Row],[INS]]=0, 0, AN31), AN31))</f>
        <v>0</v>
      </c>
      <c r="AL32" s="18">
        <f>STGY2[[#This Row],[INS]]</f>
        <v>0</v>
      </c>
      <c r="AM32" s="18">
        <f>IF(STGY2[[#This Row],[WrL]]="Loss", (STGY2[[#This Row],[INS]]*(1 + AP$8/100)), IF(STGY2[[#This Row],[WrL]]="Won", (0), 0))</f>
        <v>0</v>
      </c>
      <c r="AN32" s="18">
        <f>IF(STGY2[[#This Row],[WrL]]="Loss", (STGY2[[#This Row],[PAM]]+STGY2[[#This Row],[LOS-TEN]]), IF(STGY2[[#This Row],[WrL]]="Won", (STGY2[[#This Row],[INS]]), 0))</f>
        <v>0</v>
      </c>
      <c r="AO32" s="18">
        <f>STGY2[[#This Row],[PAPT]]/2</f>
        <v>0</v>
      </c>
      <c r="AP32" s="43">
        <f>IF(STGY2[[#This Row],[SNO]]=0,0,IF(AL$10, IF(STGY2[[#This Row],[INS-TL]]=0, 0, STGY2[[#This Row],[PFT]]/STGY2[[#This Row],[INS-TL]]%), STGY2[[#This Row],[PFT]]/STGY2[[#This Row],[INS-TL]]%))</f>
        <v>-100</v>
      </c>
      <c r="AS32" s="20"/>
      <c r="AT32" s="21"/>
      <c r="AZ32" s="22"/>
      <c r="BB32" s="42">
        <f t="shared" si="2"/>
        <v>17</v>
      </c>
      <c r="BC32" s="12"/>
      <c r="BD32" s="18">
        <f>IF(STGY3[[#This Row],[SNO]]=0,0,IF(STGY3[[#This Row],[SNO]]=1,BJ$8,IF(BL$10, IF(BP31&gt;=BM$8,0,IF(BP31=0,BJ$8,BO31)), BO31)))</f>
        <v>0</v>
      </c>
      <c r="BE32" s="18" t="str">
        <f>IF(MAIN_STGY[[#This Row],[RSLT]]="","", MAIN_STGY[[#This Row],[RSLT]])</f>
        <v/>
      </c>
      <c r="BF3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2" s="18">
        <f>IF(STGY3[[#This Row],[SNO]]=0,0,IF(BL$10, IF(BP31&gt;=BM$8, 0, STGY3[[#This Row],[INS]]+BH31), STGY3[[#This Row],[INS]]+BH31))</f>
        <v>100</v>
      </c>
      <c r="BI32" s="18">
        <f>IF(STGY3[[#This Row],[SNO]]=0,0,IF(BL$10, IF(BP31&gt;=BM$8, 0, BI31+STGY3[[#This Row],[RTN]]), BI31+STGY3[[#This Row],[RTN]]))</f>
        <v>0</v>
      </c>
      <c r="BJ32" s="18">
        <f>STGY3[[#This Row],[RTN-TL]]-STGY3[[#This Row],[INS-TL]]</f>
        <v>-100</v>
      </c>
      <c r="BK32" s="18">
        <f>IF(STGY3[[#This Row],[SNO]]=0,0,IF(BL$10, IF(STGY3[[#This Row],[INS]]=0, 0, BN31), BN31))</f>
        <v>0</v>
      </c>
      <c r="BL32" s="18">
        <f>STGY3[[#This Row],[INS]]</f>
        <v>0</v>
      </c>
      <c r="BM32" s="18">
        <f>IF(STGY3[[#This Row],[WrL]]="Loss", (STGY3[[#This Row],[INS]]*(1 + BP$8/100)), IF(STGY3[[#This Row],[WrL]]="Won", (0), 0))</f>
        <v>0</v>
      </c>
      <c r="BN32" s="18">
        <f>IF(STGY3[[#This Row],[WrL]]="Loss", (STGY3[[#This Row],[PAM]]+STGY3[[#This Row],[LOS-TEN]]), IF(STGY3[[#This Row],[WrL]]="Won", (STGY3[[#This Row],[INS]]), 0))</f>
        <v>0</v>
      </c>
      <c r="BO32" s="18">
        <f>STGY3[[#This Row],[PAPT]]/2</f>
        <v>0</v>
      </c>
      <c r="BP32" s="43">
        <f>IF(STGY3[[#This Row],[SNO]]=0,0,IF(BL$10, IF(STGY3[[#This Row],[INS-TL]]=0, 0, STGY3[[#This Row],[PFT]]/STGY3[[#This Row],[INS-TL]]%), STGY3[[#This Row],[PFT]]/STGY3[[#This Row],[INS-TL]]%))</f>
        <v>-100</v>
      </c>
      <c r="BS32" s="20"/>
      <c r="BT32" s="21"/>
      <c r="BZ32" s="22"/>
      <c r="CB32" s="42">
        <f t="shared" si="3"/>
        <v>17</v>
      </c>
      <c r="CC32" s="12"/>
      <c r="CD32" s="18">
        <f>IF(STGY4[[#This Row],[SNO]]=0,0,IF(STGY4[[#This Row],[SNO]]=1,CJ$8,IF(CL$10, IF(CP31&gt;=CM$8,0,IF(CP31=0,CJ$8,CO31)), CO31)))</f>
        <v>0</v>
      </c>
      <c r="CE32" s="18" t="str">
        <f>IF(MAIN_STGY[[#This Row],[RSLT]]="","", MAIN_STGY[[#This Row],[RSLT]])</f>
        <v/>
      </c>
      <c r="CF3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2" s="18">
        <f>IF(STGY4[[#This Row],[SNO]]=0,0,IF(CL$10, IF(CP31&gt;=CM$8, 0, STGY4[[#This Row],[INS]]+CH31), STGY4[[#This Row],[INS]]+CH31))</f>
        <v>100</v>
      </c>
      <c r="CI32" s="18">
        <f>IF(STGY4[[#This Row],[SNO]]=0,0,IF(CL$10, IF(CP31&gt;=CM$8, 0, CI31+STGY4[[#This Row],[RTN]]), CI31+STGY4[[#This Row],[RTN]]))</f>
        <v>0</v>
      </c>
      <c r="CJ32" s="18">
        <f>STGY4[[#This Row],[RTN-TL]]-STGY4[[#This Row],[INS-TL]]</f>
        <v>-100</v>
      </c>
      <c r="CK32" s="18">
        <f>IF(STGY4[[#This Row],[SNO]]=0,0,IF(CL$10, IF(STGY4[[#This Row],[INS]]=0, 0, CN31), CN31))</f>
        <v>0</v>
      </c>
      <c r="CL32" s="18">
        <f>STGY4[[#This Row],[INS]]</f>
        <v>0</v>
      </c>
      <c r="CM32" s="18">
        <f>IF(STGY4[[#This Row],[WrL]]="Loss", (STGY4[[#This Row],[INS]]*(1 + CP$8/100)), IF(STGY4[[#This Row],[WrL]]="Won", (0), 0))</f>
        <v>0</v>
      </c>
      <c r="CN32" s="18">
        <f>IF(STGY4[[#This Row],[WrL]]="Loss", (STGY4[[#This Row],[PAM]]+STGY4[[#This Row],[LOS-TEN]]), IF(STGY4[[#This Row],[WrL]]="Won", (STGY4[[#This Row],[INS]]), 0))</f>
        <v>0</v>
      </c>
      <c r="CO32" s="18">
        <f>STGY4[[#This Row],[PAPT]]/2</f>
        <v>0</v>
      </c>
      <c r="CP32" s="43">
        <f>IF(STGY4[[#This Row],[SNO]]=0,0,IF(CL$10, IF(STGY4[[#This Row],[INS-TL]]=0, 0, STGY4[[#This Row],[PFT]]/STGY4[[#This Row],[INS-TL]]%), STGY4[[#This Row],[PFT]]/STGY4[[#This Row],[INS-TL]]%))</f>
        <v>-100</v>
      </c>
      <c r="CS32" s="20"/>
      <c r="CT32" s="21"/>
      <c r="CZ32" s="22"/>
      <c r="DB32" s="42">
        <f t="shared" si="4"/>
        <v>17</v>
      </c>
      <c r="DC32" s="12"/>
      <c r="DD32" s="18">
        <f>IF(STGY5[[#This Row],[SNO]]=0,0,IF(STGY5[[#This Row],[SNO]]=1,DJ$8,IF(DL$10, IF(DP31&gt;=DM$8,0,IF(DP31=0,DJ$8,DO31)), DO31)))</f>
        <v>0</v>
      </c>
      <c r="DE32" s="18" t="str">
        <f>IF(MAIN_STGY[[#This Row],[RSLT]]="","", MAIN_STGY[[#This Row],[RSLT]])</f>
        <v/>
      </c>
      <c r="DF3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2" s="18">
        <f>IF(STGY5[[#This Row],[SNO]]=0,0,IF(DL$10, IF(DP31&gt;=DM$8, 0, STGY5[[#This Row],[INS]]+DH31), STGY5[[#This Row],[INS]]+DH31))</f>
        <v>100</v>
      </c>
      <c r="DI32" s="18">
        <f>IF(STGY5[[#This Row],[SNO]]=0,0,IF(DL$10, IF(DP31&gt;=DM$8, 0, DI31+STGY5[[#This Row],[RTN]]), DI31+STGY5[[#This Row],[RTN]]))</f>
        <v>0</v>
      </c>
      <c r="DJ32" s="18">
        <f>STGY5[[#This Row],[RTN-TL]]-STGY5[[#This Row],[INS-TL]]</f>
        <v>-100</v>
      </c>
      <c r="DK32" s="18">
        <f>IF(STGY5[[#This Row],[SNO]]=0,0,IF(DL$10, IF(STGY5[[#This Row],[INS]]=0, 0, DN31), DN31))</f>
        <v>0</v>
      </c>
      <c r="DL32" s="18">
        <f>STGY5[[#This Row],[INS]]</f>
        <v>0</v>
      </c>
      <c r="DM32" s="18">
        <f>IF(STGY5[[#This Row],[WrL]]="Loss", (STGY5[[#This Row],[INS]]*(1 + DP$8/100)), IF(STGY5[[#This Row],[WrL]]="Won", (0), 0))</f>
        <v>0</v>
      </c>
      <c r="DN32" s="18">
        <f>IF(STGY5[[#This Row],[WrL]]="Loss", (STGY5[[#This Row],[PAM]]+STGY5[[#This Row],[LOS-TEN]]), IF(STGY5[[#This Row],[WrL]]="Won", (STGY5[[#This Row],[INS]]), 0))</f>
        <v>0</v>
      </c>
      <c r="DO32" s="18">
        <f>STGY5[[#This Row],[PAPT]]/2</f>
        <v>0</v>
      </c>
      <c r="DP32" s="43">
        <f>IF(STGY5[[#This Row],[SNO]]=0,0,IF(DL$10, IF(STGY5[[#This Row],[INS-TL]]=0, 0, STGY5[[#This Row],[PFT]]/STGY5[[#This Row],[INS-TL]]%), STGY5[[#This Row],[PFT]]/STGY5[[#This Row],[INS-TL]]%))</f>
        <v>-100</v>
      </c>
      <c r="DS32" s="20"/>
      <c r="DT32" s="21"/>
      <c r="DZ32" s="22"/>
      <c r="EB32" s="42">
        <f t="shared" si="5"/>
        <v>17</v>
      </c>
      <c r="EC32" s="12"/>
      <c r="ED32" s="18">
        <f>IF(STGY6[[#This Row],[SNO]]=0,0,IF(STGY6[[#This Row],[SNO]]=1,EJ$8,IF(EL$10, IF(EP31&gt;=EM$8,0,IF(EP31=0,EJ$8,EO31)), EO31)))</f>
        <v>0</v>
      </c>
      <c r="EE32" s="18" t="str">
        <f>IF(MAIN_STGY[[#This Row],[RSLT]]="","", MAIN_STGY[[#This Row],[RSLT]])</f>
        <v/>
      </c>
      <c r="EF3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2" s="18">
        <f>IF(STGY6[[#This Row],[SNO]]=0,0,IF(EL$10, IF(EP31&gt;=EM$8, 0, STGY6[[#This Row],[INS]]+EH31), STGY6[[#This Row],[INS]]+EH31))</f>
        <v>100</v>
      </c>
      <c r="EI32" s="18">
        <f>IF(STGY6[[#This Row],[SNO]]=0,0,IF(EL$10, IF(EP31&gt;=EM$8, 0, EI31+STGY6[[#This Row],[RTN]]), EI31+STGY6[[#This Row],[RTN]]))</f>
        <v>0</v>
      </c>
      <c r="EJ32" s="18">
        <f>STGY6[[#This Row],[RTN-TL]]-STGY6[[#This Row],[INS-TL]]</f>
        <v>-100</v>
      </c>
      <c r="EK32" s="18">
        <f>IF(STGY6[[#This Row],[SNO]]=0,0,IF(EL$10, IF(STGY6[[#This Row],[INS]]=0, 0, EN31), EN31))</f>
        <v>0</v>
      </c>
      <c r="EL32" s="18">
        <f>STGY6[[#This Row],[INS]]</f>
        <v>0</v>
      </c>
      <c r="EM32" s="18">
        <f>IF(STGY6[[#This Row],[WrL]]="Loss", (STGY6[[#This Row],[INS]]*(1 + EP$8/100)), IF(STGY6[[#This Row],[WrL]]="Won", (0), 0))</f>
        <v>0</v>
      </c>
      <c r="EN32" s="18">
        <f>IF(STGY6[[#This Row],[WrL]]="Loss", (STGY6[[#This Row],[PAM]]+STGY6[[#This Row],[LOS-TEN]]), IF(STGY6[[#This Row],[WrL]]="Won", (STGY6[[#This Row],[INS]]), 0))</f>
        <v>0</v>
      </c>
      <c r="EO32" s="18">
        <f>STGY6[[#This Row],[PAPT]]/2</f>
        <v>0</v>
      </c>
      <c r="EP32" s="43">
        <f>IF(STGY6[[#This Row],[SNO]]=0,0,IF(EL$10, IF(STGY6[[#This Row],[INS-TL]]=0, 0, STGY6[[#This Row],[PFT]]/STGY6[[#This Row],[INS-TL]]%), STGY6[[#This Row],[PFT]]/STGY6[[#This Row],[INS-TL]]%))</f>
        <v>-100</v>
      </c>
      <c r="ES32" s="20"/>
      <c r="ET32" s="21"/>
      <c r="EZ32" s="22"/>
      <c r="FB32" s="42">
        <f t="shared" si="6"/>
        <v>17</v>
      </c>
      <c r="FC32" s="12"/>
      <c r="FD32" s="18">
        <f>IF(STGY7[[#This Row],[SNO]]=0,0,IF(STGY7[[#This Row],[SNO]]=1,FJ$8,IF(FL$10, IF(FP31&gt;=FM$8,0,IF(FP31=0,FJ$8,FO31)), FO31)))</f>
        <v>0</v>
      </c>
      <c r="FE32" s="18" t="str">
        <f>IF(MAIN_STGY[[#This Row],[RSLT]]="","", MAIN_STGY[[#This Row],[RSLT]])</f>
        <v/>
      </c>
      <c r="FF3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2" s="18">
        <f>IF(STGY7[[#This Row],[SNO]]=0,0,IF(FL$10, IF(FP31&gt;=FM$8, 0, STGY7[[#This Row],[INS]]+FH31), STGY7[[#This Row],[INS]]+FH31))</f>
        <v>100</v>
      </c>
      <c r="FI32" s="18">
        <f>IF(STGY7[[#This Row],[SNO]]=0,0,IF(FL$10, IF(FP31&gt;=FM$8, 0, FI31+STGY7[[#This Row],[RTN]]), FI31+STGY7[[#This Row],[RTN]]))</f>
        <v>0</v>
      </c>
      <c r="FJ32" s="18">
        <f>STGY7[[#This Row],[RTN-TL]]-STGY7[[#This Row],[INS-TL]]</f>
        <v>-100</v>
      </c>
      <c r="FK32" s="18">
        <f>IF(STGY7[[#This Row],[SNO]]=0,0,IF(FL$10, IF(STGY7[[#This Row],[INS]]=0, 0, FN31), FN31))</f>
        <v>0</v>
      </c>
      <c r="FL32" s="18">
        <f>STGY7[[#This Row],[INS]]</f>
        <v>0</v>
      </c>
      <c r="FM32" s="18">
        <f>IF(STGY7[[#This Row],[WrL]]="Loss", (STGY7[[#This Row],[INS]]*(1 + FP$8/100)), IF(STGY7[[#This Row],[WrL]]="Won", (0), 0))</f>
        <v>0</v>
      </c>
      <c r="FN32" s="18">
        <f>IF(STGY7[[#This Row],[WrL]]="Loss", (STGY7[[#This Row],[PAM]]+STGY7[[#This Row],[LOS-TEN]]), IF(STGY7[[#This Row],[WrL]]="Won", (STGY7[[#This Row],[INS]]), 0))</f>
        <v>0</v>
      </c>
      <c r="FO32" s="18">
        <f>STGY7[[#This Row],[PAPT]]/2</f>
        <v>0</v>
      </c>
      <c r="FP32" s="43">
        <f>IF(STGY7[[#This Row],[SNO]]=0,0,IF(FL$10, IF(STGY7[[#This Row],[INS-TL]]=0, 0, STGY7[[#This Row],[PFT]]/STGY7[[#This Row],[INS-TL]]%), STGY7[[#This Row],[PFT]]/STGY7[[#This Row],[INS-TL]]%))</f>
        <v>-100</v>
      </c>
      <c r="FS32" s="20"/>
      <c r="FT32" s="21"/>
      <c r="FZ32" s="22"/>
      <c r="GB32" s="42">
        <f t="shared" si="7"/>
        <v>17</v>
      </c>
      <c r="GC32" s="12"/>
      <c r="GD32" s="18">
        <f>IF(STGY8[[#This Row],[SNO]]=0,0,IF(STGY8[[#This Row],[SNO]]=1,GJ$8,IF(GL$10, IF(GP31&gt;=GM$8,0,IF(GP31=0,GJ$8,GO31)), GO31)))</f>
        <v>0</v>
      </c>
      <c r="GE32" s="18" t="str">
        <f>IF(MAIN_STGY[[#This Row],[RSLT]]="","", MAIN_STGY[[#This Row],[RSLT]])</f>
        <v/>
      </c>
      <c r="GF3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2" s="18">
        <f>IF(STGY8[[#This Row],[SNO]]=0,0,IF(GL$10, IF(GP31&gt;=GM$8, 0, STGY8[[#This Row],[INS]]+GH31), STGY8[[#This Row],[INS]]+GH31))</f>
        <v>100</v>
      </c>
      <c r="GI32" s="18">
        <f>IF(STGY8[[#This Row],[SNO]]=0,0,IF(GL$10, IF(GP31&gt;=GM$8, 0, GI31+STGY8[[#This Row],[RTN]]), GI31+STGY8[[#This Row],[RTN]]))</f>
        <v>0</v>
      </c>
      <c r="GJ32" s="18">
        <f>STGY8[[#This Row],[RTN-TL]]-STGY8[[#This Row],[INS-TL]]</f>
        <v>-100</v>
      </c>
      <c r="GK32" s="18">
        <f>IF(STGY8[[#This Row],[SNO]]=0,0,IF(GL$10, IF(STGY8[[#This Row],[INS]]=0, 0, GN31), GN31))</f>
        <v>0</v>
      </c>
      <c r="GL32" s="18">
        <f>STGY8[[#This Row],[INS]]</f>
        <v>0</v>
      </c>
      <c r="GM32" s="18">
        <f>IF(STGY8[[#This Row],[WrL]]="Loss", (STGY8[[#This Row],[INS]]*(1 + GP$8/100)), IF(STGY8[[#This Row],[WrL]]="Won", (0), 0))</f>
        <v>0</v>
      </c>
      <c r="GN32" s="18">
        <f>IF(STGY8[[#This Row],[WrL]]="Loss", (STGY8[[#This Row],[PAM]]+STGY8[[#This Row],[LOS-TEN]]), IF(STGY8[[#This Row],[WrL]]="Won", (STGY8[[#This Row],[INS]]), 0))</f>
        <v>0</v>
      </c>
      <c r="GO32" s="18">
        <f>STGY8[[#This Row],[PAPT]]/2</f>
        <v>0</v>
      </c>
      <c r="GP32" s="43">
        <f>IF(STGY8[[#This Row],[SNO]]=0,0,IF(GL$10, IF(STGY8[[#This Row],[INS-TL]]=0, 0, STGY8[[#This Row],[PFT]]/STGY8[[#This Row],[INS-TL]]%), STGY8[[#This Row],[PFT]]/STGY8[[#This Row],[INS-TL]]%))</f>
        <v>-100</v>
      </c>
      <c r="GS32" s="20"/>
      <c r="GT32" s="21"/>
      <c r="GZ32" s="22"/>
      <c r="HB32" s="42">
        <f t="shared" si="8"/>
        <v>17</v>
      </c>
      <c r="HC32" s="12"/>
      <c r="HD32" s="18">
        <f>IF(STGY9[[#This Row],[SNO]]=0,0,IF(STGY9[[#This Row],[SNO]]=1,HJ$8,IF(HL$10, IF(HP31&gt;=HM$8,0,IF(HP31=0,HJ$8,HO31)), HO31)))</f>
        <v>0</v>
      </c>
      <c r="HE32" s="18" t="str">
        <f>IF(MAIN_STGY[[#This Row],[RSLT]]="","", MAIN_STGY[[#This Row],[RSLT]])</f>
        <v/>
      </c>
      <c r="HF3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2" s="18">
        <f>IF(STGY9[[#This Row],[SNO]]=0,0,IF(HL$10, IF(HP31&gt;=HM$8, 0, STGY9[[#This Row],[INS]]+HH31), STGY9[[#This Row],[INS]]+HH31))</f>
        <v>100</v>
      </c>
      <c r="HI32" s="18">
        <f>IF(STGY9[[#This Row],[SNO]]=0,0,IF(HL$10, IF(HP31&gt;=HM$8, 0, HI31+STGY9[[#This Row],[RTN]]), HI31+STGY9[[#This Row],[RTN]]))</f>
        <v>0</v>
      </c>
      <c r="HJ32" s="18">
        <f>STGY9[[#This Row],[RTN-TL]]-STGY9[[#This Row],[INS-TL]]</f>
        <v>-100</v>
      </c>
      <c r="HK32" s="18">
        <f>IF(STGY9[[#This Row],[SNO]]=0,0,IF(HL$10, IF(STGY9[[#This Row],[INS]]=0, 0, HN31), HN31))</f>
        <v>0</v>
      </c>
      <c r="HL32" s="18">
        <f>STGY9[[#This Row],[INS]]</f>
        <v>0</v>
      </c>
      <c r="HM32" s="18">
        <f>IF(STGY9[[#This Row],[WrL]]="Loss", (STGY9[[#This Row],[INS]]*(1 + HP$8/100)), IF(STGY9[[#This Row],[WrL]]="Won", (0), 0))</f>
        <v>0</v>
      </c>
      <c r="HN32" s="18">
        <f>IF(STGY9[[#This Row],[WrL]]="Loss", (STGY9[[#This Row],[PAM]]+STGY9[[#This Row],[LOS-TEN]]), IF(STGY9[[#This Row],[WrL]]="Won", (STGY9[[#This Row],[INS]]), 0))</f>
        <v>0</v>
      </c>
      <c r="HO32" s="18">
        <f>STGY9[[#This Row],[PAPT]]/2</f>
        <v>0</v>
      </c>
      <c r="HP32" s="43">
        <f>IF(STGY9[[#This Row],[SNO]]=0,0,IF(HL$10, IF(STGY9[[#This Row],[INS-TL]]=0, 0, STGY9[[#This Row],[PFT]]/STGY9[[#This Row],[INS-TL]]%), STGY9[[#This Row],[PFT]]/STGY9[[#This Row],[INS-TL]]%))</f>
        <v>-100</v>
      </c>
      <c r="HS32" s="20"/>
      <c r="HT32" s="21"/>
      <c r="HZ32" s="22"/>
      <c r="IB32" s="42">
        <f t="shared" si="9"/>
        <v>17</v>
      </c>
      <c r="IC32" s="12"/>
      <c r="ID32" s="18">
        <f>IF(STGY10[[#This Row],[SNO]]=0,0,IF(STGY10[[#This Row],[SNO]]=1,IJ$8,IF(IL$10, IF(IP31&gt;=IM$8,0,IF(IP31=0,IJ$8,IO31)), IO31)))</f>
        <v>0</v>
      </c>
      <c r="IE32" s="18" t="str">
        <f>IF(MAIN_STGY[[#This Row],[RSLT]]="","", MAIN_STGY[[#This Row],[RSLT]])</f>
        <v/>
      </c>
      <c r="IF3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2" s="18">
        <f>IF(STGY10[[#This Row],[SNO]]=0,0,IF(IL$10, IF(IP31&gt;=IM$8, 0, STGY10[[#This Row],[INS]]+IH31), STGY10[[#This Row],[INS]]+IH31))</f>
        <v>100</v>
      </c>
      <c r="II32" s="18">
        <f>IF(STGY10[[#This Row],[SNO]]=0,0,IF(IL$10, IF(IP31&gt;=IM$8, 0, II31+STGY10[[#This Row],[RTN]]), II31+STGY10[[#This Row],[RTN]]))</f>
        <v>0</v>
      </c>
      <c r="IJ32" s="18">
        <f>STGY10[[#This Row],[RTN-TL]]-STGY10[[#This Row],[INS-TL]]</f>
        <v>-100</v>
      </c>
      <c r="IK32" s="18">
        <f>IF(STGY10[[#This Row],[SNO]]=0,0,IF(IL$10, IF(STGY10[[#This Row],[INS]]=0, 0, IN31), IN31))</f>
        <v>0</v>
      </c>
      <c r="IL32" s="18">
        <f>STGY10[[#This Row],[INS]]</f>
        <v>0</v>
      </c>
      <c r="IM32" s="18">
        <f>IF(STGY10[[#This Row],[WrL]]="Loss", (STGY10[[#This Row],[INS]]*(1 + IP$8/100)), IF(STGY10[[#This Row],[WrL]]="Won", (0), 0))</f>
        <v>0</v>
      </c>
      <c r="IN32" s="18">
        <f>IF(STGY10[[#This Row],[WrL]]="Loss", (STGY10[[#This Row],[PAM]]+STGY10[[#This Row],[LOS-TEN]]), IF(STGY10[[#This Row],[WrL]]="Won", (STGY10[[#This Row],[INS]]), 0))</f>
        <v>0</v>
      </c>
      <c r="IO32" s="18">
        <f>STGY10[[#This Row],[PAPT]]/2</f>
        <v>0</v>
      </c>
      <c r="IP32" s="43">
        <f>IF(STGY10[[#This Row],[SNO]]=0,0,IF(IL$10, IF(STGY10[[#This Row],[INS-TL]]=0, 0, STGY10[[#This Row],[PFT]]/STGY10[[#This Row],[INS-TL]]%), STGY10[[#This Row],[PFT]]/STGY10[[#This Row],[INS-TL]]%))</f>
        <v>-100</v>
      </c>
      <c r="IS32" s="20"/>
      <c r="IT32" s="21"/>
      <c r="IZ32" s="22"/>
    </row>
    <row r="33" spans="2:260" ht="15.65" x14ac:dyDescent="0.3">
      <c r="B33" s="89">
        <f t="shared" si="0"/>
        <v>18</v>
      </c>
      <c r="C33" s="12"/>
      <c r="D33" s="18">
        <f>IF(MAIN_STGY[[#This Row],[SNO]]=0,0,IF(MAIN_STGY[[#This Row],[SNO]]=1,J$8,IF(L$10, IF(P32&gt;=M$8,0,IF(P32=0,J$8,O32)), O32)))</f>
        <v>0</v>
      </c>
      <c r="E33" s="12"/>
      <c r="F3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3" s="18">
        <f>IF(MAIN_STGY[[#This Row],[SNO]]=0,0,IF(L$10, IF(P32&gt;=M$8, 0, MAIN_STGY[[#This Row],[INS]]+H32), MAIN_STGY[[#This Row],[INS]]+H32))</f>
        <v>100</v>
      </c>
      <c r="I33" s="18">
        <f>IF(MAIN_STGY[[#This Row],[SNO]]=0,0,IF(L$10, IF(P32&gt;=M$8, 0, I32+MAIN_STGY[[#This Row],[RTN]]), I32+MAIN_STGY[[#This Row],[RTN]]))</f>
        <v>0</v>
      </c>
      <c r="J33" s="18">
        <f>MAIN_STGY[[#This Row],[RTN-TL]]-MAIN_STGY[[#This Row],[INS-TL]]</f>
        <v>-100</v>
      </c>
      <c r="K33" s="18">
        <f>IF(MAIN_STGY[[#This Row],[SNO]]=0,0,IF(L$10, IF(MAIN_STGY[[#This Row],[INS]]=0, 0, N32), N32))</f>
        <v>0</v>
      </c>
      <c r="L33" s="18">
        <f>MAIN_STGY[[#This Row],[INS]]</f>
        <v>0</v>
      </c>
      <c r="M33" s="18">
        <f>IF(MAIN_STGY[[#This Row],[WrL]]="Loss", (MAIN_STGY[[#This Row],[INS]]*(1 + P$8/100)), IF(MAIN_STGY[[#This Row],[WrL]]="Won", (0), 0))</f>
        <v>0</v>
      </c>
      <c r="N33" s="18">
        <f>IF(MAIN_STGY[[#This Row],[WrL]]="Loss", (MAIN_STGY[[#This Row],[PAM]]+MAIN_STGY[[#This Row],[LOS-TEN]]), IF(MAIN_STGY[[#This Row],[WrL]]="Won", (MAIN_STGY[[#This Row],[INS]]), 0))</f>
        <v>0</v>
      </c>
      <c r="O33" s="18">
        <f>MAIN_STGY[[#This Row],[PAPT]]/2</f>
        <v>0</v>
      </c>
      <c r="P3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3" s="91" t="str">
        <v>Strategy 06</v>
      </c>
      <c r="S33" s="92">
        <v>0</v>
      </c>
      <c r="T33" s="93">
        <v>100</v>
      </c>
      <c r="U33" s="85"/>
      <c r="V33" s="44"/>
      <c r="W33" s="55"/>
      <c r="X33" s="44"/>
      <c r="Z33" s="22"/>
      <c r="AB33" s="42">
        <f t="shared" si="1"/>
        <v>18</v>
      </c>
      <c r="AC33" s="12"/>
      <c r="AD33" s="18">
        <f>IF(STGY2[[#This Row],[SNO]]=0,0,IF(STGY2[[#This Row],[SNO]]=1,AJ$8,IF(AL$10, IF(AP32&gt;=AM$8,0,IF(AP32=0,AJ$8,AO32)), AO32)))</f>
        <v>0</v>
      </c>
      <c r="AE33" s="18" t="str">
        <f>IF(MAIN_STGY[[#This Row],[RSLT]]="","", MAIN_STGY[[#This Row],[RSLT]])</f>
        <v/>
      </c>
      <c r="AF3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3" s="18">
        <f>IF(STGY2[[#This Row],[SNO]]=0,0,IF(AL$10, IF(AP32&gt;=AM$8, 0, STGY2[[#This Row],[INS]]+AH32), STGY2[[#This Row],[INS]]+AH32))</f>
        <v>100</v>
      </c>
      <c r="AI33" s="18">
        <f>IF(STGY2[[#This Row],[SNO]]=0,0,IF(AL$10, IF(AP32&gt;=AM$8, 0, AI32+STGY2[[#This Row],[RTN]]), AI32+STGY2[[#This Row],[RTN]]))</f>
        <v>0</v>
      </c>
      <c r="AJ33" s="18">
        <f>STGY2[[#This Row],[RTN-TL]]-STGY2[[#This Row],[INS-TL]]</f>
        <v>-100</v>
      </c>
      <c r="AK33" s="18">
        <f>IF(STGY2[[#This Row],[SNO]]=0,0,IF(AL$10, IF(STGY2[[#This Row],[INS]]=0, 0, AN32), AN32))</f>
        <v>0</v>
      </c>
      <c r="AL33" s="18">
        <f>STGY2[[#This Row],[INS]]</f>
        <v>0</v>
      </c>
      <c r="AM33" s="18">
        <f>IF(STGY2[[#This Row],[WrL]]="Loss", (STGY2[[#This Row],[INS]]*(1 + AP$8/100)), IF(STGY2[[#This Row],[WrL]]="Won", (0), 0))</f>
        <v>0</v>
      </c>
      <c r="AN33" s="18">
        <f>IF(STGY2[[#This Row],[WrL]]="Loss", (STGY2[[#This Row],[PAM]]+STGY2[[#This Row],[LOS-TEN]]), IF(STGY2[[#This Row],[WrL]]="Won", (STGY2[[#This Row],[INS]]), 0))</f>
        <v>0</v>
      </c>
      <c r="AO33" s="18">
        <f>STGY2[[#This Row],[PAPT]]/2</f>
        <v>0</v>
      </c>
      <c r="AP33" s="43">
        <f>IF(STGY2[[#This Row],[SNO]]=0,0,IF(AL$10, IF(STGY2[[#This Row],[INS-TL]]=0, 0, STGY2[[#This Row],[PFT]]/STGY2[[#This Row],[INS-TL]]%), STGY2[[#This Row],[PFT]]/STGY2[[#This Row],[INS-TL]]%))</f>
        <v>-100</v>
      </c>
      <c r="AS33" s="20"/>
      <c r="AT33" s="21"/>
      <c r="AZ33" s="22"/>
      <c r="BB33" s="42">
        <f t="shared" si="2"/>
        <v>18</v>
      </c>
      <c r="BC33" s="12"/>
      <c r="BD33" s="18">
        <f>IF(STGY3[[#This Row],[SNO]]=0,0,IF(STGY3[[#This Row],[SNO]]=1,BJ$8,IF(BL$10, IF(BP32&gt;=BM$8,0,IF(BP32=0,BJ$8,BO32)), BO32)))</f>
        <v>0</v>
      </c>
      <c r="BE33" s="18" t="str">
        <f>IF(MAIN_STGY[[#This Row],[RSLT]]="","", MAIN_STGY[[#This Row],[RSLT]])</f>
        <v/>
      </c>
      <c r="BF3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3" s="18">
        <f>IF(STGY3[[#This Row],[SNO]]=0,0,IF(BL$10, IF(BP32&gt;=BM$8, 0, STGY3[[#This Row],[INS]]+BH32), STGY3[[#This Row],[INS]]+BH32))</f>
        <v>100</v>
      </c>
      <c r="BI33" s="18">
        <f>IF(STGY3[[#This Row],[SNO]]=0,0,IF(BL$10, IF(BP32&gt;=BM$8, 0, BI32+STGY3[[#This Row],[RTN]]), BI32+STGY3[[#This Row],[RTN]]))</f>
        <v>0</v>
      </c>
      <c r="BJ33" s="18">
        <f>STGY3[[#This Row],[RTN-TL]]-STGY3[[#This Row],[INS-TL]]</f>
        <v>-100</v>
      </c>
      <c r="BK33" s="18">
        <f>IF(STGY3[[#This Row],[SNO]]=0,0,IF(BL$10, IF(STGY3[[#This Row],[INS]]=0, 0, BN32), BN32))</f>
        <v>0</v>
      </c>
      <c r="BL33" s="18">
        <f>STGY3[[#This Row],[INS]]</f>
        <v>0</v>
      </c>
      <c r="BM33" s="18">
        <f>IF(STGY3[[#This Row],[WrL]]="Loss", (STGY3[[#This Row],[INS]]*(1 + BP$8/100)), IF(STGY3[[#This Row],[WrL]]="Won", (0), 0))</f>
        <v>0</v>
      </c>
      <c r="BN33" s="18">
        <f>IF(STGY3[[#This Row],[WrL]]="Loss", (STGY3[[#This Row],[PAM]]+STGY3[[#This Row],[LOS-TEN]]), IF(STGY3[[#This Row],[WrL]]="Won", (STGY3[[#This Row],[INS]]), 0))</f>
        <v>0</v>
      </c>
      <c r="BO33" s="18">
        <f>STGY3[[#This Row],[PAPT]]/2</f>
        <v>0</v>
      </c>
      <c r="BP33" s="43">
        <f>IF(STGY3[[#This Row],[SNO]]=0,0,IF(BL$10, IF(STGY3[[#This Row],[INS-TL]]=0, 0, STGY3[[#This Row],[PFT]]/STGY3[[#This Row],[INS-TL]]%), STGY3[[#This Row],[PFT]]/STGY3[[#This Row],[INS-TL]]%))</f>
        <v>-100</v>
      </c>
      <c r="BS33" s="20"/>
      <c r="BT33" s="21"/>
      <c r="BZ33" s="22"/>
      <c r="CB33" s="42">
        <f t="shared" si="3"/>
        <v>18</v>
      </c>
      <c r="CC33" s="12"/>
      <c r="CD33" s="18">
        <f>IF(STGY4[[#This Row],[SNO]]=0,0,IF(STGY4[[#This Row],[SNO]]=1,CJ$8,IF(CL$10, IF(CP32&gt;=CM$8,0,IF(CP32=0,CJ$8,CO32)), CO32)))</f>
        <v>0</v>
      </c>
      <c r="CE33" s="18" t="str">
        <f>IF(MAIN_STGY[[#This Row],[RSLT]]="","", MAIN_STGY[[#This Row],[RSLT]])</f>
        <v/>
      </c>
      <c r="CF3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3" s="18">
        <f>IF(STGY4[[#This Row],[SNO]]=0,0,IF(CL$10, IF(CP32&gt;=CM$8, 0, STGY4[[#This Row],[INS]]+CH32), STGY4[[#This Row],[INS]]+CH32))</f>
        <v>100</v>
      </c>
      <c r="CI33" s="18">
        <f>IF(STGY4[[#This Row],[SNO]]=0,0,IF(CL$10, IF(CP32&gt;=CM$8, 0, CI32+STGY4[[#This Row],[RTN]]), CI32+STGY4[[#This Row],[RTN]]))</f>
        <v>0</v>
      </c>
      <c r="CJ33" s="18">
        <f>STGY4[[#This Row],[RTN-TL]]-STGY4[[#This Row],[INS-TL]]</f>
        <v>-100</v>
      </c>
      <c r="CK33" s="18">
        <f>IF(STGY4[[#This Row],[SNO]]=0,0,IF(CL$10, IF(STGY4[[#This Row],[INS]]=0, 0, CN32), CN32))</f>
        <v>0</v>
      </c>
      <c r="CL33" s="18">
        <f>STGY4[[#This Row],[INS]]</f>
        <v>0</v>
      </c>
      <c r="CM33" s="18">
        <f>IF(STGY4[[#This Row],[WrL]]="Loss", (STGY4[[#This Row],[INS]]*(1 + CP$8/100)), IF(STGY4[[#This Row],[WrL]]="Won", (0), 0))</f>
        <v>0</v>
      </c>
      <c r="CN33" s="18">
        <f>IF(STGY4[[#This Row],[WrL]]="Loss", (STGY4[[#This Row],[PAM]]+STGY4[[#This Row],[LOS-TEN]]), IF(STGY4[[#This Row],[WrL]]="Won", (STGY4[[#This Row],[INS]]), 0))</f>
        <v>0</v>
      </c>
      <c r="CO33" s="18">
        <f>STGY4[[#This Row],[PAPT]]/2</f>
        <v>0</v>
      </c>
      <c r="CP33" s="43">
        <f>IF(STGY4[[#This Row],[SNO]]=0,0,IF(CL$10, IF(STGY4[[#This Row],[INS-TL]]=0, 0, STGY4[[#This Row],[PFT]]/STGY4[[#This Row],[INS-TL]]%), STGY4[[#This Row],[PFT]]/STGY4[[#This Row],[INS-TL]]%))</f>
        <v>-100</v>
      </c>
      <c r="CS33" s="20"/>
      <c r="CT33" s="21"/>
      <c r="CZ33" s="22"/>
      <c r="DB33" s="42">
        <f t="shared" si="4"/>
        <v>18</v>
      </c>
      <c r="DC33" s="12"/>
      <c r="DD33" s="18">
        <f>IF(STGY5[[#This Row],[SNO]]=0,0,IF(STGY5[[#This Row],[SNO]]=1,DJ$8,IF(DL$10, IF(DP32&gt;=DM$8,0,IF(DP32=0,DJ$8,DO32)), DO32)))</f>
        <v>0</v>
      </c>
      <c r="DE33" s="18" t="str">
        <f>IF(MAIN_STGY[[#This Row],[RSLT]]="","", MAIN_STGY[[#This Row],[RSLT]])</f>
        <v/>
      </c>
      <c r="DF3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3" s="18">
        <f>IF(STGY5[[#This Row],[SNO]]=0,0,IF(DL$10, IF(DP32&gt;=DM$8, 0, STGY5[[#This Row],[INS]]+DH32), STGY5[[#This Row],[INS]]+DH32))</f>
        <v>100</v>
      </c>
      <c r="DI33" s="18">
        <f>IF(STGY5[[#This Row],[SNO]]=0,0,IF(DL$10, IF(DP32&gt;=DM$8, 0, DI32+STGY5[[#This Row],[RTN]]), DI32+STGY5[[#This Row],[RTN]]))</f>
        <v>0</v>
      </c>
      <c r="DJ33" s="18">
        <f>STGY5[[#This Row],[RTN-TL]]-STGY5[[#This Row],[INS-TL]]</f>
        <v>-100</v>
      </c>
      <c r="DK33" s="18">
        <f>IF(STGY5[[#This Row],[SNO]]=0,0,IF(DL$10, IF(STGY5[[#This Row],[INS]]=0, 0, DN32), DN32))</f>
        <v>0</v>
      </c>
      <c r="DL33" s="18">
        <f>STGY5[[#This Row],[INS]]</f>
        <v>0</v>
      </c>
      <c r="DM33" s="18">
        <f>IF(STGY5[[#This Row],[WrL]]="Loss", (STGY5[[#This Row],[INS]]*(1 + DP$8/100)), IF(STGY5[[#This Row],[WrL]]="Won", (0), 0))</f>
        <v>0</v>
      </c>
      <c r="DN33" s="18">
        <f>IF(STGY5[[#This Row],[WrL]]="Loss", (STGY5[[#This Row],[PAM]]+STGY5[[#This Row],[LOS-TEN]]), IF(STGY5[[#This Row],[WrL]]="Won", (STGY5[[#This Row],[INS]]), 0))</f>
        <v>0</v>
      </c>
      <c r="DO33" s="18">
        <f>STGY5[[#This Row],[PAPT]]/2</f>
        <v>0</v>
      </c>
      <c r="DP33" s="43">
        <f>IF(STGY5[[#This Row],[SNO]]=0,0,IF(DL$10, IF(STGY5[[#This Row],[INS-TL]]=0, 0, STGY5[[#This Row],[PFT]]/STGY5[[#This Row],[INS-TL]]%), STGY5[[#This Row],[PFT]]/STGY5[[#This Row],[INS-TL]]%))</f>
        <v>-100</v>
      </c>
      <c r="DS33" s="20"/>
      <c r="DT33" s="21"/>
      <c r="DZ33" s="22"/>
      <c r="EB33" s="42">
        <f t="shared" si="5"/>
        <v>18</v>
      </c>
      <c r="EC33" s="12"/>
      <c r="ED33" s="18">
        <f>IF(STGY6[[#This Row],[SNO]]=0,0,IF(STGY6[[#This Row],[SNO]]=1,EJ$8,IF(EL$10, IF(EP32&gt;=EM$8,0,IF(EP32=0,EJ$8,EO32)), EO32)))</f>
        <v>0</v>
      </c>
      <c r="EE33" s="18" t="str">
        <f>IF(MAIN_STGY[[#This Row],[RSLT]]="","", MAIN_STGY[[#This Row],[RSLT]])</f>
        <v/>
      </c>
      <c r="EF3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3" s="18">
        <f>IF(STGY6[[#This Row],[SNO]]=0,0,IF(EL$10, IF(EP32&gt;=EM$8, 0, STGY6[[#This Row],[INS]]+EH32), STGY6[[#This Row],[INS]]+EH32))</f>
        <v>100</v>
      </c>
      <c r="EI33" s="18">
        <f>IF(STGY6[[#This Row],[SNO]]=0,0,IF(EL$10, IF(EP32&gt;=EM$8, 0, EI32+STGY6[[#This Row],[RTN]]), EI32+STGY6[[#This Row],[RTN]]))</f>
        <v>0</v>
      </c>
      <c r="EJ33" s="18">
        <f>STGY6[[#This Row],[RTN-TL]]-STGY6[[#This Row],[INS-TL]]</f>
        <v>-100</v>
      </c>
      <c r="EK33" s="18">
        <f>IF(STGY6[[#This Row],[SNO]]=0,0,IF(EL$10, IF(STGY6[[#This Row],[INS]]=0, 0, EN32), EN32))</f>
        <v>0</v>
      </c>
      <c r="EL33" s="18">
        <f>STGY6[[#This Row],[INS]]</f>
        <v>0</v>
      </c>
      <c r="EM33" s="18">
        <f>IF(STGY6[[#This Row],[WrL]]="Loss", (STGY6[[#This Row],[INS]]*(1 + EP$8/100)), IF(STGY6[[#This Row],[WrL]]="Won", (0), 0))</f>
        <v>0</v>
      </c>
      <c r="EN33" s="18">
        <f>IF(STGY6[[#This Row],[WrL]]="Loss", (STGY6[[#This Row],[PAM]]+STGY6[[#This Row],[LOS-TEN]]), IF(STGY6[[#This Row],[WrL]]="Won", (STGY6[[#This Row],[INS]]), 0))</f>
        <v>0</v>
      </c>
      <c r="EO33" s="18">
        <f>STGY6[[#This Row],[PAPT]]/2</f>
        <v>0</v>
      </c>
      <c r="EP33" s="43">
        <f>IF(STGY6[[#This Row],[SNO]]=0,0,IF(EL$10, IF(STGY6[[#This Row],[INS-TL]]=0, 0, STGY6[[#This Row],[PFT]]/STGY6[[#This Row],[INS-TL]]%), STGY6[[#This Row],[PFT]]/STGY6[[#This Row],[INS-TL]]%))</f>
        <v>-100</v>
      </c>
      <c r="ES33" s="20"/>
      <c r="ET33" s="21"/>
      <c r="EZ33" s="22"/>
      <c r="FB33" s="42">
        <f t="shared" si="6"/>
        <v>18</v>
      </c>
      <c r="FC33" s="12"/>
      <c r="FD33" s="18">
        <f>IF(STGY7[[#This Row],[SNO]]=0,0,IF(STGY7[[#This Row],[SNO]]=1,FJ$8,IF(FL$10, IF(FP32&gt;=FM$8,0,IF(FP32=0,FJ$8,FO32)), FO32)))</f>
        <v>0</v>
      </c>
      <c r="FE33" s="18" t="str">
        <f>IF(MAIN_STGY[[#This Row],[RSLT]]="","", MAIN_STGY[[#This Row],[RSLT]])</f>
        <v/>
      </c>
      <c r="FF3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3" s="18">
        <f>IF(STGY7[[#This Row],[SNO]]=0,0,IF(FL$10, IF(FP32&gt;=FM$8, 0, STGY7[[#This Row],[INS]]+FH32), STGY7[[#This Row],[INS]]+FH32))</f>
        <v>100</v>
      </c>
      <c r="FI33" s="18">
        <f>IF(STGY7[[#This Row],[SNO]]=0,0,IF(FL$10, IF(FP32&gt;=FM$8, 0, FI32+STGY7[[#This Row],[RTN]]), FI32+STGY7[[#This Row],[RTN]]))</f>
        <v>0</v>
      </c>
      <c r="FJ33" s="18">
        <f>STGY7[[#This Row],[RTN-TL]]-STGY7[[#This Row],[INS-TL]]</f>
        <v>-100</v>
      </c>
      <c r="FK33" s="18">
        <f>IF(STGY7[[#This Row],[SNO]]=0,0,IF(FL$10, IF(STGY7[[#This Row],[INS]]=0, 0, FN32), FN32))</f>
        <v>0</v>
      </c>
      <c r="FL33" s="18">
        <f>STGY7[[#This Row],[INS]]</f>
        <v>0</v>
      </c>
      <c r="FM33" s="18">
        <f>IF(STGY7[[#This Row],[WrL]]="Loss", (STGY7[[#This Row],[INS]]*(1 + FP$8/100)), IF(STGY7[[#This Row],[WrL]]="Won", (0), 0))</f>
        <v>0</v>
      </c>
      <c r="FN33" s="18">
        <f>IF(STGY7[[#This Row],[WrL]]="Loss", (STGY7[[#This Row],[PAM]]+STGY7[[#This Row],[LOS-TEN]]), IF(STGY7[[#This Row],[WrL]]="Won", (STGY7[[#This Row],[INS]]), 0))</f>
        <v>0</v>
      </c>
      <c r="FO33" s="18">
        <f>STGY7[[#This Row],[PAPT]]/2</f>
        <v>0</v>
      </c>
      <c r="FP33" s="43">
        <f>IF(STGY7[[#This Row],[SNO]]=0,0,IF(FL$10, IF(STGY7[[#This Row],[INS-TL]]=0, 0, STGY7[[#This Row],[PFT]]/STGY7[[#This Row],[INS-TL]]%), STGY7[[#This Row],[PFT]]/STGY7[[#This Row],[INS-TL]]%))</f>
        <v>-100</v>
      </c>
      <c r="FS33" s="20"/>
      <c r="FT33" s="21"/>
      <c r="FZ33" s="22"/>
      <c r="GB33" s="42">
        <f t="shared" si="7"/>
        <v>18</v>
      </c>
      <c r="GC33" s="12"/>
      <c r="GD33" s="18">
        <f>IF(STGY8[[#This Row],[SNO]]=0,0,IF(STGY8[[#This Row],[SNO]]=1,GJ$8,IF(GL$10, IF(GP32&gt;=GM$8,0,IF(GP32=0,GJ$8,GO32)), GO32)))</f>
        <v>0</v>
      </c>
      <c r="GE33" s="18" t="str">
        <f>IF(MAIN_STGY[[#This Row],[RSLT]]="","", MAIN_STGY[[#This Row],[RSLT]])</f>
        <v/>
      </c>
      <c r="GF3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3" s="18">
        <f>IF(STGY8[[#This Row],[SNO]]=0,0,IF(GL$10, IF(GP32&gt;=GM$8, 0, STGY8[[#This Row],[INS]]+GH32), STGY8[[#This Row],[INS]]+GH32))</f>
        <v>100</v>
      </c>
      <c r="GI33" s="18">
        <f>IF(STGY8[[#This Row],[SNO]]=0,0,IF(GL$10, IF(GP32&gt;=GM$8, 0, GI32+STGY8[[#This Row],[RTN]]), GI32+STGY8[[#This Row],[RTN]]))</f>
        <v>0</v>
      </c>
      <c r="GJ33" s="18">
        <f>STGY8[[#This Row],[RTN-TL]]-STGY8[[#This Row],[INS-TL]]</f>
        <v>-100</v>
      </c>
      <c r="GK33" s="18">
        <f>IF(STGY8[[#This Row],[SNO]]=0,0,IF(GL$10, IF(STGY8[[#This Row],[INS]]=0, 0, GN32), GN32))</f>
        <v>0</v>
      </c>
      <c r="GL33" s="18">
        <f>STGY8[[#This Row],[INS]]</f>
        <v>0</v>
      </c>
      <c r="GM33" s="18">
        <f>IF(STGY8[[#This Row],[WrL]]="Loss", (STGY8[[#This Row],[INS]]*(1 + GP$8/100)), IF(STGY8[[#This Row],[WrL]]="Won", (0), 0))</f>
        <v>0</v>
      </c>
      <c r="GN33" s="18">
        <f>IF(STGY8[[#This Row],[WrL]]="Loss", (STGY8[[#This Row],[PAM]]+STGY8[[#This Row],[LOS-TEN]]), IF(STGY8[[#This Row],[WrL]]="Won", (STGY8[[#This Row],[INS]]), 0))</f>
        <v>0</v>
      </c>
      <c r="GO33" s="18">
        <f>STGY8[[#This Row],[PAPT]]/2</f>
        <v>0</v>
      </c>
      <c r="GP33" s="43">
        <f>IF(STGY8[[#This Row],[SNO]]=0,0,IF(GL$10, IF(STGY8[[#This Row],[INS-TL]]=0, 0, STGY8[[#This Row],[PFT]]/STGY8[[#This Row],[INS-TL]]%), STGY8[[#This Row],[PFT]]/STGY8[[#This Row],[INS-TL]]%))</f>
        <v>-100</v>
      </c>
      <c r="GS33" s="20"/>
      <c r="GT33" s="21"/>
      <c r="GZ33" s="22"/>
      <c r="HB33" s="42">
        <f t="shared" si="8"/>
        <v>18</v>
      </c>
      <c r="HC33" s="12"/>
      <c r="HD33" s="18">
        <f>IF(STGY9[[#This Row],[SNO]]=0,0,IF(STGY9[[#This Row],[SNO]]=1,HJ$8,IF(HL$10, IF(HP32&gt;=HM$8,0,IF(HP32=0,HJ$8,HO32)), HO32)))</f>
        <v>0</v>
      </c>
      <c r="HE33" s="18" t="str">
        <f>IF(MAIN_STGY[[#This Row],[RSLT]]="","", MAIN_STGY[[#This Row],[RSLT]])</f>
        <v/>
      </c>
      <c r="HF3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3" s="18">
        <f>IF(STGY9[[#This Row],[SNO]]=0,0,IF(HL$10, IF(HP32&gt;=HM$8, 0, STGY9[[#This Row],[INS]]+HH32), STGY9[[#This Row],[INS]]+HH32))</f>
        <v>100</v>
      </c>
      <c r="HI33" s="18">
        <f>IF(STGY9[[#This Row],[SNO]]=0,0,IF(HL$10, IF(HP32&gt;=HM$8, 0, HI32+STGY9[[#This Row],[RTN]]), HI32+STGY9[[#This Row],[RTN]]))</f>
        <v>0</v>
      </c>
      <c r="HJ33" s="18">
        <f>STGY9[[#This Row],[RTN-TL]]-STGY9[[#This Row],[INS-TL]]</f>
        <v>-100</v>
      </c>
      <c r="HK33" s="18">
        <f>IF(STGY9[[#This Row],[SNO]]=0,0,IF(HL$10, IF(STGY9[[#This Row],[INS]]=0, 0, HN32), HN32))</f>
        <v>0</v>
      </c>
      <c r="HL33" s="18">
        <f>STGY9[[#This Row],[INS]]</f>
        <v>0</v>
      </c>
      <c r="HM33" s="18">
        <f>IF(STGY9[[#This Row],[WrL]]="Loss", (STGY9[[#This Row],[INS]]*(1 + HP$8/100)), IF(STGY9[[#This Row],[WrL]]="Won", (0), 0))</f>
        <v>0</v>
      </c>
      <c r="HN33" s="18">
        <f>IF(STGY9[[#This Row],[WrL]]="Loss", (STGY9[[#This Row],[PAM]]+STGY9[[#This Row],[LOS-TEN]]), IF(STGY9[[#This Row],[WrL]]="Won", (STGY9[[#This Row],[INS]]), 0))</f>
        <v>0</v>
      </c>
      <c r="HO33" s="18">
        <f>STGY9[[#This Row],[PAPT]]/2</f>
        <v>0</v>
      </c>
      <c r="HP33" s="43">
        <f>IF(STGY9[[#This Row],[SNO]]=0,0,IF(HL$10, IF(STGY9[[#This Row],[INS-TL]]=0, 0, STGY9[[#This Row],[PFT]]/STGY9[[#This Row],[INS-TL]]%), STGY9[[#This Row],[PFT]]/STGY9[[#This Row],[INS-TL]]%))</f>
        <v>-100</v>
      </c>
      <c r="HS33" s="20"/>
      <c r="HT33" s="21"/>
      <c r="HZ33" s="22"/>
      <c r="IB33" s="42">
        <f t="shared" si="9"/>
        <v>18</v>
      </c>
      <c r="IC33" s="12"/>
      <c r="ID33" s="18">
        <f>IF(STGY10[[#This Row],[SNO]]=0,0,IF(STGY10[[#This Row],[SNO]]=1,IJ$8,IF(IL$10, IF(IP32&gt;=IM$8,0,IF(IP32=0,IJ$8,IO32)), IO32)))</f>
        <v>0</v>
      </c>
      <c r="IE33" s="18" t="str">
        <f>IF(MAIN_STGY[[#This Row],[RSLT]]="","", MAIN_STGY[[#This Row],[RSLT]])</f>
        <v/>
      </c>
      <c r="IF3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3" s="18">
        <f>IF(STGY10[[#This Row],[SNO]]=0,0,IF(IL$10, IF(IP32&gt;=IM$8, 0, STGY10[[#This Row],[INS]]+IH32), STGY10[[#This Row],[INS]]+IH32))</f>
        <v>100</v>
      </c>
      <c r="II33" s="18">
        <f>IF(STGY10[[#This Row],[SNO]]=0,0,IF(IL$10, IF(IP32&gt;=IM$8, 0, II32+STGY10[[#This Row],[RTN]]), II32+STGY10[[#This Row],[RTN]]))</f>
        <v>0</v>
      </c>
      <c r="IJ33" s="18">
        <f>STGY10[[#This Row],[RTN-TL]]-STGY10[[#This Row],[INS-TL]]</f>
        <v>-100</v>
      </c>
      <c r="IK33" s="18">
        <f>IF(STGY10[[#This Row],[SNO]]=0,0,IF(IL$10, IF(STGY10[[#This Row],[INS]]=0, 0, IN32), IN32))</f>
        <v>0</v>
      </c>
      <c r="IL33" s="18">
        <f>STGY10[[#This Row],[INS]]</f>
        <v>0</v>
      </c>
      <c r="IM33" s="18">
        <f>IF(STGY10[[#This Row],[WrL]]="Loss", (STGY10[[#This Row],[INS]]*(1 + IP$8/100)), IF(STGY10[[#This Row],[WrL]]="Won", (0), 0))</f>
        <v>0</v>
      </c>
      <c r="IN33" s="18">
        <f>IF(STGY10[[#This Row],[WrL]]="Loss", (STGY10[[#This Row],[PAM]]+STGY10[[#This Row],[LOS-TEN]]), IF(STGY10[[#This Row],[WrL]]="Won", (STGY10[[#This Row],[INS]]), 0))</f>
        <v>0</v>
      </c>
      <c r="IO33" s="18">
        <f>STGY10[[#This Row],[PAPT]]/2</f>
        <v>0</v>
      </c>
      <c r="IP33" s="43">
        <f>IF(STGY10[[#This Row],[SNO]]=0,0,IF(IL$10, IF(STGY10[[#This Row],[INS-TL]]=0, 0, STGY10[[#This Row],[PFT]]/STGY10[[#This Row],[INS-TL]]%), STGY10[[#This Row],[PFT]]/STGY10[[#This Row],[INS-TL]]%))</f>
        <v>-100</v>
      </c>
      <c r="IS33" s="20"/>
      <c r="IT33" s="21"/>
      <c r="IZ33" s="22"/>
    </row>
    <row r="34" spans="2:260" ht="15.65" x14ac:dyDescent="0.3">
      <c r="B34" s="89">
        <f t="shared" si="0"/>
        <v>19</v>
      </c>
      <c r="C34" s="12"/>
      <c r="D34" s="18">
        <f>IF(MAIN_STGY[[#This Row],[SNO]]=0,0,IF(MAIN_STGY[[#This Row],[SNO]]=1,J$8,IF(L$10, IF(P33&gt;=M$8,0,IF(P33=0,J$8,O33)), O33)))</f>
        <v>0</v>
      </c>
      <c r="E34" s="12"/>
      <c r="F3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4" s="18">
        <f>IF(MAIN_STGY[[#This Row],[SNO]]=0,0,IF(L$10, IF(P33&gt;=M$8, 0, MAIN_STGY[[#This Row],[INS]]+H33), MAIN_STGY[[#This Row],[INS]]+H33))</f>
        <v>100</v>
      </c>
      <c r="I34" s="18">
        <f>IF(MAIN_STGY[[#This Row],[SNO]]=0,0,IF(L$10, IF(P33&gt;=M$8, 0, I33+MAIN_STGY[[#This Row],[RTN]]), I33+MAIN_STGY[[#This Row],[RTN]]))</f>
        <v>0</v>
      </c>
      <c r="J34" s="18">
        <f>MAIN_STGY[[#This Row],[RTN-TL]]-MAIN_STGY[[#This Row],[INS-TL]]</f>
        <v>-100</v>
      </c>
      <c r="K34" s="18">
        <f>IF(MAIN_STGY[[#This Row],[SNO]]=0,0,IF(L$10, IF(MAIN_STGY[[#This Row],[INS]]=0, 0, N33), N33))</f>
        <v>0</v>
      </c>
      <c r="L34" s="18">
        <f>MAIN_STGY[[#This Row],[INS]]</f>
        <v>0</v>
      </c>
      <c r="M34" s="18">
        <f>IF(MAIN_STGY[[#This Row],[WrL]]="Loss", (MAIN_STGY[[#This Row],[INS]]*(1 + P$8/100)), IF(MAIN_STGY[[#This Row],[WrL]]="Won", (0), 0))</f>
        <v>0</v>
      </c>
      <c r="N34" s="18">
        <f>IF(MAIN_STGY[[#This Row],[WrL]]="Loss", (MAIN_STGY[[#This Row],[PAM]]+MAIN_STGY[[#This Row],[LOS-TEN]]), IF(MAIN_STGY[[#This Row],[WrL]]="Won", (MAIN_STGY[[#This Row],[INS]]), 0))</f>
        <v>0</v>
      </c>
      <c r="O34" s="18">
        <f>MAIN_STGY[[#This Row],[PAPT]]/2</f>
        <v>0</v>
      </c>
      <c r="P3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4" s="91" t="str">
        <v>Strategy 07</v>
      </c>
      <c r="S34" s="92">
        <v>0</v>
      </c>
      <c r="T34" s="93">
        <v>100</v>
      </c>
      <c r="U34" s="85"/>
      <c r="V34" s="44"/>
      <c r="W34" s="55"/>
      <c r="X34" s="44"/>
      <c r="Z34" s="22"/>
      <c r="AB34" s="42">
        <f t="shared" si="1"/>
        <v>19</v>
      </c>
      <c r="AC34" s="12"/>
      <c r="AD34" s="18">
        <f>IF(STGY2[[#This Row],[SNO]]=0,0,IF(STGY2[[#This Row],[SNO]]=1,AJ$8,IF(AL$10, IF(AP33&gt;=AM$8,0,IF(AP33=0,AJ$8,AO33)), AO33)))</f>
        <v>0</v>
      </c>
      <c r="AE34" s="18" t="str">
        <f>IF(MAIN_STGY[[#This Row],[RSLT]]="","", MAIN_STGY[[#This Row],[RSLT]])</f>
        <v/>
      </c>
      <c r="AF3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4" s="18">
        <f>IF(STGY2[[#This Row],[SNO]]=0,0,IF(AL$10, IF(AP33&gt;=AM$8, 0, STGY2[[#This Row],[INS]]+AH33), STGY2[[#This Row],[INS]]+AH33))</f>
        <v>100</v>
      </c>
      <c r="AI34" s="18">
        <f>IF(STGY2[[#This Row],[SNO]]=0,0,IF(AL$10, IF(AP33&gt;=AM$8, 0, AI33+STGY2[[#This Row],[RTN]]), AI33+STGY2[[#This Row],[RTN]]))</f>
        <v>0</v>
      </c>
      <c r="AJ34" s="18">
        <f>STGY2[[#This Row],[RTN-TL]]-STGY2[[#This Row],[INS-TL]]</f>
        <v>-100</v>
      </c>
      <c r="AK34" s="18">
        <f>IF(STGY2[[#This Row],[SNO]]=0,0,IF(AL$10, IF(STGY2[[#This Row],[INS]]=0, 0, AN33), AN33))</f>
        <v>0</v>
      </c>
      <c r="AL34" s="18">
        <f>STGY2[[#This Row],[INS]]</f>
        <v>0</v>
      </c>
      <c r="AM34" s="18">
        <f>IF(STGY2[[#This Row],[WrL]]="Loss", (STGY2[[#This Row],[INS]]*(1 + AP$8/100)), IF(STGY2[[#This Row],[WrL]]="Won", (0), 0))</f>
        <v>0</v>
      </c>
      <c r="AN34" s="18">
        <f>IF(STGY2[[#This Row],[WrL]]="Loss", (STGY2[[#This Row],[PAM]]+STGY2[[#This Row],[LOS-TEN]]), IF(STGY2[[#This Row],[WrL]]="Won", (STGY2[[#This Row],[INS]]), 0))</f>
        <v>0</v>
      </c>
      <c r="AO34" s="18">
        <f>STGY2[[#This Row],[PAPT]]/2</f>
        <v>0</v>
      </c>
      <c r="AP34" s="43">
        <f>IF(STGY2[[#This Row],[SNO]]=0,0,IF(AL$10, IF(STGY2[[#This Row],[INS-TL]]=0, 0, STGY2[[#This Row],[PFT]]/STGY2[[#This Row],[INS-TL]]%), STGY2[[#This Row],[PFT]]/STGY2[[#This Row],[INS-TL]]%))</f>
        <v>-100</v>
      </c>
      <c r="AS34" s="20"/>
      <c r="AT34" s="21"/>
      <c r="AZ34" s="22"/>
      <c r="BB34" s="42">
        <f t="shared" si="2"/>
        <v>19</v>
      </c>
      <c r="BC34" s="12"/>
      <c r="BD34" s="18">
        <f>IF(STGY3[[#This Row],[SNO]]=0,0,IF(STGY3[[#This Row],[SNO]]=1,BJ$8,IF(BL$10, IF(BP33&gt;=BM$8,0,IF(BP33=0,BJ$8,BO33)), BO33)))</f>
        <v>0</v>
      </c>
      <c r="BE34" s="18" t="str">
        <f>IF(MAIN_STGY[[#This Row],[RSLT]]="","", MAIN_STGY[[#This Row],[RSLT]])</f>
        <v/>
      </c>
      <c r="BF3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4" s="18">
        <f>IF(STGY3[[#This Row],[SNO]]=0,0,IF(BL$10, IF(BP33&gt;=BM$8, 0, STGY3[[#This Row],[INS]]+BH33), STGY3[[#This Row],[INS]]+BH33))</f>
        <v>100</v>
      </c>
      <c r="BI34" s="18">
        <f>IF(STGY3[[#This Row],[SNO]]=0,0,IF(BL$10, IF(BP33&gt;=BM$8, 0, BI33+STGY3[[#This Row],[RTN]]), BI33+STGY3[[#This Row],[RTN]]))</f>
        <v>0</v>
      </c>
      <c r="BJ34" s="18">
        <f>STGY3[[#This Row],[RTN-TL]]-STGY3[[#This Row],[INS-TL]]</f>
        <v>-100</v>
      </c>
      <c r="BK34" s="18">
        <f>IF(STGY3[[#This Row],[SNO]]=0,0,IF(BL$10, IF(STGY3[[#This Row],[INS]]=0, 0, BN33), BN33))</f>
        <v>0</v>
      </c>
      <c r="BL34" s="18">
        <f>STGY3[[#This Row],[INS]]</f>
        <v>0</v>
      </c>
      <c r="BM34" s="18">
        <f>IF(STGY3[[#This Row],[WrL]]="Loss", (STGY3[[#This Row],[INS]]*(1 + BP$8/100)), IF(STGY3[[#This Row],[WrL]]="Won", (0), 0))</f>
        <v>0</v>
      </c>
      <c r="BN34" s="18">
        <f>IF(STGY3[[#This Row],[WrL]]="Loss", (STGY3[[#This Row],[PAM]]+STGY3[[#This Row],[LOS-TEN]]), IF(STGY3[[#This Row],[WrL]]="Won", (STGY3[[#This Row],[INS]]), 0))</f>
        <v>0</v>
      </c>
      <c r="BO34" s="18">
        <f>STGY3[[#This Row],[PAPT]]/2</f>
        <v>0</v>
      </c>
      <c r="BP34" s="43">
        <f>IF(STGY3[[#This Row],[SNO]]=0,0,IF(BL$10, IF(STGY3[[#This Row],[INS-TL]]=0, 0, STGY3[[#This Row],[PFT]]/STGY3[[#This Row],[INS-TL]]%), STGY3[[#This Row],[PFT]]/STGY3[[#This Row],[INS-TL]]%))</f>
        <v>-100</v>
      </c>
      <c r="BS34" s="20"/>
      <c r="BT34" s="21"/>
      <c r="BZ34" s="22"/>
      <c r="CB34" s="42">
        <f t="shared" si="3"/>
        <v>19</v>
      </c>
      <c r="CC34" s="12"/>
      <c r="CD34" s="18">
        <f>IF(STGY4[[#This Row],[SNO]]=0,0,IF(STGY4[[#This Row],[SNO]]=1,CJ$8,IF(CL$10, IF(CP33&gt;=CM$8,0,IF(CP33=0,CJ$8,CO33)), CO33)))</f>
        <v>0</v>
      </c>
      <c r="CE34" s="18" t="str">
        <f>IF(MAIN_STGY[[#This Row],[RSLT]]="","", MAIN_STGY[[#This Row],[RSLT]])</f>
        <v/>
      </c>
      <c r="CF3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4" s="18">
        <f>IF(STGY4[[#This Row],[SNO]]=0,0,IF(CL$10, IF(CP33&gt;=CM$8, 0, STGY4[[#This Row],[INS]]+CH33), STGY4[[#This Row],[INS]]+CH33))</f>
        <v>100</v>
      </c>
      <c r="CI34" s="18">
        <f>IF(STGY4[[#This Row],[SNO]]=0,0,IF(CL$10, IF(CP33&gt;=CM$8, 0, CI33+STGY4[[#This Row],[RTN]]), CI33+STGY4[[#This Row],[RTN]]))</f>
        <v>0</v>
      </c>
      <c r="CJ34" s="18">
        <f>STGY4[[#This Row],[RTN-TL]]-STGY4[[#This Row],[INS-TL]]</f>
        <v>-100</v>
      </c>
      <c r="CK34" s="18">
        <f>IF(STGY4[[#This Row],[SNO]]=0,0,IF(CL$10, IF(STGY4[[#This Row],[INS]]=0, 0, CN33), CN33))</f>
        <v>0</v>
      </c>
      <c r="CL34" s="18">
        <f>STGY4[[#This Row],[INS]]</f>
        <v>0</v>
      </c>
      <c r="CM34" s="18">
        <f>IF(STGY4[[#This Row],[WrL]]="Loss", (STGY4[[#This Row],[INS]]*(1 + CP$8/100)), IF(STGY4[[#This Row],[WrL]]="Won", (0), 0))</f>
        <v>0</v>
      </c>
      <c r="CN34" s="18">
        <f>IF(STGY4[[#This Row],[WrL]]="Loss", (STGY4[[#This Row],[PAM]]+STGY4[[#This Row],[LOS-TEN]]), IF(STGY4[[#This Row],[WrL]]="Won", (STGY4[[#This Row],[INS]]), 0))</f>
        <v>0</v>
      </c>
      <c r="CO34" s="18">
        <f>STGY4[[#This Row],[PAPT]]/2</f>
        <v>0</v>
      </c>
      <c r="CP34" s="43">
        <f>IF(STGY4[[#This Row],[SNO]]=0,0,IF(CL$10, IF(STGY4[[#This Row],[INS-TL]]=0, 0, STGY4[[#This Row],[PFT]]/STGY4[[#This Row],[INS-TL]]%), STGY4[[#This Row],[PFT]]/STGY4[[#This Row],[INS-TL]]%))</f>
        <v>-100</v>
      </c>
      <c r="CS34" s="20"/>
      <c r="CT34" s="21"/>
      <c r="CZ34" s="22"/>
      <c r="DB34" s="42">
        <f t="shared" si="4"/>
        <v>19</v>
      </c>
      <c r="DC34" s="12"/>
      <c r="DD34" s="18">
        <f>IF(STGY5[[#This Row],[SNO]]=0,0,IF(STGY5[[#This Row],[SNO]]=1,DJ$8,IF(DL$10, IF(DP33&gt;=DM$8,0,IF(DP33=0,DJ$8,DO33)), DO33)))</f>
        <v>0</v>
      </c>
      <c r="DE34" s="18" t="str">
        <f>IF(MAIN_STGY[[#This Row],[RSLT]]="","", MAIN_STGY[[#This Row],[RSLT]])</f>
        <v/>
      </c>
      <c r="DF3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4" s="18">
        <f>IF(STGY5[[#This Row],[SNO]]=0,0,IF(DL$10, IF(DP33&gt;=DM$8, 0, STGY5[[#This Row],[INS]]+DH33), STGY5[[#This Row],[INS]]+DH33))</f>
        <v>100</v>
      </c>
      <c r="DI34" s="18">
        <f>IF(STGY5[[#This Row],[SNO]]=0,0,IF(DL$10, IF(DP33&gt;=DM$8, 0, DI33+STGY5[[#This Row],[RTN]]), DI33+STGY5[[#This Row],[RTN]]))</f>
        <v>0</v>
      </c>
      <c r="DJ34" s="18">
        <f>STGY5[[#This Row],[RTN-TL]]-STGY5[[#This Row],[INS-TL]]</f>
        <v>-100</v>
      </c>
      <c r="DK34" s="18">
        <f>IF(STGY5[[#This Row],[SNO]]=0,0,IF(DL$10, IF(STGY5[[#This Row],[INS]]=0, 0, DN33), DN33))</f>
        <v>0</v>
      </c>
      <c r="DL34" s="18">
        <f>STGY5[[#This Row],[INS]]</f>
        <v>0</v>
      </c>
      <c r="DM34" s="18">
        <f>IF(STGY5[[#This Row],[WrL]]="Loss", (STGY5[[#This Row],[INS]]*(1 + DP$8/100)), IF(STGY5[[#This Row],[WrL]]="Won", (0), 0))</f>
        <v>0</v>
      </c>
      <c r="DN34" s="18">
        <f>IF(STGY5[[#This Row],[WrL]]="Loss", (STGY5[[#This Row],[PAM]]+STGY5[[#This Row],[LOS-TEN]]), IF(STGY5[[#This Row],[WrL]]="Won", (STGY5[[#This Row],[INS]]), 0))</f>
        <v>0</v>
      </c>
      <c r="DO34" s="18">
        <f>STGY5[[#This Row],[PAPT]]/2</f>
        <v>0</v>
      </c>
      <c r="DP34" s="43">
        <f>IF(STGY5[[#This Row],[SNO]]=0,0,IF(DL$10, IF(STGY5[[#This Row],[INS-TL]]=0, 0, STGY5[[#This Row],[PFT]]/STGY5[[#This Row],[INS-TL]]%), STGY5[[#This Row],[PFT]]/STGY5[[#This Row],[INS-TL]]%))</f>
        <v>-100</v>
      </c>
      <c r="DS34" s="20"/>
      <c r="DT34" s="21"/>
      <c r="DZ34" s="22"/>
      <c r="EB34" s="42">
        <f t="shared" si="5"/>
        <v>19</v>
      </c>
      <c r="EC34" s="12"/>
      <c r="ED34" s="18">
        <f>IF(STGY6[[#This Row],[SNO]]=0,0,IF(STGY6[[#This Row],[SNO]]=1,EJ$8,IF(EL$10, IF(EP33&gt;=EM$8,0,IF(EP33=0,EJ$8,EO33)), EO33)))</f>
        <v>0</v>
      </c>
      <c r="EE34" s="18" t="str">
        <f>IF(MAIN_STGY[[#This Row],[RSLT]]="","", MAIN_STGY[[#This Row],[RSLT]])</f>
        <v/>
      </c>
      <c r="EF3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4" s="18">
        <f>IF(STGY6[[#This Row],[SNO]]=0,0,IF(EL$10, IF(EP33&gt;=EM$8, 0, STGY6[[#This Row],[INS]]+EH33), STGY6[[#This Row],[INS]]+EH33))</f>
        <v>100</v>
      </c>
      <c r="EI34" s="18">
        <f>IF(STGY6[[#This Row],[SNO]]=0,0,IF(EL$10, IF(EP33&gt;=EM$8, 0, EI33+STGY6[[#This Row],[RTN]]), EI33+STGY6[[#This Row],[RTN]]))</f>
        <v>0</v>
      </c>
      <c r="EJ34" s="18">
        <f>STGY6[[#This Row],[RTN-TL]]-STGY6[[#This Row],[INS-TL]]</f>
        <v>-100</v>
      </c>
      <c r="EK34" s="18">
        <f>IF(STGY6[[#This Row],[SNO]]=0,0,IF(EL$10, IF(STGY6[[#This Row],[INS]]=0, 0, EN33), EN33))</f>
        <v>0</v>
      </c>
      <c r="EL34" s="18">
        <f>STGY6[[#This Row],[INS]]</f>
        <v>0</v>
      </c>
      <c r="EM34" s="18">
        <f>IF(STGY6[[#This Row],[WrL]]="Loss", (STGY6[[#This Row],[INS]]*(1 + EP$8/100)), IF(STGY6[[#This Row],[WrL]]="Won", (0), 0))</f>
        <v>0</v>
      </c>
      <c r="EN34" s="18">
        <f>IF(STGY6[[#This Row],[WrL]]="Loss", (STGY6[[#This Row],[PAM]]+STGY6[[#This Row],[LOS-TEN]]), IF(STGY6[[#This Row],[WrL]]="Won", (STGY6[[#This Row],[INS]]), 0))</f>
        <v>0</v>
      </c>
      <c r="EO34" s="18">
        <f>STGY6[[#This Row],[PAPT]]/2</f>
        <v>0</v>
      </c>
      <c r="EP34" s="43">
        <f>IF(STGY6[[#This Row],[SNO]]=0,0,IF(EL$10, IF(STGY6[[#This Row],[INS-TL]]=0, 0, STGY6[[#This Row],[PFT]]/STGY6[[#This Row],[INS-TL]]%), STGY6[[#This Row],[PFT]]/STGY6[[#This Row],[INS-TL]]%))</f>
        <v>-100</v>
      </c>
      <c r="ES34" s="20"/>
      <c r="ET34" s="21"/>
      <c r="EZ34" s="22"/>
      <c r="FB34" s="42">
        <f t="shared" si="6"/>
        <v>19</v>
      </c>
      <c r="FC34" s="12"/>
      <c r="FD34" s="18">
        <f>IF(STGY7[[#This Row],[SNO]]=0,0,IF(STGY7[[#This Row],[SNO]]=1,FJ$8,IF(FL$10, IF(FP33&gt;=FM$8,0,IF(FP33=0,FJ$8,FO33)), FO33)))</f>
        <v>0</v>
      </c>
      <c r="FE34" s="18" t="str">
        <f>IF(MAIN_STGY[[#This Row],[RSLT]]="","", MAIN_STGY[[#This Row],[RSLT]])</f>
        <v/>
      </c>
      <c r="FF3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4" s="18">
        <f>IF(STGY7[[#This Row],[SNO]]=0,0,IF(FL$10, IF(FP33&gt;=FM$8, 0, STGY7[[#This Row],[INS]]+FH33), STGY7[[#This Row],[INS]]+FH33))</f>
        <v>100</v>
      </c>
      <c r="FI34" s="18">
        <f>IF(STGY7[[#This Row],[SNO]]=0,0,IF(FL$10, IF(FP33&gt;=FM$8, 0, FI33+STGY7[[#This Row],[RTN]]), FI33+STGY7[[#This Row],[RTN]]))</f>
        <v>0</v>
      </c>
      <c r="FJ34" s="18">
        <f>STGY7[[#This Row],[RTN-TL]]-STGY7[[#This Row],[INS-TL]]</f>
        <v>-100</v>
      </c>
      <c r="FK34" s="18">
        <f>IF(STGY7[[#This Row],[SNO]]=0,0,IF(FL$10, IF(STGY7[[#This Row],[INS]]=0, 0, FN33), FN33))</f>
        <v>0</v>
      </c>
      <c r="FL34" s="18">
        <f>STGY7[[#This Row],[INS]]</f>
        <v>0</v>
      </c>
      <c r="FM34" s="18">
        <f>IF(STGY7[[#This Row],[WrL]]="Loss", (STGY7[[#This Row],[INS]]*(1 + FP$8/100)), IF(STGY7[[#This Row],[WrL]]="Won", (0), 0))</f>
        <v>0</v>
      </c>
      <c r="FN34" s="18">
        <f>IF(STGY7[[#This Row],[WrL]]="Loss", (STGY7[[#This Row],[PAM]]+STGY7[[#This Row],[LOS-TEN]]), IF(STGY7[[#This Row],[WrL]]="Won", (STGY7[[#This Row],[INS]]), 0))</f>
        <v>0</v>
      </c>
      <c r="FO34" s="18">
        <f>STGY7[[#This Row],[PAPT]]/2</f>
        <v>0</v>
      </c>
      <c r="FP34" s="43">
        <f>IF(STGY7[[#This Row],[SNO]]=0,0,IF(FL$10, IF(STGY7[[#This Row],[INS-TL]]=0, 0, STGY7[[#This Row],[PFT]]/STGY7[[#This Row],[INS-TL]]%), STGY7[[#This Row],[PFT]]/STGY7[[#This Row],[INS-TL]]%))</f>
        <v>-100</v>
      </c>
      <c r="FS34" s="20"/>
      <c r="FT34" s="21"/>
      <c r="FZ34" s="22"/>
      <c r="GB34" s="42">
        <f t="shared" si="7"/>
        <v>19</v>
      </c>
      <c r="GC34" s="12"/>
      <c r="GD34" s="18">
        <f>IF(STGY8[[#This Row],[SNO]]=0,0,IF(STGY8[[#This Row],[SNO]]=1,GJ$8,IF(GL$10, IF(GP33&gt;=GM$8,0,IF(GP33=0,GJ$8,GO33)), GO33)))</f>
        <v>0</v>
      </c>
      <c r="GE34" s="18" t="str">
        <f>IF(MAIN_STGY[[#This Row],[RSLT]]="","", MAIN_STGY[[#This Row],[RSLT]])</f>
        <v/>
      </c>
      <c r="GF3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4" s="18">
        <f>IF(STGY8[[#This Row],[SNO]]=0,0,IF(GL$10, IF(GP33&gt;=GM$8, 0, STGY8[[#This Row],[INS]]+GH33), STGY8[[#This Row],[INS]]+GH33))</f>
        <v>100</v>
      </c>
      <c r="GI34" s="18">
        <f>IF(STGY8[[#This Row],[SNO]]=0,0,IF(GL$10, IF(GP33&gt;=GM$8, 0, GI33+STGY8[[#This Row],[RTN]]), GI33+STGY8[[#This Row],[RTN]]))</f>
        <v>0</v>
      </c>
      <c r="GJ34" s="18">
        <f>STGY8[[#This Row],[RTN-TL]]-STGY8[[#This Row],[INS-TL]]</f>
        <v>-100</v>
      </c>
      <c r="GK34" s="18">
        <f>IF(STGY8[[#This Row],[SNO]]=0,0,IF(GL$10, IF(STGY8[[#This Row],[INS]]=0, 0, GN33), GN33))</f>
        <v>0</v>
      </c>
      <c r="GL34" s="18">
        <f>STGY8[[#This Row],[INS]]</f>
        <v>0</v>
      </c>
      <c r="GM34" s="18">
        <f>IF(STGY8[[#This Row],[WrL]]="Loss", (STGY8[[#This Row],[INS]]*(1 + GP$8/100)), IF(STGY8[[#This Row],[WrL]]="Won", (0), 0))</f>
        <v>0</v>
      </c>
      <c r="GN34" s="18">
        <f>IF(STGY8[[#This Row],[WrL]]="Loss", (STGY8[[#This Row],[PAM]]+STGY8[[#This Row],[LOS-TEN]]), IF(STGY8[[#This Row],[WrL]]="Won", (STGY8[[#This Row],[INS]]), 0))</f>
        <v>0</v>
      </c>
      <c r="GO34" s="18">
        <f>STGY8[[#This Row],[PAPT]]/2</f>
        <v>0</v>
      </c>
      <c r="GP34" s="43">
        <f>IF(STGY8[[#This Row],[SNO]]=0,0,IF(GL$10, IF(STGY8[[#This Row],[INS-TL]]=0, 0, STGY8[[#This Row],[PFT]]/STGY8[[#This Row],[INS-TL]]%), STGY8[[#This Row],[PFT]]/STGY8[[#This Row],[INS-TL]]%))</f>
        <v>-100</v>
      </c>
      <c r="GS34" s="20"/>
      <c r="GT34" s="21"/>
      <c r="GZ34" s="22"/>
      <c r="HB34" s="42">
        <f t="shared" si="8"/>
        <v>19</v>
      </c>
      <c r="HC34" s="12"/>
      <c r="HD34" s="18">
        <f>IF(STGY9[[#This Row],[SNO]]=0,0,IF(STGY9[[#This Row],[SNO]]=1,HJ$8,IF(HL$10, IF(HP33&gt;=HM$8,0,IF(HP33=0,HJ$8,HO33)), HO33)))</f>
        <v>0</v>
      </c>
      <c r="HE34" s="18" t="str">
        <f>IF(MAIN_STGY[[#This Row],[RSLT]]="","", MAIN_STGY[[#This Row],[RSLT]])</f>
        <v/>
      </c>
      <c r="HF3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4" s="18">
        <f>IF(STGY9[[#This Row],[SNO]]=0,0,IF(HL$10, IF(HP33&gt;=HM$8, 0, STGY9[[#This Row],[INS]]+HH33), STGY9[[#This Row],[INS]]+HH33))</f>
        <v>100</v>
      </c>
      <c r="HI34" s="18">
        <f>IF(STGY9[[#This Row],[SNO]]=0,0,IF(HL$10, IF(HP33&gt;=HM$8, 0, HI33+STGY9[[#This Row],[RTN]]), HI33+STGY9[[#This Row],[RTN]]))</f>
        <v>0</v>
      </c>
      <c r="HJ34" s="18">
        <f>STGY9[[#This Row],[RTN-TL]]-STGY9[[#This Row],[INS-TL]]</f>
        <v>-100</v>
      </c>
      <c r="HK34" s="18">
        <f>IF(STGY9[[#This Row],[SNO]]=0,0,IF(HL$10, IF(STGY9[[#This Row],[INS]]=0, 0, HN33), HN33))</f>
        <v>0</v>
      </c>
      <c r="HL34" s="18">
        <f>STGY9[[#This Row],[INS]]</f>
        <v>0</v>
      </c>
      <c r="HM34" s="18">
        <f>IF(STGY9[[#This Row],[WrL]]="Loss", (STGY9[[#This Row],[INS]]*(1 + HP$8/100)), IF(STGY9[[#This Row],[WrL]]="Won", (0), 0))</f>
        <v>0</v>
      </c>
      <c r="HN34" s="18">
        <f>IF(STGY9[[#This Row],[WrL]]="Loss", (STGY9[[#This Row],[PAM]]+STGY9[[#This Row],[LOS-TEN]]), IF(STGY9[[#This Row],[WrL]]="Won", (STGY9[[#This Row],[INS]]), 0))</f>
        <v>0</v>
      </c>
      <c r="HO34" s="18">
        <f>STGY9[[#This Row],[PAPT]]/2</f>
        <v>0</v>
      </c>
      <c r="HP34" s="43">
        <f>IF(STGY9[[#This Row],[SNO]]=0,0,IF(HL$10, IF(STGY9[[#This Row],[INS-TL]]=0, 0, STGY9[[#This Row],[PFT]]/STGY9[[#This Row],[INS-TL]]%), STGY9[[#This Row],[PFT]]/STGY9[[#This Row],[INS-TL]]%))</f>
        <v>-100</v>
      </c>
      <c r="HS34" s="20"/>
      <c r="HT34" s="21"/>
      <c r="HZ34" s="22"/>
      <c r="IB34" s="42">
        <f t="shared" si="9"/>
        <v>19</v>
      </c>
      <c r="IC34" s="12"/>
      <c r="ID34" s="18">
        <f>IF(STGY10[[#This Row],[SNO]]=0,0,IF(STGY10[[#This Row],[SNO]]=1,IJ$8,IF(IL$10, IF(IP33&gt;=IM$8,0,IF(IP33=0,IJ$8,IO33)), IO33)))</f>
        <v>0</v>
      </c>
      <c r="IE34" s="18" t="str">
        <f>IF(MAIN_STGY[[#This Row],[RSLT]]="","", MAIN_STGY[[#This Row],[RSLT]])</f>
        <v/>
      </c>
      <c r="IF3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4" s="18">
        <f>IF(STGY10[[#This Row],[SNO]]=0,0,IF(IL$10, IF(IP33&gt;=IM$8, 0, STGY10[[#This Row],[INS]]+IH33), STGY10[[#This Row],[INS]]+IH33))</f>
        <v>100</v>
      </c>
      <c r="II34" s="18">
        <f>IF(STGY10[[#This Row],[SNO]]=0,0,IF(IL$10, IF(IP33&gt;=IM$8, 0, II33+STGY10[[#This Row],[RTN]]), II33+STGY10[[#This Row],[RTN]]))</f>
        <v>0</v>
      </c>
      <c r="IJ34" s="18">
        <f>STGY10[[#This Row],[RTN-TL]]-STGY10[[#This Row],[INS-TL]]</f>
        <v>-100</v>
      </c>
      <c r="IK34" s="18">
        <f>IF(STGY10[[#This Row],[SNO]]=0,0,IF(IL$10, IF(STGY10[[#This Row],[INS]]=0, 0, IN33), IN33))</f>
        <v>0</v>
      </c>
      <c r="IL34" s="18">
        <f>STGY10[[#This Row],[INS]]</f>
        <v>0</v>
      </c>
      <c r="IM34" s="18">
        <f>IF(STGY10[[#This Row],[WrL]]="Loss", (STGY10[[#This Row],[INS]]*(1 + IP$8/100)), IF(STGY10[[#This Row],[WrL]]="Won", (0), 0))</f>
        <v>0</v>
      </c>
      <c r="IN34" s="18">
        <f>IF(STGY10[[#This Row],[WrL]]="Loss", (STGY10[[#This Row],[PAM]]+STGY10[[#This Row],[LOS-TEN]]), IF(STGY10[[#This Row],[WrL]]="Won", (STGY10[[#This Row],[INS]]), 0))</f>
        <v>0</v>
      </c>
      <c r="IO34" s="18">
        <f>STGY10[[#This Row],[PAPT]]/2</f>
        <v>0</v>
      </c>
      <c r="IP34" s="43">
        <f>IF(STGY10[[#This Row],[SNO]]=0,0,IF(IL$10, IF(STGY10[[#This Row],[INS-TL]]=0, 0, STGY10[[#This Row],[PFT]]/STGY10[[#This Row],[INS-TL]]%), STGY10[[#This Row],[PFT]]/STGY10[[#This Row],[INS-TL]]%))</f>
        <v>-100</v>
      </c>
      <c r="IS34" s="20"/>
      <c r="IT34" s="21"/>
      <c r="IZ34" s="22"/>
    </row>
    <row r="35" spans="2:260" ht="15.65" x14ac:dyDescent="0.3">
      <c r="B35" s="89">
        <f t="shared" si="0"/>
        <v>20</v>
      </c>
      <c r="C35" s="12"/>
      <c r="D35" s="18">
        <f>IF(MAIN_STGY[[#This Row],[SNO]]=0,0,IF(MAIN_STGY[[#This Row],[SNO]]=1,J$8,IF(L$10, IF(P34&gt;=M$8,0,IF(P34=0,J$8,O34)), O34)))</f>
        <v>0</v>
      </c>
      <c r="E35" s="12"/>
      <c r="F3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5" s="18">
        <f>IF(MAIN_STGY[[#This Row],[SNO]]=0,0,IF(L$10, IF(P34&gt;=M$8, 0, MAIN_STGY[[#This Row],[INS]]+H34), MAIN_STGY[[#This Row],[INS]]+H34))</f>
        <v>100</v>
      </c>
      <c r="I35" s="18">
        <f>IF(MAIN_STGY[[#This Row],[SNO]]=0,0,IF(L$10, IF(P34&gt;=M$8, 0, I34+MAIN_STGY[[#This Row],[RTN]]), I34+MAIN_STGY[[#This Row],[RTN]]))</f>
        <v>0</v>
      </c>
      <c r="J35" s="18">
        <f>MAIN_STGY[[#This Row],[RTN-TL]]-MAIN_STGY[[#This Row],[INS-TL]]</f>
        <v>-100</v>
      </c>
      <c r="K35" s="18">
        <f>IF(MAIN_STGY[[#This Row],[SNO]]=0,0,IF(L$10, IF(MAIN_STGY[[#This Row],[INS]]=0, 0, N34), N34))</f>
        <v>0</v>
      </c>
      <c r="L35" s="18">
        <f>MAIN_STGY[[#This Row],[INS]]</f>
        <v>0</v>
      </c>
      <c r="M35" s="18">
        <f>IF(MAIN_STGY[[#This Row],[WrL]]="Loss", (MAIN_STGY[[#This Row],[INS]]*(1 + P$8/100)), IF(MAIN_STGY[[#This Row],[WrL]]="Won", (0), 0))</f>
        <v>0</v>
      </c>
      <c r="N35" s="18">
        <f>IF(MAIN_STGY[[#This Row],[WrL]]="Loss", (MAIN_STGY[[#This Row],[PAM]]+MAIN_STGY[[#This Row],[LOS-TEN]]), IF(MAIN_STGY[[#This Row],[WrL]]="Won", (MAIN_STGY[[#This Row],[INS]]), 0))</f>
        <v>0</v>
      </c>
      <c r="O35" s="18">
        <f>MAIN_STGY[[#This Row],[PAPT]]/2</f>
        <v>0</v>
      </c>
      <c r="P3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5" s="91" t="str">
        <v>Strategy 08</v>
      </c>
      <c r="S35" s="92">
        <v>0</v>
      </c>
      <c r="T35" s="93">
        <v>100</v>
      </c>
      <c r="U35" s="85"/>
      <c r="V35" s="44"/>
      <c r="W35" s="55"/>
      <c r="X35" s="44"/>
      <c r="Z35" s="22"/>
      <c r="AB35" s="42">
        <f t="shared" si="1"/>
        <v>20</v>
      </c>
      <c r="AC35" s="12"/>
      <c r="AD35" s="18">
        <f>IF(STGY2[[#This Row],[SNO]]=0,0,IF(STGY2[[#This Row],[SNO]]=1,AJ$8,IF(AL$10, IF(AP34&gt;=AM$8,0,IF(AP34=0,AJ$8,AO34)), AO34)))</f>
        <v>0</v>
      </c>
      <c r="AE35" s="18" t="str">
        <f>IF(MAIN_STGY[[#This Row],[RSLT]]="","", MAIN_STGY[[#This Row],[RSLT]])</f>
        <v/>
      </c>
      <c r="AF3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5" s="18">
        <f>IF(STGY2[[#This Row],[SNO]]=0,0,IF(AL$10, IF(AP34&gt;=AM$8, 0, STGY2[[#This Row],[INS]]+AH34), STGY2[[#This Row],[INS]]+AH34))</f>
        <v>100</v>
      </c>
      <c r="AI35" s="18">
        <f>IF(STGY2[[#This Row],[SNO]]=0,0,IF(AL$10, IF(AP34&gt;=AM$8, 0, AI34+STGY2[[#This Row],[RTN]]), AI34+STGY2[[#This Row],[RTN]]))</f>
        <v>0</v>
      </c>
      <c r="AJ35" s="18">
        <f>STGY2[[#This Row],[RTN-TL]]-STGY2[[#This Row],[INS-TL]]</f>
        <v>-100</v>
      </c>
      <c r="AK35" s="18">
        <f>IF(STGY2[[#This Row],[SNO]]=0,0,IF(AL$10, IF(STGY2[[#This Row],[INS]]=0, 0, AN34), AN34))</f>
        <v>0</v>
      </c>
      <c r="AL35" s="18">
        <f>STGY2[[#This Row],[INS]]</f>
        <v>0</v>
      </c>
      <c r="AM35" s="18">
        <f>IF(STGY2[[#This Row],[WrL]]="Loss", (STGY2[[#This Row],[INS]]*(1 + AP$8/100)), IF(STGY2[[#This Row],[WrL]]="Won", (0), 0))</f>
        <v>0</v>
      </c>
      <c r="AN35" s="18">
        <f>IF(STGY2[[#This Row],[WrL]]="Loss", (STGY2[[#This Row],[PAM]]+STGY2[[#This Row],[LOS-TEN]]), IF(STGY2[[#This Row],[WrL]]="Won", (STGY2[[#This Row],[INS]]), 0))</f>
        <v>0</v>
      </c>
      <c r="AO35" s="18">
        <f>STGY2[[#This Row],[PAPT]]/2</f>
        <v>0</v>
      </c>
      <c r="AP35" s="43">
        <f>IF(STGY2[[#This Row],[SNO]]=0,0,IF(AL$10, IF(STGY2[[#This Row],[INS-TL]]=0, 0, STGY2[[#This Row],[PFT]]/STGY2[[#This Row],[INS-TL]]%), STGY2[[#This Row],[PFT]]/STGY2[[#This Row],[INS-TL]]%))</f>
        <v>-100</v>
      </c>
      <c r="AS35" s="20"/>
      <c r="AT35" s="21"/>
      <c r="AZ35" s="22"/>
      <c r="BB35" s="42">
        <f t="shared" si="2"/>
        <v>20</v>
      </c>
      <c r="BC35" s="12"/>
      <c r="BD35" s="18">
        <f>IF(STGY3[[#This Row],[SNO]]=0,0,IF(STGY3[[#This Row],[SNO]]=1,BJ$8,IF(BL$10, IF(BP34&gt;=BM$8,0,IF(BP34=0,BJ$8,BO34)), BO34)))</f>
        <v>0</v>
      </c>
      <c r="BE35" s="18" t="str">
        <f>IF(MAIN_STGY[[#This Row],[RSLT]]="","", MAIN_STGY[[#This Row],[RSLT]])</f>
        <v/>
      </c>
      <c r="BF3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5" s="18">
        <f>IF(STGY3[[#This Row],[SNO]]=0,0,IF(BL$10, IF(BP34&gt;=BM$8, 0, STGY3[[#This Row],[INS]]+BH34), STGY3[[#This Row],[INS]]+BH34))</f>
        <v>100</v>
      </c>
      <c r="BI35" s="18">
        <f>IF(STGY3[[#This Row],[SNO]]=0,0,IF(BL$10, IF(BP34&gt;=BM$8, 0, BI34+STGY3[[#This Row],[RTN]]), BI34+STGY3[[#This Row],[RTN]]))</f>
        <v>0</v>
      </c>
      <c r="BJ35" s="18">
        <f>STGY3[[#This Row],[RTN-TL]]-STGY3[[#This Row],[INS-TL]]</f>
        <v>-100</v>
      </c>
      <c r="BK35" s="18">
        <f>IF(STGY3[[#This Row],[SNO]]=0,0,IF(BL$10, IF(STGY3[[#This Row],[INS]]=0, 0, BN34), BN34))</f>
        <v>0</v>
      </c>
      <c r="BL35" s="18">
        <f>STGY3[[#This Row],[INS]]</f>
        <v>0</v>
      </c>
      <c r="BM35" s="18">
        <f>IF(STGY3[[#This Row],[WrL]]="Loss", (STGY3[[#This Row],[INS]]*(1 + BP$8/100)), IF(STGY3[[#This Row],[WrL]]="Won", (0), 0))</f>
        <v>0</v>
      </c>
      <c r="BN35" s="18">
        <f>IF(STGY3[[#This Row],[WrL]]="Loss", (STGY3[[#This Row],[PAM]]+STGY3[[#This Row],[LOS-TEN]]), IF(STGY3[[#This Row],[WrL]]="Won", (STGY3[[#This Row],[INS]]), 0))</f>
        <v>0</v>
      </c>
      <c r="BO35" s="18">
        <f>STGY3[[#This Row],[PAPT]]/2</f>
        <v>0</v>
      </c>
      <c r="BP35" s="43">
        <f>IF(STGY3[[#This Row],[SNO]]=0,0,IF(BL$10, IF(STGY3[[#This Row],[INS-TL]]=0, 0, STGY3[[#This Row],[PFT]]/STGY3[[#This Row],[INS-TL]]%), STGY3[[#This Row],[PFT]]/STGY3[[#This Row],[INS-TL]]%))</f>
        <v>-100</v>
      </c>
      <c r="BS35" s="20"/>
      <c r="BT35" s="21"/>
      <c r="BZ35" s="22"/>
      <c r="CB35" s="42">
        <f t="shared" si="3"/>
        <v>20</v>
      </c>
      <c r="CC35" s="12"/>
      <c r="CD35" s="18">
        <f>IF(STGY4[[#This Row],[SNO]]=0,0,IF(STGY4[[#This Row],[SNO]]=1,CJ$8,IF(CL$10, IF(CP34&gt;=CM$8,0,IF(CP34=0,CJ$8,CO34)), CO34)))</f>
        <v>0</v>
      </c>
      <c r="CE35" s="18" t="str">
        <f>IF(MAIN_STGY[[#This Row],[RSLT]]="","", MAIN_STGY[[#This Row],[RSLT]])</f>
        <v/>
      </c>
      <c r="CF3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5" s="18">
        <f>IF(STGY4[[#This Row],[SNO]]=0,0,IF(CL$10, IF(CP34&gt;=CM$8, 0, STGY4[[#This Row],[INS]]+CH34), STGY4[[#This Row],[INS]]+CH34))</f>
        <v>100</v>
      </c>
      <c r="CI35" s="18">
        <f>IF(STGY4[[#This Row],[SNO]]=0,0,IF(CL$10, IF(CP34&gt;=CM$8, 0, CI34+STGY4[[#This Row],[RTN]]), CI34+STGY4[[#This Row],[RTN]]))</f>
        <v>0</v>
      </c>
      <c r="CJ35" s="18">
        <f>STGY4[[#This Row],[RTN-TL]]-STGY4[[#This Row],[INS-TL]]</f>
        <v>-100</v>
      </c>
      <c r="CK35" s="18">
        <f>IF(STGY4[[#This Row],[SNO]]=0,0,IF(CL$10, IF(STGY4[[#This Row],[INS]]=0, 0, CN34), CN34))</f>
        <v>0</v>
      </c>
      <c r="CL35" s="18">
        <f>STGY4[[#This Row],[INS]]</f>
        <v>0</v>
      </c>
      <c r="CM35" s="18">
        <f>IF(STGY4[[#This Row],[WrL]]="Loss", (STGY4[[#This Row],[INS]]*(1 + CP$8/100)), IF(STGY4[[#This Row],[WrL]]="Won", (0), 0))</f>
        <v>0</v>
      </c>
      <c r="CN35" s="18">
        <f>IF(STGY4[[#This Row],[WrL]]="Loss", (STGY4[[#This Row],[PAM]]+STGY4[[#This Row],[LOS-TEN]]), IF(STGY4[[#This Row],[WrL]]="Won", (STGY4[[#This Row],[INS]]), 0))</f>
        <v>0</v>
      </c>
      <c r="CO35" s="18">
        <f>STGY4[[#This Row],[PAPT]]/2</f>
        <v>0</v>
      </c>
      <c r="CP35" s="43">
        <f>IF(STGY4[[#This Row],[SNO]]=0,0,IF(CL$10, IF(STGY4[[#This Row],[INS-TL]]=0, 0, STGY4[[#This Row],[PFT]]/STGY4[[#This Row],[INS-TL]]%), STGY4[[#This Row],[PFT]]/STGY4[[#This Row],[INS-TL]]%))</f>
        <v>-100</v>
      </c>
      <c r="CS35" s="20"/>
      <c r="CT35" s="21"/>
      <c r="CZ35" s="22"/>
      <c r="DB35" s="42">
        <f t="shared" si="4"/>
        <v>20</v>
      </c>
      <c r="DC35" s="12"/>
      <c r="DD35" s="18">
        <f>IF(STGY5[[#This Row],[SNO]]=0,0,IF(STGY5[[#This Row],[SNO]]=1,DJ$8,IF(DL$10, IF(DP34&gt;=DM$8,0,IF(DP34=0,DJ$8,DO34)), DO34)))</f>
        <v>0</v>
      </c>
      <c r="DE35" s="18" t="str">
        <f>IF(MAIN_STGY[[#This Row],[RSLT]]="","", MAIN_STGY[[#This Row],[RSLT]])</f>
        <v/>
      </c>
      <c r="DF3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5" s="18">
        <f>IF(STGY5[[#This Row],[SNO]]=0,0,IF(DL$10, IF(DP34&gt;=DM$8, 0, STGY5[[#This Row],[INS]]+DH34), STGY5[[#This Row],[INS]]+DH34))</f>
        <v>100</v>
      </c>
      <c r="DI35" s="18">
        <f>IF(STGY5[[#This Row],[SNO]]=0,0,IF(DL$10, IF(DP34&gt;=DM$8, 0, DI34+STGY5[[#This Row],[RTN]]), DI34+STGY5[[#This Row],[RTN]]))</f>
        <v>0</v>
      </c>
      <c r="DJ35" s="18">
        <f>STGY5[[#This Row],[RTN-TL]]-STGY5[[#This Row],[INS-TL]]</f>
        <v>-100</v>
      </c>
      <c r="DK35" s="18">
        <f>IF(STGY5[[#This Row],[SNO]]=0,0,IF(DL$10, IF(STGY5[[#This Row],[INS]]=0, 0, DN34), DN34))</f>
        <v>0</v>
      </c>
      <c r="DL35" s="18">
        <f>STGY5[[#This Row],[INS]]</f>
        <v>0</v>
      </c>
      <c r="DM35" s="18">
        <f>IF(STGY5[[#This Row],[WrL]]="Loss", (STGY5[[#This Row],[INS]]*(1 + DP$8/100)), IF(STGY5[[#This Row],[WrL]]="Won", (0), 0))</f>
        <v>0</v>
      </c>
      <c r="DN35" s="18">
        <f>IF(STGY5[[#This Row],[WrL]]="Loss", (STGY5[[#This Row],[PAM]]+STGY5[[#This Row],[LOS-TEN]]), IF(STGY5[[#This Row],[WrL]]="Won", (STGY5[[#This Row],[INS]]), 0))</f>
        <v>0</v>
      </c>
      <c r="DO35" s="18">
        <f>STGY5[[#This Row],[PAPT]]/2</f>
        <v>0</v>
      </c>
      <c r="DP35" s="43">
        <f>IF(STGY5[[#This Row],[SNO]]=0,0,IF(DL$10, IF(STGY5[[#This Row],[INS-TL]]=0, 0, STGY5[[#This Row],[PFT]]/STGY5[[#This Row],[INS-TL]]%), STGY5[[#This Row],[PFT]]/STGY5[[#This Row],[INS-TL]]%))</f>
        <v>-100</v>
      </c>
      <c r="DS35" s="20"/>
      <c r="DT35" s="21"/>
      <c r="DZ35" s="22"/>
      <c r="EB35" s="42">
        <f t="shared" si="5"/>
        <v>20</v>
      </c>
      <c r="EC35" s="12"/>
      <c r="ED35" s="18">
        <f>IF(STGY6[[#This Row],[SNO]]=0,0,IF(STGY6[[#This Row],[SNO]]=1,EJ$8,IF(EL$10, IF(EP34&gt;=EM$8,0,IF(EP34=0,EJ$8,EO34)), EO34)))</f>
        <v>0</v>
      </c>
      <c r="EE35" s="18" t="str">
        <f>IF(MAIN_STGY[[#This Row],[RSLT]]="","", MAIN_STGY[[#This Row],[RSLT]])</f>
        <v/>
      </c>
      <c r="EF3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5" s="18">
        <f>IF(STGY6[[#This Row],[SNO]]=0,0,IF(EL$10, IF(EP34&gt;=EM$8, 0, STGY6[[#This Row],[INS]]+EH34), STGY6[[#This Row],[INS]]+EH34))</f>
        <v>100</v>
      </c>
      <c r="EI35" s="18">
        <f>IF(STGY6[[#This Row],[SNO]]=0,0,IF(EL$10, IF(EP34&gt;=EM$8, 0, EI34+STGY6[[#This Row],[RTN]]), EI34+STGY6[[#This Row],[RTN]]))</f>
        <v>0</v>
      </c>
      <c r="EJ35" s="18">
        <f>STGY6[[#This Row],[RTN-TL]]-STGY6[[#This Row],[INS-TL]]</f>
        <v>-100</v>
      </c>
      <c r="EK35" s="18">
        <f>IF(STGY6[[#This Row],[SNO]]=0,0,IF(EL$10, IF(STGY6[[#This Row],[INS]]=0, 0, EN34), EN34))</f>
        <v>0</v>
      </c>
      <c r="EL35" s="18">
        <f>STGY6[[#This Row],[INS]]</f>
        <v>0</v>
      </c>
      <c r="EM35" s="18">
        <f>IF(STGY6[[#This Row],[WrL]]="Loss", (STGY6[[#This Row],[INS]]*(1 + EP$8/100)), IF(STGY6[[#This Row],[WrL]]="Won", (0), 0))</f>
        <v>0</v>
      </c>
      <c r="EN35" s="18">
        <f>IF(STGY6[[#This Row],[WrL]]="Loss", (STGY6[[#This Row],[PAM]]+STGY6[[#This Row],[LOS-TEN]]), IF(STGY6[[#This Row],[WrL]]="Won", (STGY6[[#This Row],[INS]]), 0))</f>
        <v>0</v>
      </c>
      <c r="EO35" s="18">
        <f>STGY6[[#This Row],[PAPT]]/2</f>
        <v>0</v>
      </c>
      <c r="EP35" s="43">
        <f>IF(STGY6[[#This Row],[SNO]]=0,0,IF(EL$10, IF(STGY6[[#This Row],[INS-TL]]=0, 0, STGY6[[#This Row],[PFT]]/STGY6[[#This Row],[INS-TL]]%), STGY6[[#This Row],[PFT]]/STGY6[[#This Row],[INS-TL]]%))</f>
        <v>-100</v>
      </c>
      <c r="ES35" s="20"/>
      <c r="ET35" s="21"/>
      <c r="EZ35" s="22"/>
      <c r="FB35" s="42">
        <f t="shared" si="6"/>
        <v>20</v>
      </c>
      <c r="FC35" s="12"/>
      <c r="FD35" s="18">
        <f>IF(STGY7[[#This Row],[SNO]]=0,0,IF(STGY7[[#This Row],[SNO]]=1,FJ$8,IF(FL$10, IF(FP34&gt;=FM$8,0,IF(FP34=0,FJ$8,FO34)), FO34)))</f>
        <v>0</v>
      </c>
      <c r="FE35" s="18" t="str">
        <f>IF(MAIN_STGY[[#This Row],[RSLT]]="","", MAIN_STGY[[#This Row],[RSLT]])</f>
        <v/>
      </c>
      <c r="FF3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5" s="18">
        <f>IF(STGY7[[#This Row],[SNO]]=0,0,IF(FL$10, IF(FP34&gt;=FM$8, 0, STGY7[[#This Row],[INS]]+FH34), STGY7[[#This Row],[INS]]+FH34))</f>
        <v>100</v>
      </c>
      <c r="FI35" s="18">
        <f>IF(STGY7[[#This Row],[SNO]]=0,0,IF(FL$10, IF(FP34&gt;=FM$8, 0, FI34+STGY7[[#This Row],[RTN]]), FI34+STGY7[[#This Row],[RTN]]))</f>
        <v>0</v>
      </c>
      <c r="FJ35" s="18">
        <f>STGY7[[#This Row],[RTN-TL]]-STGY7[[#This Row],[INS-TL]]</f>
        <v>-100</v>
      </c>
      <c r="FK35" s="18">
        <f>IF(STGY7[[#This Row],[SNO]]=0,0,IF(FL$10, IF(STGY7[[#This Row],[INS]]=0, 0, FN34), FN34))</f>
        <v>0</v>
      </c>
      <c r="FL35" s="18">
        <f>STGY7[[#This Row],[INS]]</f>
        <v>0</v>
      </c>
      <c r="FM35" s="18">
        <f>IF(STGY7[[#This Row],[WrL]]="Loss", (STGY7[[#This Row],[INS]]*(1 + FP$8/100)), IF(STGY7[[#This Row],[WrL]]="Won", (0), 0))</f>
        <v>0</v>
      </c>
      <c r="FN35" s="18">
        <f>IF(STGY7[[#This Row],[WrL]]="Loss", (STGY7[[#This Row],[PAM]]+STGY7[[#This Row],[LOS-TEN]]), IF(STGY7[[#This Row],[WrL]]="Won", (STGY7[[#This Row],[INS]]), 0))</f>
        <v>0</v>
      </c>
      <c r="FO35" s="18">
        <f>STGY7[[#This Row],[PAPT]]/2</f>
        <v>0</v>
      </c>
      <c r="FP35" s="43">
        <f>IF(STGY7[[#This Row],[SNO]]=0,0,IF(FL$10, IF(STGY7[[#This Row],[INS-TL]]=0, 0, STGY7[[#This Row],[PFT]]/STGY7[[#This Row],[INS-TL]]%), STGY7[[#This Row],[PFT]]/STGY7[[#This Row],[INS-TL]]%))</f>
        <v>-100</v>
      </c>
      <c r="FS35" s="20"/>
      <c r="FT35" s="21"/>
      <c r="FZ35" s="22"/>
      <c r="GB35" s="42">
        <f t="shared" si="7"/>
        <v>20</v>
      </c>
      <c r="GC35" s="12"/>
      <c r="GD35" s="18">
        <f>IF(STGY8[[#This Row],[SNO]]=0,0,IF(STGY8[[#This Row],[SNO]]=1,GJ$8,IF(GL$10, IF(GP34&gt;=GM$8,0,IF(GP34=0,GJ$8,GO34)), GO34)))</f>
        <v>0</v>
      </c>
      <c r="GE35" s="18" t="str">
        <f>IF(MAIN_STGY[[#This Row],[RSLT]]="","", MAIN_STGY[[#This Row],[RSLT]])</f>
        <v/>
      </c>
      <c r="GF3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5" s="18">
        <f>IF(STGY8[[#This Row],[SNO]]=0,0,IF(GL$10, IF(GP34&gt;=GM$8, 0, STGY8[[#This Row],[INS]]+GH34), STGY8[[#This Row],[INS]]+GH34))</f>
        <v>100</v>
      </c>
      <c r="GI35" s="18">
        <f>IF(STGY8[[#This Row],[SNO]]=0,0,IF(GL$10, IF(GP34&gt;=GM$8, 0, GI34+STGY8[[#This Row],[RTN]]), GI34+STGY8[[#This Row],[RTN]]))</f>
        <v>0</v>
      </c>
      <c r="GJ35" s="18">
        <f>STGY8[[#This Row],[RTN-TL]]-STGY8[[#This Row],[INS-TL]]</f>
        <v>-100</v>
      </c>
      <c r="GK35" s="18">
        <f>IF(STGY8[[#This Row],[SNO]]=0,0,IF(GL$10, IF(STGY8[[#This Row],[INS]]=0, 0, GN34), GN34))</f>
        <v>0</v>
      </c>
      <c r="GL35" s="18">
        <f>STGY8[[#This Row],[INS]]</f>
        <v>0</v>
      </c>
      <c r="GM35" s="18">
        <f>IF(STGY8[[#This Row],[WrL]]="Loss", (STGY8[[#This Row],[INS]]*(1 + GP$8/100)), IF(STGY8[[#This Row],[WrL]]="Won", (0), 0))</f>
        <v>0</v>
      </c>
      <c r="GN35" s="18">
        <f>IF(STGY8[[#This Row],[WrL]]="Loss", (STGY8[[#This Row],[PAM]]+STGY8[[#This Row],[LOS-TEN]]), IF(STGY8[[#This Row],[WrL]]="Won", (STGY8[[#This Row],[INS]]), 0))</f>
        <v>0</v>
      </c>
      <c r="GO35" s="18">
        <f>STGY8[[#This Row],[PAPT]]/2</f>
        <v>0</v>
      </c>
      <c r="GP35" s="43">
        <f>IF(STGY8[[#This Row],[SNO]]=0,0,IF(GL$10, IF(STGY8[[#This Row],[INS-TL]]=0, 0, STGY8[[#This Row],[PFT]]/STGY8[[#This Row],[INS-TL]]%), STGY8[[#This Row],[PFT]]/STGY8[[#This Row],[INS-TL]]%))</f>
        <v>-100</v>
      </c>
      <c r="GS35" s="20"/>
      <c r="GT35" s="21"/>
      <c r="GZ35" s="22"/>
      <c r="HB35" s="42">
        <f t="shared" si="8"/>
        <v>20</v>
      </c>
      <c r="HC35" s="12"/>
      <c r="HD35" s="18">
        <f>IF(STGY9[[#This Row],[SNO]]=0,0,IF(STGY9[[#This Row],[SNO]]=1,HJ$8,IF(HL$10, IF(HP34&gt;=HM$8,0,IF(HP34=0,HJ$8,HO34)), HO34)))</f>
        <v>0</v>
      </c>
      <c r="HE35" s="18" t="str">
        <f>IF(MAIN_STGY[[#This Row],[RSLT]]="","", MAIN_STGY[[#This Row],[RSLT]])</f>
        <v/>
      </c>
      <c r="HF3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5" s="18">
        <f>IF(STGY9[[#This Row],[SNO]]=0,0,IF(HL$10, IF(HP34&gt;=HM$8, 0, STGY9[[#This Row],[INS]]+HH34), STGY9[[#This Row],[INS]]+HH34))</f>
        <v>100</v>
      </c>
      <c r="HI35" s="18">
        <f>IF(STGY9[[#This Row],[SNO]]=0,0,IF(HL$10, IF(HP34&gt;=HM$8, 0, HI34+STGY9[[#This Row],[RTN]]), HI34+STGY9[[#This Row],[RTN]]))</f>
        <v>0</v>
      </c>
      <c r="HJ35" s="18">
        <f>STGY9[[#This Row],[RTN-TL]]-STGY9[[#This Row],[INS-TL]]</f>
        <v>-100</v>
      </c>
      <c r="HK35" s="18">
        <f>IF(STGY9[[#This Row],[SNO]]=0,0,IF(HL$10, IF(STGY9[[#This Row],[INS]]=0, 0, HN34), HN34))</f>
        <v>0</v>
      </c>
      <c r="HL35" s="18">
        <f>STGY9[[#This Row],[INS]]</f>
        <v>0</v>
      </c>
      <c r="HM35" s="18">
        <f>IF(STGY9[[#This Row],[WrL]]="Loss", (STGY9[[#This Row],[INS]]*(1 + HP$8/100)), IF(STGY9[[#This Row],[WrL]]="Won", (0), 0))</f>
        <v>0</v>
      </c>
      <c r="HN35" s="18">
        <f>IF(STGY9[[#This Row],[WrL]]="Loss", (STGY9[[#This Row],[PAM]]+STGY9[[#This Row],[LOS-TEN]]), IF(STGY9[[#This Row],[WrL]]="Won", (STGY9[[#This Row],[INS]]), 0))</f>
        <v>0</v>
      </c>
      <c r="HO35" s="18">
        <f>STGY9[[#This Row],[PAPT]]/2</f>
        <v>0</v>
      </c>
      <c r="HP35" s="43">
        <f>IF(STGY9[[#This Row],[SNO]]=0,0,IF(HL$10, IF(STGY9[[#This Row],[INS-TL]]=0, 0, STGY9[[#This Row],[PFT]]/STGY9[[#This Row],[INS-TL]]%), STGY9[[#This Row],[PFT]]/STGY9[[#This Row],[INS-TL]]%))</f>
        <v>-100</v>
      </c>
      <c r="HS35" s="20"/>
      <c r="HT35" s="21"/>
      <c r="HZ35" s="22"/>
      <c r="IB35" s="42">
        <f t="shared" si="9"/>
        <v>20</v>
      </c>
      <c r="IC35" s="12"/>
      <c r="ID35" s="18">
        <f>IF(STGY10[[#This Row],[SNO]]=0,0,IF(STGY10[[#This Row],[SNO]]=1,IJ$8,IF(IL$10, IF(IP34&gt;=IM$8,0,IF(IP34=0,IJ$8,IO34)), IO34)))</f>
        <v>0</v>
      </c>
      <c r="IE35" s="18" t="str">
        <f>IF(MAIN_STGY[[#This Row],[RSLT]]="","", MAIN_STGY[[#This Row],[RSLT]])</f>
        <v/>
      </c>
      <c r="IF3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5" s="18">
        <f>IF(STGY10[[#This Row],[SNO]]=0,0,IF(IL$10, IF(IP34&gt;=IM$8, 0, STGY10[[#This Row],[INS]]+IH34), STGY10[[#This Row],[INS]]+IH34))</f>
        <v>100</v>
      </c>
      <c r="II35" s="18">
        <f>IF(STGY10[[#This Row],[SNO]]=0,0,IF(IL$10, IF(IP34&gt;=IM$8, 0, II34+STGY10[[#This Row],[RTN]]), II34+STGY10[[#This Row],[RTN]]))</f>
        <v>0</v>
      </c>
      <c r="IJ35" s="18">
        <f>STGY10[[#This Row],[RTN-TL]]-STGY10[[#This Row],[INS-TL]]</f>
        <v>-100</v>
      </c>
      <c r="IK35" s="18">
        <f>IF(STGY10[[#This Row],[SNO]]=0,0,IF(IL$10, IF(STGY10[[#This Row],[INS]]=0, 0, IN34), IN34))</f>
        <v>0</v>
      </c>
      <c r="IL35" s="18">
        <f>STGY10[[#This Row],[INS]]</f>
        <v>0</v>
      </c>
      <c r="IM35" s="18">
        <f>IF(STGY10[[#This Row],[WrL]]="Loss", (STGY10[[#This Row],[INS]]*(1 + IP$8/100)), IF(STGY10[[#This Row],[WrL]]="Won", (0), 0))</f>
        <v>0</v>
      </c>
      <c r="IN35" s="18">
        <f>IF(STGY10[[#This Row],[WrL]]="Loss", (STGY10[[#This Row],[PAM]]+STGY10[[#This Row],[LOS-TEN]]), IF(STGY10[[#This Row],[WrL]]="Won", (STGY10[[#This Row],[INS]]), 0))</f>
        <v>0</v>
      </c>
      <c r="IO35" s="18">
        <f>STGY10[[#This Row],[PAPT]]/2</f>
        <v>0</v>
      </c>
      <c r="IP35" s="43">
        <f>IF(STGY10[[#This Row],[SNO]]=0,0,IF(IL$10, IF(STGY10[[#This Row],[INS-TL]]=0, 0, STGY10[[#This Row],[PFT]]/STGY10[[#This Row],[INS-TL]]%), STGY10[[#This Row],[PFT]]/STGY10[[#This Row],[INS-TL]]%))</f>
        <v>-100</v>
      </c>
      <c r="IS35" s="20"/>
      <c r="IT35" s="21"/>
      <c r="IZ35" s="22"/>
    </row>
    <row r="36" spans="2:260" ht="15.65" x14ac:dyDescent="0.3">
      <c r="B36" s="89">
        <f t="shared" si="0"/>
        <v>21</v>
      </c>
      <c r="C36" s="12"/>
      <c r="D36" s="18">
        <f>IF(MAIN_STGY[[#This Row],[SNO]]=0,0,IF(MAIN_STGY[[#This Row],[SNO]]=1,J$8,IF(L$10, IF(P35&gt;=M$8,0,IF(P35=0,J$8,O35)), O35)))</f>
        <v>0</v>
      </c>
      <c r="E36" s="12"/>
      <c r="F3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6" s="18">
        <f>IF(MAIN_STGY[[#This Row],[SNO]]=0,0,IF(L$10, IF(P35&gt;=M$8, 0, MAIN_STGY[[#This Row],[INS]]+H35), MAIN_STGY[[#This Row],[INS]]+H35))</f>
        <v>100</v>
      </c>
      <c r="I36" s="18">
        <f>IF(MAIN_STGY[[#This Row],[SNO]]=0,0,IF(L$10, IF(P35&gt;=M$8, 0, I35+MAIN_STGY[[#This Row],[RTN]]), I35+MAIN_STGY[[#This Row],[RTN]]))</f>
        <v>0</v>
      </c>
      <c r="J36" s="18">
        <f>MAIN_STGY[[#This Row],[RTN-TL]]-MAIN_STGY[[#This Row],[INS-TL]]</f>
        <v>-100</v>
      </c>
      <c r="K36" s="18">
        <f>IF(MAIN_STGY[[#This Row],[SNO]]=0,0,IF(L$10, IF(MAIN_STGY[[#This Row],[INS]]=0, 0, N35), N35))</f>
        <v>0</v>
      </c>
      <c r="L36" s="18">
        <f>MAIN_STGY[[#This Row],[INS]]</f>
        <v>0</v>
      </c>
      <c r="M36" s="18">
        <f>IF(MAIN_STGY[[#This Row],[WrL]]="Loss", (MAIN_STGY[[#This Row],[INS]]*(1 + P$8/100)), IF(MAIN_STGY[[#This Row],[WrL]]="Won", (0), 0))</f>
        <v>0</v>
      </c>
      <c r="N36" s="18">
        <f>IF(MAIN_STGY[[#This Row],[WrL]]="Loss", (MAIN_STGY[[#This Row],[PAM]]+MAIN_STGY[[#This Row],[LOS-TEN]]), IF(MAIN_STGY[[#This Row],[WrL]]="Won", (MAIN_STGY[[#This Row],[INS]]), 0))</f>
        <v>0</v>
      </c>
      <c r="O36" s="18">
        <f>MAIN_STGY[[#This Row],[PAPT]]/2</f>
        <v>0</v>
      </c>
      <c r="P3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6" s="94" t="str">
        <v>Strategy 09</v>
      </c>
      <c r="S36" s="95">
        <v>0</v>
      </c>
      <c r="T36" s="96">
        <v>100</v>
      </c>
      <c r="U36" s="85"/>
      <c r="V36" s="55"/>
      <c r="W36" s="55"/>
      <c r="X36" s="44"/>
      <c r="Z36" s="22"/>
      <c r="AB36" s="42">
        <f t="shared" si="1"/>
        <v>21</v>
      </c>
      <c r="AC36" s="12"/>
      <c r="AD36" s="18">
        <f>IF(STGY2[[#This Row],[SNO]]=0,0,IF(STGY2[[#This Row],[SNO]]=1,AJ$8,IF(AL$10, IF(AP35&gt;=AM$8,0,IF(AP35=0,AJ$8,AO35)), AO35)))</f>
        <v>0</v>
      </c>
      <c r="AE36" s="18" t="str">
        <f>IF(MAIN_STGY[[#This Row],[RSLT]]="","", MAIN_STGY[[#This Row],[RSLT]])</f>
        <v/>
      </c>
      <c r="AF3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6" s="18">
        <f>IF(STGY2[[#This Row],[SNO]]=0,0,IF(AL$10, IF(AP35&gt;=AM$8, 0, STGY2[[#This Row],[INS]]+AH35), STGY2[[#This Row],[INS]]+AH35))</f>
        <v>100</v>
      </c>
      <c r="AI36" s="18">
        <f>IF(STGY2[[#This Row],[SNO]]=0,0,IF(AL$10, IF(AP35&gt;=AM$8, 0, AI35+STGY2[[#This Row],[RTN]]), AI35+STGY2[[#This Row],[RTN]]))</f>
        <v>0</v>
      </c>
      <c r="AJ36" s="18">
        <f>STGY2[[#This Row],[RTN-TL]]-STGY2[[#This Row],[INS-TL]]</f>
        <v>-100</v>
      </c>
      <c r="AK36" s="18">
        <f>IF(STGY2[[#This Row],[SNO]]=0,0,IF(AL$10, IF(STGY2[[#This Row],[INS]]=0, 0, AN35), AN35))</f>
        <v>0</v>
      </c>
      <c r="AL36" s="18">
        <f>STGY2[[#This Row],[INS]]</f>
        <v>0</v>
      </c>
      <c r="AM36" s="18">
        <f>IF(STGY2[[#This Row],[WrL]]="Loss", (STGY2[[#This Row],[INS]]*(1 + AP$8/100)), IF(STGY2[[#This Row],[WrL]]="Won", (0), 0))</f>
        <v>0</v>
      </c>
      <c r="AN36" s="18">
        <f>IF(STGY2[[#This Row],[WrL]]="Loss", (STGY2[[#This Row],[PAM]]+STGY2[[#This Row],[LOS-TEN]]), IF(STGY2[[#This Row],[WrL]]="Won", (STGY2[[#This Row],[INS]]), 0))</f>
        <v>0</v>
      </c>
      <c r="AO36" s="18">
        <f>STGY2[[#This Row],[PAPT]]/2</f>
        <v>0</v>
      </c>
      <c r="AP36" s="43">
        <f>IF(STGY2[[#This Row],[SNO]]=0,0,IF(AL$10, IF(STGY2[[#This Row],[INS-TL]]=0, 0, STGY2[[#This Row],[PFT]]/STGY2[[#This Row],[INS-TL]]%), STGY2[[#This Row],[PFT]]/STGY2[[#This Row],[INS-TL]]%))</f>
        <v>-100</v>
      </c>
      <c r="AS36" s="20"/>
      <c r="AT36" s="21"/>
      <c r="AZ36" s="22"/>
      <c r="BB36" s="42">
        <f t="shared" si="2"/>
        <v>21</v>
      </c>
      <c r="BC36" s="12"/>
      <c r="BD36" s="18">
        <f>IF(STGY3[[#This Row],[SNO]]=0,0,IF(STGY3[[#This Row],[SNO]]=1,BJ$8,IF(BL$10, IF(BP35&gt;=BM$8,0,IF(BP35=0,BJ$8,BO35)), BO35)))</f>
        <v>0</v>
      </c>
      <c r="BE36" s="18" t="str">
        <f>IF(MAIN_STGY[[#This Row],[RSLT]]="","", MAIN_STGY[[#This Row],[RSLT]])</f>
        <v/>
      </c>
      <c r="BF3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6" s="18">
        <f>IF(STGY3[[#This Row],[SNO]]=0,0,IF(BL$10, IF(BP35&gt;=BM$8, 0, STGY3[[#This Row],[INS]]+BH35), STGY3[[#This Row],[INS]]+BH35))</f>
        <v>100</v>
      </c>
      <c r="BI36" s="18">
        <f>IF(STGY3[[#This Row],[SNO]]=0,0,IF(BL$10, IF(BP35&gt;=BM$8, 0, BI35+STGY3[[#This Row],[RTN]]), BI35+STGY3[[#This Row],[RTN]]))</f>
        <v>0</v>
      </c>
      <c r="BJ36" s="18">
        <f>STGY3[[#This Row],[RTN-TL]]-STGY3[[#This Row],[INS-TL]]</f>
        <v>-100</v>
      </c>
      <c r="BK36" s="18">
        <f>IF(STGY3[[#This Row],[SNO]]=0,0,IF(BL$10, IF(STGY3[[#This Row],[INS]]=0, 0, BN35), BN35))</f>
        <v>0</v>
      </c>
      <c r="BL36" s="18">
        <f>STGY3[[#This Row],[INS]]</f>
        <v>0</v>
      </c>
      <c r="BM36" s="18">
        <f>IF(STGY3[[#This Row],[WrL]]="Loss", (STGY3[[#This Row],[INS]]*(1 + BP$8/100)), IF(STGY3[[#This Row],[WrL]]="Won", (0), 0))</f>
        <v>0</v>
      </c>
      <c r="BN36" s="18">
        <f>IF(STGY3[[#This Row],[WrL]]="Loss", (STGY3[[#This Row],[PAM]]+STGY3[[#This Row],[LOS-TEN]]), IF(STGY3[[#This Row],[WrL]]="Won", (STGY3[[#This Row],[INS]]), 0))</f>
        <v>0</v>
      </c>
      <c r="BO36" s="18">
        <f>STGY3[[#This Row],[PAPT]]/2</f>
        <v>0</v>
      </c>
      <c r="BP36" s="43">
        <f>IF(STGY3[[#This Row],[SNO]]=0,0,IF(BL$10, IF(STGY3[[#This Row],[INS-TL]]=0, 0, STGY3[[#This Row],[PFT]]/STGY3[[#This Row],[INS-TL]]%), STGY3[[#This Row],[PFT]]/STGY3[[#This Row],[INS-TL]]%))</f>
        <v>-100</v>
      </c>
      <c r="BS36" s="20"/>
      <c r="BT36" s="21"/>
      <c r="BZ36" s="22"/>
      <c r="CB36" s="42">
        <f t="shared" si="3"/>
        <v>21</v>
      </c>
      <c r="CC36" s="12"/>
      <c r="CD36" s="18">
        <f>IF(STGY4[[#This Row],[SNO]]=0,0,IF(STGY4[[#This Row],[SNO]]=1,CJ$8,IF(CL$10, IF(CP35&gt;=CM$8,0,IF(CP35=0,CJ$8,CO35)), CO35)))</f>
        <v>0</v>
      </c>
      <c r="CE36" s="18" t="str">
        <f>IF(MAIN_STGY[[#This Row],[RSLT]]="","", MAIN_STGY[[#This Row],[RSLT]])</f>
        <v/>
      </c>
      <c r="CF3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6" s="18">
        <f>IF(STGY4[[#This Row],[SNO]]=0,0,IF(CL$10, IF(CP35&gt;=CM$8, 0, STGY4[[#This Row],[INS]]+CH35), STGY4[[#This Row],[INS]]+CH35))</f>
        <v>100</v>
      </c>
      <c r="CI36" s="18">
        <f>IF(STGY4[[#This Row],[SNO]]=0,0,IF(CL$10, IF(CP35&gt;=CM$8, 0, CI35+STGY4[[#This Row],[RTN]]), CI35+STGY4[[#This Row],[RTN]]))</f>
        <v>0</v>
      </c>
      <c r="CJ36" s="18">
        <f>STGY4[[#This Row],[RTN-TL]]-STGY4[[#This Row],[INS-TL]]</f>
        <v>-100</v>
      </c>
      <c r="CK36" s="18">
        <f>IF(STGY4[[#This Row],[SNO]]=0,0,IF(CL$10, IF(STGY4[[#This Row],[INS]]=0, 0, CN35), CN35))</f>
        <v>0</v>
      </c>
      <c r="CL36" s="18">
        <f>STGY4[[#This Row],[INS]]</f>
        <v>0</v>
      </c>
      <c r="CM36" s="18">
        <f>IF(STGY4[[#This Row],[WrL]]="Loss", (STGY4[[#This Row],[INS]]*(1 + CP$8/100)), IF(STGY4[[#This Row],[WrL]]="Won", (0), 0))</f>
        <v>0</v>
      </c>
      <c r="CN36" s="18">
        <f>IF(STGY4[[#This Row],[WrL]]="Loss", (STGY4[[#This Row],[PAM]]+STGY4[[#This Row],[LOS-TEN]]), IF(STGY4[[#This Row],[WrL]]="Won", (STGY4[[#This Row],[INS]]), 0))</f>
        <v>0</v>
      </c>
      <c r="CO36" s="18">
        <f>STGY4[[#This Row],[PAPT]]/2</f>
        <v>0</v>
      </c>
      <c r="CP36" s="43">
        <f>IF(STGY4[[#This Row],[SNO]]=0,0,IF(CL$10, IF(STGY4[[#This Row],[INS-TL]]=0, 0, STGY4[[#This Row],[PFT]]/STGY4[[#This Row],[INS-TL]]%), STGY4[[#This Row],[PFT]]/STGY4[[#This Row],[INS-TL]]%))</f>
        <v>-100</v>
      </c>
      <c r="CS36" s="20"/>
      <c r="CT36" s="21"/>
      <c r="CZ36" s="22"/>
      <c r="DB36" s="42">
        <f t="shared" si="4"/>
        <v>21</v>
      </c>
      <c r="DC36" s="12"/>
      <c r="DD36" s="18">
        <f>IF(STGY5[[#This Row],[SNO]]=0,0,IF(STGY5[[#This Row],[SNO]]=1,DJ$8,IF(DL$10, IF(DP35&gt;=DM$8,0,IF(DP35=0,DJ$8,DO35)), DO35)))</f>
        <v>0</v>
      </c>
      <c r="DE36" s="18" t="str">
        <f>IF(MAIN_STGY[[#This Row],[RSLT]]="","", MAIN_STGY[[#This Row],[RSLT]])</f>
        <v/>
      </c>
      <c r="DF3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6" s="18">
        <f>IF(STGY5[[#This Row],[SNO]]=0,0,IF(DL$10, IF(DP35&gt;=DM$8, 0, STGY5[[#This Row],[INS]]+DH35), STGY5[[#This Row],[INS]]+DH35))</f>
        <v>100</v>
      </c>
      <c r="DI36" s="18">
        <f>IF(STGY5[[#This Row],[SNO]]=0,0,IF(DL$10, IF(DP35&gt;=DM$8, 0, DI35+STGY5[[#This Row],[RTN]]), DI35+STGY5[[#This Row],[RTN]]))</f>
        <v>0</v>
      </c>
      <c r="DJ36" s="18">
        <f>STGY5[[#This Row],[RTN-TL]]-STGY5[[#This Row],[INS-TL]]</f>
        <v>-100</v>
      </c>
      <c r="DK36" s="18">
        <f>IF(STGY5[[#This Row],[SNO]]=0,0,IF(DL$10, IF(STGY5[[#This Row],[INS]]=0, 0, DN35), DN35))</f>
        <v>0</v>
      </c>
      <c r="DL36" s="18">
        <f>STGY5[[#This Row],[INS]]</f>
        <v>0</v>
      </c>
      <c r="DM36" s="18">
        <f>IF(STGY5[[#This Row],[WrL]]="Loss", (STGY5[[#This Row],[INS]]*(1 + DP$8/100)), IF(STGY5[[#This Row],[WrL]]="Won", (0), 0))</f>
        <v>0</v>
      </c>
      <c r="DN36" s="18">
        <f>IF(STGY5[[#This Row],[WrL]]="Loss", (STGY5[[#This Row],[PAM]]+STGY5[[#This Row],[LOS-TEN]]), IF(STGY5[[#This Row],[WrL]]="Won", (STGY5[[#This Row],[INS]]), 0))</f>
        <v>0</v>
      </c>
      <c r="DO36" s="18">
        <f>STGY5[[#This Row],[PAPT]]/2</f>
        <v>0</v>
      </c>
      <c r="DP36" s="43">
        <f>IF(STGY5[[#This Row],[SNO]]=0,0,IF(DL$10, IF(STGY5[[#This Row],[INS-TL]]=0, 0, STGY5[[#This Row],[PFT]]/STGY5[[#This Row],[INS-TL]]%), STGY5[[#This Row],[PFT]]/STGY5[[#This Row],[INS-TL]]%))</f>
        <v>-100</v>
      </c>
      <c r="DS36" s="20"/>
      <c r="DT36" s="21"/>
      <c r="DZ36" s="22"/>
      <c r="EB36" s="42">
        <f t="shared" si="5"/>
        <v>21</v>
      </c>
      <c r="EC36" s="12"/>
      <c r="ED36" s="18">
        <f>IF(STGY6[[#This Row],[SNO]]=0,0,IF(STGY6[[#This Row],[SNO]]=1,EJ$8,IF(EL$10, IF(EP35&gt;=EM$8,0,IF(EP35=0,EJ$8,EO35)), EO35)))</f>
        <v>0</v>
      </c>
      <c r="EE36" s="18" t="str">
        <f>IF(MAIN_STGY[[#This Row],[RSLT]]="","", MAIN_STGY[[#This Row],[RSLT]])</f>
        <v/>
      </c>
      <c r="EF3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6" s="18">
        <f>IF(STGY6[[#This Row],[SNO]]=0,0,IF(EL$10, IF(EP35&gt;=EM$8, 0, STGY6[[#This Row],[INS]]+EH35), STGY6[[#This Row],[INS]]+EH35))</f>
        <v>100</v>
      </c>
      <c r="EI36" s="18">
        <f>IF(STGY6[[#This Row],[SNO]]=0,0,IF(EL$10, IF(EP35&gt;=EM$8, 0, EI35+STGY6[[#This Row],[RTN]]), EI35+STGY6[[#This Row],[RTN]]))</f>
        <v>0</v>
      </c>
      <c r="EJ36" s="18">
        <f>STGY6[[#This Row],[RTN-TL]]-STGY6[[#This Row],[INS-TL]]</f>
        <v>-100</v>
      </c>
      <c r="EK36" s="18">
        <f>IF(STGY6[[#This Row],[SNO]]=0,0,IF(EL$10, IF(STGY6[[#This Row],[INS]]=0, 0, EN35), EN35))</f>
        <v>0</v>
      </c>
      <c r="EL36" s="18">
        <f>STGY6[[#This Row],[INS]]</f>
        <v>0</v>
      </c>
      <c r="EM36" s="18">
        <f>IF(STGY6[[#This Row],[WrL]]="Loss", (STGY6[[#This Row],[INS]]*(1 + EP$8/100)), IF(STGY6[[#This Row],[WrL]]="Won", (0), 0))</f>
        <v>0</v>
      </c>
      <c r="EN36" s="18">
        <f>IF(STGY6[[#This Row],[WrL]]="Loss", (STGY6[[#This Row],[PAM]]+STGY6[[#This Row],[LOS-TEN]]), IF(STGY6[[#This Row],[WrL]]="Won", (STGY6[[#This Row],[INS]]), 0))</f>
        <v>0</v>
      </c>
      <c r="EO36" s="18">
        <f>STGY6[[#This Row],[PAPT]]/2</f>
        <v>0</v>
      </c>
      <c r="EP36" s="43">
        <f>IF(STGY6[[#This Row],[SNO]]=0,0,IF(EL$10, IF(STGY6[[#This Row],[INS-TL]]=0, 0, STGY6[[#This Row],[PFT]]/STGY6[[#This Row],[INS-TL]]%), STGY6[[#This Row],[PFT]]/STGY6[[#This Row],[INS-TL]]%))</f>
        <v>-100</v>
      </c>
      <c r="ES36" s="20"/>
      <c r="ET36" s="21"/>
      <c r="EZ36" s="22"/>
      <c r="FB36" s="42">
        <f t="shared" si="6"/>
        <v>21</v>
      </c>
      <c r="FC36" s="12"/>
      <c r="FD36" s="18">
        <f>IF(STGY7[[#This Row],[SNO]]=0,0,IF(STGY7[[#This Row],[SNO]]=1,FJ$8,IF(FL$10, IF(FP35&gt;=FM$8,0,IF(FP35=0,FJ$8,FO35)), FO35)))</f>
        <v>0</v>
      </c>
      <c r="FE36" s="18" t="str">
        <f>IF(MAIN_STGY[[#This Row],[RSLT]]="","", MAIN_STGY[[#This Row],[RSLT]])</f>
        <v/>
      </c>
      <c r="FF3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6" s="18">
        <f>IF(STGY7[[#This Row],[SNO]]=0,0,IF(FL$10, IF(FP35&gt;=FM$8, 0, STGY7[[#This Row],[INS]]+FH35), STGY7[[#This Row],[INS]]+FH35))</f>
        <v>100</v>
      </c>
      <c r="FI36" s="18">
        <f>IF(STGY7[[#This Row],[SNO]]=0,0,IF(FL$10, IF(FP35&gt;=FM$8, 0, FI35+STGY7[[#This Row],[RTN]]), FI35+STGY7[[#This Row],[RTN]]))</f>
        <v>0</v>
      </c>
      <c r="FJ36" s="18">
        <f>STGY7[[#This Row],[RTN-TL]]-STGY7[[#This Row],[INS-TL]]</f>
        <v>-100</v>
      </c>
      <c r="FK36" s="18">
        <f>IF(STGY7[[#This Row],[SNO]]=0,0,IF(FL$10, IF(STGY7[[#This Row],[INS]]=0, 0, FN35), FN35))</f>
        <v>0</v>
      </c>
      <c r="FL36" s="18">
        <f>STGY7[[#This Row],[INS]]</f>
        <v>0</v>
      </c>
      <c r="FM36" s="18">
        <f>IF(STGY7[[#This Row],[WrL]]="Loss", (STGY7[[#This Row],[INS]]*(1 + FP$8/100)), IF(STGY7[[#This Row],[WrL]]="Won", (0), 0))</f>
        <v>0</v>
      </c>
      <c r="FN36" s="18">
        <f>IF(STGY7[[#This Row],[WrL]]="Loss", (STGY7[[#This Row],[PAM]]+STGY7[[#This Row],[LOS-TEN]]), IF(STGY7[[#This Row],[WrL]]="Won", (STGY7[[#This Row],[INS]]), 0))</f>
        <v>0</v>
      </c>
      <c r="FO36" s="18">
        <f>STGY7[[#This Row],[PAPT]]/2</f>
        <v>0</v>
      </c>
      <c r="FP36" s="43">
        <f>IF(STGY7[[#This Row],[SNO]]=0,0,IF(FL$10, IF(STGY7[[#This Row],[INS-TL]]=0, 0, STGY7[[#This Row],[PFT]]/STGY7[[#This Row],[INS-TL]]%), STGY7[[#This Row],[PFT]]/STGY7[[#This Row],[INS-TL]]%))</f>
        <v>-100</v>
      </c>
      <c r="FS36" s="20"/>
      <c r="FT36" s="21"/>
      <c r="FZ36" s="22"/>
      <c r="GB36" s="42">
        <f t="shared" si="7"/>
        <v>21</v>
      </c>
      <c r="GC36" s="12"/>
      <c r="GD36" s="18">
        <f>IF(STGY8[[#This Row],[SNO]]=0,0,IF(STGY8[[#This Row],[SNO]]=1,GJ$8,IF(GL$10, IF(GP35&gt;=GM$8,0,IF(GP35=0,GJ$8,GO35)), GO35)))</f>
        <v>0</v>
      </c>
      <c r="GE36" s="18" t="str">
        <f>IF(MAIN_STGY[[#This Row],[RSLT]]="","", MAIN_STGY[[#This Row],[RSLT]])</f>
        <v/>
      </c>
      <c r="GF3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6" s="18">
        <f>IF(STGY8[[#This Row],[SNO]]=0,0,IF(GL$10, IF(GP35&gt;=GM$8, 0, STGY8[[#This Row],[INS]]+GH35), STGY8[[#This Row],[INS]]+GH35))</f>
        <v>100</v>
      </c>
      <c r="GI36" s="18">
        <f>IF(STGY8[[#This Row],[SNO]]=0,0,IF(GL$10, IF(GP35&gt;=GM$8, 0, GI35+STGY8[[#This Row],[RTN]]), GI35+STGY8[[#This Row],[RTN]]))</f>
        <v>0</v>
      </c>
      <c r="GJ36" s="18">
        <f>STGY8[[#This Row],[RTN-TL]]-STGY8[[#This Row],[INS-TL]]</f>
        <v>-100</v>
      </c>
      <c r="GK36" s="18">
        <f>IF(STGY8[[#This Row],[SNO]]=0,0,IF(GL$10, IF(STGY8[[#This Row],[INS]]=0, 0, GN35), GN35))</f>
        <v>0</v>
      </c>
      <c r="GL36" s="18">
        <f>STGY8[[#This Row],[INS]]</f>
        <v>0</v>
      </c>
      <c r="GM36" s="18">
        <f>IF(STGY8[[#This Row],[WrL]]="Loss", (STGY8[[#This Row],[INS]]*(1 + GP$8/100)), IF(STGY8[[#This Row],[WrL]]="Won", (0), 0))</f>
        <v>0</v>
      </c>
      <c r="GN36" s="18">
        <f>IF(STGY8[[#This Row],[WrL]]="Loss", (STGY8[[#This Row],[PAM]]+STGY8[[#This Row],[LOS-TEN]]), IF(STGY8[[#This Row],[WrL]]="Won", (STGY8[[#This Row],[INS]]), 0))</f>
        <v>0</v>
      </c>
      <c r="GO36" s="18">
        <f>STGY8[[#This Row],[PAPT]]/2</f>
        <v>0</v>
      </c>
      <c r="GP36" s="43">
        <f>IF(STGY8[[#This Row],[SNO]]=0,0,IF(GL$10, IF(STGY8[[#This Row],[INS-TL]]=0, 0, STGY8[[#This Row],[PFT]]/STGY8[[#This Row],[INS-TL]]%), STGY8[[#This Row],[PFT]]/STGY8[[#This Row],[INS-TL]]%))</f>
        <v>-100</v>
      </c>
      <c r="GS36" s="20"/>
      <c r="GT36" s="21"/>
      <c r="GZ36" s="22"/>
      <c r="HB36" s="42">
        <f t="shared" si="8"/>
        <v>21</v>
      </c>
      <c r="HC36" s="12"/>
      <c r="HD36" s="18">
        <f>IF(STGY9[[#This Row],[SNO]]=0,0,IF(STGY9[[#This Row],[SNO]]=1,HJ$8,IF(HL$10, IF(HP35&gt;=HM$8,0,IF(HP35=0,HJ$8,HO35)), HO35)))</f>
        <v>0</v>
      </c>
      <c r="HE36" s="18" t="str">
        <f>IF(MAIN_STGY[[#This Row],[RSLT]]="","", MAIN_STGY[[#This Row],[RSLT]])</f>
        <v/>
      </c>
      <c r="HF3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6" s="18">
        <f>IF(STGY9[[#This Row],[SNO]]=0,0,IF(HL$10, IF(HP35&gt;=HM$8, 0, STGY9[[#This Row],[INS]]+HH35), STGY9[[#This Row],[INS]]+HH35))</f>
        <v>100</v>
      </c>
      <c r="HI36" s="18">
        <f>IF(STGY9[[#This Row],[SNO]]=0,0,IF(HL$10, IF(HP35&gt;=HM$8, 0, HI35+STGY9[[#This Row],[RTN]]), HI35+STGY9[[#This Row],[RTN]]))</f>
        <v>0</v>
      </c>
      <c r="HJ36" s="18">
        <f>STGY9[[#This Row],[RTN-TL]]-STGY9[[#This Row],[INS-TL]]</f>
        <v>-100</v>
      </c>
      <c r="HK36" s="18">
        <f>IF(STGY9[[#This Row],[SNO]]=0,0,IF(HL$10, IF(STGY9[[#This Row],[INS]]=0, 0, HN35), HN35))</f>
        <v>0</v>
      </c>
      <c r="HL36" s="18">
        <f>STGY9[[#This Row],[INS]]</f>
        <v>0</v>
      </c>
      <c r="HM36" s="18">
        <f>IF(STGY9[[#This Row],[WrL]]="Loss", (STGY9[[#This Row],[INS]]*(1 + HP$8/100)), IF(STGY9[[#This Row],[WrL]]="Won", (0), 0))</f>
        <v>0</v>
      </c>
      <c r="HN36" s="18">
        <f>IF(STGY9[[#This Row],[WrL]]="Loss", (STGY9[[#This Row],[PAM]]+STGY9[[#This Row],[LOS-TEN]]), IF(STGY9[[#This Row],[WrL]]="Won", (STGY9[[#This Row],[INS]]), 0))</f>
        <v>0</v>
      </c>
      <c r="HO36" s="18">
        <f>STGY9[[#This Row],[PAPT]]/2</f>
        <v>0</v>
      </c>
      <c r="HP36" s="43">
        <f>IF(STGY9[[#This Row],[SNO]]=0,0,IF(HL$10, IF(STGY9[[#This Row],[INS-TL]]=0, 0, STGY9[[#This Row],[PFT]]/STGY9[[#This Row],[INS-TL]]%), STGY9[[#This Row],[PFT]]/STGY9[[#This Row],[INS-TL]]%))</f>
        <v>-100</v>
      </c>
      <c r="HS36" s="20"/>
      <c r="HT36" s="21"/>
      <c r="HZ36" s="22"/>
      <c r="IB36" s="42">
        <f t="shared" si="9"/>
        <v>21</v>
      </c>
      <c r="IC36" s="12"/>
      <c r="ID36" s="18">
        <f>IF(STGY10[[#This Row],[SNO]]=0,0,IF(STGY10[[#This Row],[SNO]]=1,IJ$8,IF(IL$10, IF(IP35&gt;=IM$8,0,IF(IP35=0,IJ$8,IO35)), IO35)))</f>
        <v>0</v>
      </c>
      <c r="IE36" s="18" t="str">
        <f>IF(MAIN_STGY[[#This Row],[RSLT]]="","", MAIN_STGY[[#This Row],[RSLT]])</f>
        <v/>
      </c>
      <c r="IF3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6" s="18">
        <f>IF(STGY10[[#This Row],[SNO]]=0,0,IF(IL$10, IF(IP35&gt;=IM$8, 0, STGY10[[#This Row],[INS]]+IH35), STGY10[[#This Row],[INS]]+IH35))</f>
        <v>100</v>
      </c>
      <c r="II36" s="18">
        <f>IF(STGY10[[#This Row],[SNO]]=0,0,IF(IL$10, IF(IP35&gt;=IM$8, 0, II35+STGY10[[#This Row],[RTN]]), II35+STGY10[[#This Row],[RTN]]))</f>
        <v>0</v>
      </c>
      <c r="IJ36" s="18">
        <f>STGY10[[#This Row],[RTN-TL]]-STGY10[[#This Row],[INS-TL]]</f>
        <v>-100</v>
      </c>
      <c r="IK36" s="18">
        <f>IF(STGY10[[#This Row],[SNO]]=0,0,IF(IL$10, IF(STGY10[[#This Row],[INS]]=0, 0, IN35), IN35))</f>
        <v>0</v>
      </c>
      <c r="IL36" s="18">
        <f>STGY10[[#This Row],[INS]]</f>
        <v>0</v>
      </c>
      <c r="IM36" s="18">
        <f>IF(STGY10[[#This Row],[WrL]]="Loss", (STGY10[[#This Row],[INS]]*(1 + IP$8/100)), IF(STGY10[[#This Row],[WrL]]="Won", (0), 0))</f>
        <v>0</v>
      </c>
      <c r="IN36" s="18">
        <f>IF(STGY10[[#This Row],[WrL]]="Loss", (STGY10[[#This Row],[PAM]]+STGY10[[#This Row],[LOS-TEN]]), IF(STGY10[[#This Row],[WrL]]="Won", (STGY10[[#This Row],[INS]]), 0))</f>
        <v>0</v>
      </c>
      <c r="IO36" s="18">
        <f>STGY10[[#This Row],[PAPT]]/2</f>
        <v>0</v>
      </c>
      <c r="IP36" s="43">
        <f>IF(STGY10[[#This Row],[SNO]]=0,0,IF(IL$10, IF(STGY10[[#This Row],[INS-TL]]=0, 0, STGY10[[#This Row],[PFT]]/STGY10[[#This Row],[INS-TL]]%), STGY10[[#This Row],[PFT]]/STGY10[[#This Row],[INS-TL]]%))</f>
        <v>-100</v>
      </c>
      <c r="IS36" s="20"/>
      <c r="IT36" s="21"/>
      <c r="IZ36" s="22"/>
    </row>
    <row r="37" spans="2:260" ht="15.65" x14ac:dyDescent="0.3">
      <c r="B37" s="89">
        <f t="shared" si="0"/>
        <v>22</v>
      </c>
      <c r="C37" s="12"/>
      <c r="D37" s="18">
        <f>IF(MAIN_STGY[[#This Row],[SNO]]=0,0,IF(MAIN_STGY[[#This Row],[SNO]]=1,J$8,IF(L$10, IF(P36&gt;=M$8,0,IF(P36=0,J$8,O36)), O36)))</f>
        <v>0</v>
      </c>
      <c r="E37" s="12"/>
      <c r="F3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7" s="18">
        <f>IF(MAIN_STGY[[#This Row],[SNO]]=0,0,IF(L$10, IF(P36&gt;=M$8, 0, MAIN_STGY[[#This Row],[INS]]+H36), MAIN_STGY[[#This Row],[INS]]+H36))</f>
        <v>100</v>
      </c>
      <c r="I37" s="18">
        <f>IF(MAIN_STGY[[#This Row],[SNO]]=0,0,IF(L$10, IF(P36&gt;=M$8, 0, I36+MAIN_STGY[[#This Row],[RTN]]), I36+MAIN_STGY[[#This Row],[RTN]]))</f>
        <v>0</v>
      </c>
      <c r="J37" s="18">
        <f>MAIN_STGY[[#This Row],[RTN-TL]]-MAIN_STGY[[#This Row],[INS-TL]]</f>
        <v>-100</v>
      </c>
      <c r="K37" s="18">
        <f>IF(MAIN_STGY[[#This Row],[SNO]]=0,0,IF(L$10, IF(MAIN_STGY[[#This Row],[INS]]=0, 0, N36), N36))</f>
        <v>0</v>
      </c>
      <c r="L37" s="18">
        <f>MAIN_STGY[[#This Row],[INS]]</f>
        <v>0</v>
      </c>
      <c r="M37" s="18">
        <f>IF(MAIN_STGY[[#This Row],[WrL]]="Loss", (MAIN_STGY[[#This Row],[INS]]*(1 + P$8/100)), IF(MAIN_STGY[[#This Row],[WrL]]="Won", (0), 0))</f>
        <v>0</v>
      </c>
      <c r="N37" s="18">
        <f>IF(MAIN_STGY[[#This Row],[WrL]]="Loss", (MAIN_STGY[[#This Row],[PAM]]+MAIN_STGY[[#This Row],[LOS-TEN]]), IF(MAIN_STGY[[#This Row],[WrL]]="Won", (MAIN_STGY[[#This Row],[INS]]), 0))</f>
        <v>0</v>
      </c>
      <c r="O37" s="18">
        <f>MAIN_STGY[[#This Row],[PAPT]]/2</f>
        <v>0</v>
      </c>
      <c r="P3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7" s="94" t="str">
        <v>Strategy 010</v>
      </c>
      <c r="S37" s="95">
        <v>0</v>
      </c>
      <c r="T37" s="96">
        <v>100</v>
      </c>
      <c r="U37" s="85"/>
      <c r="V37" s="55"/>
      <c r="W37" s="55"/>
      <c r="X37" s="44"/>
      <c r="Z37" s="22"/>
      <c r="AB37" s="42">
        <f t="shared" si="1"/>
        <v>22</v>
      </c>
      <c r="AC37" s="12"/>
      <c r="AD37" s="18">
        <f>IF(STGY2[[#This Row],[SNO]]=0,0,IF(STGY2[[#This Row],[SNO]]=1,AJ$8,IF(AL$10, IF(AP36&gt;=AM$8,0,IF(AP36=0,AJ$8,AO36)), AO36)))</f>
        <v>0</v>
      </c>
      <c r="AE37" s="18" t="str">
        <f>IF(MAIN_STGY[[#This Row],[RSLT]]="","", MAIN_STGY[[#This Row],[RSLT]])</f>
        <v/>
      </c>
      <c r="AF3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7" s="18">
        <f>IF(STGY2[[#This Row],[SNO]]=0,0,IF(AL$10, IF(AP36&gt;=AM$8, 0, STGY2[[#This Row],[INS]]+AH36), STGY2[[#This Row],[INS]]+AH36))</f>
        <v>100</v>
      </c>
      <c r="AI37" s="18">
        <f>IF(STGY2[[#This Row],[SNO]]=0,0,IF(AL$10, IF(AP36&gt;=AM$8, 0, AI36+STGY2[[#This Row],[RTN]]), AI36+STGY2[[#This Row],[RTN]]))</f>
        <v>0</v>
      </c>
      <c r="AJ37" s="18">
        <f>STGY2[[#This Row],[RTN-TL]]-STGY2[[#This Row],[INS-TL]]</f>
        <v>-100</v>
      </c>
      <c r="AK37" s="18">
        <f>IF(STGY2[[#This Row],[SNO]]=0,0,IF(AL$10, IF(STGY2[[#This Row],[INS]]=0, 0, AN36), AN36))</f>
        <v>0</v>
      </c>
      <c r="AL37" s="18">
        <f>STGY2[[#This Row],[INS]]</f>
        <v>0</v>
      </c>
      <c r="AM37" s="18">
        <f>IF(STGY2[[#This Row],[WrL]]="Loss", (STGY2[[#This Row],[INS]]*(1 + AP$8/100)), IF(STGY2[[#This Row],[WrL]]="Won", (0), 0))</f>
        <v>0</v>
      </c>
      <c r="AN37" s="18">
        <f>IF(STGY2[[#This Row],[WrL]]="Loss", (STGY2[[#This Row],[PAM]]+STGY2[[#This Row],[LOS-TEN]]), IF(STGY2[[#This Row],[WrL]]="Won", (STGY2[[#This Row],[INS]]), 0))</f>
        <v>0</v>
      </c>
      <c r="AO37" s="18">
        <f>STGY2[[#This Row],[PAPT]]/2</f>
        <v>0</v>
      </c>
      <c r="AP37" s="43">
        <f>IF(STGY2[[#This Row],[SNO]]=0,0,IF(AL$10, IF(STGY2[[#This Row],[INS-TL]]=0, 0, STGY2[[#This Row],[PFT]]/STGY2[[#This Row],[INS-TL]]%), STGY2[[#This Row],[PFT]]/STGY2[[#This Row],[INS-TL]]%))</f>
        <v>-100</v>
      </c>
      <c r="AS37" s="20"/>
      <c r="AT37" s="21"/>
      <c r="AZ37" s="22"/>
      <c r="BB37" s="42">
        <f t="shared" si="2"/>
        <v>22</v>
      </c>
      <c r="BC37" s="12"/>
      <c r="BD37" s="18">
        <f>IF(STGY3[[#This Row],[SNO]]=0,0,IF(STGY3[[#This Row],[SNO]]=1,BJ$8,IF(BL$10, IF(BP36&gt;=BM$8,0,IF(BP36=0,BJ$8,BO36)), BO36)))</f>
        <v>0</v>
      </c>
      <c r="BE37" s="18" t="str">
        <f>IF(MAIN_STGY[[#This Row],[RSLT]]="","", MAIN_STGY[[#This Row],[RSLT]])</f>
        <v/>
      </c>
      <c r="BF3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7" s="18">
        <f>IF(STGY3[[#This Row],[SNO]]=0,0,IF(BL$10, IF(BP36&gt;=BM$8, 0, STGY3[[#This Row],[INS]]+BH36), STGY3[[#This Row],[INS]]+BH36))</f>
        <v>100</v>
      </c>
      <c r="BI37" s="18">
        <f>IF(STGY3[[#This Row],[SNO]]=0,0,IF(BL$10, IF(BP36&gt;=BM$8, 0, BI36+STGY3[[#This Row],[RTN]]), BI36+STGY3[[#This Row],[RTN]]))</f>
        <v>0</v>
      </c>
      <c r="BJ37" s="18">
        <f>STGY3[[#This Row],[RTN-TL]]-STGY3[[#This Row],[INS-TL]]</f>
        <v>-100</v>
      </c>
      <c r="BK37" s="18">
        <f>IF(STGY3[[#This Row],[SNO]]=0,0,IF(BL$10, IF(STGY3[[#This Row],[INS]]=0, 0, BN36), BN36))</f>
        <v>0</v>
      </c>
      <c r="BL37" s="18">
        <f>STGY3[[#This Row],[INS]]</f>
        <v>0</v>
      </c>
      <c r="BM37" s="18">
        <f>IF(STGY3[[#This Row],[WrL]]="Loss", (STGY3[[#This Row],[INS]]*(1 + BP$8/100)), IF(STGY3[[#This Row],[WrL]]="Won", (0), 0))</f>
        <v>0</v>
      </c>
      <c r="BN37" s="18">
        <f>IF(STGY3[[#This Row],[WrL]]="Loss", (STGY3[[#This Row],[PAM]]+STGY3[[#This Row],[LOS-TEN]]), IF(STGY3[[#This Row],[WrL]]="Won", (STGY3[[#This Row],[INS]]), 0))</f>
        <v>0</v>
      </c>
      <c r="BO37" s="18">
        <f>STGY3[[#This Row],[PAPT]]/2</f>
        <v>0</v>
      </c>
      <c r="BP37" s="43">
        <f>IF(STGY3[[#This Row],[SNO]]=0,0,IF(BL$10, IF(STGY3[[#This Row],[INS-TL]]=0, 0, STGY3[[#This Row],[PFT]]/STGY3[[#This Row],[INS-TL]]%), STGY3[[#This Row],[PFT]]/STGY3[[#This Row],[INS-TL]]%))</f>
        <v>-100</v>
      </c>
      <c r="BS37" s="20"/>
      <c r="BT37" s="21"/>
      <c r="BZ37" s="22"/>
      <c r="CB37" s="42">
        <f t="shared" si="3"/>
        <v>22</v>
      </c>
      <c r="CC37" s="12"/>
      <c r="CD37" s="18">
        <f>IF(STGY4[[#This Row],[SNO]]=0,0,IF(STGY4[[#This Row],[SNO]]=1,CJ$8,IF(CL$10, IF(CP36&gt;=CM$8,0,IF(CP36=0,CJ$8,CO36)), CO36)))</f>
        <v>0</v>
      </c>
      <c r="CE37" s="18" t="str">
        <f>IF(MAIN_STGY[[#This Row],[RSLT]]="","", MAIN_STGY[[#This Row],[RSLT]])</f>
        <v/>
      </c>
      <c r="CF3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7" s="18">
        <f>IF(STGY4[[#This Row],[SNO]]=0,0,IF(CL$10, IF(CP36&gt;=CM$8, 0, STGY4[[#This Row],[INS]]+CH36), STGY4[[#This Row],[INS]]+CH36))</f>
        <v>100</v>
      </c>
      <c r="CI37" s="18">
        <f>IF(STGY4[[#This Row],[SNO]]=0,0,IF(CL$10, IF(CP36&gt;=CM$8, 0, CI36+STGY4[[#This Row],[RTN]]), CI36+STGY4[[#This Row],[RTN]]))</f>
        <v>0</v>
      </c>
      <c r="CJ37" s="18">
        <f>STGY4[[#This Row],[RTN-TL]]-STGY4[[#This Row],[INS-TL]]</f>
        <v>-100</v>
      </c>
      <c r="CK37" s="18">
        <f>IF(STGY4[[#This Row],[SNO]]=0,0,IF(CL$10, IF(STGY4[[#This Row],[INS]]=0, 0, CN36), CN36))</f>
        <v>0</v>
      </c>
      <c r="CL37" s="18">
        <f>STGY4[[#This Row],[INS]]</f>
        <v>0</v>
      </c>
      <c r="CM37" s="18">
        <f>IF(STGY4[[#This Row],[WrL]]="Loss", (STGY4[[#This Row],[INS]]*(1 + CP$8/100)), IF(STGY4[[#This Row],[WrL]]="Won", (0), 0))</f>
        <v>0</v>
      </c>
      <c r="CN37" s="18">
        <f>IF(STGY4[[#This Row],[WrL]]="Loss", (STGY4[[#This Row],[PAM]]+STGY4[[#This Row],[LOS-TEN]]), IF(STGY4[[#This Row],[WrL]]="Won", (STGY4[[#This Row],[INS]]), 0))</f>
        <v>0</v>
      </c>
      <c r="CO37" s="18">
        <f>STGY4[[#This Row],[PAPT]]/2</f>
        <v>0</v>
      </c>
      <c r="CP37" s="43">
        <f>IF(STGY4[[#This Row],[SNO]]=0,0,IF(CL$10, IF(STGY4[[#This Row],[INS-TL]]=0, 0, STGY4[[#This Row],[PFT]]/STGY4[[#This Row],[INS-TL]]%), STGY4[[#This Row],[PFT]]/STGY4[[#This Row],[INS-TL]]%))</f>
        <v>-100</v>
      </c>
      <c r="CS37" s="20"/>
      <c r="CT37" s="21"/>
      <c r="CZ37" s="22"/>
      <c r="DB37" s="42">
        <f t="shared" si="4"/>
        <v>22</v>
      </c>
      <c r="DC37" s="12"/>
      <c r="DD37" s="18">
        <f>IF(STGY5[[#This Row],[SNO]]=0,0,IF(STGY5[[#This Row],[SNO]]=1,DJ$8,IF(DL$10, IF(DP36&gt;=DM$8,0,IF(DP36=0,DJ$8,DO36)), DO36)))</f>
        <v>0</v>
      </c>
      <c r="DE37" s="18" t="str">
        <f>IF(MAIN_STGY[[#This Row],[RSLT]]="","", MAIN_STGY[[#This Row],[RSLT]])</f>
        <v/>
      </c>
      <c r="DF3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7" s="18">
        <f>IF(STGY5[[#This Row],[SNO]]=0,0,IF(DL$10, IF(DP36&gt;=DM$8, 0, STGY5[[#This Row],[INS]]+DH36), STGY5[[#This Row],[INS]]+DH36))</f>
        <v>100</v>
      </c>
      <c r="DI37" s="18">
        <f>IF(STGY5[[#This Row],[SNO]]=0,0,IF(DL$10, IF(DP36&gt;=DM$8, 0, DI36+STGY5[[#This Row],[RTN]]), DI36+STGY5[[#This Row],[RTN]]))</f>
        <v>0</v>
      </c>
      <c r="DJ37" s="18">
        <f>STGY5[[#This Row],[RTN-TL]]-STGY5[[#This Row],[INS-TL]]</f>
        <v>-100</v>
      </c>
      <c r="DK37" s="18">
        <f>IF(STGY5[[#This Row],[SNO]]=0,0,IF(DL$10, IF(STGY5[[#This Row],[INS]]=0, 0, DN36), DN36))</f>
        <v>0</v>
      </c>
      <c r="DL37" s="18">
        <f>STGY5[[#This Row],[INS]]</f>
        <v>0</v>
      </c>
      <c r="DM37" s="18">
        <f>IF(STGY5[[#This Row],[WrL]]="Loss", (STGY5[[#This Row],[INS]]*(1 + DP$8/100)), IF(STGY5[[#This Row],[WrL]]="Won", (0), 0))</f>
        <v>0</v>
      </c>
      <c r="DN37" s="18">
        <f>IF(STGY5[[#This Row],[WrL]]="Loss", (STGY5[[#This Row],[PAM]]+STGY5[[#This Row],[LOS-TEN]]), IF(STGY5[[#This Row],[WrL]]="Won", (STGY5[[#This Row],[INS]]), 0))</f>
        <v>0</v>
      </c>
      <c r="DO37" s="18">
        <f>STGY5[[#This Row],[PAPT]]/2</f>
        <v>0</v>
      </c>
      <c r="DP37" s="43">
        <f>IF(STGY5[[#This Row],[SNO]]=0,0,IF(DL$10, IF(STGY5[[#This Row],[INS-TL]]=0, 0, STGY5[[#This Row],[PFT]]/STGY5[[#This Row],[INS-TL]]%), STGY5[[#This Row],[PFT]]/STGY5[[#This Row],[INS-TL]]%))</f>
        <v>-100</v>
      </c>
      <c r="DS37" s="20"/>
      <c r="DT37" s="21"/>
      <c r="DZ37" s="22"/>
      <c r="EB37" s="42">
        <f t="shared" si="5"/>
        <v>22</v>
      </c>
      <c r="EC37" s="12"/>
      <c r="ED37" s="18">
        <f>IF(STGY6[[#This Row],[SNO]]=0,0,IF(STGY6[[#This Row],[SNO]]=1,EJ$8,IF(EL$10, IF(EP36&gt;=EM$8,0,IF(EP36=0,EJ$8,EO36)), EO36)))</f>
        <v>0</v>
      </c>
      <c r="EE37" s="18" t="str">
        <f>IF(MAIN_STGY[[#This Row],[RSLT]]="","", MAIN_STGY[[#This Row],[RSLT]])</f>
        <v/>
      </c>
      <c r="EF3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7" s="18">
        <f>IF(STGY6[[#This Row],[SNO]]=0,0,IF(EL$10, IF(EP36&gt;=EM$8, 0, STGY6[[#This Row],[INS]]+EH36), STGY6[[#This Row],[INS]]+EH36))</f>
        <v>100</v>
      </c>
      <c r="EI37" s="18">
        <f>IF(STGY6[[#This Row],[SNO]]=0,0,IF(EL$10, IF(EP36&gt;=EM$8, 0, EI36+STGY6[[#This Row],[RTN]]), EI36+STGY6[[#This Row],[RTN]]))</f>
        <v>0</v>
      </c>
      <c r="EJ37" s="18">
        <f>STGY6[[#This Row],[RTN-TL]]-STGY6[[#This Row],[INS-TL]]</f>
        <v>-100</v>
      </c>
      <c r="EK37" s="18">
        <f>IF(STGY6[[#This Row],[SNO]]=0,0,IF(EL$10, IF(STGY6[[#This Row],[INS]]=0, 0, EN36), EN36))</f>
        <v>0</v>
      </c>
      <c r="EL37" s="18">
        <f>STGY6[[#This Row],[INS]]</f>
        <v>0</v>
      </c>
      <c r="EM37" s="18">
        <f>IF(STGY6[[#This Row],[WrL]]="Loss", (STGY6[[#This Row],[INS]]*(1 + EP$8/100)), IF(STGY6[[#This Row],[WrL]]="Won", (0), 0))</f>
        <v>0</v>
      </c>
      <c r="EN37" s="18">
        <f>IF(STGY6[[#This Row],[WrL]]="Loss", (STGY6[[#This Row],[PAM]]+STGY6[[#This Row],[LOS-TEN]]), IF(STGY6[[#This Row],[WrL]]="Won", (STGY6[[#This Row],[INS]]), 0))</f>
        <v>0</v>
      </c>
      <c r="EO37" s="18">
        <f>STGY6[[#This Row],[PAPT]]/2</f>
        <v>0</v>
      </c>
      <c r="EP37" s="43">
        <f>IF(STGY6[[#This Row],[SNO]]=0,0,IF(EL$10, IF(STGY6[[#This Row],[INS-TL]]=0, 0, STGY6[[#This Row],[PFT]]/STGY6[[#This Row],[INS-TL]]%), STGY6[[#This Row],[PFT]]/STGY6[[#This Row],[INS-TL]]%))</f>
        <v>-100</v>
      </c>
      <c r="ES37" s="20"/>
      <c r="ET37" s="21"/>
      <c r="EZ37" s="22"/>
      <c r="FB37" s="42">
        <f t="shared" si="6"/>
        <v>22</v>
      </c>
      <c r="FC37" s="12"/>
      <c r="FD37" s="18">
        <f>IF(STGY7[[#This Row],[SNO]]=0,0,IF(STGY7[[#This Row],[SNO]]=1,FJ$8,IF(FL$10, IF(FP36&gt;=FM$8,0,IF(FP36=0,FJ$8,FO36)), FO36)))</f>
        <v>0</v>
      </c>
      <c r="FE37" s="18" t="str">
        <f>IF(MAIN_STGY[[#This Row],[RSLT]]="","", MAIN_STGY[[#This Row],[RSLT]])</f>
        <v/>
      </c>
      <c r="FF3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7" s="18">
        <f>IF(STGY7[[#This Row],[SNO]]=0,0,IF(FL$10, IF(FP36&gt;=FM$8, 0, STGY7[[#This Row],[INS]]+FH36), STGY7[[#This Row],[INS]]+FH36))</f>
        <v>100</v>
      </c>
      <c r="FI37" s="18">
        <f>IF(STGY7[[#This Row],[SNO]]=0,0,IF(FL$10, IF(FP36&gt;=FM$8, 0, FI36+STGY7[[#This Row],[RTN]]), FI36+STGY7[[#This Row],[RTN]]))</f>
        <v>0</v>
      </c>
      <c r="FJ37" s="18">
        <f>STGY7[[#This Row],[RTN-TL]]-STGY7[[#This Row],[INS-TL]]</f>
        <v>-100</v>
      </c>
      <c r="FK37" s="18">
        <f>IF(STGY7[[#This Row],[SNO]]=0,0,IF(FL$10, IF(STGY7[[#This Row],[INS]]=0, 0, FN36), FN36))</f>
        <v>0</v>
      </c>
      <c r="FL37" s="18">
        <f>STGY7[[#This Row],[INS]]</f>
        <v>0</v>
      </c>
      <c r="FM37" s="18">
        <f>IF(STGY7[[#This Row],[WrL]]="Loss", (STGY7[[#This Row],[INS]]*(1 + FP$8/100)), IF(STGY7[[#This Row],[WrL]]="Won", (0), 0))</f>
        <v>0</v>
      </c>
      <c r="FN37" s="18">
        <f>IF(STGY7[[#This Row],[WrL]]="Loss", (STGY7[[#This Row],[PAM]]+STGY7[[#This Row],[LOS-TEN]]), IF(STGY7[[#This Row],[WrL]]="Won", (STGY7[[#This Row],[INS]]), 0))</f>
        <v>0</v>
      </c>
      <c r="FO37" s="18">
        <f>STGY7[[#This Row],[PAPT]]/2</f>
        <v>0</v>
      </c>
      <c r="FP37" s="43">
        <f>IF(STGY7[[#This Row],[SNO]]=0,0,IF(FL$10, IF(STGY7[[#This Row],[INS-TL]]=0, 0, STGY7[[#This Row],[PFT]]/STGY7[[#This Row],[INS-TL]]%), STGY7[[#This Row],[PFT]]/STGY7[[#This Row],[INS-TL]]%))</f>
        <v>-100</v>
      </c>
      <c r="FS37" s="20"/>
      <c r="FT37" s="21"/>
      <c r="FZ37" s="22"/>
      <c r="GB37" s="42">
        <f t="shared" si="7"/>
        <v>22</v>
      </c>
      <c r="GC37" s="12"/>
      <c r="GD37" s="18">
        <f>IF(STGY8[[#This Row],[SNO]]=0,0,IF(STGY8[[#This Row],[SNO]]=1,GJ$8,IF(GL$10, IF(GP36&gt;=GM$8,0,IF(GP36=0,GJ$8,GO36)), GO36)))</f>
        <v>0</v>
      </c>
      <c r="GE37" s="18" t="str">
        <f>IF(MAIN_STGY[[#This Row],[RSLT]]="","", MAIN_STGY[[#This Row],[RSLT]])</f>
        <v/>
      </c>
      <c r="GF3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7" s="18">
        <f>IF(STGY8[[#This Row],[SNO]]=0,0,IF(GL$10, IF(GP36&gt;=GM$8, 0, STGY8[[#This Row],[INS]]+GH36), STGY8[[#This Row],[INS]]+GH36))</f>
        <v>100</v>
      </c>
      <c r="GI37" s="18">
        <f>IF(STGY8[[#This Row],[SNO]]=0,0,IF(GL$10, IF(GP36&gt;=GM$8, 0, GI36+STGY8[[#This Row],[RTN]]), GI36+STGY8[[#This Row],[RTN]]))</f>
        <v>0</v>
      </c>
      <c r="GJ37" s="18">
        <f>STGY8[[#This Row],[RTN-TL]]-STGY8[[#This Row],[INS-TL]]</f>
        <v>-100</v>
      </c>
      <c r="GK37" s="18">
        <f>IF(STGY8[[#This Row],[SNO]]=0,0,IF(GL$10, IF(STGY8[[#This Row],[INS]]=0, 0, GN36), GN36))</f>
        <v>0</v>
      </c>
      <c r="GL37" s="18">
        <f>STGY8[[#This Row],[INS]]</f>
        <v>0</v>
      </c>
      <c r="GM37" s="18">
        <f>IF(STGY8[[#This Row],[WrL]]="Loss", (STGY8[[#This Row],[INS]]*(1 + GP$8/100)), IF(STGY8[[#This Row],[WrL]]="Won", (0), 0))</f>
        <v>0</v>
      </c>
      <c r="GN37" s="18">
        <f>IF(STGY8[[#This Row],[WrL]]="Loss", (STGY8[[#This Row],[PAM]]+STGY8[[#This Row],[LOS-TEN]]), IF(STGY8[[#This Row],[WrL]]="Won", (STGY8[[#This Row],[INS]]), 0))</f>
        <v>0</v>
      </c>
      <c r="GO37" s="18">
        <f>STGY8[[#This Row],[PAPT]]/2</f>
        <v>0</v>
      </c>
      <c r="GP37" s="43">
        <f>IF(STGY8[[#This Row],[SNO]]=0,0,IF(GL$10, IF(STGY8[[#This Row],[INS-TL]]=0, 0, STGY8[[#This Row],[PFT]]/STGY8[[#This Row],[INS-TL]]%), STGY8[[#This Row],[PFT]]/STGY8[[#This Row],[INS-TL]]%))</f>
        <v>-100</v>
      </c>
      <c r="GS37" s="20"/>
      <c r="GT37" s="21"/>
      <c r="GZ37" s="22"/>
      <c r="HB37" s="42">
        <f t="shared" si="8"/>
        <v>22</v>
      </c>
      <c r="HC37" s="12"/>
      <c r="HD37" s="18">
        <f>IF(STGY9[[#This Row],[SNO]]=0,0,IF(STGY9[[#This Row],[SNO]]=1,HJ$8,IF(HL$10, IF(HP36&gt;=HM$8,0,IF(HP36=0,HJ$8,HO36)), HO36)))</f>
        <v>0</v>
      </c>
      <c r="HE37" s="18" t="str">
        <f>IF(MAIN_STGY[[#This Row],[RSLT]]="","", MAIN_STGY[[#This Row],[RSLT]])</f>
        <v/>
      </c>
      <c r="HF3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7" s="18">
        <f>IF(STGY9[[#This Row],[SNO]]=0,0,IF(HL$10, IF(HP36&gt;=HM$8, 0, STGY9[[#This Row],[INS]]+HH36), STGY9[[#This Row],[INS]]+HH36))</f>
        <v>100</v>
      </c>
      <c r="HI37" s="18">
        <f>IF(STGY9[[#This Row],[SNO]]=0,0,IF(HL$10, IF(HP36&gt;=HM$8, 0, HI36+STGY9[[#This Row],[RTN]]), HI36+STGY9[[#This Row],[RTN]]))</f>
        <v>0</v>
      </c>
      <c r="HJ37" s="18">
        <f>STGY9[[#This Row],[RTN-TL]]-STGY9[[#This Row],[INS-TL]]</f>
        <v>-100</v>
      </c>
      <c r="HK37" s="18">
        <f>IF(STGY9[[#This Row],[SNO]]=0,0,IF(HL$10, IF(STGY9[[#This Row],[INS]]=0, 0, HN36), HN36))</f>
        <v>0</v>
      </c>
      <c r="HL37" s="18">
        <f>STGY9[[#This Row],[INS]]</f>
        <v>0</v>
      </c>
      <c r="HM37" s="18">
        <f>IF(STGY9[[#This Row],[WrL]]="Loss", (STGY9[[#This Row],[INS]]*(1 + HP$8/100)), IF(STGY9[[#This Row],[WrL]]="Won", (0), 0))</f>
        <v>0</v>
      </c>
      <c r="HN37" s="18">
        <f>IF(STGY9[[#This Row],[WrL]]="Loss", (STGY9[[#This Row],[PAM]]+STGY9[[#This Row],[LOS-TEN]]), IF(STGY9[[#This Row],[WrL]]="Won", (STGY9[[#This Row],[INS]]), 0))</f>
        <v>0</v>
      </c>
      <c r="HO37" s="18">
        <f>STGY9[[#This Row],[PAPT]]/2</f>
        <v>0</v>
      </c>
      <c r="HP37" s="43">
        <f>IF(STGY9[[#This Row],[SNO]]=0,0,IF(HL$10, IF(STGY9[[#This Row],[INS-TL]]=0, 0, STGY9[[#This Row],[PFT]]/STGY9[[#This Row],[INS-TL]]%), STGY9[[#This Row],[PFT]]/STGY9[[#This Row],[INS-TL]]%))</f>
        <v>-100</v>
      </c>
      <c r="HS37" s="20"/>
      <c r="HT37" s="21"/>
      <c r="HZ37" s="22"/>
      <c r="IB37" s="42">
        <f t="shared" si="9"/>
        <v>22</v>
      </c>
      <c r="IC37" s="12"/>
      <c r="ID37" s="18">
        <f>IF(STGY10[[#This Row],[SNO]]=0,0,IF(STGY10[[#This Row],[SNO]]=1,IJ$8,IF(IL$10, IF(IP36&gt;=IM$8,0,IF(IP36=0,IJ$8,IO36)), IO36)))</f>
        <v>0</v>
      </c>
      <c r="IE37" s="18" t="str">
        <f>IF(MAIN_STGY[[#This Row],[RSLT]]="","", MAIN_STGY[[#This Row],[RSLT]])</f>
        <v/>
      </c>
      <c r="IF3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7" s="18">
        <f>IF(STGY10[[#This Row],[SNO]]=0,0,IF(IL$10, IF(IP36&gt;=IM$8, 0, STGY10[[#This Row],[INS]]+IH36), STGY10[[#This Row],[INS]]+IH36))</f>
        <v>100</v>
      </c>
      <c r="II37" s="18">
        <f>IF(STGY10[[#This Row],[SNO]]=0,0,IF(IL$10, IF(IP36&gt;=IM$8, 0, II36+STGY10[[#This Row],[RTN]]), II36+STGY10[[#This Row],[RTN]]))</f>
        <v>0</v>
      </c>
      <c r="IJ37" s="18">
        <f>STGY10[[#This Row],[RTN-TL]]-STGY10[[#This Row],[INS-TL]]</f>
        <v>-100</v>
      </c>
      <c r="IK37" s="18">
        <f>IF(STGY10[[#This Row],[SNO]]=0,0,IF(IL$10, IF(STGY10[[#This Row],[INS]]=0, 0, IN36), IN36))</f>
        <v>0</v>
      </c>
      <c r="IL37" s="18">
        <f>STGY10[[#This Row],[INS]]</f>
        <v>0</v>
      </c>
      <c r="IM37" s="18">
        <f>IF(STGY10[[#This Row],[WrL]]="Loss", (STGY10[[#This Row],[INS]]*(1 + IP$8/100)), IF(STGY10[[#This Row],[WrL]]="Won", (0), 0))</f>
        <v>0</v>
      </c>
      <c r="IN37" s="18">
        <f>IF(STGY10[[#This Row],[WrL]]="Loss", (STGY10[[#This Row],[PAM]]+STGY10[[#This Row],[LOS-TEN]]), IF(STGY10[[#This Row],[WrL]]="Won", (STGY10[[#This Row],[INS]]), 0))</f>
        <v>0</v>
      </c>
      <c r="IO37" s="18">
        <f>STGY10[[#This Row],[PAPT]]/2</f>
        <v>0</v>
      </c>
      <c r="IP37" s="43">
        <f>IF(STGY10[[#This Row],[SNO]]=0,0,IF(IL$10, IF(STGY10[[#This Row],[INS-TL]]=0, 0, STGY10[[#This Row],[PFT]]/STGY10[[#This Row],[INS-TL]]%), STGY10[[#This Row],[PFT]]/STGY10[[#This Row],[INS-TL]]%))</f>
        <v>-100</v>
      </c>
      <c r="IS37" s="20"/>
      <c r="IT37" s="21"/>
      <c r="IZ37" s="22"/>
    </row>
    <row r="38" spans="2:260" x14ac:dyDescent="0.3">
      <c r="B38" s="89">
        <f t="shared" si="0"/>
        <v>23</v>
      </c>
      <c r="C38" s="12"/>
      <c r="D38" s="18">
        <f>IF(MAIN_STGY[[#This Row],[SNO]]=0,0,IF(MAIN_STGY[[#This Row],[SNO]]=1,J$8,IF(L$10, IF(P37&gt;=M$8,0,IF(P37=0,J$8,O37)), O37)))</f>
        <v>0</v>
      </c>
      <c r="E38" s="12"/>
      <c r="F3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8" s="18">
        <f>IF(MAIN_STGY[[#This Row],[SNO]]=0,0,IF(L$10, IF(P37&gt;=M$8, 0, MAIN_STGY[[#This Row],[INS]]+H37), MAIN_STGY[[#This Row],[INS]]+H37))</f>
        <v>100</v>
      </c>
      <c r="I38" s="18">
        <f>IF(MAIN_STGY[[#This Row],[SNO]]=0,0,IF(L$10, IF(P37&gt;=M$8, 0, I37+MAIN_STGY[[#This Row],[RTN]]), I37+MAIN_STGY[[#This Row],[RTN]]))</f>
        <v>0</v>
      </c>
      <c r="J38" s="18">
        <f>MAIN_STGY[[#This Row],[RTN-TL]]-MAIN_STGY[[#This Row],[INS-TL]]</f>
        <v>-100</v>
      </c>
      <c r="K38" s="18">
        <f>IF(MAIN_STGY[[#This Row],[SNO]]=0,0,IF(L$10, IF(MAIN_STGY[[#This Row],[INS]]=0, 0, N37), N37))</f>
        <v>0</v>
      </c>
      <c r="L38" s="18">
        <f>MAIN_STGY[[#This Row],[INS]]</f>
        <v>0</v>
      </c>
      <c r="M38" s="18">
        <f>IF(MAIN_STGY[[#This Row],[WrL]]="Loss", (MAIN_STGY[[#This Row],[INS]]*(1 + P$8/100)), IF(MAIN_STGY[[#This Row],[WrL]]="Won", (0), 0))</f>
        <v>0</v>
      </c>
      <c r="N38" s="18">
        <f>IF(MAIN_STGY[[#This Row],[WrL]]="Loss", (MAIN_STGY[[#This Row],[PAM]]+MAIN_STGY[[#This Row],[LOS-TEN]]), IF(MAIN_STGY[[#This Row],[WrL]]="Won", (MAIN_STGY[[#This Row],[INS]]), 0))</f>
        <v>0</v>
      </c>
      <c r="O38" s="18">
        <f>MAIN_STGY[[#This Row],[PAPT]]/2</f>
        <v>0</v>
      </c>
      <c r="P3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8" s="56"/>
      <c r="S38" s="57"/>
      <c r="T38" s="85"/>
      <c r="U38" s="55"/>
      <c r="V38" s="55"/>
      <c r="W38" s="55"/>
      <c r="X38" s="44"/>
      <c r="Z38" s="22"/>
      <c r="AB38" s="42">
        <f t="shared" si="1"/>
        <v>23</v>
      </c>
      <c r="AC38" s="12"/>
      <c r="AD38" s="18">
        <f>IF(STGY2[[#This Row],[SNO]]=0,0,IF(STGY2[[#This Row],[SNO]]=1,AJ$8,IF(AL$10, IF(AP37&gt;=AM$8,0,IF(AP37=0,AJ$8,AO37)), AO37)))</f>
        <v>0</v>
      </c>
      <c r="AE38" s="18" t="str">
        <f>IF(MAIN_STGY[[#This Row],[RSLT]]="","", MAIN_STGY[[#This Row],[RSLT]])</f>
        <v/>
      </c>
      <c r="AF3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8" s="18">
        <f>IF(STGY2[[#This Row],[SNO]]=0,0,IF(AL$10, IF(AP37&gt;=AM$8, 0, STGY2[[#This Row],[INS]]+AH37), STGY2[[#This Row],[INS]]+AH37))</f>
        <v>100</v>
      </c>
      <c r="AI38" s="18">
        <f>IF(STGY2[[#This Row],[SNO]]=0,0,IF(AL$10, IF(AP37&gt;=AM$8, 0, AI37+STGY2[[#This Row],[RTN]]), AI37+STGY2[[#This Row],[RTN]]))</f>
        <v>0</v>
      </c>
      <c r="AJ38" s="18">
        <f>STGY2[[#This Row],[RTN-TL]]-STGY2[[#This Row],[INS-TL]]</f>
        <v>-100</v>
      </c>
      <c r="AK38" s="18">
        <f>IF(STGY2[[#This Row],[SNO]]=0,0,IF(AL$10, IF(STGY2[[#This Row],[INS]]=0, 0, AN37), AN37))</f>
        <v>0</v>
      </c>
      <c r="AL38" s="18">
        <f>STGY2[[#This Row],[INS]]</f>
        <v>0</v>
      </c>
      <c r="AM38" s="18">
        <f>IF(STGY2[[#This Row],[WrL]]="Loss", (STGY2[[#This Row],[INS]]*(1 + AP$8/100)), IF(STGY2[[#This Row],[WrL]]="Won", (0), 0))</f>
        <v>0</v>
      </c>
      <c r="AN38" s="18">
        <f>IF(STGY2[[#This Row],[WrL]]="Loss", (STGY2[[#This Row],[PAM]]+STGY2[[#This Row],[LOS-TEN]]), IF(STGY2[[#This Row],[WrL]]="Won", (STGY2[[#This Row],[INS]]), 0))</f>
        <v>0</v>
      </c>
      <c r="AO38" s="18">
        <f>STGY2[[#This Row],[PAPT]]/2</f>
        <v>0</v>
      </c>
      <c r="AP38" s="43">
        <f>IF(STGY2[[#This Row],[SNO]]=0,0,IF(AL$10, IF(STGY2[[#This Row],[INS-TL]]=0, 0, STGY2[[#This Row],[PFT]]/STGY2[[#This Row],[INS-TL]]%), STGY2[[#This Row],[PFT]]/STGY2[[#This Row],[INS-TL]]%))</f>
        <v>-100</v>
      </c>
      <c r="AS38" s="20"/>
      <c r="AT38" s="21"/>
      <c r="AZ38" s="22"/>
      <c r="BB38" s="42">
        <f t="shared" si="2"/>
        <v>23</v>
      </c>
      <c r="BC38" s="12"/>
      <c r="BD38" s="18">
        <f>IF(STGY3[[#This Row],[SNO]]=0,0,IF(STGY3[[#This Row],[SNO]]=1,BJ$8,IF(BL$10, IF(BP37&gt;=BM$8,0,IF(BP37=0,BJ$8,BO37)), BO37)))</f>
        <v>0</v>
      </c>
      <c r="BE38" s="18" t="str">
        <f>IF(MAIN_STGY[[#This Row],[RSLT]]="","", MAIN_STGY[[#This Row],[RSLT]])</f>
        <v/>
      </c>
      <c r="BF3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8" s="18">
        <f>IF(STGY3[[#This Row],[SNO]]=0,0,IF(BL$10, IF(BP37&gt;=BM$8, 0, STGY3[[#This Row],[INS]]+BH37), STGY3[[#This Row],[INS]]+BH37))</f>
        <v>100</v>
      </c>
      <c r="BI38" s="18">
        <f>IF(STGY3[[#This Row],[SNO]]=0,0,IF(BL$10, IF(BP37&gt;=BM$8, 0, BI37+STGY3[[#This Row],[RTN]]), BI37+STGY3[[#This Row],[RTN]]))</f>
        <v>0</v>
      </c>
      <c r="BJ38" s="18">
        <f>STGY3[[#This Row],[RTN-TL]]-STGY3[[#This Row],[INS-TL]]</f>
        <v>-100</v>
      </c>
      <c r="BK38" s="18">
        <f>IF(STGY3[[#This Row],[SNO]]=0,0,IF(BL$10, IF(STGY3[[#This Row],[INS]]=0, 0, BN37), BN37))</f>
        <v>0</v>
      </c>
      <c r="BL38" s="18">
        <f>STGY3[[#This Row],[INS]]</f>
        <v>0</v>
      </c>
      <c r="BM38" s="18">
        <f>IF(STGY3[[#This Row],[WrL]]="Loss", (STGY3[[#This Row],[INS]]*(1 + BP$8/100)), IF(STGY3[[#This Row],[WrL]]="Won", (0), 0))</f>
        <v>0</v>
      </c>
      <c r="BN38" s="18">
        <f>IF(STGY3[[#This Row],[WrL]]="Loss", (STGY3[[#This Row],[PAM]]+STGY3[[#This Row],[LOS-TEN]]), IF(STGY3[[#This Row],[WrL]]="Won", (STGY3[[#This Row],[INS]]), 0))</f>
        <v>0</v>
      </c>
      <c r="BO38" s="18">
        <f>STGY3[[#This Row],[PAPT]]/2</f>
        <v>0</v>
      </c>
      <c r="BP38" s="43">
        <f>IF(STGY3[[#This Row],[SNO]]=0,0,IF(BL$10, IF(STGY3[[#This Row],[INS-TL]]=0, 0, STGY3[[#This Row],[PFT]]/STGY3[[#This Row],[INS-TL]]%), STGY3[[#This Row],[PFT]]/STGY3[[#This Row],[INS-TL]]%))</f>
        <v>-100</v>
      </c>
      <c r="BS38" s="20"/>
      <c r="BT38" s="21"/>
      <c r="BZ38" s="22"/>
      <c r="CB38" s="42">
        <f t="shared" si="3"/>
        <v>23</v>
      </c>
      <c r="CC38" s="12"/>
      <c r="CD38" s="18">
        <f>IF(STGY4[[#This Row],[SNO]]=0,0,IF(STGY4[[#This Row],[SNO]]=1,CJ$8,IF(CL$10, IF(CP37&gt;=CM$8,0,IF(CP37=0,CJ$8,CO37)), CO37)))</f>
        <v>0</v>
      </c>
      <c r="CE38" s="18" t="str">
        <f>IF(MAIN_STGY[[#This Row],[RSLT]]="","", MAIN_STGY[[#This Row],[RSLT]])</f>
        <v/>
      </c>
      <c r="CF3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8" s="18">
        <f>IF(STGY4[[#This Row],[SNO]]=0,0,IF(CL$10, IF(CP37&gt;=CM$8, 0, STGY4[[#This Row],[INS]]+CH37), STGY4[[#This Row],[INS]]+CH37))</f>
        <v>100</v>
      </c>
      <c r="CI38" s="18">
        <f>IF(STGY4[[#This Row],[SNO]]=0,0,IF(CL$10, IF(CP37&gt;=CM$8, 0, CI37+STGY4[[#This Row],[RTN]]), CI37+STGY4[[#This Row],[RTN]]))</f>
        <v>0</v>
      </c>
      <c r="CJ38" s="18">
        <f>STGY4[[#This Row],[RTN-TL]]-STGY4[[#This Row],[INS-TL]]</f>
        <v>-100</v>
      </c>
      <c r="CK38" s="18">
        <f>IF(STGY4[[#This Row],[SNO]]=0,0,IF(CL$10, IF(STGY4[[#This Row],[INS]]=0, 0, CN37), CN37))</f>
        <v>0</v>
      </c>
      <c r="CL38" s="18">
        <f>STGY4[[#This Row],[INS]]</f>
        <v>0</v>
      </c>
      <c r="CM38" s="18">
        <f>IF(STGY4[[#This Row],[WrL]]="Loss", (STGY4[[#This Row],[INS]]*(1 + CP$8/100)), IF(STGY4[[#This Row],[WrL]]="Won", (0), 0))</f>
        <v>0</v>
      </c>
      <c r="CN38" s="18">
        <f>IF(STGY4[[#This Row],[WrL]]="Loss", (STGY4[[#This Row],[PAM]]+STGY4[[#This Row],[LOS-TEN]]), IF(STGY4[[#This Row],[WrL]]="Won", (STGY4[[#This Row],[INS]]), 0))</f>
        <v>0</v>
      </c>
      <c r="CO38" s="18">
        <f>STGY4[[#This Row],[PAPT]]/2</f>
        <v>0</v>
      </c>
      <c r="CP38" s="43">
        <f>IF(STGY4[[#This Row],[SNO]]=0,0,IF(CL$10, IF(STGY4[[#This Row],[INS-TL]]=0, 0, STGY4[[#This Row],[PFT]]/STGY4[[#This Row],[INS-TL]]%), STGY4[[#This Row],[PFT]]/STGY4[[#This Row],[INS-TL]]%))</f>
        <v>-100</v>
      </c>
      <c r="CS38" s="20"/>
      <c r="CT38" s="21"/>
      <c r="CZ38" s="22"/>
      <c r="DB38" s="42">
        <f t="shared" si="4"/>
        <v>23</v>
      </c>
      <c r="DC38" s="12"/>
      <c r="DD38" s="18">
        <f>IF(STGY5[[#This Row],[SNO]]=0,0,IF(STGY5[[#This Row],[SNO]]=1,DJ$8,IF(DL$10, IF(DP37&gt;=DM$8,0,IF(DP37=0,DJ$8,DO37)), DO37)))</f>
        <v>0</v>
      </c>
      <c r="DE38" s="18" t="str">
        <f>IF(MAIN_STGY[[#This Row],[RSLT]]="","", MAIN_STGY[[#This Row],[RSLT]])</f>
        <v/>
      </c>
      <c r="DF3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8" s="18">
        <f>IF(STGY5[[#This Row],[SNO]]=0,0,IF(DL$10, IF(DP37&gt;=DM$8, 0, STGY5[[#This Row],[INS]]+DH37), STGY5[[#This Row],[INS]]+DH37))</f>
        <v>100</v>
      </c>
      <c r="DI38" s="18">
        <f>IF(STGY5[[#This Row],[SNO]]=0,0,IF(DL$10, IF(DP37&gt;=DM$8, 0, DI37+STGY5[[#This Row],[RTN]]), DI37+STGY5[[#This Row],[RTN]]))</f>
        <v>0</v>
      </c>
      <c r="DJ38" s="18">
        <f>STGY5[[#This Row],[RTN-TL]]-STGY5[[#This Row],[INS-TL]]</f>
        <v>-100</v>
      </c>
      <c r="DK38" s="18">
        <f>IF(STGY5[[#This Row],[SNO]]=0,0,IF(DL$10, IF(STGY5[[#This Row],[INS]]=0, 0, DN37), DN37))</f>
        <v>0</v>
      </c>
      <c r="DL38" s="18">
        <f>STGY5[[#This Row],[INS]]</f>
        <v>0</v>
      </c>
      <c r="DM38" s="18">
        <f>IF(STGY5[[#This Row],[WrL]]="Loss", (STGY5[[#This Row],[INS]]*(1 + DP$8/100)), IF(STGY5[[#This Row],[WrL]]="Won", (0), 0))</f>
        <v>0</v>
      </c>
      <c r="DN38" s="18">
        <f>IF(STGY5[[#This Row],[WrL]]="Loss", (STGY5[[#This Row],[PAM]]+STGY5[[#This Row],[LOS-TEN]]), IF(STGY5[[#This Row],[WrL]]="Won", (STGY5[[#This Row],[INS]]), 0))</f>
        <v>0</v>
      </c>
      <c r="DO38" s="18">
        <f>STGY5[[#This Row],[PAPT]]/2</f>
        <v>0</v>
      </c>
      <c r="DP38" s="43">
        <f>IF(STGY5[[#This Row],[SNO]]=0,0,IF(DL$10, IF(STGY5[[#This Row],[INS-TL]]=0, 0, STGY5[[#This Row],[PFT]]/STGY5[[#This Row],[INS-TL]]%), STGY5[[#This Row],[PFT]]/STGY5[[#This Row],[INS-TL]]%))</f>
        <v>-100</v>
      </c>
      <c r="DS38" s="20"/>
      <c r="DT38" s="21"/>
      <c r="DZ38" s="22"/>
      <c r="EB38" s="42">
        <f t="shared" si="5"/>
        <v>23</v>
      </c>
      <c r="EC38" s="12"/>
      <c r="ED38" s="18">
        <f>IF(STGY6[[#This Row],[SNO]]=0,0,IF(STGY6[[#This Row],[SNO]]=1,EJ$8,IF(EL$10, IF(EP37&gt;=EM$8,0,IF(EP37=0,EJ$8,EO37)), EO37)))</f>
        <v>0</v>
      </c>
      <c r="EE38" s="18" t="str">
        <f>IF(MAIN_STGY[[#This Row],[RSLT]]="","", MAIN_STGY[[#This Row],[RSLT]])</f>
        <v/>
      </c>
      <c r="EF3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8" s="18">
        <f>IF(STGY6[[#This Row],[SNO]]=0,0,IF(EL$10, IF(EP37&gt;=EM$8, 0, STGY6[[#This Row],[INS]]+EH37), STGY6[[#This Row],[INS]]+EH37))</f>
        <v>100</v>
      </c>
      <c r="EI38" s="18">
        <f>IF(STGY6[[#This Row],[SNO]]=0,0,IF(EL$10, IF(EP37&gt;=EM$8, 0, EI37+STGY6[[#This Row],[RTN]]), EI37+STGY6[[#This Row],[RTN]]))</f>
        <v>0</v>
      </c>
      <c r="EJ38" s="18">
        <f>STGY6[[#This Row],[RTN-TL]]-STGY6[[#This Row],[INS-TL]]</f>
        <v>-100</v>
      </c>
      <c r="EK38" s="18">
        <f>IF(STGY6[[#This Row],[SNO]]=0,0,IF(EL$10, IF(STGY6[[#This Row],[INS]]=0, 0, EN37), EN37))</f>
        <v>0</v>
      </c>
      <c r="EL38" s="18">
        <f>STGY6[[#This Row],[INS]]</f>
        <v>0</v>
      </c>
      <c r="EM38" s="18">
        <f>IF(STGY6[[#This Row],[WrL]]="Loss", (STGY6[[#This Row],[INS]]*(1 + EP$8/100)), IF(STGY6[[#This Row],[WrL]]="Won", (0), 0))</f>
        <v>0</v>
      </c>
      <c r="EN38" s="18">
        <f>IF(STGY6[[#This Row],[WrL]]="Loss", (STGY6[[#This Row],[PAM]]+STGY6[[#This Row],[LOS-TEN]]), IF(STGY6[[#This Row],[WrL]]="Won", (STGY6[[#This Row],[INS]]), 0))</f>
        <v>0</v>
      </c>
      <c r="EO38" s="18">
        <f>STGY6[[#This Row],[PAPT]]/2</f>
        <v>0</v>
      </c>
      <c r="EP38" s="43">
        <f>IF(STGY6[[#This Row],[SNO]]=0,0,IF(EL$10, IF(STGY6[[#This Row],[INS-TL]]=0, 0, STGY6[[#This Row],[PFT]]/STGY6[[#This Row],[INS-TL]]%), STGY6[[#This Row],[PFT]]/STGY6[[#This Row],[INS-TL]]%))</f>
        <v>-100</v>
      </c>
      <c r="ES38" s="20"/>
      <c r="ET38" s="21"/>
      <c r="EZ38" s="22"/>
      <c r="FB38" s="42">
        <f t="shared" si="6"/>
        <v>23</v>
      </c>
      <c r="FC38" s="12"/>
      <c r="FD38" s="18">
        <f>IF(STGY7[[#This Row],[SNO]]=0,0,IF(STGY7[[#This Row],[SNO]]=1,FJ$8,IF(FL$10, IF(FP37&gt;=FM$8,0,IF(FP37=0,FJ$8,FO37)), FO37)))</f>
        <v>0</v>
      </c>
      <c r="FE38" s="18" t="str">
        <f>IF(MAIN_STGY[[#This Row],[RSLT]]="","", MAIN_STGY[[#This Row],[RSLT]])</f>
        <v/>
      </c>
      <c r="FF3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8" s="18">
        <f>IF(STGY7[[#This Row],[SNO]]=0,0,IF(FL$10, IF(FP37&gt;=FM$8, 0, STGY7[[#This Row],[INS]]+FH37), STGY7[[#This Row],[INS]]+FH37))</f>
        <v>100</v>
      </c>
      <c r="FI38" s="18">
        <f>IF(STGY7[[#This Row],[SNO]]=0,0,IF(FL$10, IF(FP37&gt;=FM$8, 0, FI37+STGY7[[#This Row],[RTN]]), FI37+STGY7[[#This Row],[RTN]]))</f>
        <v>0</v>
      </c>
      <c r="FJ38" s="18">
        <f>STGY7[[#This Row],[RTN-TL]]-STGY7[[#This Row],[INS-TL]]</f>
        <v>-100</v>
      </c>
      <c r="FK38" s="18">
        <f>IF(STGY7[[#This Row],[SNO]]=0,0,IF(FL$10, IF(STGY7[[#This Row],[INS]]=0, 0, FN37), FN37))</f>
        <v>0</v>
      </c>
      <c r="FL38" s="18">
        <f>STGY7[[#This Row],[INS]]</f>
        <v>0</v>
      </c>
      <c r="FM38" s="18">
        <f>IF(STGY7[[#This Row],[WrL]]="Loss", (STGY7[[#This Row],[INS]]*(1 + FP$8/100)), IF(STGY7[[#This Row],[WrL]]="Won", (0), 0))</f>
        <v>0</v>
      </c>
      <c r="FN38" s="18">
        <f>IF(STGY7[[#This Row],[WrL]]="Loss", (STGY7[[#This Row],[PAM]]+STGY7[[#This Row],[LOS-TEN]]), IF(STGY7[[#This Row],[WrL]]="Won", (STGY7[[#This Row],[INS]]), 0))</f>
        <v>0</v>
      </c>
      <c r="FO38" s="18">
        <f>STGY7[[#This Row],[PAPT]]/2</f>
        <v>0</v>
      </c>
      <c r="FP38" s="43">
        <f>IF(STGY7[[#This Row],[SNO]]=0,0,IF(FL$10, IF(STGY7[[#This Row],[INS-TL]]=0, 0, STGY7[[#This Row],[PFT]]/STGY7[[#This Row],[INS-TL]]%), STGY7[[#This Row],[PFT]]/STGY7[[#This Row],[INS-TL]]%))</f>
        <v>-100</v>
      </c>
      <c r="FS38" s="20"/>
      <c r="FT38" s="21"/>
      <c r="FZ38" s="22"/>
      <c r="GB38" s="42">
        <f t="shared" si="7"/>
        <v>23</v>
      </c>
      <c r="GC38" s="12"/>
      <c r="GD38" s="18">
        <f>IF(STGY8[[#This Row],[SNO]]=0,0,IF(STGY8[[#This Row],[SNO]]=1,GJ$8,IF(GL$10, IF(GP37&gt;=GM$8,0,IF(GP37=0,GJ$8,GO37)), GO37)))</f>
        <v>0</v>
      </c>
      <c r="GE38" s="18" t="str">
        <f>IF(MAIN_STGY[[#This Row],[RSLT]]="","", MAIN_STGY[[#This Row],[RSLT]])</f>
        <v/>
      </c>
      <c r="GF3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8" s="18">
        <f>IF(STGY8[[#This Row],[SNO]]=0,0,IF(GL$10, IF(GP37&gt;=GM$8, 0, STGY8[[#This Row],[INS]]+GH37), STGY8[[#This Row],[INS]]+GH37))</f>
        <v>100</v>
      </c>
      <c r="GI38" s="18">
        <f>IF(STGY8[[#This Row],[SNO]]=0,0,IF(GL$10, IF(GP37&gt;=GM$8, 0, GI37+STGY8[[#This Row],[RTN]]), GI37+STGY8[[#This Row],[RTN]]))</f>
        <v>0</v>
      </c>
      <c r="GJ38" s="18">
        <f>STGY8[[#This Row],[RTN-TL]]-STGY8[[#This Row],[INS-TL]]</f>
        <v>-100</v>
      </c>
      <c r="GK38" s="18">
        <f>IF(STGY8[[#This Row],[SNO]]=0,0,IF(GL$10, IF(STGY8[[#This Row],[INS]]=0, 0, GN37), GN37))</f>
        <v>0</v>
      </c>
      <c r="GL38" s="18">
        <f>STGY8[[#This Row],[INS]]</f>
        <v>0</v>
      </c>
      <c r="GM38" s="18">
        <f>IF(STGY8[[#This Row],[WrL]]="Loss", (STGY8[[#This Row],[INS]]*(1 + GP$8/100)), IF(STGY8[[#This Row],[WrL]]="Won", (0), 0))</f>
        <v>0</v>
      </c>
      <c r="GN38" s="18">
        <f>IF(STGY8[[#This Row],[WrL]]="Loss", (STGY8[[#This Row],[PAM]]+STGY8[[#This Row],[LOS-TEN]]), IF(STGY8[[#This Row],[WrL]]="Won", (STGY8[[#This Row],[INS]]), 0))</f>
        <v>0</v>
      </c>
      <c r="GO38" s="18">
        <f>STGY8[[#This Row],[PAPT]]/2</f>
        <v>0</v>
      </c>
      <c r="GP38" s="43">
        <f>IF(STGY8[[#This Row],[SNO]]=0,0,IF(GL$10, IF(STGY8[[#This Row],[INS-TL]]=0, 0, STGY8[[#This Row],[PFT]]/STGY8[[#This Row],[INS-TL]]%), STGY8[[#This Row],[PFT]]/STGY8[[#This Row],[INS-TL]]%))</f>
        <v>-100</v>
      </c>
      <c r="GS38" s="20"/>
      <c r="GT38" s="21"/>
      <c r="GZ38" s="22"/>
      <c r="HB38" s="42">
        <f t="shared" si="8"/>
        <v>23</v>
      </c>
      <c r="HC38" s="12"/>
      <c r="HD38" s="18">
        <f>IF(STGY9[[#This Row],[SNO]]=0,0,IF(STGY9[[#This Row],[SNO]]=1,HJ$8,IF(HL$10, IF(HP37&gt;=HM$8,0,IF(HP37=0,HJ$8,HO37)), HO37)))</f>
        <v>0</v>
      </c>
      <c r="HE38" s="18" t="str">
        <f>IF(MAIN_STGY[[#This Row],[RSLT]]="","", MAIN_STGY[[#This Row],[RSLT]])</f>
        <v/>
      </c>
      <c r="HF3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8" s="18">
        <f>IF(STGY9[[#This Row],[SNO]]=0,0,IF(HL$10, IF(HP37&gt;=HM$8, 0, STGY9[[#This Row],[INS]]+HH37), STGY9[[#This Row],[INS]]+HH37))</f>
        <v>100</v>
      </c>
      <c r="HI38" s="18">
        <f>IF(STGY9[[#This Row],[SNO]]=0,0,IF(HL$10, IF(HP37&gt;=HM$8, 0, HI37+STGY9[[#This Row],[RTN]]), HI37+STGY9[[#This Row],[RTN]]))</f>
        <v>0</v>
      </c>
      <c r="HJ38" s="18">
        <f>STGY9[[#This Row],[RTN-TL]]-STGY9[[#This Row],[INS-TL]]</f>
        <v>-100</v>
      </c>
      <c r="HK38" s="18">
        <f>IF(STGY9[[#This Row],[SNO]]=0,0,IF(HL$10, IF(STGY9[[#This Row],[INS]]=0, 0, HN37), HN37))</f>
        <v>0</v>
      </c>
      <c r="HL38" s="18">
        <f>STGY9[[#This Row],[INS]]</f>
        <v>0</v>
      </c>
      <c r="HM38" s="18">
        <f>IF(STGY9[[#This Row],[WrL]]="Loss", (STGY9[[#This Row],[INS]]*(1 + HP$8/100)), IF(STGY9[[#This Row],[WrL]]="Won", (0), 0))</f>
        <v>0</v>
      </c>
      <c r="HN38" s="18">
        <f>IF(STGY9[[#This Row],[WrL]]="Loss", (STGY9[[#This Row],[PAM]]+STGY9[[#This Row],[LOS-TEN]]), IF(STGY9[[#This Row],[WrL]]="Won", (STGY9[[#This Row],[INS]]), 0))</f>
        <v>0</v>
      </c>
      <c r="HO38" s="18">
        <f>STGY9[[#This Row],[PAPT]]/2</f>
        <v>0</v>
      </c>
      <c r="HP38" s="43">
        <f>IF(STGY9[[#This Row],[SNO]]=0,0,IF(HL$10, IF(STGY9[[#This Row],[INS-TL]]=0, 0, STGY9[[#This Row],[PFT]]/STGY9[[#This Row],[INS-TL]]%), STGY9[[#This Row],[PFT]]/STGY9[[#This Row],[INS-TL]]%))</f>
        <v>-100</v>
      </c>
      <c r="HS38" s="20"/>
      <c r="HT38" s="21"/>
      <c r="HZ38" s="22"/>
      <c r="IB38" s="42">
        <f t="shared" si="9"/>
        <v>23</v>
      </c>
      <c r="IC38" s="12"/>
      <c r="ID38" s="18">
        <f>IF(STGY10[[#This Row],[SNO]]=0,0,IF(STGY10[[#This Row],[SNO]]=1,IJ$8,IF(IL$10, IF(IP37&gt;=IM$8,0,IF(IP37=0,IJ$8,IO37)), IO37)))</f>
        <v>0</v>
      </c>
      <c r="IE38" s="18" t="str">
        <f>IF(MAIN_STGY[[#This Row],[RSLT]]="","", MAIN_STGY[[#This Row],[RSLT]])</f>
        <v/>
      </c>
      <c r="IF3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8" s="18">
        <f>IF(STGY10[[#This Row],[SNO]]=0,0,IF(IL$10, IF(IP37&gt;=IM$8, 0, STGY10[[#This Row],[INS]]+IH37), STGY10[[#This Row],[INS]]+IH37))</f>
        <v>100</v>
      </c>
      <c r="II38" s="18">
        <f>IF(STGY10[[#This Row],[SNO]]=0,0,IF(IL$10, IF(IP37&gt;=IM$8, 0, II37+STGY10[[#This Row],[RTN]]), II37+STGY10[[#This Row],[RTN]]))</f>
        <v>0</v>
      </c>
      <c r="IJ38" s="18">
        <f>STGY10[[#This Row],[RTN-TL]]-STGY10[[#This Row],[INS-TL]]</f>
        <v>-100</v>
      </c>
      <c r="IK38" s="18">
        <f>IF(STGY10[[#This Row],[SNO]]=0,0,IF(IL$10, IF(STGY10[[#This Row],[INS]]=0, 0, IN37), IN37))</f>
        <v>0</v>
      </c>
      <c r="IL38" s="18">
        <f>STGY10[[#This Row],[INS]]</f>
        <v>0</v>
      </c>
      <c r="IM38" s="18">
        <f>IF(STGY10[[#This Row],[WrL]]="Loss", (STGY10[[#This Row],[INS]]*(1 + IP$8/100)), IF(STGY10[[#This Row],[WrL]]="Won", (0), 0))</f>
        <v>0</v>
      </c>
      <c r="IN38" s="18">
        <f>IF(STGY10[[#This Row],[WrL]]="Loss", (STGY10[[#This Row],[PAM]]+STGY10[[#This Row],[LOS-TEN]]), IF(STGY10[[#This Row],[WrL]]="Won", (STGY10[[#This Row],[INS]]), 0))</f>
        <v>0</v>
      </c>
      <c r="IO38" s="18">
        <f>STGY10[[#This Row],[PAPT]]/2</f>
        <v>0</v>
      </c>
      <c r="IP38" s="43">
        <f>IF(STGY10[[#This Row],[SNO]]=0,0,IF(IL$10, IF(STGY10[[#This Row],[INS-TL]]=0, 0, STGY10[[#This Row],[PFT]]/STGY10[[#This Row],[INS-TL]]%), STGY10[[#This Row],[PFT]]/STGY10[[#This Row],[INS-TL]]%))</f>
        <v>-100</v>
      </c>
      <c r="IS38" s="20"/>
      <c r="IT38" s="21"/>
      <c r="IZ38" s="22"/>
    </row>
    <row r="39" spans="2:260" x14ac:dyDescent="0.3">
      <c r="B39" s="89">
        <f t="shared" si="0"/>
        <v>24</v>
      </c>
      <c r="C39" s="12"/>
      <c r="D39" s="18">
        <f>IF(MAIN_STGY[[#This Row],[SNO]]=0,0,IF(MAIN_STGY[[#This Row],[SNO]]=1,J$8,IF(L$10, IF(P38&gt;=M$8,0,IF(P38=0,J$8,O38)), O38)))</f>
        <v>0</v>
      </c>
      <c r="E39" s="12"/>
      <c r="F3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9" s="18">
        <f>IF(MAIN_STGY[[#This Row],[SNO]]=0,0,IF(L$10, IF(P38&gt;=M$8, 0, MAIN_STGY[[#This Row],[INS]]+H38), MAIN_STGY[[#This Row],[INS]]+H38))</f>
        <v>100</v>
      </c>
      <c r="I39" s="18">
        <f>IF(MAIN_STGY[[#This Row],[SNO]]=0,0,IF(L$10, IF(P38&gt;=M$8, 0, I38+MAIN_STGY[[#This Row],[RTN]]), I38+MAIN_STGY[[#This Row],[RTN]]))</f>
        <v>0</v>
      </c>
      <c r="J39" s="18">
        <f>MAIN_STGY[[#This Row],[RTN-TL]]-MAIN_STGY[[#This Row],[INS-TL]]</f>
        <v>-100</v>
      </c>
      <c r="K39" s="18">
        <f>IF(MAIN_STGY[[#This Row],[SNO]]=0,0,IF(L$10, IF(MAIN_STGY[[#This Row],[INS]]=0, 0, N38), N38))</f>
        <v>0</v>
      </c>
      <c r="L39" s="18">
        <f>MAIN_STGY[[#This Row],[INS]]</f>
        <v>0</v>
      </c>
      <c r="M39" s="18">
        <f>IF(MAIN_STGY[[#This Row],[WrL]]="Loss", (MAIN_STGY[[#This Row],[INS]]*(1 + P$8/100)), IF(MAIN_STGY[[#This Row],[WrL]]="Won", (0), 0))</f>
        <v>0</v>
      </c>
      <c r="N39" s="18">
        <f>IF(MAIN_STGY[[#This Row],[WrL]]="Loss", (MAIN_STGY[[#This Row],[PAM]]+MAIN_STGY[[#This Row],[LOS-TEN]]), IF(MAIN_STGY[[#This Row],[WrL]]="Won", (MAIN_STGY[[#This Row],[INS]]), 0))</f>
        <v>0</v>
      </c>
      <c r="O39" s="18">
        <f>MAIN_STGY[[#This Row],[PAPT]]/2</f>
        <v>0</v>
      </c>
      <c r="P3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9" s="56"/>
      <c r="S39" s="57"/>
      <c r="T39" s="85"/>
      <c r="U39" s="55"/>
      <c r="V39" s="55"/>
      <c r="W39" s="55"/>
      <c r="X39" s="44"/>
      <c r="Z39" s="22"/>
      <c r="AB39" s="42">
        <f t="shared" si="1"/>
        <v>24</v>
      </c>
      <c r="AC39" s="12"/>
      <c r="AD39" s="18">
        <f>IF(STGY2[[#This Row],[SNO]]=0,0,IF(STGY2[[#This Row],[SNO]]=1,AJ$8,IF(AL$10, IF(AP38&gt;=AM$8,0,IF(AP38=0,AJ$8,AO38)), AO38)))</f>
        <v>0</v>
      </c>
      <c r="AE39" s="18" t="str">
        <f>IF(MAIN_STGY[[#This Row],[RSLT]]="","", MAIN_STGY[[#This Row],[RSLT]])</f>
        <v/>
      </c>
      <c r="AF3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9" s="18">
        <f>IF(STGY2[[#This Row],[SNO]]=0,0,IF(AL$10, IF(AP38&gt;=AM$8, 0, STGY2[[#This Row],[INS]]+AH38), STGY2[[#This Row],[INS]]+AH38))</f>
        <v>100</v>
      </c>
      <c r="AI39" s="18">
        <f>IF(STGY2[[#This Row],[SNO]]=0,0,IF(AL$10, IF(AP38&gt;=AM$8, 0, AI38+STGY2[[#This Row],[RTN]]), AI38+STGY2[[#This Row],[RTN]]))</f>
        <v>0</v>
      </c>
      <c r="AJ39" s="18">
        <f>STGY2[[#This Row],[RTN-TL]]-STGY2[[#This Row],[INS-TL]]</f>
        <v>-100</v>
      </c>
      <c r="AK39" s="18">
        <f>IF(STGY2[[#This Row],[SNO]]=0,0,IF(AL$10, IF(STGY2[[#This Row],[INS]]=0, 0, AN38), AN38))</f>
        <v>0</v>
      </c>
      <c r="AL39" s="18">
        <f>STGY2[[#This Row],[INS]]</f>
        <v>0</v>
      </c>
      <c r="AM39" s="18">
        <f>IF(STGY2[[#This Row],[WrL]]="Loss", (STGY2[[#This Row],[INS]]*(1 + AP$8/100)), IF(STGY2[[#This Row],[WrL]]="Won", (0), 0))</f>
        <v>0</v>
      </c>
      <c r="AN39" s="18">
        <f>IF(STGY2[[#This Row],[WrL]]="Loss", (STGY2[[#This Row],[PAM]]+STGY2[[#This Row],[LOS-TEN]]), IF(STGY2[[#This Row],[WrL]]="Won", (STGY2[[#This Row],[INS]]), 0))</f>
        <v>0</v>
      </c>
      <c r="AO39" s="18">
        <f>STGY2[[#This Row],[PAPT]]/2</f>
        <v>0</v>
      </c>
      <c r="AP39" s="43">
        <f>IF(STGY2[[#This Row],[SNO]]=0,0,IF(AL$10, IF(STGY2[[#This Row],[INS-TL]]=0, 0, STGY2[[#This Row],[PFT]]/STGY2[[#This Row],[INS-TL]]%), STGY2[[#This Row],[PFT]]/STGY2[[#This Row],[INS-TL]]%))</f>
        <v>-100</v>
      </c>
      <c r="AS39" s="20"/>
      <c r="AT39" s="21"/>
      <c r="AZ39" s="22"/>
      <c r="BB39" s="42">
        <f t="shared" si="2"/>
        <v>24</v>
      </c>
      <c r="BC39" s="12"/>
      <c r="BD39" s="18">
        <f>IF(STGY3[[#This Row],[SNO]]=0,0,IF(STGY3[[#This Row],[SNO]]=1,BJ$8,IF(BL$10, IF(BP38&gt;=BM$8,0,IF(BP38=0,BJ$8,BO38)), BO38)))</f>
        <v>0</v>
      </c>
      <c r="BE39" s="18" t="str">
        <f>IF(MAIN_STGY[[#This Row],[RSLT]]="","", MAIN_STGY[[#This Row],[RSLT]])</f>
        <v/>
      </c>
      <c r="BF3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9" s="18">
        <f>IF(STGY3[[#This Row],[SNO]]=0,0,IF(BL$10, IF(BP38&gt;=BM$8, 0, STGY3[[#This Row],[INS]]+BH38), STGY3[[#This Row],[INS]]+BH38))</f>
        <v>100</v>
      </c>
      <c r="BI39" s="18">
        <f>IF(STGY3[[#This Row],[SNO]]=0,0,IF(BL$10, IF(BP38&gt;=BM$8, 0, BI38+STGY3[[#This Row],[RTN]]), BI38+STGY3[[#This Row],[RTN]]))</f>
        <v>0</v>
      </c>
      <c r="BJ39" s="18">
        <f>STGY3[[#This Row],[RTN-TL]]-STGY3[[#This Row],[INS-TL]]</f>
        <v>-100</v>
      </c>
      <c r="BK39" s="18">
        <f>IF(STGY3[[#This Row],[SNO]]=0,0,IF(BL$10, IF(STGY3[[#This Row],[INS]]=0, 0, BN38), BN38))</f>
        <v>0</v>
      </c>
      <c r="BL39" s="18">
        <f>STGY3[[#This Row],[INS]]</f>
        <v>0</v>
      </c>
      <c r="BM39" s="18">
        <f>IF(STGY3[[#This Row],[WrL]]="Loss", (STGY3[[#This Row],[INS]]*(1 + BP$8/100)), IF(STGY3[[#This Row],[WrL]]="Won", (0), 0))</f>
        <v>0</v>
      </c>
      <c r="BN39" s="18">
        <f>IF(STGY3[[#This Row],[WrL]]="Loss", (STGY3[[#This Row],[PAM]]+STGY3[[#This Row],[LOS-TEN]]), IF(STGY3[[#This Row],[WrL]]="Won", (STGY3[[#This Row],[INS]]), 0))</f>
        <v>0</v>
      </c>
      <c r="BO39" s="18">
        <f>STGY3[[#This Row],[PAPT]]/2</f>
        <v>0</v>
      </c>
      <c r="BP39" s="43">
        <f>IF(STGY3[[#This Row],[SNO]]=0,0,IF(BL$10, IF(STGY3[[#This Row],[INS-TL]]=0, 0, STGY3[[#This Row],[PFT]]/STGY3[[#This Row],[INS-TL]]%), STGY3[[#This Row],[PFT]]/STGY3[[#This Row],[INS-TL]]%))</f>
        <v>-100</v>
      </c>
      <c r="BS39" s="20"/>
      <c r="BT39" s="21"/>
      <c r="BZ39" s="22"/>
      <c r="CB39" s="42">
        <f t="shared" si="3"/>
        <v>24</v>
      </c>
      <c r="CC39" s="12"/>
      <c r="CD39" s="18">
        <f>IF(STGY4[[#This Row],[SNO]]=0,0,IF(STGY4[[#This Row],[SNO]]=1,CJ$8,IF(CL$10, IF(CP38&gt;=CM$8,0,IF(CP38=0,CJ$8,CO38)), CO38)))</f>
        <v>0</v>
      </c>
      <c r="CE39" s="18" t="str">
        <f>IF(MAIN_STGY[[#This Row],[RSLT]]="","", MAIN_STGY[[#This Row],[RSLT]])</f>
        <v/>
      </c>
      <c r="CF3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9" s="18">
        <f>IF(STGY4[[#This Row],[SNO]]=0,0,IF(CL$10, IF(CP38&gt;=CM$8, 0, STGY4[[#This Row],[INS]]+CH38), STGY4[[#This Row],[INS]]+CH38))</f>
        <v>100</v>
      </c>
      <c r="CI39" s="18">
        <f>IF(STGY4[[#This Row],[SNO]]=0,0,IF(CL$10, IF(CP38&gt;=CM$8, 0, CI38+STGY4[[#This Row],[RTN]]), CI38+STGY4[[#This Row],[RTN]]))</f>
        <v>0</v>
      </c>
      <c r="CJ39" s="18">
        <f>STGY4[[#This Row],[RTN-TL]]-STGY4[[#This Row],[INS-TL]]</f>
        <v>-100</v>
      </c>
      <c r="CK39" s="18">
        <f>IF(STGY4[[#This Row],[SNO]]=0,0,IF(CL$10, IF(STGY4[[#This Row],[INS]]=0, 0, CN38), CN38))</f>
        <v>0</v>
      </c>
      <c r="CL39" s="18">
        <f>STGY4[[#This Row],[INS]]</f>
        <v>0</v>
      </c>
      <c r="CM39" s="18">
        <f>IF(STGY4[[#This Row],[WrL]]="Loss", (STGY4[[#This Row],[INS]]*(1 + CP$8/100)), IF(STGY4[[#This Row],[WrL]]="Won", (0), 0))</f>
        <v>0</v>
      </c>
      <c r="CN39" s="18">
        <f>IF(STGY4[[#This Row],[WrL]]="Loss", (STGY4[[#This Row],[PAM]]+STGY4[[#This Row],[LOS-TEN]]), IF(STGY4[[#This Row],[WrL]]="Won", (STGY4[[#This Row],[INS]]), 0))</f>
        <v>0</v>
      </c>
      <c r="CO39" s="18">
        <f>STGY4[[#This Row],[PAPT]]/2</f>
        <v>0</v>
      </c>
      <c r="CP39" s="43">
        <f>IF(STGY4[[#This Row],[SNO]]=0,0,IF(CL$10, IF(STGY4[[#This Row],[INS-TL]]=0, 0, STGY4[[#This Row],[PFT]]/STGY4[[#This Row],[INS-TL]]%), STGY4[[#This Row],[PFT]]/STGY4[[#This Row],[INS-TL]]%))</f>
        <v>-100</v>
      </c>
      <c r="CS39" s="20"/>
      <c r="CT39" s="21"/>
      <c r="CZ39" s="22"/>
      <c r="DB39" s="42">
        <f t="shared" si="4"/>
        <v>24</v>
      </c>
      <c r="DC39" s="12"/>
      <c r="DD39" s="18">
        <f>IF(STGY5[[#This Row],[SNO]]=0,0,IF(STGY5[[#This Row],[SNO]]=1,DJ$8,IF(DL$10, IF(DP38&gt;=DM$8,0,IF(DP38=0,DJ$8,DO38)), DO38)))</f>
        <v>0</v>
      </c>
      <c r="DE39" s="18" t="str">
        <f>IF(MAIN_STGY[[#This Row],[RSLT]]="","", MAIN_STGY[[#This Row],[RSLT]])</f>
        <v/>
      </c>
      <c r="DF3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9" s="18">
        <f>IF(STGY5[[#This Row],[SNO]]=0,0,IF(DL$10, IF(DP38&gt;=DM$8, 0, STGY5[[#This Row],[INS]]+DH38), STGY5[[#This Row],[INS]]+DH38))</f>
        <v>100</v>
      </c>
      <c r="DI39" s="18">
        <f>IF(STGY5[[#This Row],[SNO]]=0,0,IF(DL$10, IF(DP38&gt;=DM$8, 0, DI38+STGY5[[#This Row],[RTN]]), DI38+STGY5[[#This Row],[RTN]]))</f>
        <v>0</v>
      </c>
      <c r="DJ39" s="18">
        <f>STGY5[[#This Row],[RTN-TL]]-STGY5[[#This Row],[INS-TL]]</f>
        <v>-100</v>
      </c>
      <c r="DK39" s="18">
        <f>IF(STGY5[[#This Row],[SNO]]=0,0,IF(DL$10, IF(STGY5[[#This Row],[INS]]=0, 0, DN38), DN38))</f>
        <v>0</v>
      </c>
      <c r="DL39" s="18">
        <f>STGY5[[#This Row],[INS]]</f>
        <v>0</v>
      </c>
      <c r="DM39" s="18">
        <f>IF(STGY5[[#This Row],[WrL]]="Loss", (STGY5[[#This Row],[INS]]*(1 + DP$8/100)), IF(STGY5[[#This Row],[WrL]]="Won", (0), 0))</f>
        <v>0</v>
      </c>
      <c r="DN39" s="18">
        <f>IF(STGY5[[#This Row],[WrL]]="Loss", (STGY5[[#This Row],[PAM]]+STGY5[[#This Row],[LOS-TEN]]), IF(STGY5[[#This Row],[WrL]]="Won", (STGY5[[#This Row],[INS]]), 0))</f>
        <v>0</v>
      </c>
      <c r="DO39" s="18">
        <f>STGY5[[#This Row],[PAPT]]/2</f>
        <v>0</v>
      </c>
      <c r="DP39" s="43">
        <f>IF(STGY5[[#This Row],[SNO]]=0,0,IF(DL$10, IF(STGY5[[#This Row],[INS-TL]]=0, 0, STGY5[[#This Row],[PFT]]/STGY5[[#This Row],[INS-TL]]%), STGY5[[#This Row],[PFT]]/STGY5[[#This Row],[INS-TL]]%))</f>
        <v>-100</v>
      </c>
      <c r="DS39" s="20"/>
      <c r="DT39" s="21"/>
      <c r="DZ39" s="22"/>
      <c r="EB39" s="42">
        <f t="shared" si="5"/>
        <v>24</v>
      </c>
      <c r="EC39" s="12"/>
      <c r="ED39" s="18">
        <f>IF(STGY6[[#This Row],[SNO]]=0,0,IF(STGY6[[#This Row],[SNO]]=1,EJ$8,IF(EL$10, IF(EP38&gt;=EM$8,0,IF(EP38=0,EJ$8,EO38)), EO38)))</f>
        <v>0</v>
      </c>
      <c r="EE39" s="18" t="str">
        <f>IF(MAIN_STGY[[#This Row],[RSLT]]="","", MAIN_STGY[[#This Row],[RSLT]])</f>
        <v/>
      </c>
      <c r="EF3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9" s="18">
        <f>IF(STGY6[[#This Row],[SNO]]=0,0,IF(EL$10, IF(EP38&gt;=EM$8, 0, STGY6[[#This Row],[INS]]+EH38), STGY6[[#This Row],[INS]]+EH38))</f>
        <v>100</v>
      </c>
      <c r="EI39" s="18">
        <f>IF(STGY6[[#This Row],[SNO]]=0,0,IF(EL$10, IF(EP38&gt;=EM$8, 0, EI38+STGY6[[#This Row],[RTN]]), EI38+STGY6[[#This Row],[RTN]]))</f>
        <v>0</v>
      </c>
      <c r="EJ39" s="18">
        <f>STGY6[[#This Row],[RTN-TL]]-STGY6[[#This Row],[INS-TL]]</f>
        <v>-100</v>
      </c>
      <c r="EK39" s="18">
        <f>IF(STGY6[[#This Row],[SNO]]=0,0,IF(EL$10, IF(STGY6[[#This Row],[INS]]=0, 0, EN38), EN38))</f>
        <v>0</v>
      </c>
      <c r="EL39" s="18">
        <f>STGY6[[#This Row],[INS]]</f>
        <v>0</v>
      </c>
      <c r="EM39" s="18">
        <f>IF(STGY6[[#This Row],[WrL]]="Loss", (STGY6[[#This Row],[INS]]*(1 + EP$8/100)), IF(STGY6[[#This Row],[WrL]]="Won", (0), 0))</f>
        <v>0</v>
      </c>
      <c r="EN39" s="18">
        <f>IF(STGY6[[#This Row],[WrL]]="Loss", (STGY6[[#This Row],[PAM]]+STGY6[[#This Row],[LOS-TEN]]), IF(STGY6[[#This Row],[WrL]]="Won", (STGY6[[#This Row],[INS]]), 0))</f>
        <v>0</v>
      </c>
      <c r="EO39" s="18">
        <f>STGY6[[#This Row],[PAPT]]/2</f>
        <v>0</v>
      </c>
      <c r="EP39" s="43">
        <f>IF(STGY6[[#This Row],[SNO]]=0,0,IF(EL$10, IF(STGY6[[#This Row],[INS-TL]]=0, 0, STGY6[[#This Row],[PFT]]/STGY6[[#This Row],[INS-TL]]%), STGY6[[#This Row],[PFT]]/STGY6[[#This Row],[INS-TL]]%))</f>
        <v>-100</v>
      </c>
      <c r="ES39" s="20"/>
      <c r="ET39" s="21"/>
      <c r="EZ39" s="22"/>
      <c r="FB39" s="42">
        <f t="shared" si="6"/>
        <v>24</v>
      </c>
      <c r="FC39" s="12"/>
      <c r="FD39" s="18">
        <f>IF(STGY7[[#This Row],[SNO]]=0,0,IF(STGY7[[#This Row],[SNO]]=1,FJ$8,IF(FL$10, IF(FP38&gt;=FM$8,0,IF(FP38=0,FJ$8,FO38)), FO38)))</f>
        <v>0</v>
      </c>
      <c r="FE39" s="18" t="str">
        <f>IF(MAIN_STGY[[#This Row],[RSLT]]="","", MAIN_STGY[[#This Row],[RSLT]])</f>
        <v/>
      </c>
      <c r="FF3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9" s="18">
        <f>IF(STGY7[[#This Row],[SNO]]=0,0,IF(FL$10, IF(FP38&gt;=FM$8, 0, STGY7[[#This Row],[INS]]+FH38), STGY7[[#This Row],[INS]]+FH38))</f>
        <v>100</v>
      </c>
      <c r="FI39" s="18">
        <f>IF(STGY7[[#This Row],[SNO]]=0,0,IF(FL$10, IF(FP38&gt;=FM$8, 0, FI38+STGY7[[#This Row],[RTN]]), FI38+STGY7[[#This Row],[RTN]]))</f>
        <v>0</v>
      </c>
      <c r="FJ39" s="18">
        <f>STGY7[[#This Row],[RTN-TL]]-STGY7[[#This Row],[INS-TL]]</f>
        <v>-100</v>
      </c>
      <c r="FK39" s="18">
        <f>IF(STGY7[[#This Row],[SNO]]=0,0,IF(FL$10, IF(STGY7[[#This Row],[INS]]=0, 0, FN38), FN38))</f>
        <v>0</v>
      </c>
      <c r="FL39" s="18">
        <f>STGY7[[#This Row],[INS]]</f>
        <v>0</v>
      </c>
      <c r="FM39" s="18">
        <f>IF(STGY7[[#This Row],[WrL]]="Loss", (STGY7[[#This Row],[INS]]*(1 + FP$8/100)), IF(STGY7[[#This Row],[WrL]]="Won", (0), 0))</f>
        <v>0</v>
      </c>
      <c r="FN39" s="18">
        <f>IF(STGY7[[#This Row],[WrL]]="Loss", (STGY7[[#This Row],[PAM]]+STGY7[[#This Row],[LOS-TEN]]), IF(STGY7[[#This Row],[WrL]]="Won", (STGY7[[#This Row],[INS]]), 0))</f>
        <v>0</v>
      </c>
      <c r="FO39" s="18">
        <f>STGY7[[#This Row],[PAPT]]/2</f>
        <v>0</v>
      </c>
      <c r="FP39" s="43">
        <f>IF(STGY7[[#This Row],[SNO]]=0,0,IF(FL$10, IF(STGY7[[#This Row],[INS-TL]]=0, 0, STGY7[[#This Row],[PFT]]/STGY7[[#This Row],[INS-TL]]%), STGY7[[#This Row],[PFT]]/STGY7[[#This Row],[INS-TL]]%))</f>
        <v>-100</v>
      </c>
      <c r="FS39" s="20"/>
      <c r="FT39" s="21"/>
      <c r="FZ39" s="22"/>
      <c r="GB39" s="42">
        <f t="shared" si="7"/>
        <v>24</v>
      </c>
      <c r="GC39" s="12"/>
      <c r="GD39" s="18">
        <f>IF(STGY8[[#This Row],[SNO]]=0,0,IF(STGY8[[#This Row],[SNO]]=1,GJ$8,IF(GL$10, IF(GP38&gt;=GM$8,0,IF(GP38=0,GJ$8,GO38)), GO38)))</f>
        <v>0</v>
      </c>
      <c r="GE39" s="18" t="str">
        <f>IF(MAIN_STGY[[#This Row],[RSLT]]="","", MAIN_STGY[[#This Row],[RSLT]])</f>
        <v/>
      </c>
      <c r="GF3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9" s="18">
        <f>IF(STGY8[[#This Row],[SNO]]=0,0,IF(GL$10, IF(GP38&gt;=GM$8, 0, STGY8[[#This Row],[INS]]+GH38), STGY8[[#This Row],[INS]]+GH38))</f>
        <v>100</v>
      </c>
      <c r="GI39" s="18">
        <f>IF(STGY8[[#This Row],[SNO]]=0,0,IF(GL$10, IF(GP38&gt;=GM$8, 0, GI38+STGY8[[#This Row],[RTN]]), GI38+STGY8[[#This Row],[RTN]]))</f>
        <v>0</v>
      </c>
      <c r="GJ39" s="18">
        <f>STGY8[[#This Row],[RTN-TL]]-STGY8[[#This Row],[INS-TL]]</f>
        <v>-100</v>
      </c>
      <c r="GK39" s="18">
        <f>IF(STGY8[[#This Row],[SNO]]=0,0,IF(GL$10, IF(STGY8[[#This Row],[INS]]=0, 0, GN38), GN38))</f>
        <v>0</v>
      </c>
      <c r="GL39" s="18">
        <f>STGY8[[#This Row],[INS]]</f>
        <v>0</v>
      </c>
      <c r="GM39" s="18">
        <f>IF(STGY8[[#This Row],[WrL]]="Loss", (STGY8[[#This Row],[INS]]*(1 + GP$8/100)), IF(STGY8[[#This Row],[WrL]]="Won", (0), 0))</f>
        <v>0</v>
      </c>
      <c r="GN39" s="18">
        <f>IF(STGY8[[#This Row],[WrL]]="Loss", (STGY8[[#This Row],[PAM]]+STGY8[[#This Row],[LOS-TEN]]), IF(STGY8[[#This Row],[WrL]]="Won", (STGY8[[#This Row],[INS]]), 0))</f>
        <v>0</v>
      </c>
      <c r="GO39" s="18">
        <f>STGY8[[#This Row],[PAPT]]/2</f>
        <v>0</v>
      </c>
      <c r="GP39" s="43">
        <f>IF(STGY8[[#This Row],[SNO]]=0,0,IF(GL$10, IF(STGY8[[#This Row],[INS-TL]]=0, 0, STGY8[[#This Row],[PFT]]/STGY8[[#This Row],[INS-TL]]%), STGY8[[#This Row],[PFT]]/STGY8[[#This Row],[INS-TL]]%))</f>
        <v>-100</v>
      </c>
      <c r="GS39" s="20"/>
      <c r="GT39" s="21"/>
      <c r="GZ39" s="22"/>
      <c r="HB39" s="42">
        <f t="shared" si="8"/>
        <v>24</v>
      </c>
      <c r="HC39" s="12"/>
      <c r="HD39" s="18">
        <f>IF(STGY9[[#This Row],[SNO]]=0,0,IF(STGY9[[#This Row],[SNO]]=1,HJ$8,IF(HL$10, IF(HP38&gt;=HM$8,0,IF(HP38=0,HJ$8,HO38)), HO38)))</f>
        <v>0</v>
      </c>
      <c r="HE39" s="18" t="str">
        <f>IF(MAIN_STGY[[#This Row],[RSLT]]="","", MAIN_STGY[[#This Row],[RSLT]])</f>
        <v/>
      </c>
      <c r="HF3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9" s="18">
        <f>IF(STGY9[[#This Row],[SNO]]=0,0,IF(HL$10, IF(HP38&gt;=HM$8, 0, STGY9[[#This Row],[INS]]+HH38), STGY9[[#This Row],[INS]]+HH38))</f>
        <v>100</v>
      </c>
      <c r="HI39" s="18">
        <f>IF(STGY9[[#This Row],[SNO]]=0,0,IF(HL$10, IF(HP38&gt;=HM$8, 0, HI38+STGY9[[#This Row],[RTN]]), HI38+STGY9[[#This Row],[RTN]]))</f>
        <v>0</v>
      </c>
      <c r="HJ39" s="18">
        <f>STGY9[[#This Row],[RTN-TL]]-STGY9[[#This Row],[INS-TL]]</f>
        <v>-100</v>
      </c>
      <c r="HK39" s="18">
        <f>IF(STGY9[[#This Row],[SNO]]=0,0,IF(HL$10, IF(STGY9[[#This Row],[INS]]=0, 0, HN38), HN38))</f>
        <v>0</v>
      </c>
      <c r="HL39" s="18">
        <f>STGY9[[#This Row],[INS]]</f>
        <v>0</v>
      </c>
      <c r="HM39" s="18">
        <f>IF(STGY9[[#This Row],[WrL]]="Loss", (STGY9[[#This Row],[INS]]*(1 + HP$8/100)), IF(STGY9[[#This Row],[WrL]]="Won", (0), 0))</f>
        <v>0</v>
      </c>
      <c r="HN39" s="18">
        <f>IF(STGY9[[#This Row],[WrL]]="Loss", (STGY9[[#This Row],[PAM]]+STGY9[[#This Row],[LOS-TEN]]), IF(STGY9[[#This Row],[WrL]]="Won", (STGY9[[#This Row],[INS]]), 0))</f>
        <v>0</v>
      </c>
      <c r="HO39" s="18">
        <f>STGY9[[#This Row],[PAPT]]/2</f>
        <v>0</v>
      </c>
      <c r="HP39" s="43">
        <f>IF(STGY9[[#This Row],[SNO]]=0,0,IF(HL$10, IF(STGY9[[#This Row],[INS-TL]]=0, 0, STGY9[[#This Row],[PFT]]/STGY9[[#This Row],[INS-TL]]%), STGY9[[#This Row],[PFT]]/STGY9[[#This Row],[INS-TL]]%))</f>
        <v>-100</v>
      </c>
      <c r="HS39" s="20"/>
      <c r="HT39" s="21"/>
      <c r="HZ39" s="22"/>
      <c r="IB39" s="42">
        <f t="shared" si="9"/>
        <v>24</v>
      </c>
      <c r="IC39" s="12"/>
      <c r="ID39" s="18">
        <f>IF(STGY10[[#This Row],[SNO]]=0,0,IF(STGY10[[#This Row],[SNO]]=1,IJ$8,IF(IL$10, IF(IP38&gt;=IM$8,0,IF(IP38=0,IJ$8,IO38)), IO38)))</f>
        <v>0</v>
      </c>
      <c r="IE39" s="18" t="str">
        <f>IF(MAIN_STGY[[#This Row],[RSLT]]="","", MAIN_STGY[[#This Row],[RSLT]])</f>
        <v/>
      </c>
      <c r="IF3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9" s="18">
        <f>IF(STGY10[[#This Row],[SNO]]=0,0,IF(IL$10, IF(IP38&gt;=IM$8, 0, STGY10[[#This Row],[INS]]+IH38), STGY10[[#This Row],[INS]]+IH38))</f>
        <v>100</v>
      </c>
      <c r="II39" s="18">
        <f>IF(STGY10[[#This Row],[SNO]]=0,0,IF(IL$10, IF(IP38&gt;=IM$8, 0, II38+STGY10[[#This Row],[RTN]]), II38+STGY10[[#This Row],[RTN]]))</f>
        <v>0</v>
      </c>
      <c r="IJ39" s="18">
        <f>STGY10[[#This Row],[RTN-TL]]-STGY10[[#This Row],[INS-TL]]</f>
        <v>-100</v>
      </c>
      <c r="IK39" s="18">
        <f>IF(STGY10[[#This Row],[SNO]]=0,0,IF(IL$10, IF(STGY10[[#This Row],[INS]]=0, 0, IN38), IN38))</f>
        <v>0</v>
      </c>
      <c r="IL39" s="18">
        <f>STGY10[[#This Row],[INS]]</f>
        <v>0</v>
      </c>
      <c r="IM39" s="18">
        <f>IF(STGY10[[#This Row],[WrL]]="Loss", (STGY10[[#This Row],[INS]]*(1 + IP$8/100)), IF(STGY10[[#This Row],[WrL]]="Won", (0), 0))</f>
        <v>0</v>
      </c>
      <c r="IN39" s="18">
        <f>IF(STGY10[[#This Row],[WrL]]="Loss", (STGY10[[#This Row],[PAM]]+STGY10[[#This Row],[LOS-TEN]]), IF(STGY10[[#This Row],[WrL]]="Won", (STGY10[[#This Row],[INS]]), 0))</f>
        <v>0</v>
      </c>
      <c r="IO39" s="18">
        <f>STGY10[[#This Row],[PAPT]]/2</f>
        <v>0</v>
      </c>
      <c r="IP39" s="43">
        <f>IF(STGY10[[#This Row],[SNO]]=0,0,IF(IL$10, IF(STGY10[[#This Row],[INS-TL]]=0, 0, STGY10[[#This Row],[PFT]]/STGY10[[#This Row],[INS-TL]]%), STGY10[[#This Row],[PFT]]/STGY10[[#This Row],[INS-TL]]%))</f>
        <v>-100</v>
      </c>
      <c r="IS39" s="20"/>
      <c r="IT39" s="21"/>
      <c r="IZ39" s="22"/>
    </row>
    <row r="40" spans="2:260" ht="18.2" x14ac:dyDescent="0.35">
      <c r="B40" s="89">
        <f t="shared" si="0"/>
        <v>25</v>
      </c>
      <c r="C40" s="12"/>
      <c r="D40" s="18">
        <f>IF(MAIN_STGY[[#This Row],[SNO]]=0,0,IF(MAIN_STGY[[#This Row],[SNO]]=1,J$8,IF(L$10, IF(P39&gt;=M$8,0,IF(P39=0,J$8,O39)), O39)))</f>
        <v>0</v>
      </c>
      <c r="E40" s="12"/>
      <c r="F4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0" s="18">
        <f>IF(MAIN_STGY[[#This Row],[SNO]]=0,0,IF(L$10, IF(P39&gt;=M$8, 0, MAIN_STGY[[#This Row],[INS]]+H39), MAIN_STGY[[#This Row],[INS]]+H39))</f>
        <v>100</v>
      </c>
      <c r="I40" s="18">
        <f>IF(MAIN_STGY[[#This Row],[SNO]]=0,0,IF(L$10, IF(P39&gt;=M$8, 0, I39+MAIN_STGY[[#This Row],[RTN]]), I39+MAIN_STGY[[#This Row],[RTN]]))</f>
        <v>0</v>
      </c>
      <c r="J40" s="18">
        <f>MAIN_STGY[[#This Row],[RTN-TL]]-MAIN_STGY[[#This Row],[INS-TL]]</f>
        <v>-100</v>
      </c>
      <c r="K40" s="18">
        <f>IF(MAIN_STGY[[#This Row],[SNO]]=0,0,IF(L$10, IF(MAIN_STGY[[#This Row],[INS]]=0, 0, N39), N39))</f>
        <v>0</v>
      </c>
      <c r="L40" s="18">
        <f>MAIN_STGY[[#This Row],[INS]]</f>
        <v>0</v>
      </c>
      <c r="M40" s="18">
        <f>IF(MAIN_STGY[[#This Row],[WrL]]="Loss", (MAIN_STGY[[#This Row],[INS]]*(1 + P$8/100)), IF(MAIN_STGY[[#This Row],[WrL]]="Won", (0), 0))</f>
        <v>0</v>
      </c>
      <c r="N40" s="18">
        <f>IF(MAIN_STGY[[#This Row],[WrL]]="Loss", (MAIN_STGY[[#This Row],[PAM]]+MAIN_STGY[[#This Row],[LOS-TEN]]), IF(MAIN_STGY[[#This Row],[WrL]]="Won", (MAIN_STGY[[#This Row],[INS]]), 0))</f>
        <v>0</v>
      </c>
      <c r="O40" s="18">
        <f>MAIN_STGY[[#This Row],[PAPT]]/2</f>
        <v>0</v>
      </c>
      <c r="P4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0" s="108" t="s">
        <v>67</v>
      </c>
      <c r="S40" s="109"/>
      <c r="T40" s="109"/>
      <c r="U40" s="109"/>
      <c r="V40" s="110"/>
      <c r="W40" s="55"/>
      <c r="X40" s="44"/>
      <c r="Z40" s="22"/>
      <c r="AB40" s="42">
        <f t="shared" si="1"/>
        <v>25</v>
      </c>
      <c r="AC40" s="12"/>
      <c r="AD40" s="18">
        <f>IF(STGY2[[#This Row],[SNO]]=0,0,IF(STGY2[[#This Row],[SNO]]=1,AJ$8,IF(AL$10, IF(AP39&gt;=AM$8,0,IF(AP39=0,AJ$8,AO39)), AO39)))</f>
        <v>0</v>
      </c>
      <c r="AE40" s="18" t="str">
        <f>IF(MAIN_STGY[[#This Row],[RSLT]]="","", MAIN_STGY[[#This Row],[RSLT]])</f>
        <v/>
      </c>
      <c r="AF4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0" s="18">
        <f>IF(STGY2[[#This Row],[SNO]]=0,0,IF(AL$10, IF(AP39&gt;=AM$8, 0, STGY2[[#This Row],[INS]]+AH39), STGY2[[#This Row],[INS]]+AH39))</f>
        <v>100</v>
      </c>
      <c r="AI40" s="18">
        <f>IF(STGY2[[#This Row],[SNO]]=0,0,IF(AL$10, IF(AP39&gt;=AM$8, 0, AI39+STGY2[[#This Row],[RTN]]), AI39+STGY2[[#This Row],[RTN]]))</f>
        <v>0</v>
      </c>
      <c r="AJ40" s="18">
        <f>STGY2[[#This Row],[RTN-TL]]-STGY2[[#This Row],[INS-TL]]</f>
        <v>-100</v>
      </c>
      <c r="AK40" s="18">
        <f>IF(STGY2[[#This Row],[SNO]]=0,0,IF(AL$10, IF(STGY2[[#This Row],[INS]]=0, 0, AN39), AN39))</f>
        <v>0</v>
      </c>
      <c r="AL40" s="18">
        <f>STGY2[[#This Row],[INS]]</f>
        <v>0</v>
      </c>
      <c r="AM40" s="18">
        <f>IF(STGY2[[#This Row],[WrL]]="Loss", (STGY2[[#This Row],[INS]]*(1 + AP$8/100)), IF(STGY2[[#This Row],[WrL]]="Won", (0), 0))</f>
        <v>0</v>
      </c>
      <c r="AN40" s="18">
        <f>IF(STGY2[[#This Row],[WrL]]="Loss", (STGY2[[#This Row],[PAM]]+STGY2[[#This Row],[LOS-TEN]]), IF(STGY2[[#This Row],[WrL]]="Won", (STGY2[[#This Row],[INS]]), 0))</f>
        <v>0</v>
      </c>
      <c r="AO40" s="18">
        <f>STGY2[[#This Row],[PAPT]]/2</f>
        <v>0</v>
      </c>
      <c r="AP40" s="43">
        <f>IF(STGY2[[#This Row],[SNO]]=0,0,IF(AL$10, IF(STGY2[[#This Row],[INS-TL]]=0, 0, STGY2[[#This Row],[PFT]]/STGY2[[#This Row],[INS-TL]]%), STGY2[[#This Row],[PFT]]/STGY2[[#This Row],[INS-TL]]%))</f>
        <v>-100</v>
      </c>
      <c r="AS40" s="20"/>
      <c r="AT40" s="21"/>
      <c r="AZ40" s="22"/>
      <c r="BB40" s="42">
        <f t="shared" si="2"/>
        <v>25</v>
      </c>
      <c r="BC40" s="12"/>
      <c r="BD40" s="18">
        <f>IF(STGY3[[#This Row],[SNO]]=0,0,IF(STGY3[[#This Row],[SNO]]=1,BJ$8,IF(BL$10, IF(BP39&gt;=BM$8,0,IF(BP39=0,BJ$8,BO39)), BO39)))</f>
        <v>0</v>
      </c>
      <c r="BE40" s="18" t="str">
        <f>IF(MAIN_STGY[[#This Row],[RSLT]]="","", MAIN_STGY[[#This Row],[RSLT]])</f>
        <v/>
      </c>
      <c r="BF4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0" s="18">
        <f>IF(STGY3[[#This Row],[SNO]]=0,0,IF(BL$10, IF(BP39&gt;=BM$8, 0, STGY3[[#This Row],[INS]]+BH39), STGY3[[#This Row],[INS]]+BH39))</f>
        <v>100</v>
      </c>
      <c r="BI40" s="18">
        <f>IF(STGY3[[#This Row],[SNO]]=0,0,IF(BL$10, IF(BP39&gt;=BM$8, 0, BI39+STGY3[[#This Row],[RTN]]), BI39+STGY3[[#This Row],[RTN]]))</f>
        <v>0</v>
      </c>
      <c r="BJ40" s="18">
        <f>STGY3[[#This Row],[RTN-TL]]-STGY3[[#This Row],[INS-TL]]</f>
        <v>-100</v>
      </c>
      <c r="BK40" s="18">
        <f>IF(STGY3[[#This Row],[SNO]]=0,0,IF(BL$10, IF(STGY3[[#This Row],[INS]]=0, 0, BN39), BN39))</f>
        <v>0</v>
      </c>
      <c r="BL40" s="18">
        <f>STGY3[[#This Row],[INS]]</f>
        <v>0</v>
      </c>
      <c r="BM40" s="18">
        <f>IF(STGY3[[#This Row],[WrL]]="Loss", (STGY3[[#This Row],[INS]]*(1 + BP$8/100)), IF(STGY3[[#This Row],[WrL]]="Won", (0), 0))</f>
        <v>0</v>
      </c>
      <c r="BN40" s="18">
        <f>IF(STGY3[[#This Row],[WrL]]="Loss", (STGY3[[#This Row],[PAM]]+STGY3[[#This Row],[LOS-TEN]]), IF(STGY3[[#This Row],[WrL]]="Won", (STGY3[[#This Row],[INS]]), 0))</f>
        <v>0</v>
      </c>
      <c r="BO40" s="18">
        <f>STGY3[[#This Row],[PAPT]]/2</f>
        <v>0</v>
      </c>
      <c r="BP40" s="43">
        <f>IF(STGY3[[#This Row],[SNO]]=0,0,IF(BL$10, IF(STGY3[[#This Row],[INS-TL]]=0, 0, STGY3[[#This Row],[PFT]]/STGY3[[#This Row],[INS-TL]]%), STGY3[[#This Row],[PFT]]/STGY3[[#This Row],[INS-TL]]%))</f>
        <v>-100</v>
      </c>
      <c r="BS40" s="20"/>
      <c r="BT40" s="21"/>
      <c r="BZ40" s="22"/>
      <c r="CB40" s="42">
        <f t="shared" si="3"/>
        <v>25</v>
      </c>
      <c r="CC40" s="12"/>
      <c r="CD40" s="18">
        <f>IF(STGY4[[#This Row],[SNO]]=0,0,IF(STGY4[[#This Row],[SNO]]=1,CJ$8,IF(CL$10, IF(CP39&gt;=CM$8,0,IF(CP39=0,CJ$8,CO39)), CO39)))</f>
        <v>0</v>
      </c>
      <c r="CE40" s="18" t="str">
        <f>IF(MAIN_STGY[[#This Row],[RSLT]]="","", MAIN_STGY[[#This Row],[RSLT]])</f>
        <v/>
      </c>
      <c r="CF4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0" s="18">
        <f>IF(STGY4[[#This Row],[SNO]]=0,0,IF(CL$10, IF(CP39&gt;=CM$8, 0, STGY4[[#This Row],[INS]]+CH39), STGY4[[#This Row],[INS]]+CH39))</f>
        <v>100</v>
      </c>
      <c r="CI40" s="18">
        <f>IF(STGY4[[#This Row],[SNO]]=0,0,IF(CL$10, IF(CP39&gt;=CM$8, 0, CI39+STGY4[[#This Row],[RTN]]), CI39+STGY4[[#This Row],[RTN]]))</f>
        <v>0</v>
      </c>
      <c r="CJ40" s="18">
        <f>STGY4[[#This Row],[RTN-TL]]-STGY4[[#This Row],[INS-TL]]</f>
        <v>-100</v>
      </c>
      <c r="CK40" s="18">
        <f>IF(STGY4[[#This Row],[SNO]]=0,0,IF(CL$10, IF(STGY4[[#This Row],[INS]]=0, 0, CN39), CN39))</f>
        <v>0</v>
      </c>
      <c r="CL40" s="18">
        <f>STGY4[[#This Row],[INS]]</f>
        <v>0</v>
      </c>
      <c r="CM40" s="18">
        <f>IF(STGY4[[#This Row],[WrL]]="Loss", (STGY4[[#This Row],[INS]]*(1 + CP$8/100)), IF(STGY4[[#This Row],[WrL]]="Won", (0), 0))</f>
        <v>0</v>
      </c>
      <c r="CN40" s="18">
        <f>IF(STGY4[[#This Row],[WrL]]="Loss", (STGY4[[#This Row],[PAM]]+STGY4[[#This Row],[LOS-TEN]]), IF(STGY4[[#This Row],[WrL]]="Won", (STGY4[[#This Row],[INS]]), 0))</f>
        <v>0</v>
      </c>
      <c r="CO40" s="18">
        <f>STGY4[[#This Row],[PAPT]]/2</f>
        <v>0</v>
      </c>
      <c r="CP40" s="43">
        <f>IF(STGY4[[#This Row],[SNO]]=0,0,IF(CL$10, IF(STGY4[[#This Row],[INS-TL]]=0, 0, STGY4[[#This Row],[PFT]]/STGY4[[#This Row],[INS-TL]]%), STGY4[[#This Row],[PFT]]/STGY4[[#This Row],[INS-TL]]%))</f>
        <v>-100</v>
      </c>
      <c r="CS40" s="20"/>
      <c r="CT40" s="21"/>
      <c r="CZ40" s="22"/>
      <c r="DB40" s="42">
        <f t="shared" si="4"/>
        <v>25</v>
      </c>
      <c r="DC40" s="12"/>
      <c r="DD40" s="18">
        <f>IF(STGY5[[#This Row],[SNO]]=0,0,IF(STGY5[[#This Row],[SNO]]=1,DJ$8,IF(DL$10, IF(DP39&gt;=DM$8,0,IF(DP39=0,DJ$8,DO39)), DO39)))</f>
        <v>0</v>
      </c>
      <c r="DE40" s="18" t="str">
        <f>IF(MAIN_STGY[[#This Row],[RSLT]]="","", MAIN_STGY[[#This Row],[RSLT]])</f>
        <v/>
      </c>
      <c r="DF4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0" s="18">
        <f>IF(STGY5[[#This Row],[SNO]]=0,0,IF(DL$10, IF(DP39&gt;=DM$8, 0, STGY5[[#This Row],[INS]]+DH39), STGY5[[#This Row],[INS]]+DH39))</f>
        <v>100</v>
      </c>
      <c r="DI40" s="18">
        <f>IF(STGY5[[#This Row],[SNO]]=0,0,IF(DL$10, IF(DP39&gt;=DM$8, 0, DI39+STGY5[[#This Row],[RTN]]), DI39+STGY5[[#This Row],[RTN]]))</f>
        <v>0</v>
      </c>
      <c r="DJ40" s="18">
        <f>STGY5[[#This Row],[RTN-TL]]-STGY5[[#This Row],[INS-TL]]</f>
        <v>-100</v>
      </c>
      <c r="DK40" s="18">
        <f>IF(STGY5[[#This Row],[SNO]]=0,0,IF(DL$10, IF(STGY5[[#This Row],[INS]]=0, 0, DN39), DN39))</f>
        <v>0</v>
      </c>
      <c r="DL40" s="18">
        <f>STGY5[[#This Row],[INS]]</f>
        <v>0</v>
      </c>
      <c r="DM40" s="18">
        <f>IF(STGY5[[#This Row],[WrL]]="Loss", (STGY5[[#This Row],[INS]]*(1 + DP$8/100)), IF(STGY5[[#This Row],[WrL]]="Won", (0), 0))</f>
        <v>0</v>
      </c>
      <c r="DN40" s="18">
        <f>IF(STGY5[[#This Row],[WrL]]="Loss", (STGY5[[#This Row],[PAM]]+STGY5[[#This Row],[LOS-TEN]]), IF(STGY5[[#This Row],[WrL]]="Won", (STGY5[[#This Row],[INS]]), 0))</f>
        <v>0</v>
      </c>
      <c r="DO40" s="18">
        <f>STGY5[[#This Row],[PAPT]]/2</f>
        <v>0</v>
      </c>
      <c r="DP40" s="43">
        <f>IF(STGY5[[#This Row],[SNO]]=0,0,IF(DL$10, IF(STGY5[[#This Row],[INS-TL]]=0, 0, STGY5[[#This Row],[PFT]]/STGY5[[#This Row],[INS-TL]]%), STGY5[[#This Row],[PFT]]/STGY5[[#This Row],[INS-TL]]%))</f>
        <v>-100</v>
      </c>
      <c r="DS40" s="20"/>
      <c r="DT40" s="21"/>
      <c r="DZ40" s="22"/>
      <c r="EB40" s="42">
        <f t="shared" si="5"/>
        <v>25</v>
      </c>
      <c r="EC40" s="12"/>
      <c r="ED40" s="18">
        <f>IF(STGY6[[#This Row],[SNO]]=0,0,IF(STGY6[[#This Row],[SNO]]=1,EJ$8,IF(EL$10, IF(EP39&gt;=EM$8,0,IF(EP39=0,EJ$8,EO39)), EO39)))</f>
        <v>0</v>
      </c>
      <c r="EE40" s="18" t="str">
        <f>IF(MAIN_STGY[[#This Row],[RSLT]]="","", MAIN_STGY[[#This Row],[RSLT]])</f>
        <v/>
      </c>
      <c r="EF4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0" s="18">
        <f>IF(STGY6[[#This Row],[SNO]]=0,0,IF(EL$10, IF(EP39&gt;=EM$8, 0, STGY6[[#This Row],[INS]]+EH39), STGY6[[#This Row],[INS]]+EH39))</f>
        <v>100</v>
      </c>
      <c r="EI40" s="18">
        <f>IF(STGY6[[#This Row],[SNO]]=0,0,IF(EL$10, IF(EP39&gt;=EM$8, 0, EI39+STGY6[[#This Row],[RTN]]), EI39+STGY6[[#This Row],[RTN]]))</f>
        <v>0</v>
      </c>
      <c r="EJ40" s="18">
        <f>STGY6[[#This Row],[RTN-TL]]-STGY6[[#This Row],[INS-TL]]</f>
        <v>-100</v>
      </c>
      <c r="EK40" s="18">
        <f>IF(STGY6[[#This Row],[SNO]]=0,0,IF(EL$10, IF(STGY6[[#This Row],[INS]]=0, 0, EN39), EN39))</f>
        <v>0</v>
      </c>
      <c r="EL40" s="18">
        <f>STGY6[[#This Row],[INS]]</f>
        <v>0</v>
      </c>
      <c r="EM40" s="18">
        <f>IF(STGY6[[#This Row],[WrL]]="Loss", (STGY6[[#This Row],[INS]]*(1 + EP$8/100)), IF(STGY6[[#This Row],[WrL]]="Won", (0), 0))</f>
        <v>0</v>
      </c>
      <c r="EN40" s="18">
        <f>IF(STGY6[[#This Row],[WrL]]="Loss", (STGY6[[#This Row],[PAM]]+STGY6[[#This Row],[LOS-TEN]]), IF(STGY6[[#This Row],[WrL]]="Won", (STGY6[[#This Row],[INS]]), 0))</f>
        <v>0</v>
      </c>
      <c r="EO40" s="18">
        <f>STGY6[[#This Row],[PAPT]]/2</f>
        <v>0</v>
      </c>
      <c r="EP40" s="43">
        <f>IF(STGY6[[#This Row],[SNO]]=0,0,IF(EL$10, IF(STGY6[[#This Row],[INS-TL]]=0, 0, STGY6[[#This Row],[PFT]]/STGY6[[#This Row],[INS-TL]]%), STGY6[[#This Row],[PFT]]/STGY6[[#This Row],[INS-TL]]%))</f>
        <v>-100</v>
      </c>
      <c r="ES40" s="20"/>
      <c r="ET40" s="21"/>
      <c r="EZ40" s="22"/>
      <c r="FB40" s="42">
        <f t="shared" si="6"/>
        <v>25</v>
      </c>
      <c r="FC40" s="12"/>
      <c r="FD40" s="18">
        <f>IF(STGY7[[#This Row],[SNO]]=0,0,IF(STGY7[[#This Row],[SNO]]=1,FJ$8,IF(FL$10, IF(FP39&gt;=FM$8,0,IF(FP39=0,FJ$8,FO39)), FO39)))</f>
        <v>0</v>
      </c>
      <c r="FE40" s="18" t="str">
        <f>IF(MAIN_STGY[[#This Row],[RSLT]]="","", MAIN_STGY[[#This Row],[RSLT]])</f>
        <v/>
      </c>
      <c r="FF4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0" s="18">
        <f>IF(STGY7[[#This Row],[SNO]]=0,0,IF(FL$10, IF(FP39&gt;=FM$8, 0, STGY7[[#This Row],[INS]]+FH39), STGY7[[#This Row],[INS]]+FH39))</f>
        <v>100</v>
      </c>
      <c r="FI40" s="18">
        <f>IF(STGY7[[#This Row],[SNO]]=0,0,IF(FL$10, IF(FP39&gt;=FM$8, 0, FI39+STGY7[[#This Row],[RTN]]), FI39+STGY7[[#This Row],[RTN]]))</f>
        <v>0</v>
      </c>
      <c r="FJ40" s="18">
        <f>STGY7[[#This Row],[RTN-TL]]-STGY7[[#This Row],[INS-TL]]</f>
        <v>-100</v>
      </c>
      <c r="FK40" s="18">
        <f>IF(STGY7[[#This Row],[SNO]]=0,0,IF(FL$10, IF(STGY7[[#This Row],[INS]]=0, 0, FN39), FN39))</f>
        <v>0</v>
      </c>
      <c r="FL40" s="18">
        <f>STGY7[[#This Row],[INS]]</f>
        <v>0</v>
      </c>
      <c r="FM40" s="18">
        <f>IF(STGY7[[#This Row],[WrL]]="Loss", (STGY7[[#This Row],[INS]]*(1 + FP$8/100)), IF(STGY7[[#This Row],[WrL]]="Won", (0), 0))</f>
        <v>0</v>
      </c>
      <c r="FN40" s="18">
        <f>IF(STGY7[[#This Row],[WrL]]="Loss", (STGY7[[#This Row],[PAM]]+STGY7[[#This Row],[LOS-TEN]]), IF(STGY7[[#This Row],[WrL]]="Won", (STGY7[[#This Row],[INS]]), 0))</f>
        <v>0</v>
      </c>
      <c r="FO40" s="18">
        <f>STGY7[[#This Row],[PAPT]]/2</f>
        <v>0</v>
      </c>
      <c r="FP40" s="43">
        <f>IF(STGY7[[#This Row],[SNO]]=0,0,IF(FL$10, IF(STGY7[[#This Row],[INS-TL]]=0, 0, STGY7[[#This Row],[PFT]]/STGY7[[#This Row],[INS-TL]]%), STGY7[[#This Row],[PFT]]/STGY7[[#This Row],[INS-TL]]%))</f>
        <v>-100</v>
      </c>
      <c r="FS40" s="20"/>
      <c r="FT40" s="21"/>
      <c r="FZ40" s="22"/>
      <c r="GB40" s="42">
        <f t="shared" si="7"/>
        <v>25</v>
      </c>
      <c r="GC40" s="12"/>
      <c r="GD40" s="18">
        <f>IF(STGY8[[#This Row],[SNO]]=0,0,IF(STGY8[[#This Row],[SNO]]=1,GJ$8,IF(GL$10, IF(GP39&gt;=GM$8,0,IF(GP39=0,GJ$8,GO39)), GO39)))</f>
        <v>0</v>
      </c>
      <c r="GE40" s="18" t="str">
        <f>IF(MAIN_STGY[[#This Row],[RSLT]]="","", MAIN_STGY[[#This Row],[RSLT]])</f>
        <v/>
      </c>
      <c r="GF4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0" s="18">
        <f>IF(STGY8[[#This Row],[SNO]]=0,0,IF(GL$10, IF(GP39&gt;=GM$8, 0, STGY8[[#This Row],[INS]]+GH39), STGY8[[#This Row],[INS]]+GH39))</f>
        <v>100</v>
      </c>
      <c r="GI40" s="18">
        <f>IF(STGY8[[#This Row],[SNO]]=0,0,IF(GL$10, IF(GP39&gt;=GM$8, 0, GI39+STGY8[[#This Row],[RTN]]), GI39+STGY8[[#This Row],[RTN]]))</f>
        <v>0</v>
      </c>
      <c r="GJ40" s="18">
        <f>STGY8[[#This Row],[RTN-TL]]-STGY8[[#This Row],[INS-TL]]</f>
        <v>-100</v>
      </c>
      <c r="GK40" s="18">
        <f>IF(STGY8[[#This Row],[SNO]]=0,0,IF(GL$10, IF(STGY8[[#This Row],[INS]]=0, 0, GN39), GN39))</f>
        <v>0</v>
      </c>
      <c r="GL40" s="18">
        <f>STGY8[[#This Row],[INS]]</f>
        <v>0</v>
      </c>
      <c r="GM40" s="18">
        <f>IF(STGY8[[#This Row],[WrL]]="Loss", (STGY8[[#This Row],[INS]]*(1 + GP$8/100)), IF(STGY8[[#This Row],[WrL]]="Won", (0), 0))</f>
        <v>0</v>
      </c>
      <c r="GN40" s="18">
        <f>IF(STGY8[[#This Row],[WrL]]="Loss", (STGY8[[#This Row],[PAM]]+STGY8[[#This Row],[LOS-TEN]]), IF(STGY8[[#This Row],[WrL]]="Won", (STGY8[[#This Row],[INS]]), 0))</f>
        <v>0</v>
      </c>
      <c r="GO40" s="18">
        <f>STGY8[[#This Row],[PAPT]]/2</f>
        <v>0</v>
      </c>
      <c r="GP40" s="43">
        <f>IF(STGY8[[#This Row],[SNO]]=0,0,IF(GL$10, IF(STGY8[[#This Row],[INS-TL]]=0, 0, STGY8[[#This Row],[PFT]]/STGY8[[#This Row],[INS-TL]]%), STGY8[[#This Row],[PFT]]/STGY8[[#This Row],[INS-TL]]%))</f>
        <v>-100</v>
      </c>
      <c r="GS40" s="20"/>
      <c r="GT40" s="21"/>
      <c r="GZ40" s="22"/>
      <c r="HB40" s="42">
        <f t="shared" si="8"/>
        <v>25</v>
      </c>
      <c r="HC40" s="12"/>
      <c r="HD40" s="18">
        <f>IF(STGY9[[#This Row],[SNO]]=0,0,IF(STGY9[[#This Row],[SNO]]=1,HJ$8,IF(HL$10, IF(HP39&gt;=HM$8,0,IF(HP39=0,HJ$8,HO39)), HO39)))</f>
        <v>0</v>
      </c>
      <c r="HE40" s="18" t="str">
        <f>IF(MAIN_STGY[[#This Row],[RSLT]]="","", MAIN_STGY[[#This Row],[RSLT]])</f>
        <v/>
      </c>
      <c r="HF4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0" s="18">
        <f>IF(STGY9[[#This Row],[SNO]]=0,0,IF(HL$10, IF(HP39&gt;=HM$8, 0, STGY9[[#This Row],[INS]]+HH39), STGY9[[#This Row],[INS]]+HH39))</f>
        <v>100</v>
      </c>
      <c r="HI40" s="18">
        <f>IF(STGY9[[#This Row],[SNO]]=0,0,IF(HL$10, IF(HP39&gt;=HM$8, 0, HI39+STGY9[[#This Row],[RTN]]), HI39+STGY9[[#This Row],[RTN]]))</f>
        <v>0</v>
      </c>
      <c r="HJ40" s="18">
        <f>STGY9[[#This Row],[RTN-TL]]-STGY9[[#This Row],[INS-TL]]</f>
        <v>-100</v>
      </c>
      <c r="HK40" s="18">
        <f>IF(STGY9[[#This Row],[SNO]]=0,0,IF(HL$10, IF(STGY9[[#This Row],[INS]]=0, 0, HN39), HN39))</f>
        <v>0</v>
      </c>
      <c r="HL40" s="18">
        <f>STGY9[[#This Row],[INS]]</f>
        <v>0</v>
      </c>
      <c r="HM40" s="18">
        <f>IF(STGY9[[#This Row],[WrL]]="Loss", (STGY9[[#This Row],[INS]]*(1 + HP$8/100)), IF(STGY9[[#This Row],[WrL]]="Won", (0), 0))</f>
        <v>0</v>
      </c>
      <c r="HN40" s="18">
        <f>IF(STGY9[[#This Row],[WrL]]="Loss", (STGY9[[#This Row],[PAM]]+STGY9[[#This Row],[LOS-TEN]]), IF(STGY9[[#This Row],[WrL]]="Won", (STGY9[[#This Row],[INS]]), 0))</f>
        <v>0</v>
      </c>
      <c r="HO40" s="18">
        <f>STGY9[[#This Row],[PAPT]]/2</f>
        <v>0</v>
      </c>
      <c r="HP40" s="43">
        <f>IF(STGY9[[#This Row],[SNO]]=0,0,IF(HL$10, IF(STGY9[[#This Row],[INS-TL]]=0, 0, STGY9[[#This Row],[PFT]]/STGY9[[#This Row],[INS-TL]]%), STGY9[[#This Row],[PFT]]/STGY9[[#This Row],[INS-TL]]%))</f>
        <v>-100</v>
      </c>
      <c r="HS40" s="20"/>
      <c r="HT40" s="21"/>
      <c r="HZ40" s="22"/>
      <c r="IB40" s="42">
        <f t="shared" si="9"/>
        <v>25</v>
      </c>
      <c r="IC40" s="12"/>
      <c r="ID40" s="18">
        <f>IF(STGY10[[#This Row],[SNO]]=0,0,IF(STGY10[[#This Row],[SNO]]=1,IJ$8,IF(IL$10, IF(IP39&gt;=IM$8,0,IF(IP39=0,IJ$8,IO39)), IO39)))</f>
        <v>0</v>
      </c>
      <c r="IE40" s="18" t="str">
        <f>IF(MAIN_STGY[[#This Row],[RSLT]]="","", MAIN_STGY[[#This Row],[RSLT]])</f>
        <v/>
      </c>
      <c r="IF4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0" s="18">
        <f>IF(STGY10[[#This Row],[SNO]]=0,0,IF(IL$10, IF(IP39&gt;=IM$8, 0, STGY10[[#This Row],[INS]]+IH39), STGY10[[#This Row],[INS]]+IH39))</f>
        <v>100</v>
      </c>
      <c r="II40" s="18">
        <f>IF(STGY10[[#This Row],[SNO]]=0,0,IF(IL$10, IF(IP39&gt;=IM$8, 0, II39+STGY10[[#This Row],[RTN]]), II39+STGY10[[#This Row],[RTN]]))</f>
        <v>0</v>
      </c>
      <c r="IJ40" s="18">
        <f>STGY10[[#This Row],[RTN-TL]]-STGY10[[#This Row],[INS-TL]]</f>
        <v>-100</v>
      </c>
      <c r="IK40" s="18">
        <f>IF(STGY10[[#This Row],[SNO]]=0,0,IF(IL$10, IF(STGY10[[#This Row],[INS]]=0, 0, IN39), IN39))</f>
        <v>0</v>
      </c>
      <c r="IL40" s="18">
        <f>STGY10[[#This Row],[INS]]</f>
        <v>0</v>
      </c>
      <c r="IM40" s="18">
        <f>IF(STGY10[[#This Row],[WrL]]="Loss", (STGY10[[#This Row],[INS]]*(1 + IP$8/100)), IF(STGY10[[#This Row],[WrL]]="Won", (0), 0))</f>
        <v>0</v>
      </c>
      <c r="IN40" s="18">
        <f>IF(STGY10[[#This Row],[WrL]]="Loss", (STGY10[[#This Row],[PAM]]+STGY10[[#This Row],[LOS-TEN]]), IF(STGY10[[#This Row],[WrL]]="Won", (STGY10[[#This Row],[INS]]), 0))</f>
        <v>0</v>
      </c>
      <c r="IO40" s="18">
        <f>STGY10[[#This Row],[PAPT]]/2</f>
        <v>0</v>
      </c>
      <c r="IP40" s="43">
        <f>IF(STGY10[[#This Row],[SNO]]=0,0,IF(IL$10, IF(STGY10[[#This Row],[INS-TL]]=0, 0, STGY10[[#This Row],[PFT]]/STGY10[[#This Row],[INS-TL]]%), STGY10[[#This Row],[PFT]]/STGY10[[#This Row],[INS-TL]]%))</f>
        <v>-100</v>
      </c>
      <c r="IS40" s="20"/>
      <c r="IT40" s="21"/>
      <c r="IZ40" s="22"/>
    </row>
    <row r="41" spans="2:260" x14ac:dyDescent="0.3">
      <c r="B41" s="89">
        <f t="shared" si="0"/>
        <v>26</v>
      </c>
      <c r="C41" s="12"/>
      <c r="D41" s="18">
        <f>IF(MAIN_STGY[[#This Row],[SNO]]=0,0,IF(MAIN_STGY[[#This Row],[SNO]]=1,J$8,IF(L$10, IF(P40&gt;=M$8,0,IF(P40=0,J$8,O40)), O40)))</f>
        <v>0</v>
      </c>
      <c r="E41" s="12"/>
      <c r="F4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1" s="18">
        <f>IF(MAIN_STGY[[#This Row],[SNO]]=0,0,IF(L$10, IF(P40&gt;=M$8, 0, MAIN_STGY[[#This Row],[INS]]+H40), MAIN_STGY[[#This Row],[INS]]+H40))</f>
        <v>100</v>
      </c>
      <c r="I41" s="18">
        <f>IF(MAIN_STGY[[#This Row],[SNO]]=0,0,IF(L$10, IF(P40&gt;=M$8, 0, I40+MAIN_STGY[[#This Row],[RTN]]), I40+MAIN_STGY[[#This Row],[RTN]]))</f>
        <v>0</v>
      </c>
      <c r="J41" s="18">
        <f>MAIN_STGY[[#This Row],[RTN-TL]]-MAIN_STGY[[#This Row],[INS-TL]]</f>
        <v>-100</v>
      </c>
      <c r="K41" s="18">
        <f>IF(MAIN_STGY[[#This Row],[SNO]]=0,0,IF(L$10, IF(MAIN_STGY[[#This Row],[INS]]=0, 0, N40), N40))</f>
        <v>0</v>
      </c>
      <c r="L41" s="18">
        <f>MAIN_STGY[[#This Row],[INS]]</f>
        <v>0</v>
      </c>
      <c r="M41" s="18">
        <f>IF(MAIN_STGY[[#This Row],[WrL]]="Loss", (MAIN_STGY[[#This Row],[INS]]*(1 + P$8/100)), IF(MAIN_STGY[[#This Row],[WrL]]="Won", (0), 0))</f>
        <v>0</v>
      </c>
      <c r="N41" s="18">
        <f>IF(MAIN_STGY[[#This Row],[WrL]]="Loss", (MAIN_STGY[[#This Row],[PAM]]+MAIN_STGY[[#This Row],[LOS-TEN]]), IF(MAIN_STGY[[#This Row],[WrL]]="Won", (MAIN_STGY[[#This Row],[INS]]), 0))</f>
        <v>0</v>
      </c>
      <c r="O41" s="18">
        <f>MAIN_STGY[[#This Row],[PAPT]]/2</f>
        <v>0</v>
      </c>
      <c r="P4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1" s="7" t="s">
        <v>52</v>
      </c>
      <c r="S41" s="103" t="s">
        <v>53</v>
      </c>
      <c r="T41" s="104" t="s">
        <v>54</v>
      </c>
      <c r="U41" s="85"/>
      <c r="V41" s="44"/>
      <c r="W41" s="55"/>
      <c r="X41" s="44"/>
      <c r="Z41" s="22"/>
      <c r="AB41" s="42">
        <f t="shared" si="1"/>
        <v>26</v>
      </c>
      <c r="AC41" s="12"/>
      <c r="AD41" s="18">
        <f>IF(STGY2[[#This Row],[SNO]]=0,0,IF(STGY2[[#This Row],[SNO]]=1,AJ$8,IF(AL$10, IF(AP40&gt;=AM$8,0,IF(AP40=0,AJ$8,AO40)), AO40)))</f>
        <v>0</v>
      </c>
      <c r="AE41" s="18" t="str">
        <f>IF(MAIN_STGY[[#This Row],[RSLT]]="","", MAIN_STGY[[#This Row],[RSLT]])</f>
        <v/>
      </c>
      <c r="AF4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1" s="18">
        <f>IF(STGY2[[#This Row],[SNO]]=0,0,IF(AL$10, IF(AP40&gt;=AM$8, 0, STGY2[[#This Row],[INS]]+AH40), STGY2[[#This Row],[INS]]+AH40))</f>
        <v>100</v>
      </c>
      <c r="AI41" s="18">
        <f>IF(STGY2[[#This Row],[SNO]]=0,0,IF(AL$10, IF(AP40&gt;=AM$8, 0, AI40+STGY2[[#This Row],[RTN]]), AI40+STGY2[[#This Row],[RTN]]))</f>
        <v>0</v>
      </c>
      <c r="AJ41" s="18">
        <f>STGY2[[#This Row],[RTN-TL]]-STGY2[[#This Row],[INS-TL]]</f>
        <v>-100</v>
      </c>
      <c r="AK41" s="18">
        <f>IF(STGY2[[#This Row],[SNO]]=0,0,IF(AL$10, IF(STGY2[[#This Row],[INS]]=0, 0, AN40), AN40))</f>
        <v>0</v>
      </c>
      <c r="AL41" s="18">
        <f>STGY2[[#This Row],[INS]]</f>
        <v>0</v>
      </c>
      <c r="AM41" s="18">
        <f>IF(STGY2[[#This Row],[WrL]]="Loss", (STGY2[[#This Row],[INS]]*(1 + AP$8/100)), IF(STGY2[[#This Row],[WrL]]="Won", (0), 0))</f>
        <v>0</v>
      </c>
      <c r="AN41" s="18">
        <f>IF(STGY2[[#This Row],[WrL]]="Loss", (STGY2[[#This Row],[PAM]]+STGY2[[#This Row],[LOS-TEN]]), IF(STGY2[[#This Row],[WrL]]="Won", (STGY2[[#This Row],[INS]]), 0))</f>
        <v>0</v>
      </c>
      <c r="AO41" s="18">
        <f>STGY2[[#This Row],[PAPT]]/2</f>
        <v>0</v>
      </c>
      <c r="AP41" s="43">
        <f>IF(STGY2[[#This Row],[SNO]]=0,0,IF(AL$10, IF(STGY2[[#This Row],[INS-TL]]=0, 0, STGY2[[#This Row],[PFT]]/STGY2[[#This Row],[INS-TL]]%), STGY2[[#This Row],[PFT]]/STGY2[[#This Row],[INS-TL]]%))</f>
        <v>-100</v>
      </c>
      <c r="AS41" s="20"/>
      <c r="AT41" s="21"/>
      <c r="AZ41" s="22"/>
      <c r="BB41" s="42">
        <f t="shared" si="2"/>
        <v>26</v>
      </c>
      <c r="BC41" s="12"/>
      <c r="BD41" s="18">
        <f>IF(STGY3[[#This Row],[SNO]]=0,0,IF(STGY3[[#This Row],[SNO]]=1,BJ$8,IF(BL$10, IF(BP40&gt;=BM$8,0,IF(BP40=0,BJ$8,BO40)), BO40)))</f>
        <v>0</v>
      </c>
      <c r="BE41" s="18" t="str">
        <f>IF(MAIN_STGY[[#This Row],[RSLT]]="","", MAIN_STGY[[#This Row],[RSLT]])</f>
        <v/>
      </c>
      <c r="BF4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1" s="18">
        <f>IF(STGY3[[#This Row],[SNO]]=0,0,IF(BL$10, IF(BP40&gt;=BM$8, 0, STGY3[[#This Row],[INS]]+BH40), STGY3[[#This Row],[INS]]+BH40))</f>
        <v>100</v>
      </c>
      <c r="BI41" s="18">
        <f>IF(STGY3[[#This Row],[SNO]]=0,0,IF(BL$10, IF(BP40&gt;=BM$8, 0, BI40+STGY3[[#This Row],[RTN]]), BI40+STGY3[[#This Row],[RTN]]))</f>
        <v>0</v>
      </c>
      <c r="BJ41" s="18">
        <f>STGY3[[#This Row],[RTN-TL]]-STGY3[[#This Row],[INS-TL]]</f>
        <v>-100</v>
      </c>
      <c r="BK41" s="18">
        <f>IF(STGY3[[#This Row],[SNO]]=0,0,IF(BL$10, IF(STGY3[[#This Row],[INS]]=0, 0, BN40), BN40))</f>
        <v>0</v>
      </c>
      <c r="BL41" s="18">
        <f>STGY3[[#This Row],[INS]]</f>
        <v>0</v>
      </c>
      <c r="BM41" s="18">
        <f>IF(STGY3[[#This Row],[WrL]]="Loss", (STGY3[[#This Row],[INS]]*(1 + BP$8/100)), IF(STGY3[[#This Row],[WrL]]="Won", (0), 0))</f>
        <v>0</v>
      </c>
      <c r="BN41" s="18">
        <f>IF(STGY3[[#This Row],[WrL]]="Loss", (STGY3[[#This Row],[PAM]]+STGY3[[#This Row],[LOS-TEN]]), IF(STGY3[[#This Row],[WrL]]="Won", (STGY3[[#This Row],[INS]]), 0))</f>
        <v>0</v>
      </c>
      <c r="BO41" s="18">
        <f>STGY3[[#This Row],[PAPT]]/2</f>
        <v>0</v>
      </c>
      <c r="BP41" s="43">
        <f>IF(STGY3[[#This Row],[SNO]]=0,0,IF(BL$10, IF(STGY3[[#This Row],[INS-TL]]=0, 0, STGY3[[#This Row],[PFT]]/STGY3[[#This Row],[INS-TL]]%), STGY3[[#This Row],[PFT]]/STGY3[[#This Row],[INS-TL]]%))</f>
        <v>-100</v>
      </c>
      <c r="BS41" s="20"/>
      <c r="BT41" s="21"/>
      <c r="BZ41" s="22"/>
      <c r="CB41" s="42">
        <f t="shared" si="3"/>
        <v>26</v>
      </c>
      <c r="CC41" s="12"/>
      <c r="CD41" s="18">
        <f>IF(STGY4[[#This Row],[SNO]]=0,0,IF(STGY4[[#This Row],[SNO]]=1,CJ$8,IF(CL$10, IF(CP40&gt;=CM$8,0,IF(CP40=0,CJ$8,CO40)), CO40)))</f>
        <v>0</v>
      </c>
      <c r="CE41" s="18" t="str">
        <f>IF(MAIN_STGY[[#This Row],[RSLT]]="","", MAIN_STGY[[#This Row],[RSLT]])</f>
        <v/>
      </c>
      <c r="CF4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1" s="18">
        <f>IF(STGY4[[#This Row],[SNO]]=0,0,IF(CL$10, IF(CP40&gt;=CM$8, 0, STGY4[[#This Row],[INS]]+CH40), STGY4[[#This Row],[INS]]+CH40))</f>
        <v>100</v>
      </c>
      <c r="CI41" s="18">
        <f>IF(STGY4[[#This Row],[SNO]]=0,0,IF(CL$10, IF(CP40&gt;=CM$8, 0, CI40+STGY4[[#This Row],[RTN]]), CI40+STGY4[[#This Row],[RTN]]))</f>
        <v>0</v>
      </c>
      <c r="CJ41" s="18">
        <f>STGY4[[#This Row],[RTN-TL]]-STGY4[[#This Row],[INS-TL]]</f>
        <v>-100</v>
      </c>
      <c r="CK41" s="18">
        <f>IF(STGY4[[#This Row],[SNO]]=0,0,IF(CL$10, IF(STGY4[[#This Row],[INS]]=0, 0, CN40), CN40))</f>
        <v>0</v>
      </c>
      <c r="CL41" s="18">
        <f>STGY4[[#This Row],[INS]]</f>
        <v>0</v>
      </c>
      <c r="CM41" s="18">
        <f>IF(STGY4[[#This Row],[WrL]]="Loss", (STGY4[[#This Row],[INS]]*(1 + CP$8/100)), IF(STGY4[[#This Row],[WrL]]="Won", (0), 0))</f>
        <v>0</v>
      </c>
      <c r="CN41" s="18">
        <f>IF(STGY4[[#This Row],[WrL]]="Loss", (STGY4[[#This Row],[PAM]]+STGY4[[#This Row],[LOS-TEN]]), IF(STGY4[[#This Row],[WrL]]="Won", (STGY4[[#This Row],[INS]]), 0))</f>
        <v>0</v>
      </c>
      <c r="CO41" s="18">
        <f>STGY4[[#This Row],[PAPT]]/2</f>
        <v>0</v>
      </c>
      <c r="CP41" s="43">
        <f>IF(STGY4[[#This Row],[SNO]]=0,0,IF(CL$10, IF(STGY4[[#This Row],[INS-TL]]=0, 0, STGY4[[#This Row],[PFT]]/STGY4[[#This Row],[INS-TL]]%), STGY4[[#This Row],[PFT]]/STGY4[[#This Row],[INS-TL]]%))</f>
        <v>-100</v>
      </c>
      <c r="CS41" s="20"/>
      <c r="CT41" s="21"/>
      <c r="CZ41" s="22"/>
      <c r="DB41" s="42">
        <f t="shared" si="4"/>
        <v>26</v>
      </c>
      <c r="DC41" s="12"/>
      <c r="DD41" s="18">
        <f>IF(STGY5[[#This Row],[SNO]]=0,0,IF(STGY5[[#This Row],[SNO]]=1,DJ$8,IF(DL$10, IF(DP40&gt;=DM$8,0,IF(DP40=0,DJ$8,DO40)), DO40)))</f>
        <v>0</v>
      </c>
      <c r="DE41" s="18" t="str">
        <f>IF(MAIN_STGY[[#This Row],[RSLT]]="","", MAIN_STGY[[#This Row],[RSLT]])</f>
        <v/>
      </c>
      <c r="DF4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1" s="18">
        <f>IF(STGY5[[#This Row],[SNO]]=0,0,IF(DL$10, IF(DP40&gt;=DM$8, 0, STGY5[[#This Row],[INS]]+DH40), STGY5[[#This Row],[INS]]+DH40))</f>
        <v>100</v>
      </c>
      <c r="DI41" s="18">
        <f>IF(STGY5[[#This Row],[SNO]]=0,0,IF(DL$10, IF(DP40&gt;=DM$8, 0, DI40+STGY5[[#This Row],[RTN]]), DI40+STGY5[[#This Row],[RTN]]))</f>
        <v>0</v>
      </c>
      <c r="DJ41" s="18">
        <f>STGY5[[#This Row],[RTN-TL]]-STGY5[[#This Row],[INS-TL]]</f>
        <v>-100</v>
      </c>
      <c r="DK41" s="18">
        <f>IF(STGY5[[#This Row],[SNO]]=0,0,IF(DL$10, IF(STGY5[[#This Row],[INS]]=0, 0, DN40), DN40))</f>
        <v>0</v>
      </c>
      <c r="DL41" s="18">
        <f>STGY5[[#This Row],[INS]]</f>
        <v>0</v>
      </c>
      <c r="DM41" s="18">
        <f>IF(STGY5[[#This Row],[WrL]]="Loss", (STGY5[[#This Row],[INS]]*(1 + DP$8/100)), IF(STGY5[[#This Row],[WrL]]="Won", (0), 0))</f>
        <v>0</v>
      </c>
      <c r="DN41" s="18">
        <f>IF(STGY5[[#This Row],[WrL]]="Loss", (STGY5[[#This Row],[PAM]]+STGY5[[#This Row],[LOS-TEN]]), IF(STGY5[[#This Row],[WrL]]="Won", (STGY5[[#This Row],[INS]]), 0))</f>
        <v>0</v>
      </c>
      <c r="DO41" s="18">
        <f>STGY5[[#This Row],[PAPT]]/2</f>
        <v>0</v>
      </c>
      <c r="DP41" s="43">
        <f>IF(STGY5[[#This Row],[SNO]]=0,0,IF(DL$10, IF(STGY5[[#This Row],[INS-TL]]=0, 0, STGY5[[#This Row],[PFT]]/STGY5[[#This Row],[INS-TL]]%), STGY5[[#This Row],[PFT]]/STGY5[[#This Row],[INS-TL]]%))</f>
        <v>-100</v>
      </c>
      <c r="DS41" s="20"/>
      <c r="DT41" s="21"/>
      <c r="DZ41" s="22"/>
      <c r="EB41" s="42">
        <f t="shared" si="5"/>
        <v>26</v>
      </c>
      <c r="EC41" s="12"/>
      <c r="ED41" s="18">
        <f>IF(STGY6[[#This Row],[SNO]]=0,0,IF(STGY6[[#This Row],[SNO]]=1,EJ$8,IF(EL$10, IF(EP40&gt;=EM$8,0,IF(EP40=0,EJ$8,EO40)), EO40)))</f>
        <v>0</v>
      </c>
      <c r="EE41" s="18" t="str">
        <f>IF(MAIN_STGY[[#This Row],[RSLT]]="","", MAIN_STGY[[#This Row],[RSLT]])</f>
        <v/>
      </c>
      <c r="EF4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1" s="18">
        <f>IF(STGY6[[#This Row],[SNO]]=0,0,IF(EL$10, IF(EP40&gt;=EM$8, 0, STGY6[[#This Row],[INS]]+EH40), STGY6[[#This Row],[INS]]+EH40))</f>
        <v>100</v>
      </c>
      <c r="EI41" s="18">
        <f>IF(STGY6[[#This Row],[SNO]]=0,0,IF(EL$10, IF(EP40&gt;=EM$8, 0, EI40+STGY6[[#This Row],[RTN]]), EI40+STGY6[[#This Row],[RTN]]))</f>
        <v>0</v>
      </c>
      <c r="EJ41" s="18">
        <f>STGY6[[#This Row],[RTN-TL]]-STGY6[[#This Row],[INS-TL]]</f>
        <v>-100</v>
      </c>
      <c r="EK41" s="18">
        <f>IF(STGY6[[#This Row],[SNO]]=0,0,IF(EL$10, IF(STGY6[[#This Row],[INS]]=0, 0, EN40), EN40))</f>
        <v>0</v>
      </c>
      <c r="EL41" s="18">
        <f>STGY6[[#This Row],[INS]]</f>
        <v>0</v>
      </c>
      <c r="EM41" s="18">
        <f>IF(STGY6[[#This Row],[WrL]]="Loss", (STGY6[[#This Row],[INS]]*(1 + EP$8/100)), IF(STGY6[[#This Row],[WrL]]="Won", (0), 0))</f>
        <v>0</v>
      </c>
      <c r="EN41" s="18">
        <f>IF(STGY6[[#This Row],[WrL]]="Loss", (STGY6[[#This Row],[PAM]]+STGY6[[#This Row],[LOS-TEN]]), IF(STGY6[[#This Row],[WrL]]="Won", (STGY6[[#This Row],[INS]]), 0))</f>
        <v>0</v>
      </c>
      <c r="EO41" s="18">
        <f>STGY6[[#This Row],[PAPT]]/2</f>
        <v>0</v>
      </c>
      <c r="EP41" s="43">
        <f>IF(STGY6[[#This Row],[SNO]]=0,0,IF(EL$10, IF(STGY6[[#This Row],[INS-TL]]=0, 0, STGY6[[#This Row],[PFT]]/STGY6[[#This Row],[INS-TL]]%), STGY6[[#This Row],[PFT]]/STGY6[[#This Row],[INS-TL]]%))</f>
        <v>-100</v>
      </c>
      <c r="ES41" s="20"/>
      <c r="ET41" s="21"/>
      <c r="EZ41" s="22"/>
      <c r="FB41" s="42">
        <f t="shared" si="6"/>
        <v>26</v>
      </c>
      <c r="FC41" s="12"/>
      <c r="FD41" s="18">
        <f>IF(STGY7[[#This Row],[SNO]]=0,0,IF(STGY7[[#This Row],[SNO]]=1,FJ$8,IF(FL$10, IF(FP40&gt;=FM$8,0,IF(FP40=0,FJ$8,FO40)), FO40)))</f>
        <v>0</v>
      </c>
      <c r="FE41" s="18" t="str">
        <f>IF(MAIN_STGY[[#This Row],[RSLT]]="","", MAIN_STGY[[#This Row],[RSLT]])</f>
        <v/>
      </c>
      <c r="FF4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1" s="18">
        <f>IF(STGY7[[#This Row],[SNO]]=0,0,IF(FL$10, IF(FP40&gt;=FM$8, 0, STGY7[[#This Row],[INS]]+FH40), STGY7[[#This Row],[INS]]+FH40))</f>
        <v>100</v>
      </c>
      <c r="FI41" s="18">
        <f>IF(STGY7[[#This Row],[SNO]]=0,0,IF(FL$10, IF(FP40&gt;=FM$8, 0, FI40+STGY7[[#This Row],[RTN]]), FI40+STGY7[[#This Row],[RTN]]))</f>
        <v>0</v>
      </c>
      <c r="FJ41" s="18">
        <f>STGY7[[#This Row],[RTN-TL]]-STGY7[[#This Row],[INS-TL]]</f>
        <v>-100</v>
      </c>
      <c r="FK41" s="18">
        <f>IF(STGY7[[#This Row],[SNO]]=0,0,IF(FL$10, IF(STGY7[[#This Row],[INS]]=0, 0, FN40), FN40))</f>
        <v>0</v>
      </c>
      <c r="FL41" s="18">
        <f>STGY7[[#This Row],[INS]]</f>
        <v>0</v>
      </c>
      <c r="FM41" s="18">
        <f>IF(STGY7[[#This Row],[WrL]]="Loss", (STGY7[[#This Row],[INS]]*(1 + FP$8/100)), IF(STGY7[[#This Row],[WrL]]="Won", (0), 0))</f>
        <v>0</v>
      </c>
      <c r="FN41" s="18">
        <f>IF(STGY7[[#This Row],[WrL]]="Loss", (STGY7[[#This Row],[PAM]]+STGY7[[#This Row],[LOS-TEN]]), IF(STGY7[[#This Row],[WrL]]="Won", (STGY7[[#This Row],[INS]]), 0))</f>
        <v>0</v>
      </c>
      <c r="FO41" s="18">
        <f>STGY7[[#This Row],[PAPT]]/2</f>
        <v>0</v>
      </c>
      <c r="FP41" s="43">
        <f>IF(STGY7[[#This Row],[SNO]]=0,0,IF(FL$10, IF(STGY7[[#This Row],[INS-TL]]=0, 0, STGY7[[#This Row],[PFT]]/STGY7[[#This Row],[INS-TL]]%), STGY7[[#This Row],[PFT]]/STGY7[[#This Row],[INS-TL]]%))</f>
        <v>-100</v>
      </c>
      <c r="FS41" s="20"/>
      <c r="FT41" s="21"/>
      <c r="FZ41" s="22"/>
      <c r="GB41" s="42">
        <f t="shared" si="7"/>
        <v>26</v>
      </c>
      <c r="GC41" s="12"/>
      <c r="GD41" s="18">
        <f>IF(STGY8[[#This Row],[SNO]]=0,0,IF(STGY8[[#This Row],[SNO]]=1,GJ$8,IF(GL$10, IF(GP40&gt;=GM$8,0,IF(GP40=0,GJ$8,GO40)), GO40)))</f>
        <v>0</v>
      </c>
      <c r="GE41" s="18" t="str">
        <f>IF(MAIN_STGY[[#This Row],[RSLT]]="","", MAIN_STGY[[#This Row],[RSLT]])</f>
        <v/>
      </c>
      <c r="GF4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1" s="18">
        <f>IF(STGY8[[#This Row],[SNO]]=0,0,IF(GL$10, IF(GP40&gt;=GM$8, 0, STGY8[[#This Row],[INS]]+GH40), STGY8[[#This Row],[INS]]+GH40))</f>
        <v>100</v>
      </c>
      <c r="GI41" s="18">
        <f>IF(STGY8[[#This Row],[SNO]]=0,0,IF(GL$10, IF(GP40&gt;=GM$8, 0, GI40+STGY8[[#This Row],[RTN]]), GI40+STGY8[[#This Row],[RTN]]))</f>
        <v>0</v>
      </c>
      <c r="GJ41" s="18">
        <f>STGY8[[#This Row],[RTN-TL]]-STGY8[[#This Row],[INS-TL]]</f>
        <v>-100</v>
      </c>
      <c r="GK41" s="18">
        <f>IF(STGY8[[#This Row],[SNO]]=0,0,IF(GL$10, IF(STGY8[[#This Row],[INS]]=0, 0, GN40), GN40))</f>
        <v>0</v>
      </c>
      <c r="GL41" s="18">
        <f>STGY8[[#This Row],[INS]]</f>
        <v>0</v>
      </c>
      <c r="GM41" s="18">
        <f>IF(STGY8[[#This Row],[WrL]]="Loss", (STGY8[[#This Row],[INS]]*(1 + GP$8/100)), IF(STGY8[[#This Row],[WrL]]="Won", (0), 0))</f>
        <v>0</v>
      </c>
      <c r="GN41" s="18">
        <f>IF(STGY8[[#This Row],[WrL]]="Loss", (STGY8[[#This Row],[PAM]]+STGY8[[#This Row],[LOS-TEN]]), IF(STGY8[[#This Row],[WrL]]="Won", (STGY8[[#This Row],[INS]]), 0))</f>
        <v>0</v>
      </c>
      <c r="GO41" s="18">
        <f>STGY8[[#This Row],[PAPT]]/2</f>
        <v>0</v>
      </c>
      <c r="GP41" s="43">
        <f>IF(STGY8[[#This Row],[SNO]]=0,0,IF(GL$10, IF(STGY8[[#This Row],[INS-TL]]=0, 0, STGY8[[#This Row],[PFT]]/STGY8[[#This Row],[INS-TL]]%), STGY8[[#This Row],[PFT]]/STGY8[[#This Row],[INS-TL]]%))</f>
        <v>-100</v>
      </c>
      <c r="GS41" s="20"/>
      <c r="GT41" s="21"/>
      <c r="GZ41" s="22"/>
      <c r="HB41" s="42">
        <f t="shared" si="8"/>
        <v>26</v>
      </c>
      <c r="HC41" s="12"/>
      <c r="HD41" s="18">
        <f>IF(STGY9[[#This Row],[SNO]]=0,0,IF(STGY9[[#This Row],[SNO]]=1,HJ$8,IF(HL$10, IF(HP40&gt;=HM$8,0,IF(HP40=0,HJ$8,HO40)), HO40)))</f>
        <v>0</v>
      </c>
      <c r="HE41" s="18" t="str">
        <f>IF(MAIN_STGY[[#This Row],[RSLT]]="","", MAIN_STGY[[#This Row],[RSLT]])</f>
        <v/>
      </c>
      <c r="HF4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1" s="18">
        <f>IF(STGY9[[#This Row],[SNO]]=0,0,IF(HL$10, IF(HP40&gt;=HM$8, 0, STGY9[[#This Row],[INS]]+HH40), STGY9[[#This Row],[INS]]+HH40))</f>
        <v>100</v>
      </c>
      <c r="HI41" s="18">
        <f>IF(STGY9[[#This Row],[SNO]]=0,0,IF(HL$10, IF(HP40&gt;=HM$8, 0, HI40+STGY9[[#This Row],[RTN]]), HI40+STGY9[[#This Row],[RTN]]))</f>
        <v>0</v>
      </c>
      <c r="HJ41" s="18">
        <f>STGY9[[#This Row],[RTN-TL]]-STGY9[[#This Row],[INS-TL]]</f>
        <v>-100</v>
      </c>
      <c r="HK41" s="18">
        <f>IF(STGY9[[#This Row],[SNO]]=0,0,IF(HL$10, IF(STGY9[[#This Row],[INS]]=0, 0, HN40), HN40))</f>
        <v>0</v>
      </c>
      <c r="HL41" s="18">
        <f>STGY9[[#This Row],[INS]]</f>
        <v>0</v>
      </c>
      <c r="HM41" s="18">
        <f>IF(STGY9[[#This Row],[WrL]]="Loss", (STGY9[[#This Row],[INS]]*(1 + HP$8/100)), IF(STGY9[[#This Row],[WrL]]="Won", (0), 0))</f>
        <v>0</v>
      </c>
      <c r="HN41" s="18">
        <f>IF(STGY9[[#This Row],[WrL]]="Loss", (STGY9[[#This Row],[PAM]]+STGY9[[#This Row],[LOS-TEN]]), IF(STGY9[[#This Row],[WrL]]="Won", (STGY9[[#This Row],[INS]]), 0))</f>
        <v>0</v>
      </c>
      <c r="HO41" s="18">
        <f>STGY9[[#This Row],[PAPT]]/2</f>
        <v>0</v>
      </c>
      <c r="HP41" s="43">
        <f>IF(STGY9[[#This Row],[SNO]]=0,0,IF(HL$10, IF(STGY9[[#This Row],[INS-TL]]=0, 0, STGY9[[#This Row],[PFT]]/STGY9[[#This Row],[INS-TL]]%), STGY9[[#This Row],[PFT]]/STGY9[[#This Row],[INS-TL]]%))</f>
        <v>-100</v>
      </c>
      <c r="HS41" s="20"/>
      <c r="HT41" s="21"/>
      <c r="HZ41" s="22"/>
      <c r="IB41" s="42">
        <f t="shared" si="9"/>
        <v>26</v>
      </c>
      <c r="IC41" s="12"/>
      <c r="ID41" s="18">
        <f>IF(STGY10[[#This Row],[SNO]]=0,0,IF(STGY10[[#This Row],[SNO]]=1,IJ$8,IF(IL$10, IF(IP40&gt;=IM$8,0,IF(IP40=0,IJ$8,IO40)), IO40)))</f>
        <v>0</v>
      </c>
      <c r="IE41" s="18" t="str">
        <f>IF(MAIN_STGY[[#This Row],[RSLT]]="","", MAIN_STGY[[#This Row],[RSLT]])</f>
        <v/>
      </c>
      <c r="IF4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1" s="18">
        <f>IF(STGY10[[#This Row],[SNO]]=0,0,IF(IL$10, IF(IP40&gt;=IM$8, 0, STGY10[[#This Row],[INS]]+IH40), STGY10[[#This Row],[INS]]+IH40))</f>
        <v>100</v>
      </c>
      <c r="II41" s="18">
        <f>IF(STGY10[[#This Row],[SNO]]=0,0,IF(IL$10, IF(IP40&gt;=IM$8, 0, II40+STGY10[[#This Row],[RTN]]), II40+STGY10[[#This Row],[RTN]]))</f>
        <v>0</v>
      </c>
      <c r="IJ41" s="18">
        <f>STGY10[[#This Row],[RTN-TL]]-STGY10[[#This Row],[INS-TL]]</f>
        <v>-100</v>
      </c>
      <c r="IK41" s="18">
        <f>IF(STGY10[[#This Row],[SNO]]=0,0,IF(IL$10, IF(STGY10[[#This Row],[INS]]=0, 0, IN40), IN40))</f>
        <v>0</v>
      </c>
      <c r="IL41" s="18">
        <f>STGY10[[#This Row],[INS]]</f>
        <v>0</v>
      </c>
      <c r="IM41" s="18">
        <f>IF(STGY10[[#This Row],[WrL]]="Loss", (STGY10[[#This Row],[INS]]*(1 + IP$8/100)), IF(STGY10[[#This Row],[WrL]]="Won", (0), 0))</f>
        <v>0</v>
      </c>
      <c r="IN41" s="18">
        <f>IF(STGY10[[#This Row],[WrL]]="Loss", (STGY10[[#This Row],[PAM]]+STGY10[[#This Row],[LOS-TEN]]), IF(STGY10[[#This Row],[WrL]]="Won", (STGY10[[#This Row],[INS]]), 0))</f>
        <v>0</v>
      </c>
      <c r="IO41" s="18">
        <f>STGY10[[#This Row],[PAPT]]/2</f>
        <v>0</v>
      </c>
      <c r="IP41" s="43">
        <f>IF(STGY10[[#This Row],[SNO]]=0,0,IF(IL$10, IF(STGY10[[#This Row],[INS-TL]]=0, 0, STGY10[[#This Row],[PFT]]/STGY10[[#This Row],[INS-TL]]%), STGY10[[#This Row],[PFT]]/STGY10[[#This Row],[INS-TL]]%))</f>
        <v>-100</v>
      </c>
      <c r="IS41" s="20"/>
      <c r="IT41" s="21"/>
      <c r="IZ41" s="22"/>
    </row>
    <row r="42" spans="2:260" ht="15.65" x14ac:dyDescent="0.3">
      <c r="B42" s="89">
        <f t="shared" si="0"/>
        <v>27</v>
      </c>
      <c r="C42" s="12"/>
      <c r="D42" s="18">
        <f>IF(MAIN_STGY[[#This Row],[SNO]]=0,0,IF(MAIN_STGY[[#This Row],[SNO]]=1,J$8,IF(L$10, IF(P41&gt;=M$8,0,IF(P41=0,J$8,O41)), O41)))</f>
        <v>0</v>
      </c>
      <c r="E42" s="12"/>
      <c r="F4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2" s="18">
        <f>IF(MAIN_STGY[[#This Row],[SNO]]=0,0,IF(L$10, IF(P41&gt;=M$8, 0, MAIN_STGY[[#This Row],[INS]]+H41), MAIN_STGY[[#This Row],[INS]]+H41))</f>
        <v>100</v>
      </c>
      <c r="I42" s="18">
        <f>IF(MAIN_STGY[[#This Row],[SNO]]=0,0,IF(L$10, IF(P41&gt;=M$8, 0, I41+MAIN_STGY[[#This Row],[RTN]]), I41+MAIN_STGY[[#This Row],[RTN]]))</f>
        <v>0</v>
      </c>
      <c r="J42" s="18">
        <f>MAIN_STGY[[#This Row],[RTN-TL]]-MAIN_STGY[[#This Row],[INS-TL]]</f>
        <v>-100</v>
      </c>
      <c r="K42" s="18">
        <f>IF(MAIN_STGY[[#This Row],[SNO]]=0,0,IF(L$10, IF(MAIN_STGY[[#This Row],[INS]]=0, 0, N41), N41))</f>
        <v>0</v>
      </c>
      <c r="L42" s="18">
        <f>MAIN_STGY[[#This Row],[INS]]</f>
        <v>0</v>
      </c>
      <c r="M42" s="18">
        <f>IF(MAIN_STGY[[#This Row],[WrL]]="Loss", (MAIN_STGY[[#This Row],[INS]]*(1 + P$8/100)), IF(MAIN_STGY[[#This Row],[WrL]]="Won", (0), 0))</f>
        <v>0</v>
      </c>
      <c r="N42" s="18">
        <f>IF(MAIN_STGY[[#This Row],[WrL]]="Loss", (MAIN_STGY[[#This Row],[PAM]]+MAIN_STGY[[#This Row],[LOS-TEN]]), IF(MAIN_STGY[[#This Row],[WrL]]="Won", (MAIN_STGY[[#This Row],[INS]]), 0))</f>
        <v>0</v>
      </c>
      <c r="O42" s="18">
        <f>MAIN_STGY[[#This Row],[PAPT]]/2</f>
        <v>0</v>
      </c>
      <c r="P4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2" s="97" t="str" cm="1">
        <f t="array" ref="R42">IF(G$4,STGTL1[Strategy Name],"")</f>
        <v>Strategy 01</v>
      </c>
      <c r="S42" s="98" cm="1">
        <f t="array" ref="S42">IF(G$4,STGTL1[Last Running Bet-on],"")</f>
        <v>0</v>
      </c>
      <c r="T42" s="99" cm="1">
        <f t="array" ref="T42">IF(G$4,STGTL1[Last Running Value],"")</f>
        <v>100</v>
      </c>
      <c r="U42" s="85"/>
      <c r="V42" s="44"/>
      <c r="W42" s="55"/>
      <c r="X42" s="44"/>
      <c r="Z42" s="22"/>
      <c r="AB42" s="42">
        <f t="shared" si="1"/>
        <v>27</v>
      </c>
      <c r="AC42" s="12"/>
      <c r="AD42" s="18">
        <f>IF(STGY2[[#This Row],[SNO]]=0,0,IF(STGY2[[#This Row],[SNO]]=1,AJ$8,IF(AL$10, IF(AP41&gt;=AM$8,0,IF(AP41=0,AJ$8,AO41)), AO41)))</f>
        <v>0</v>
      </c>
      <c r="AE42" s="18" t="str">
        <f>IF(MAIN_STGY[[#This Row],[RSLT]]="","", MAIN_STGY[[#This Row],[RSLT]])</f>
        <v/>
      </c>
      <c r="AF4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2" s="18">
        <f>IF(STGY2[[#This Row],[SNO]]=0,0,IF(AL$10, IF(AP41&gt;=AM$8, 0, STGY2[[#This Row],[INS]]+AH41), STGY2[[#This Row],[INS]]+AH41))</f>
        <v>100</v>
      </c>
      <c r="AI42" s="18">
        <f>IF(STGY2[[#This Row],[SNO]]=0,0,IF(AL$10, IF(AP41&gt;=AM$8, 0, AI41+STGY2[[#This Row],[RTN]]), AI41+STGY2[[#This Row],[RTN]]))</f>
        <v>0</v>
      </c>
      <c r="AJ42" s="18">
        <f>STGY2[[#This Row],[RTN-TL]]-STGY2[[#This Row],[INS-TL]]</f>
        <v>-100</v>
      </c>
      <c r="AK42" s="18">
        <f>IF(STGY2[[#This Row],[SNO]]=0,0,IF(AL$10, IF(STGY2[[#This Row],[INS]]=0, 0, AN41), AN41))</f>
        <v>0</v>
      </c>
      <c r="AL42" s="18">
        <f>STGY2[[#This Row],[INS]]</f>
        <v>0</v>
      </c>
      <c r="AM42" s="18">
        <f>IF(STGY2[[#This Row],[WrL]]="Loss", (STGY2[[#This Row],[INS]]*(1 + AP$8/100)), IF(STGY2[[#This Row],[WrL]]="Won", (0), 0))</f>
        <v>0</v>
      </c>
      <c r="AN42" s="18">
        <f>IF(STGY2[[#This Row],[WrL]]="Loss", (STGY2[[#This Row],[PAM]]+STGY2[[#This Row],[LOS-TEN]]), IF(STGY2[[#This Row],[WrL]]="Won", (STGY2[[#This Row],[INS]]), 0))</f>
        <v>0</v>
      </c>
      <c r="AO42" s="18">
        <f>STGY2[[#This Row],[PAPT]]/2</f>
        <v>0</v>
      </c>
      <c r="AP42" s="43">
        <f>IF(STGY2[[#This Row],[SNO]]=0,0,IF(AL$10, IF(STGY2[[#This Row],[INS-TL]]=0, 0, STGY2[[#This Row],[PFT]]/STGY2[[#This Row],[INS-TL]]%), STGY2[[#This Row],[PFT]]/STGY2[[#This Row],[INS-TL]]%))</f>
        <v>-100</v>
      </c>
      <c r="AS42" s="20"/>
      <c r="AT42" s="21"/>
      <c r="AZ42" s="22"/>
      <c r="BB42" s="42">
        <f t="shared" si="2"/>
        <v>27</v>
      </c>
      <c r="BC42" s="12"/>
      <c r="BD42" s="18">
        <f>IF(STGY3[[#This Row],[SNO]]=0,0,IF(STGY3[[#This Row],[SNO]]=1,BJ$8,IF(BL$10, IF(BP41&gt;=BM$8,0,IF(BP41=0,BJ$8,BO41)), BO41)))</f>
        <v>0</v>
      </c>
      <c r="BE42" s="18" t="str">
        <f>IF(MAIN_STGY[[#This Row],[RSLT]]="","", MAIN_STGY[[#This Row],[RSLT]])</f>
        <v/>
      </c>
      <c r="BF4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2" s="18">
        <f>IF(STGY3[[#This Row],[SNO]]=0,0,IF(BL$10, IF(BP41&gt;=BM$8, 0, STGY3[[#This Row],[INS]]+BH41), STGY3[[#This Row],[INS]]+BH41))</f>
        <v>100</v>
      </c>
      <c r="BI42" s="18">
        <f>IF(STGY3[[#This Row],[SNO]]=0,0,IF(BL$10, IF(BP41&gt;=BM$8, 0, BI41+STGY3[[#This Row],[RTN]]), BI41+STGY3[[#This Row],[RTN]]))</f>
        <v>0</v>
      </c>
      <c r="BJ42" s="18">
        <f>STGY3[[#This Row],[RTN-TL]]-STGY3[[#This Row],[INS-TL]]</f>
        <v>-100</v>
      </c>
      <c r="BK42" s="18">
        <f>IF(STGY3[[#This Row],[SNO]]=0,0,IF(BL$10, IF(STGY3[[#This Row],[INS]]=0, 0, BN41), BN41))</f>
        <v>0</v>
      </c>
      <c r="BL42" s="18">
        <f>STGY3[[#This Row],[INS]]</f>
        <v>0</v>
      </c>
      <c r="BM42" s="18">
        <f>IF(STGY3[[#This Row],[WrL]]="Loss", (STGY3[[#This Row],[INS]]*(1 + BP$8/100)), IF(STGY3[[#This Row],[WrL]]="Won", (0), 0))</f>
        <v>0</v>
      </c>
      <c r="BN42" s="18">
        <f>IF(STGY3[[#This Row],[WrL]]="Loss", (STGY3[[#This Row],[PAM]]+STGY3[[#This Row],[LOS-TEN]]), IF(STGY3[[#This Row],[WrL]]="Won", (STGY3[[#This Row],[INS]]), 0))</f>
        <v>0</v>
      </c>
      <c r="BO42" s="18">
        <f>STGY3[[#This Row],[PAPT]]/2</f>
        <v>0</v>
      </c>
      <c r="BP42" s="43">
        <f>IF(STGY3[[#This Row],[SNO]]=0,0,IF(BL$10, IF(STGY3[[#This Row],[INS-TL]]=0, 0, STGY3[[#This Row],[PFT]]/STGY3[[#This Row],[INS-TL]]%), STGY3[[#This Row],[PFT]]/STGY3[[#This Row],[INS-TL]]%))</f>
        <v>-100</v>
      </c>
      <c r="BS42" s="20"/>
      <c r="BT42" s="21"/>
      <c r="BZ42" s="22"/>
      <c r="CB42" s="42">
        <f t="shared" si="3"/>
        <v>27</v>
      </c>
      <c r="CC42" s="12"/>
      <c r="CD42" s="18">
        <f>IF(STGY4[[#This Row],[SNO]]=0,0,IF(STGY4[[#This Row],[SNO]]=1,CJ$8,IF(CL$10, IF(CP41&gt;=CM$8,0,IF(CP41=0,CJ$8,CO41)), CO41)))</f>
        <v>0</v>
      </c>
      <c r="CE42" s="18" t="str">
        <f>IF(MAIN_STGY[[#This Row],[RSLT]]="","", MAIN_STGY[[#This Row],[RSLT]])</f>
        <v/>
      </c>
      <c r="CF4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2" s="18">
        <f>IF(STGY4[[#This Row],[SNO]]=0,0,IF(CL$10, IF(CP41&gt;=CM$8, 0, STGY4[[#This Row],[INS]]+CH41), STGY4[[#This Row],[INS]]+CH41))</f>
        <v>100</v>
      </c>
      <c r="CI42" s="18">
        <f>IF(STGY4[[#This Row],[SNO]]=0,0,IF(CL$10, IF(CP41&gt;=CM$8, 0, CI41+STGY4[[#This Row],[RTN]]), CI41+STGY4[[#This Row],[RTN]]))</f>
        <v>0</v>
      </c>
      <c r="CJ42" s="18">
        <f>STGY4[[#This Row],[RTN-TL]]-STGY4[[#This Row],[INS-TL]]</f>
        <v>-100</v>
      </c>
      <c r="CK42" s="18">
        <f>IF(STGY4[[#This Row],[SNO]]=0,0,IF(CL$10, IF(STGY4[[#This Row],[INS]]=0, 0, CN41), CN41))</f>
        <v>0</v>
      </c>
      <c r="CL42" s="18">
        <f>STGY4[[#This Row],[INS]]</f>
        <v>0</v>
      </c>
      <c r="CM42" s="18">
        <f>IF(STGY4[[#This Row],[WrL]]="Loss", (STGY4[[#This Row],[INS]]*(1 + CP$8/100)), IF(STGY4[[#This Row],[WrL]]="Won", (0), 0))</f>
        <v>0</v>
      </c>
      <c r="CN42" s="18">
        <f>IF(STGY4[[#This Row],[WrL]]="Loss", (STGY4[[#This Row],[PAM]]+STGY4[[#This Row],[LOS-TEN]]), IF(STGY4[[#This Row],[WrL]]="Won", (STGY4[[#This Row],[INS]]), 0))</f>
        <v>0</v>
      </c>
      <c r="CO42" s="18">
        <f>STGY4[[#This Row],[PAPT]]/2</f>
        <v>0</v>
      </c>
      <c r="CP42" s="43">
        <f>IF(STGY4[[#This Row],[SNO]]=0,0,IF(CL$10, IF(STGY4[[#This Row],[INS-TL]]=0, 0, STGY4[[#This Row],[PFT]]/STGY4[[#This Row],[INS-TL]]%), STGY4[[#This Row],[PFT]]/STGY4[[#This Row],[INS-TL]]%))</f>
        <v>-100</v>
      </c>
      <c r="CS42" s="20"/>
      <c r="CT42" s="21"/>
      <c r="CZ42" s="22"/>
      <c r="DB42" s="42">
        <f t="shared" si="4"/>
        <v>27</v>
      </c>
      <c r="DC42" s="12"/>
      <c r="DD42" s="18">
        <f>IF(STGY5[[#This Row],[SNO]]=0,0,IF(STGY5[[#This Row],[SNO]]=1,DJ$8,IF(DL$10, IF(DP41&gt;=DM$8,0,IF(DP41=0,DJ$8,DO41)), DO41)))</f>
        <v>0</v>
      </c>
      <c r="DE42" s="18" t="str">
        <f>IF(MAIN_STGY[[#This Row],[RSLT]]="","", MAIN_STGY[[#This Row],[RSLT]])</f>
        <v/>
      </c>
      <c r="DF4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2" s="18">
        <f>IF(STGY5[[#This Row],[SNO]]=0,0,IF(DL$10, IF(DP41&gt;=DM$8, 0, STGY5[[#This Row],[INS]]+DH41), STGY5[[#This Row],[INS]]+DH41))</f>
        <v>100</v>
      </c>
      <c r="DI42" s="18">
        <f>IF(STGY5[[#This Row],[SNO]]=0,0,IF(DL$10, IF(DP41&gt;=DM$8, 0, DI41+STGY5[[#This Row],[RTN]]), DI41+STGY5[[#This Row],[RTN]]))</f>
        <v>0</v>
      </c>
      <c r="DJ42" s="18">
        <f>STGY5[[#This Row],[RTN-TL]]-STGY5[[#This Row],[INS-TL]]</f>
        <v>-100</v>
      </c>
      <c r="DK42" s="18">
        <f>IF(STGY5[[#This Row],[SNO]]=0,0,IF(DL$10, IF(STGY5[[#This Row],[INS]]=0, 0, DN41), DN41))</f>
        <v>0</v>
      </c>
      <c r="DL42" s="18">
        <f>STGY5[[#This Row],[INS]]</f>
        <v>0</v>
      </c>
      <c r="DM42" s="18">
        <f>IF(STGY5[[#This Row],[WrL]]="Loss", (STGY5[[#This Row],[INS]]*(1 + DP$8/100)), IF(STGY5[[#This Row],[WrL]]="Won", (0), 0))</f>
        <v>0</v>
      </c>
      <c r="DN42" s="18">
        <f>IF(STGY5[[#This Row],[WrL]]="Loss", (STGY5[[#This Row],[PAM]]+STGY5[[#This Row],[LOS-TEN]]), IF(STGY5[[#This Row],[WrL]]="Won", (STGY5[[#This Row],[INS]]), 0))</f>
        <v>0</v>
      </c>
      <c r="DO42" s="18">
        <f>STGY5[[#This Row],[PAPT]]/2</f>
        <v>0</v>
      </c>
      <c r="DP42" s="43">
        <f>IF(STGY5[[#This Row],[SNO]]=0,0,IF(DL$10, IF(STGY5[[#This Row],[INS-TL]]=0, 0, STGY5[[#This Row],[PFT]]/STGY5[[#This Row],[INS-TL]]%), STGY5[[#This Row],[PFT]]/STGY5[[#This Row],[INS-TL]]%))</f>
        <v>-100</v>
      </c>
      <c r="DS42" s="20"/>
      <c r="DT42" s="21"/>
      <c r="DZ42" s="22"/>
      <c r="EB42" s="42">
        <f t="shared" si="5"/>
        <v>27</v>
      </c>
      <c r="EC42" s="12"/>
      <c r="ED42" s="18">
        <f>IF(STGY6[[#This Row],[SNO]]=0,0,IF(STGY6[[#This Row],[SNO]]=1,EJ$8,IF(EL$10, IF(EP41&gt;=EM$8,0,IF(EP41=0,EJ$8,EO41)), EO41)))</f>
        <v>0</v>
      </c>
      <c r="EE42" s="18" t="str">
        <f>IF(MAIN_STGY[[#This Row],[RSLT]]="","", MAIN_STGY[[#This Row],[RSLT]])</f>
        <v/>
      </c>
      <c r="EF4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2" s="18">
        <f>IF(STGY6[[#This Row],[SNO]]=0,0,IF(EL$10, IF(EP41&gt;=EM$8, 0, STGY6[[#This Row],[INS]]+EH41), STGY6[[#This Row],[INS]]+EH41))</f>
        <v>100</v>
      </c>
      <c r="EI42" s="18">
        <f>IF(STGY6[[#This Row],[SNO]]=0,0,IF(EL$10, IF(EP41&gt;=EM$8, 0, EI41+STGY6[[#This Row],[RTN]]), EI41+STGY6[[#This Row],[RTN]]))</f>
        <v>0</v>
      </c>
      <c r="EJ42" s="18">
        <f>STGY6[[#This Row],[RTN-TL]]-STGY6[[#This Row],[INS-TL]]</f>
        <v>-100</v>
      </c>
      <c r="EK42" s="18">
        <f>IF(STGY6[[#This Row],[SNO]]=0,0,IF(EL$10, IF(STGY6[[#This Row],[INS]]=0, 0, EN41), EN41))</f>
        <v>0</v>
      </c>
      <c r="EL42" s="18">
        <f>STGY6[[#This Row],[INS]]</f>
        <v>0</v>
      </c>
      <c r="EM42" s="18">
        <f>IF(STGY6[[#This Row],[WrL]]="Loss", (STGY6[[#This Row],[INS]]*(1 + EP$8/100)), IF(STGY6[[#This Row],[WrL]]="Won", (0), 0))</f>
        <v>0</v>
      </c>
      <c r="EN42" s="18">
        <f>IF(STGY6[[#This Row],[WrL]]="Loss", (STGY6[[#This Row],[PAM]]+STGY6[[#This Row],[LOS-TEN]]), IF(STGY6[[#This Row],[WrL]]="Won", (STGY6[[#This Row],[INS]]), 0))</f>
        <v>0</v>
      </c>
      <c r="EO42" s="18">
        <f>STGY6[[#This Row],[PAPT]]/2</f>
        <v>0</v>
      </c>
      <c r="EP42" s="43">
        <f>IF(STGY6[[#This Row],[SNO]]=0,0,IF(EL$10, IF(STGY6[[#This Row],[INS-TL]]=0, 0, STGY6[[#This Row],[PFT]]/STGY6[[#This Row],[INS-TL]]%), STGY6[[#This Row],[PFT]]/STGY6[[#This Row],[INS-TL]]%))</f>
        <v>-100</v>
      </c>
      <c r="ES42" s="20"/>
      <c r="ET42" s="21"/>
      <c r="EZ42" s="22"/>
      <c r="FB42" s="42">
        <f t="shared" si="6"/>
        <v>27</v>
      </c>
      <c r="FC42" s="12"/>
      <c r="FD42" s="18">
        <f>IF(STGY7[[#This Row],[SNO]]=0,0,IF(STGY7[[#This Row],[SNO]]=1,FJ$8,IF(FL$10, IF(FP41&gt;=FM$8,0,IF(FP41=0,FJ$8,FO41)), FO41)))</f>
        <v>0</v>
      </c>
      <c r="FE42" s="18" t="str">
        <f>IF(MAIN_STGY[[#This Row],[RSLT]]="","", MAIN_STGY[[#This Row],[RSLT]])</f>
        <v/>
      </c>
      <c r="FF4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2" s="18">
        <f>IF(STGY7[[#This Row],[SNO]]=0,0,IF(FL$10, IF(FP41&gt;=FM$8, 0, STGY7[[#This Row],[INS]]+FH41), STGY7[[#This Row],[INS]]+FH41))</f>
        <v>100</v>
      </c>
      <c r="FI42" s="18">
        <f>IF(STGY7[[#This Row],[SNO]]=0,0,IF(FL$10, IF(FP41&gt;=FM$8, 0, FI41+STGY7[[#This Row],[RTN]]), FI41+STGY7[[#This Row],[RTN]]))</f>
        <v>0</v>
      </c>
      <c r="FJ42" s="18">
        <f>STGY7[[#This Row],[RTN-TL]]-STGY7[[#This Row],[INS-TL]]</f>
        <v>-100</v>
      </c>
      <c r="FK42" s="18">
        <f>IF(STGY7[[#This Row],[SNO]]=0,0,IF(FL$10, IF(STGY7[[#This Row],[INS]]=0, 0, FN41), FN41))</f>
        <v>0</v>
      </c>
      <c r="FL42" s="18">
        <f>STGY7[[#This Row],[INS]]</f>
        <v>0</v>
      </c>
      <c r="FM42" s="18">
        <f>IF(STGY7[[#This Row],[WrL]]="Loss", (STGY7[[#This Row],[INS]]*(1 + FP$8/100)), IF(STGY7[[#This Row],[WrL]]="Won", (0), 0))</f>
        <v>0</v>
      </c>
      <c r="FN42" s="18">
        <f>IF(STGY7[[#This Row],[WrL]]="Loss", (STGY7[[#This Row],[PAM]]+STGY7[[#This Row],[LOS-TEN]]), IF(STGY7[[#This Row],[WrL]]="Won", (STGY7[[#This Row],[INS]]), 0))</f>
        <v>0</v>
      </c>
      <c r="FO42" s="18">
        <f>STGY7[[#This Row],[PAPT]]/2</f>
        <v>0</v>
      </c>
      <c r="FP42" s="43">
        <f>IF(STGY7[[#This Row],[SNO]]=0,0,IF(FL$10, IF(STGY7[[#This Row],[INS-TL]]=0, 0, STGY7[[#This Row],[PFT]]/STGY7[[#This Row],[INS-TL]]%), STGY7[[#This Row],[PFT]]/STGY7[[#This Row],[INS-TL]]%))</f>
        <v>-100</v>
      </c>
      <c r="FS42" s="20"/>
      <c r="FT42" s="21"/>
      <c r="FZ42" s="22"/>
      <c r="GB42" s="42">
        <f t="shared" si="7"/>
        <v>27</v>
      </c>
      <c r="GC42" s="12"/>
      <c r="GD42" s="18">
        <f>IF(STGY8[[#This Row],[SNO]]=0,0,IF(STGY8[[#This Row],[SNO]]=1,GJ$8,IF(GL$10, IF(GP41&gt;=GM$8,0,IF(GP41=0,GJ$8,GO41)), GO41)))</f>
        <v>0</v>
      </c>
      <c r="GE42" s="18" t="str">
        <f>IF(MAIN_STGY[[#This Row],[RSLT]]="","", MAIN_STGY[[#This Row],[RSLT]])</f>
        <v/>
      </c>
      <c r="GF4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2" s="18">
        <f>IF(STGY8[[#This Row],[SNO]]=0,0,IF(GL$10, IF(GP41&gt;=GM$8, 0, STGY8[[#This Row],[INS]]+GH41), STGY8[[#This Row],[INS]]+GH41))</f>
        <v>100</v>
      </c>
      <c r="GI42" s="18">
        <f>IF(STGY8[[#This Row],[SNO]]=0,0,IF(GL$10, IF(GP41&gt;=GM$8, 0, GI41+STGY8[[#This Row],[RTN]]), GI41+STGY8[[#This Row],[RTN]]))</f>
        <v>0</v>
      </c>
      <c r="GJ42" s="18">
        <f>STGY8[[#This Row],[RTN-TL]]-STGY8[[#This Row],[INS-TL]]</f>
        <v>-100</v>
      </c>
      <c r="GK42" s="18">
        <f>IF(STGY8[[#This Row],[SNO]]=0,0,IF(GL$10, IF(STGY8[[#This Row],[INS]]=0, 0, GN41), GN41))</f>
        <v>0</v>
      </c>
      <c r="GL42" s="18">
        <f>STGY8[[#This Row],[INS]]</f>
        <v>0</v>
      </c>
      <c r="GM42" s="18">
        <f>IF(STGY8[[#This Row],[WrL]]="Loss", (STGY8[[#This Row],[INS]]*(1 + GP$8/100)), IF(STGY8[[#This Row],[WrL]]="Won", (0), 0))</f>
        <v>0</v>
      </c>
      <c r="GN42" s="18">
        <f>IF(STGY8[[#This Row],[WrL]]="Loss", (STGY8[[#This Row],[PAM]]+STGY8[[#This Row],[LOS-TEN]]), IF(STGY8[[#This Row],[WrL]]="Won", (STGY8[[#This Row],[INS]]), 0))</f>
        <v>0</v>
      </c>
      <c r="GO42" s="18">
        <f>STGY8[[#This Row],[PAPT]]/2</f>
        <v>0</v>
      </c>
      <c r="GP42" s="43">
        <f>IF(STGY8[[#This Row],[SNO]]=0,0,IF(GL$10, IF(STGY8[[#This Row],[INS-TL]]=0, 0, STGY8[[#This Row],[PFT]]/STGY8[[#This Row],[INS-TL]]%), STGY8[[#This Row],[PFT]]/STGY8[[#This Row],[INS-TL]]%))</f>
        <v>-100</v>
      </c>
      <c r="GS42" s="20"/>
      <c r="GT42" s="21"/>
      <c r="GZ42" s="22"/>
      <c r="HB42" s="42">
        <f t="shared" si="8"/>
        <v>27</v>
      </c>
      <c r="HC42" s="12"/>
      <c r="HD42" s="18">
        <f>IF(STGY9[[#This Row],[SNO]]=0,0,IF(STGY9[[#This Row],[SNO]]=1,HJ$8,IF(HL$10, IF(HP41&gt;=HM$8,0,IF(HP41=0,HJ$8,HO41)), HO41)))</f>
        <v>0</v>
      </c>
      <c r="HE42" s="18" t="str">
        <f>IF(MAIN_STGY[[#This Row],[RSLT]]="","", MAIN_STGY[[#This Row],[RSLT]])</f>
        <v/>
      </c>
      <c r="HF4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2" s="18">
        <f>IF(STGY9[[#This Row],[SNO]]=0,0,IF(HL$10, IF(HP41&gt;=HM$8, 0, STGY9[[#This Row],[INS]]+HH41), STGY9[[#This Row],[INS]]+HH41))</f>
        <v>100</v>
      </c>
      <c r="HI42" s="18">
        <f>IF(STGY9[[#This Row],[SNO]]=0,0,IF(HL$10, IF(HP41&gt;=HM$8, 0, HI41+STGY9[[#This Row],[RTN]]), HI41+STGY9[[#This Row],[RTN]]))</f>
        <v>0</v>
      </c>
      <c r="HJ42" s="18">
        <f>STGY9[[#This Row],[RTN-TL]]-STGY9[[#This Row],[INS-TL]]</f>
        <v>-100</v>
      </c>
      <c r="HK42" s="18">
        <f>IF(STGY9[[#This Row],[SNO]]=0,0,IF(HL$10, IF(STGY9[[#This Row],[INS]]=0, 0, HN41), HN41))</f>
        <v>0</v>
      </c>
      <c r="HL42" s="18">
        <f>STGY9[[#This Row],[INS]]</f>
        <v>0</v>
      </c>
      <c r="HM42" s="18">
        <f>IF(STGY9[[#This Row],[WrL]]="Loss", (STGY9[[#This Row],[INS]]*(1 + HP$8/100)), IF(STGY9[[#This Row],[WrL]]="Won", (0), 0))</f>
        <v>0</v>
      </c>
      <c r="HN42" s="18">
        <f>IF(STGY9[[#This Row],[WrL]]="Loss", (STGY9[[#This Row],[PAM]]+STGY9[[#This Row],[LOS-TEN]]), IF(STGY9[[#This Row],[WrL]]="Won", (STGY9[[#This Row],[INS]]), 0))</f>
        <v>0</v>
      </c>
      <c r="HO42" s="18">
        <f>STGY9[[#This Row],[PAPT]]/2</f>
        <v>0</v>
      </c>
      <c r="HP42" s="43">
        <f>IF(STGY9[[#This Row],[SNO]]=0,0,IF(HL$10, IF(STGY9[[#This Row],[INS-TL]]=0, 0, STGY9[[#This Row],[PFT]]/STGY9[[#This Row],[INS-TL]]%), STGY9[[#This Row],[PFT]]/STGY9[[#This Row],[INS-TL]]%))</f>
        <v>-100</v>
      </c>
      <c r="HS42" s="20"/>
      <c r="HT42" s="21"/>
      <c r="HZ42" s="22"/>
      <c r="IB42" s="42">
        <f t="shared" si="9"/>
        <v>27</v>
      </c>
      <c r="IC42" s="12"/>
      <c r="ID42" s="18">
        <f>IF(STGY10[[#This Row],[SNO]]=0,0,IF(STGY10[[#This Row],[SNO]]=1,IJ$8,IF(IL$10, IF(IP41&gt;=IM$8,0,IF(IP41=0,IJ$8,IO41)), IO41)))</f>
        <v>0</v>
      </c>
      <c r="IE42" s="18" t="str">
        <f>IF(MAIN_STGY[[#This Row],[RSLT]]="","", MAIN_STGY[[#This Row],[RSLT]])</f>
        <v/>
      </c>
      <c r="IF4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2" s="18">
        <f>IF(STGY10[[#This Row],[SNO]]=0,0,IF(IL$10, IF(IP41&gt;=IM$8, 0, STGY10[[#This Row],[INS]]+IH41), STGY10[[#This Row],[INS]]+IH41))</f>
        <v>100</v>
      </c>
      <c r="II42" s="18">
        <f>IF(STGY10[[#This Row],[SNO]]=0,0,IF(IL$10, IF(IP41&gt;=IM$8, 0, II41+STGY10[[#This Row],[RTN]]), II41+STGY10[[#This Row],[RTN]]))</f>
        <v>0</v>
      </c>
      <c r="IJ42" s="18">
        <f>STGY10[[#This Row],[RTN-TL]]-STGY10[[#This Row],[INS-TL]]</f>
        <v>-100</v>
      </c>
      <c r="IK42" s="18">
        <f>IF(STGY10[[#This Row],[SNO]]=0,0,IF(IL$10, IF(STGY10[[#This Row],[INS]]=0, 0, IN41), IN41))</f>
        <v>0</v>
      </c>
      <c r="IL42" s="18">
        <f>STGY10[[#This Row],[INS]]</f>
        <v>0</v>
      </c>
      <c r="IM42" s="18">
        <f>IF(STGY10[[#This Row],[WrL]]="Loss", (STGY10[[#This Row],[INS]]*(1 + IP$8/100)), IF(STGY10[[#This Row],[WrL]]="Won", (0), 0))</f>
        <v>0</v>
      </c>
      <c r="IN42" s="18">
        <f>IF(STGY10[[#This Row],[WrL]]="Loss", (STGY10[[#This Row],[PAM]]+STGY10[[#This Row],[LOS-TEN]]), IF(STGY10[[#This Row],[WrL]]="Won", (STGY10[[#This Row],[INS]]), 0))</f>
        <v>0</v>
      </c>
      <c r="IO42" s="18">
        <f>STGY10[[#This Row],[PAPT]]/2</f>
        <v>0</v>
      </c>
      <c r="IP42" s="43">
        <f>IF(STGY10[[#This Row],[SNO]]=0,0,IF(IL$10, IF(STGY10[[#This Row],[INS-TL]]=0, 0, STGY10[[#This Row],[PFT]]/STGY10[[#This Row],[INS-TL]]%), STGY10[[#This Row],[PFT]]/STGY10[[#This Row],[INS-TL]]%))</f>
        <v>-100</v>
      </c>
      <c r="IS42" s="20"/>
      <c r="IT42" s="21"/>
      <c r="IZ42" s="22"/>
    </row>
    <row r="43" spans="2:260" ht="15.65" x14ac:dyDescent="0.3">
      <c r="B43" s="89">
        <f t="shared" si="0"/>
        <v>28</v>
      </c>
      <c r="C43" s="12"/>
      <c r="D43" s="18">
        <f>IF(MAIN_STGY[[#This Row],[SNO]]=0,0,IF(MAIN_STGY[[#This Row],[SNO]]=1,J$8,IF(L$10, IF(P42&gt;=M$8,0,IF(P42=0,J$8,O42)), O42)))</f>
        <v>0</v>
      </c>
      <c r="E43" s="12"/>
      <c r="F4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3" s="18">
        <f>IF(MAIN_STGY[[#This Row],[SNO]]=0,0,IF(L$10, IF(P42&gt;=M$8, 0, MAIN_STGY[[#This Row],[INS]]+H42), MAIN_STGY[[#This Row],[INS]]+H42))</f>
        <v>100</v>
      </c>
      <c r="I43" s="18">
        <f>IF(MAIN_STGY[[#This Row],[SNO]]=0,0,IF(L$10, IF(P42&gt;=M$8, 0, I42+MAIN_STGY[[#This Row],[RTN]]), I42+MAIN_STGY[[#This Row],[RTN]]))</f>
        <v>0</v>
      </c>
      <c r="J43" s="18">
        <f>MAIN_STGY[[#This Row],[RTN-TL]]-MAIN_STGY[[#This Row],[INS-TL]]</f>
        <v>-100</v>
      </c>
      <c r="K43" s="18">
        <f>IF(MAIN_STGY[[#This Row],[SNO]]=0,0,IF(L$10, IF(MAIN_STGY[[#This Row],[INS]]=0, 0, N42), N42))</f>
        <v>0</v>
      </c>
      <c r="L43" s="18">
        <f>MAIN_STGY[[#This Row],[INS]]</f>
        <v>0</v>
      </c>
      <c r="M43" s="18">
        <f>IF(MAIN_STGY[[#This Row],[WrL]]="Loss", (MAIN_STGY[[#This Row],[INS]]*(1 + P$8/100)), IF(MAIN_STGY[[#This Row],[WrL]]="Won", (0), 0))</f>
        <v>0</v>
      </c>
      <c r="N43" s="18">
        <f>IF(MAIN_STGY[[#This Row],[WrL]]="Loss", (MAIN_STGY[[#This Row],[PAM]]+MAIN_STGY[[#This Row],[LOS-TEN]]), IF(MAIN_STGY[[#This Row],[WrL]]="Won", (MAIN_STGY[[#This Row],[INS]]), 0))</f>
        <v>0</v>
      </c>
      <c r="O43" s="18">
        <f>MAIN_STGY[[#This Row],[PAPT]]/2</f>
        <v>0</v>
      </c>
      <c r="P4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3" s="97" t="str" cm="1">
        <f t="array" ref="R43">IF(AG$4,STGTL2[Strategy Name],"")</f>
        <v>Strategy 02</v>
      </c>
      <c r="S43" s="98" cm="1">
        <f t="array" ref="S43">IF(AG$4,STGTL2[Last Running Bet-on],"")</f>
        <v>0</v>
      </c>
      <c r="T43" s="99" cm="1">
        <f t="array" ref="T43">IF(AG$4,STGTL2[Last Running Value],"")</f>
        <v>100</v>
      </c>
      <c r="U43" s="85"/>
      <c r="V43" s="44"/>
      <c r="W43" s="55"/>
      <c r="X43" s="55"/>
      <c r="Z43" s="22"/>
      <c r="AB43" s="42">
        <f t="shared" si="1"/>
        <v>28</v>
      </c>
      <c r="AC43" s="12"/>
      <c r="AD43" s="18">
        <f>IF(STGY2[[#This Row],[SNO]]=0,0,IF(STGY2[[#This Row],[SNO]]=1,AJ$8,IF(AL$10, IF(AP42&gt;=AM$8,0,IF(AP42=0,AJ$8,AO42)), AO42)))</f>
        <v>0</v>
      </c>
      <c r="AE43" s="18" t="str">
        <f>IF(MAIN_STGY[[#This Row],[RSLT]]="","", MAIN_STGY[[#This Row],[RSLT]])</f>
        <v/>
      </c>
      <c r="AF4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3" s="18">
        <f>IF(STGY2[[#This Row],[SNO]]=0,0,IF(AL$10, IF(AP42&gt;=AM$8, 0, STGY2[[#This Row],[INS]]+AH42), STGY2[[#This Row],[INS]]+AH42))</f>
        <v>100</v>
      </c>
      <c r="AI43" s="18">
        <f>IF(STGY2[[#This Row],[SNO]]=0,0,IF(AL$10, IF(AP42&gt;=AM$8, 0, AI42+STGY2[[#This Row],[RTN]]), AI42+STGY2[[#This Row],[RTN]]))</f>
        <v>0</v>
      </c>
      <c r="AJ43" s="18">
        <f>STGY2[[#This Row],[RTN-TL]]-STGY2[[#This Row],[INS-TL]]</f>
        <v>-100</v>
      </c>
      <c r="AK43" s="18">
        <f>IF(STGY2[[#This Row],[SNO]]=0,0,IF(AL$10, IF(STGY2[[#This Row],[INS]]=0, 0, AN42), AN42))</f>
        <v>0</v>
      </c>
      <c r="AL43" s="18">
        <f>STGY2[[#This Row],[INS]]</f>
        <v>0</v>
      </c>
      <c r="AM43" s="18">
        <f>IF(STGY2[[#This Row],[WrL]]="Loss", (STGY2[[#This Row],[INS]]*(1 + AP$8/100)), IF(STGY2[[#This Row],[WrL]]="Won", (0), 0))</f>
        <v>0</v>
      </c>
      <c r="AN43" s="18">
        <f>IF(STGY2[[#This Row],[WrL]]="Loss", (STGY2[[#This Row],[PAM]]+STGY2[[#This Row],[LOS-TEN]]), IF(STGY2[[#This Row],[WrL]]="Won", (STGY2[[#This Row],[INS]]), 0))</f>
        <v>0</v>
      </c>
      <c r="AO43" s="18">
        <f>STGY2[[#This Row],[PAPT]]/2</f>
        <v>0</v>
      </c>
      <c r="AP43" s="43">
        <f>IF(STGY2[[#This Row],[SNO]]=0,0,IF(AL$10, IF(STGY2[[#This Row],[INS-TL]]=0, 0, STGY2[[#This Row],[PFT]]/STGY2[[#This Row],[INS-TL]]%), STGY2[[#This Row],[PFT]]/STGY2[[#This Row],[INS-TL]]%))</f>
        <v>-100</v>
      </c>
      <c r="AS43" s="20"/>
      <c r="AT43" s="21"/>
      <c r="AZ43" s="22"/>
      <c r="BB43" s="42">
        <f t="shared" si="2"/>
        <v>28</v>
      </c>
      <c r="BC43" s="12"/>
      <c r="BD43" s="18">
        <f>IF(STGY3[[#This Row],[SNO]]=0,0,IF(STGY3[[#This Row],[SNO]]=1,BJ$8,IF(BL$10, IF(BP42&gt;=BM$8,0,IF(BP42=0,BJ$8,BO42)), BO42)))</f>
        <v>0</v>
      </c>
      <c r="BE43" s="18" t="str">
        <f>IF(MAIN_STGY[[#This Row],[RSLT]]="","", MAIN_STGY[[#This Row],[RSLT]])</f>
        <v/>
      </c>
      <c r="BF4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3" s="18">
        <f>IF(STGY3[[#This Row],[SNO]]=0,0,IF(BL$10, IF(BP42&gt;=BM$8, 0, STGY3[[#This Row],[INS]]+BH42), STGY3[[#This Row],[INS]]+BH42))</f>
        <v>100</v>
      </c>
      <c r="BI43" s="18">
        <f>IF(STGY3[[#This Row],[SNO]]=0,0,IF(BL$10, IF(BP42&gt;=BM$8, 0, BI42+STGY3[[#This Row],[RTN]]), BI42+STGY3[[#This Row],[RTN]]))</f>
        <v>0</v>
      </c>
      <c r="BJ43" s="18">
        <f>STGY3[[#This Row],[RTN-TL]]-STGY3[[#This Row],[INS-TL]]</f>
        <v>-100</v>
      </c>
      <c r="BK43" s="18">
        <f>IF(STGY3[[#This Row],[SNO]]=0,0,IF(BL$10, IF(STGY3[[#This Row],[INS]]=0, 0, BN42), BN42))</f>
        <v>0</v>
      </c>
      <c r="BL43" s="18">
        <f>STGY3[[#This Row],[INS]]</f>
        <v>0</v>
      </c>
      <c r="BM43" s="18">
        <f>IF(STGY3[[#This Row],[WrL]]="Loss", (STGY3[[#This Row],[INS]]*(1 + BP$8/100)), IF(STGY3[[#This Row],[WrL]]="Won", (0), 0))</f>
        <v>0</v>
      </c>
      <c r="BN43" s="18">
        <f>IF(STGY3[[#This Row],[WrL]]="Loss", (STGY3[[#This Row],[PAM]]+STGY3[[#This Row],[LOS-TEN]]), IF(STGY3[[#This Row],[WrL]]="Won", (STGY3[[#This Row],[INS]]), 0))</f>
        <v>0</v>
      </c>
      <c r="BO43" s="18">
        <f>STGY3[[#This Row],[PAPT]]/2</f>
        <v>0</v>
      </c>
      <c r="BP43" s="43">
        <f>IF(STGY3[[#This Row],[SNO]]=0,0,IF(BL$10, IF(STGY3[[#This Row],[INS-TL]]=0, 0, STGY3[[#This Row],[PFT]]/STGY3[[#This Row],[INS-TL]]%), STGY3[[#This Row],[PFT]]/STGY3[[#This Row],[INS-TL]]%))</f>
        <v>-100</v>
      </c>
      <c r="BS43" s="20"/>
      <c r="BT43" s="21"/>
      <c r="BZ43" s="22"/>
      <c r="CB43" s="42">
        <f t="shared" si="3"/>
        <v>28</v>
      </c>
      <c r="CC43" s="12"/>
      <c r="CD43" s="18">
        <f>IF(STGY4[[#This Row],[SNO]]=0,0,IF(STGY4[[#This Row],[SNO]]=1,CJ$8,IF(CL$10, IF(CP42&gt;=CM$8,0,IF(CP42=0,CJ$8,CO42)), CO42)))</f>
        <v>0</v>
      </c>
      <c r="CE43" s="18" t="str">
        <f>IF(MAIN_STGY[[#This Row],[RSLT]]="","", MAIN_STGY[[#This Row],[RSLT]])</f>
        <v/>
      </c>
      <c r="CF4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3" s="18">
        <f>IF(STGY4[[#This Row],[SNO]]=0,0,IF(CL$10, IF(CP42&gt;=CM$8, 0, STGY4[[#This Row],[INS]]+CH42), STGY4[[#This Row],[INS]]+CH42))</f>
        <v>100</v>
      </c>
      <c r="CI43" s="18">
        <f>IF(STGY4[[#This Row],[SNO]]=0,0,IF(CL$10, IF(CP42&gt;=CM$8, 0, CI42+STGY4[[#This Row],[RTN]]), CI42+STGY4[[#This Row],[RTN]]))</f>
        <v>0</v>
      </c>
      <c r="CJ43" s="18">
        <f>STGY4[[#This Row],[RTN-TL]]-STGY4[[#This Row],[INS-TL]]</f>
        <v>-100</v>
      </c>
      <c r="CK43" s="18">
        <f>IF(STGY4[[#This Row],[SNO]]=0,0,IF(CL$10, IF(STGY4[[#This Row],[INS]]=0, 0, CN42), CN42))</f>
        <v>0</v>
      </c>
      <c r="CL43" s="18">
        <f>STGY4[[#This Row],[INS]]</f>
        <v>0</v>
      </c>
      <c r="CM43" s="18">
        <f>IF(STGY4[[#This Row],[WrL]]="Loss", (STGY4[[#This Row],[INS]]*(1 + CP$8/100)), IF(STGY4[[#This Row],[WrL]]="Won", (0), 0))</f>
        <v>0</v>
      </c>
      <c r="CN43" s="18">
        <f>IF(STGY4[[#This Row],[WrL]]="Loss", (STGY4[[#This Row],[PAM]]+STGY4[[#This Row],[LOS-TEN]]), IF(STGY4[[#This Row],[WrL]]="Won", (STGY4[[#This Row],[INS]]), 0))</f>
        <v>0</v>
      </c>
      <c r="CO43" s="18">
        <f>STGY4[[#This Row],[PAPT]]/2</f>
        <v>0</v>
      </c>
      <c r="CP43" s="43">
        <f>IF(STGY4[[#This Row],[SNO]]=0,0,IF(CL$10, IF(STGY4[[#This Row],[INS-TL]]=0, 0, STGY4[[#This Row],[PFT]]/STGY4[[#This Row],[INS-TL]]%), STGY4[[#This Row],[PFT]]/STGY4[[#This Row],[INS-TL]]%))</f>
        <v>-100</v>
      </c>
      <c r="CS43" s="20"/>
      <c r="CT43" s="21"/>
      <c r="CZ43" s="22"/>
      <c r="DB43" s="42">
        <f t="shared" si="4"/>
        <v>28</v>
      </c>
      <c r="DC43" s="12"/>
      <c r="DD43" s="18">
        <f>IF(STGY5[[#This Row],[SNO]]=0,0,IF(STGY5[[#This Row],[SNO]]=1,DJ$8,IF(DL$10, IF(DP42&gt;=DM$8,0,IF(DP42=0,DJ$8,DO42)), DO42)))</f>
        <v>0</v>
      </c>
      <c r="DE43" s="18" t="str">
        <f>IF(MAIN_STGY[[#This Row],[RSLT]]="","", MAIN_STGY[[#This Row],[RSLT]])</f>
        <v/>
      </c>
      <c r="DF4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3" s="18">
        <f>IF(STGY5[[#This Row],[SNO]]=0,0,IF(DL$10, IF(DP42&gt;=DM$8, 0, STGY5[[#This Row],[INS]]+DH42), STGY5[[#This Row],[INS]]+DH42))</f>
        <v>100</v>
      </c>
      <c r="DI43" s="18">
        <f>IF(STGY5[[#This Row],[SNO]]=0,0,IF(DL$10, IF(DP42&gt;=DM$8, 0, DI42+STGY5[[#This Row],[RTN]]), DI42+STGY5[[#This Row],[RTN]]))</f>
        <v>0</v>
      </c>
      <c r="DJ43" s="18">
        <f>STGY5[[#This Row],[RTN-TL]]-STGY5[[#This Row],[INS-TL]]</f>
        <v>-100</v>
      </c>
      <c r="DK43" s="18">
        <f>IF(STGY5[[#This Row],[SNO]]=0,0,IF(DL$10, IF(STGY5[[#This Row],[INS]]=0, 0, DN42), DN42))</f>
        <v>0</v>
      </c>
      <c r="DL43" s="18">
        <f>STGY5[[#This Row],[INS]]</f>
        <v>0</v>
      </c>
      <c r="DM43" s="18">
        <f>IF(STGY5[[#This Row],[WrL]]="Loss", (STGY5[[#This Row],[INS]]*(1 + DP$8/100)), IF(STGY5[[#This Row],[WrL]]="Won", (0), 0))</f>
        <v>0</v>
      </c>
      <c r="DN43" s="18">
        <f>IF(STGY5[[#This Row],[WrL]]="Loss", (STGY5[[#This Row],[PAM]]+STGY5[[#This Row],[LOS-TEN]]), IF(STGY5[[#This Row],[WrL]]="Won", (STGY5[[#This Row],[INS]]), 0))</f>
        <v>0</v>
      </c>
      <c r="DO43" s="18">
        <f>STGY5[[#This Row],[PAPT]]/2</f>
        <v>0</v>
      </c>
      <c r="DP43" s="43">
        <f>IF(STGY5[[#This Row],[SNO]]=0,0,IF(DL$10, IF(STGY5[[#This Row],[INS-TL]]=0, 0, STGY5[[#This Row],[PFT]]/STGY5[[#This Row],[INS-TL]]%), STGY5[[#This Row],[PFT]]/STGY5[[#This Row],[INS-TL]]%))</f>
        <v>-100</v>
      </c>
      <c r="DS43" s="20"/>
      <c r="DT43" s="21"/>
      <c r="DZ43" s="22"/>
      <c r="EB43" s="42">
        <f t="shared" si="5"/>
        <v>28</v>
      </c>
      <c r="EC43" s="12"/>
      <c r="ED43" s="18">
        <f>IF(STGY6[[#This Row],[SNO]]=0,0,IF(STGY6[[#This Row],[SNO]]=1,EJ$8,IF(EL$10, IF(EP42&gt;=EM$8,0,IF(EP42=0,EJ$8,EO42)), EO42)))</f>
        <v>0</v>
      </c>
      <c r="EE43" s="18" t="str">
        <f>IF(MAIN_STGY[[#This Row],[RSLT]]="","", MAIN_STGY[[#This Row],[RSLT]])</f>
        <v/>
      </c>
      <c r="EF4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3" s="18">
        <f>IF(STGY6[[#This Row],[SNO]]=0,0,IF(EL$10, IF(EP42&gt;=EM$8, 0, STGY6[[#This Row],[INS]]+EH42), STGY6[[#This Row],[INS]]+EH42))</f>
        <v>100</v>
      </c>
      <c r="EI43" s="18">
        <f>IF(STGY6[[#This Row],[SNO]]=0,0,IF(EL$10, IF(EP42&gt;=EM$8, 0, EI42+STGY6[[#This Row],[RTN]]), EI42+STGY6[[#This Row],[RTN]]))</f>
        <v>0</v>
      </c>
      <c r="EJ43" s="18">
        <f>STGY6[[#This Row],[RTN-TL]]-STGY6[[#This Row],[INS-TL]]</f>
        <v>-100</v>
      </c>
      <c r="EK43" s="18">
        <f>IF(STGY6[[#This Row],[SNO]]=0,0,IF(EL$10, IF(STGY6[[#This Row],[INS]]=0, 0, EN42), EN42))</f>
        <v>0</v>
      </c>
      <c r="EL43" s="18">
        <f>STGY6[[#This Row],[INS]]</f>
        <v>0</v>
      </c>
      <c r="EM43" s="18">
        <f>IF(STGY6[[#This Row],[WrL]]="Loss", (STGY6[[#This Row],[INS]]*(1 + EP$8/100)), IF(STGY6[[#This Row],[WrL]]="Won", (0), 0))</f>
        <v>0</v>
      </c>
      <c r="EN43" s="18">
        <f>IF(STGY6[[#This Row],[WrL]]="Loss", (STGY6[[#This Row],[PAM]]+STGY6[[#This Row],[LOS-TEN]]), IF(STGY6[[#This Row],[WrL]]="Won", (STGY6[[#This Row],[INS]]), 0))</f>
        <v>0</v>
      </c>
      <c r="EO43" s="18">
        <f>STGY6[[#This Row],[PAPT]]/2</f>
        <v>0</v>
      </c>
      <c r="EP43" s="43">
        <f>IF(STGY6[[#This Row],[SNO]]=0,0,IF(EL$10, IF(STGY6[[#This Row],[INS-TL]]=0, 0, STGY6[[#This Row],[PFT]]/STGY6[[#This Row],[INS-TL]]%), STGY6[[#This Row],[PFT]]/STGY6[[#This Row],[INS-TL]]%))</f>
        <v>-100</v>
      </c>
      <c r="ES43" s="20"/>
      <c r="ET43" s="21"/>
      <c r="EZ43" s="22"/>
      <c r="FB43" s="42">
        <f t="shared" si="6"/>
        <v>28</v>
      </c>
      <c r="FC43" s="12"/>
      <c r="FD43" s="18">
        <f>IF(STGY7[[#This Row],[SNO]]=0,0,IF(STGY7[[#This Row],[SNO]]=1,FJ$8,IF(FL$10, IF(FP42&gt;=FM$8,0,IF(FP42=0,FJ$8,FO42)), FO42)))</f>
        <v>0</v>
      </c>
      <c r="FE43" s="18" t="str">
        <f>IF(MAIN_STGY[[#This Row],[RSLT]]="","", MAIN_STGY[[#This Row],[RSLT]])</f>
        <v/>
      </c>
      <c r="FF4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3" s="18">
        <f>IF(STGY7[[#This Row],[SNO]]=0,0,IF(FL$10, IF(FP42&gt;=FM$8, 0, STGY7[[#This Row],[INS]]+FH42), STGY7[[#This Row],[INS]]+FH42))</f>
        <v>100</v>
      </c>
      <c r="FI43" s="18">
        <f>IF(STGY7[[#This Row],[SNO]]=0,0,IF(FL$10, IF(FP42&gt;=FM$8, 0, FI42+STGY7[[#This Row],[RTN]]), FI42+STGY7[[#This Row],[RTN]]))</f>
        <v>0</v>
      </c>
      <c r="FJ43" s="18">
        <f>STGY7[[#This Row],[RTN-TL]]-STGY7[[#This Row],[INS-TL]]</f>
        <v>-100</v>
      </c>
      <c r="FK43" s="18">
        <f>IF(STGY7[[#This Row],[SNO]]=0,0,IF(FL$10, IF(STGY7[[#This Row],[INS]]=0, 0, FN42), FN42))</f>
        <v>0</v>
      </c>
      <c r="FL43" s="18">
        <f>STGY7[[#This Row],[INS]]</f>
        <v>0</v>
      </c>
      <c r="FM43" s="18">
        <f>IF(STGY7[[#This Row],[WrL]]="Loss", (STGY7[[#This Row],[INS]]*(1 + FP$8/100)), IF(STGY7[[#This Row],[WrL]]="Won", (0), 0))</f>
        <v>0</v>
      </c>
      <c r="FN43" s="18">
        <f>IF(STGY7[[#This Row],[WrL]]="Loss", (STGY7[[#This Row],[PAM]]+STGY7[[#This Row],[LOS-TEN]]), IF(STGY7[[#This Row],[WrL]]="Won", (STGY7[[#This Row],[INS]]), 0))</f>
        <v>0</v>
      </c>
      <c r="FO43" s="18">
        <f>STGY7[[#This Row],[PAPT]]/2</f>
        <v>0</v>
      </c>
      <c r="FP43" s="43">
        <f>IF(STGY7[[#This Row],[SNO]]=0,0,IF(FL$10, IF(STGY7[[#This Row],[INS-TL]]=0, 0, STGY7[[#This Row],[PFT]]/STGY7[[#This Row],[INS-TL]]%), STGY7[[#This Row],[PFT]]/STGY7[[#This Row],[INS-TL]]%))</f>
        <v>-100</v>
      </c>
      <c r="FS43" s="20"/>
      <c r="FT43" s="21"/>
      <c r="FZ43" s="22"/>
      <c r="GB43" s="42">
        <f t="shared" si="7"/>
        <v>28</v>
      </c>
      <c r="GC43" s="12"/>
      <c r="GD43" s="18">
        <f>IF(STGY8[[#This Row],[SNO]]=0,0,IF(STGY8[[#This Row],[SNO]]=1,GJ$8,IF(GL$10, IF(GP42&gt;=GM$8,0,IF(GP42=0,GJ$8,GO42)), GO42)))</f>
        <v>0</v>
      </c>
      <c r="GE43" s="18" t="str">
        <f>IF(MAIN_STGY[[#This Row],[RSLT]]="","", MAIN_STGY[[#This Row],[RSLT]])</f>
        <v/>
      </c>
      <c r="GF4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3" s="18">
        <f>IF(STGY8[[#This Row],[SNO]]=0,0,IF(GL$10, IF(GP42&gt;=GM$8, 0, STGY8[[#This Row],[INS]]+GH42), STGY8[[#This Row],[INS]]+GH42))</f>
        <v>100</v>
      </c>
      <c r="GI43" s="18">
        <f>IF(STGY8[[#This Row],[SNO]]=0,0,IF(GL$10, IF(GP42&gt;=GM$8, 0, GI42+STGY8[[#This Row],[RTN]]), GI42+STGY8[[#This Row],[RTN]]))</f>
        <v>0</v>
      </c>
      <c r="GJ43" s="18">
        <f>STGY8[[#This Row],[RTN-TL]]-STGY8[[#This Row],[INS-TL]]</f>
        <v>-100</v>
      </c>
      <c r="GK43" s="18">
        <f>IF(STGY8[[#This Row],[SNO]]=0,0,IF(GL$10, IF(STGY8[[#This Row],[INS]]=0, 0, GN42), GN42))</f>
        <v>0</v>
      </c>
      <c r="GL43" s="18">
        <f>STGY8[[#This Row],[INS]]</f>
        <v>0</v>
      </c>
      <c r="GM43" s="18">
        <f>IF(STGY8[[#This Row],[WrL]]="Loss", (STGY8[[#This Row],[INS]]*(1 + GP$8/100)), IF(STGY8[[#This Row],[WrL]]="Won", (0), 0))</f>
        <v>0</v>
      </c>
      <c r="GN43" s="18">
        <f>IF(STGY8[[#This Row],[WrL]]="Loss", (STGY8[[#This Row],[PAM]]+STGY8[[#This Row],[LOS-TEN]]), IF(STGY8[[#This Row],[WrL]]="Won", (STGY8[[#This Row],[INS]]), 0))</f>
        <v>0</v>
      </c>
      <c r="GO43" s="18">
        <f>STGY8[[#This Row],[PAPT]]/2</f>
        <v>0</v>
      </c>
      <c r="GP43" s="43">
        <f>IF(STGY8[[#This Row],[SNO]]=0,0,IF(GL$10, IF(STGY8[[#This Row],[INS-TL]]=0, 0, STGY8[[#This Row],[PFT]]/STGY8[[#This Row],[INS-TL]]%), STGY8[[#This Row],[PFT]]/STGY8[[#This Row],[INS-TL]]%))</f>
        <v>-100</v>
      </c>
      <c r="GS43" s="20"/>
      <c r="GT43" s="21"/>
      <c r="GZ43" s="22"/>
      <c r="HB43" s="42">
        <f t="shared" si="8"/>
        <v>28</v>
      </c>
      <c r="HC43" s="12"/>
      <c r="HD43" s="18">
        <f>IF(STGY9[[#This Row],[SNO]]=0,0,IF(STGY9[[#This Row],[SNO]]=1,HJ$8,IF(HL$10, IF(HP42&gt;=HM$8,0,IF(HP42=0,HJ$8,HO42)), HO42)))</f>
        <v>0</v>
      </c>
      <c r="HE43" s="18" t="str">
        <f>IF(MAIN_STGY[[#This Row],[RSLT]]="","", MAIN_STGY[[#This Row],[RSLT]])</f>
        <v/>
      </c>
      <c r="HF4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3" s="18">
        <f>IF(STGY9[[#This Row],[SNO]]=0,0,IF(HL$10, IF(HP42&gt;=HM$8, 0, STGY9[[#This Row],[INS]]+HH42), STGY9[[#This Row],[INS]]+HH42))</f>
        <v>100</v>
      </c>
      <c r="HI43" s="18">
        <f>IF(STGY9[[#This Row],[SNO]]=0,0,IF(HL$10, IF(HP42&gt;=HM$8, 0, HI42+STGY9[[#This Row],[RTN]]), HI42+STGY9[[#This Row],[RTN]]))</f>
        <v>0</v>
      </c>
      <c r="HJ43" s="18">
        <f>STGY9[[#This Row],[RTN-TL]]-STGY9[[#This Row],[INS-TL]]</f>
        <v>-100</v>
      </c>
      <c r="HK43" s="18">
        <f>IF(STGY9[[#This Row],[SNO]]=0,0,IF(HL$10, IF(STGY9[[#This Row],[INS]]=0, 0, HN42), HN42))</f>
        <v>0</v>
      </c>
      <c r="HL43" s="18">
        <f>STGY9[[#This Row],[INS]]</f>
        <v>0</v>
      </c>
      <c r="HM43" s="18">
        <f>IF(STGY9[[#This Row],[WrL]]="Loss", (STGY9[[#This Row],[INS]]*(1 + HP$8/100)), IF(STGY9[[#This Row],[WrL]]="Won", (0), 0))</f>
        <v>0</v>
      </c>
      <c r="HN43" s="18">
        <f>IF(STGY9[[#This Row],[WrL]]="Loss", (STGY9[[#This Row],[PAM]]+STGY9[[#This Row],[LOS-TEN]]), IF(STGY9[[#This Row],[WrL]]="Won", (STGY9[[#This Row],[INS]]), 0))</f>
        <v>0</v>
      </c>
      <c r="HO43" s="18">
        <f>STGY9[[#This Row],[PAPT]]/2</f>
        <v>0</v>
      </c>
      <c r="HP43" s="43">
        <f>IF(STGY9[[#This Row],[SNO]]=0,0,IF(HL$10, IF(STGY9[[#This Row],[INS-TL]]=0, 0, STGY9[[#This Row],[PFT]]/STGY9[[#This Row],[INS-TL]]%), STGY9[[#This Row],[PFT]]/STGY9[[#This Row],[INS-TL]]%))</f>
        <v>-100</v>
      </c>
      <c r="HS43" s="20"/>
      <c r="HT43" s="21"/>
      <c r="HZ43" s="22"/>
      <c r="IB43" s="42">
        <f t="shared" si="9"/>
        <v>28</v>
      </c>
      <c r="IC43" s="12"/>
      <c r="ID43" s="18">
        <f>IF(STGY10[[#This Row],[SNO]]=0,0,IF(STGY10[[#This Row],[SNO]]=1,IJ$8,IF(IL$10, IF(IP42&gt;=IM$8,0,IF(IP42=0,IJ$8,IO42)), IO42)))</f>
        <v>0</v>
      </c>
      <c r="IE43" s="18" t="str">
        <f>IF(MAIN_STGY[[#This Row],[RSLT]]="","", MAIN_STGY[[#This Row],[RSLT]])</f>
        <v/>
      </c>
      <c r="IF4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3" s="18">
        <f>IF(STGY10[[#This Row],[SNO]]=0,0,IF(IL$10, IF(IP42&gt;=IM$8, 0, STGY10[[#This Row],[INS]]+IH42), STGY10[[#This Row],[INS]]+IH42))</f>
        <v>100</v>
      </c>
      <c r="II43" s="18">
        <f>IF(STGY10[[#This Row],[SNO]]=0,0,IF(IL$10, IF(IP42&gt;=IM$8, 0, II42+STGY10[[#This Row],[RTN]]), II42+STGY10[[#This Row],[RTN]]))</f>
        <v>0</v>
      </c>
      <c r="IJ43" s="18">
        <f>STGY10[[#This Row],[RTN-TL]]-STGY10[[#This Row],[INS-TL]]</f>
        <v>-100</v>
      </c>
      <c r="IK43" s="18">
        <f>IF(STGY10[[#This Row],[SNO]]=0,0,IF(IL$10, IF(STGY10[[#This Row],[INS]]=0, 0, IN42), IN42))</f>
        <v>0</v>
      </c>
      <c r="IL43" s="18">
        <f>STGY10[[#This Row],[INS]]</f>
        <v>0</v>
      </c>
      <c r="IM43" s="18">
        <f>IF(STGY10[[#This Row],[WrL]]="Loss", (STGY10[[#This Row],[INS]]*(1 + IP$8/100)), IF(STGY10[[#This Row],[WrL]]="Won", (0), 0))</f>
        <v>0</v>
      </c>
      <c r="IN43" s="18">
        <f>IF(STGY10[[#This Row],[WrL]]="Loss", (STGY10[[#This Row],[PAM]]+STGY10[[#This Row],[LOS-TEN]]), IF(STGY10[[#This Row],[WrL]]="Won", (STGY10[[#This Row],[INS]]), 0))</f>
        <v>0</v>
      </c>
      <c r="IO43" s="18">
        <f>STGY10[[#This Row],[PAPT]]/2</f>
        <v>0</v>
      </c>
      <c r="IP43" s="43">
        <f>IF(STGY10[[#This Row],[SNO]]=0,0,IF(IL$10, IF(STGY10[[#This Row],[INS-TL]]=0, 0, STGY10[[#This Row],[PFT]]/STGY10[[#This Row],[INS-TL]]%), STGY10[[#This Row],[PFT]]/STGY10[[#This Row],[INS-TL]]%))</f>
        <v>-100</v>
      </c>
      <c r="IS43" s="20"/>
      <c r="IT43" s="21"/>
      <c r="IZ43" s="22"/>
    </row>
    <row r="44" spans="2:260" ht="15.65" x14ac:dyDescent="0.3">
      <c r="B44" s="89">
        <f t="shared" si="0"/>
        <v>29</v>
      </c>
      <c r="C44" s="12"/>
      <c r="D44" s="18">
        <f>IF(MAIN_STGY[[#This Row],[SNO]]=0,0,IF(MAIN_STGY[[#This Row],[SNO]]=1,J$8,IF(L$10, IF(P43&gt;=M$8,0,IF(P43=0,J$8,O43)), O43)))</f>
        <v>0</v>
      </c>
      <c r="E44" s="12"/>
      <c r="F4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4" s="18">
        <f>IF(MAIN_STGY[[#This Row],[SNO]]=0,0,IF(L$10, IF(P43&gt;=M$8, 0, MAIN_STGY[[#This Row],[INS]]+H43), MAIN_STGY[[#This Row],[INS]]+H43))</f>
        <v>100</v>
      </c>
      <c r="I44" s="18">
        <f>IF(MAIN_STGY[[#This Row],[SNO]]=0,0,IF(L$10, IF(P43&gt;=M$8, 0, I43+MAIN_STGY[[#This Row],[RTN]]), I43+MAIN_STGY[[#This Row],[RTN]]))</f>
        <v>0</v>
      </c>
      <c r="J44" s="18">
        <f>MAIN_STGY[[#This Row],[RTN-TL]]-MAIN_STGY[[#This Row],[INS-TL]]</f>
        <v>-100</v>
      </c>
      <c r="K44" s="18">
        <f>IF(MAIN_STGY[[#This Row],[SNO]]=0,0,IF(L$10, IF(MAIN_STGY[[#This Row],[INS]]=0, 0, N43), N43))</f>
        <v>0</v>
      </c>
      <c r="L44" s="18">
        <f>MAIN_STGY[[#This Row],[INS]]</f>
        <v>0</v>
      </c>
      <c r="M44" s="18">
        <f>IF(MAIN_STGY[[#This Row],[WrL]]="Loss", (MAIN_STGY[[#This Row],[INS]]*(1 + P$8/100)), IF(MAIN_STGY[[#This Row],[WrL]]="Won", (0), 0))</f>
        <v>0</v>
      </c>
      <c r="N44" s="18">
        <f>IF(MAIN_STGY[[#This Row],[WrL]]="Loss", (MAIN_STGY[[#This Row],[PAM]]+MAIN_STGY[[#This Row],[LOS-TEN]]), IF(MAIN_STGY[[#This Row],[WrL]]="Won", (MAIN_STGY[[#This Row],[INS]]), 0))</f>
        <v>0</v>
      </c>
      <c r="O44" s="18">
        <f>MAIN_STGY[[#This Row],[PAPT]]/2</f>
        <v>0</v>
      </c>
      <c r="P4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4" s="97" t="str" cm="1">
        <f t="array" ref="R44">IF(BG$4,STGTL3[Strategy Name],"")</f>
        <v>Strategy 03</v>
      </c>
      <c r="S44" s="98" cm="1">
        <f t="array" ref="S44">IF(BG$4,STGTL3[Last Running Bet-on],"")</f>
        <v>0</v>
      </c>
      <c r="T44" s="99" cm="1">
        <f t="array" ref="T44">IF(BG$4,STGTL3[Last Running Value],"")</f>
        <v>100</v>
      </c>
      <c r="U44" s="85"/>
      <c r="V44" s="44"/>
      <c r="W44" s="55"/>
      <c r="X44" s="55"/>
      <c r="Z44" s="22"/>
      <c r="AB44" s="42">
        <f t="shared" si="1"/>
        <v>29</v>
      </c>
      <c r="AC44" s="12"/>
      <c r="AD44" s="18">
        <f>IF(STGY2[[#This Row],[SNO]]=0,0,IF(STGY2[[#This Row],[SNO]]=1,AJ$8,IF(AL$10, IF(AP43&gt;=AM$8,0,IF(AP43=0,AJ$8,AO43)), AO43)))</f>
        <v>0</v>
      </c>
      <c r="AE44" s="18" t="str">
        <f>IF(MAIN_STGY[[#This Row],[RSLT]]="","", MAIN_STGY[[#This Row],[RSLT]])</f>
        <v/>
      </c>
      <c r="AF4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4" s="18">
        <f>IF(STGY2[[#This Row],[SNO]]=0,0,IF(AL$10, IF(AP43&gt;=AM$8, 0, STGY2[[#This Row],[INS]]+AH43), STGY2[[#This Row],[INS]]+AH43))</f>
        <v>100</v>
      </c>
      <c r="AI44" s="18">
        <f>IF(STGY2[[#This Row],[SNO]]=0,0,IF(AL$10, IF(AP43&gt;=AM$8, 0, AI43+STGY2[[#This Row],[RTN]]), AI43+STGY2[[#This Row],[RTN]]))</f>
        <v>0</v>
      </c>
      <c r="AJ44" s="18">
        <f>STGY2[[#This Row],[RTN-TL]]-STGY2[[#This Row],[INS-TL]]</f>
        <v>-100</v>
      </c>
      <c r="AK44" s="18">
        <f>IF(STGY2[[#This Row],[SNO]]=0,0,IF(AL$10, IF(STGY2[[#This Row],[INS]]=0, 0, AN43), AN43))</f>
        <v>0</v>
      </c>
      <c r="AL44" s="18">
        <f>STGY2[[#This Row],[INS]]</f>
        <v>0</v>
      </c>
      <c r="AM44" s="18">
        <f>IF(STGY2[[#This Row],[WrL]]="Loss", (STGY2[[#This Row],[INS]]*(1 + AP$8/100)), IF(STGY2[[#This Row],[WrL]]="Won", (0), 0))</f>
        <v>0</v>
      </c>
      <c r="AN44" s="18">
        <f>IF(STGY2[[#This Row],[WrL]]="Loss", (STGY2[[#This Row],[PAM]]+STGY2[[#This Row],[LOS-TEN]]), IF(STGY2[[#This Row],[WrL]]="Won", (STGY2[[#This Row],[INS]]), 0))</f>
        <v>0</v>
      </c>
      <c r="AO44" s="18">
        <f>STGY2[[#This Row],[PAPT]]/2</f>
        <v>0</v>
      </c>
      <c r="AP44" s="43">
        <f>IF(STGY2[[#This Row],[SNO]]=0,0,IF(AL$10, IF(STGY2[[#This Row],[INS-TL]]=0, 0, STGY2[[#This Row],[PFT]]/STGY2[[#This Row],[INS-TL]]%), STGY2[[#This Row],[PFT]]/STGY2[[#This Row],[INS-TL]]%))</f>
        <v>-100</v>
      </c>
      <c r="AS44" s="20"/>
      <c r="AT44" s="21"/>
      <c r="AZ44" s="22"/>
      <c r="BB44" s="42">
        <f t="shared" si="2"/>
        <v>29</v>
      </c>
      <c r="BC44" s="12"/>
      <c r="BD44" s="18">
        <f>IF(STGY3[[#This Row],[SNO]]=0,0,IF(STGY3[[#This Row],[SNO]]=1,BJ$8,IF(BL$10, IF(BP43&gt;=BM$8,0,IF(BP43=0,BJ$8,BO43)), BO43)))</f>
        <v>0</v>
      </c>
      <c r="BE44" s="18" t="str">
        <f>IF(MAIN_STGY[[#This Row],[RSLT]]="","", MAIN_STGY[[#This Row],[RSLT]])</f>
        <v/>
      </c>
      <c r="BF4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4" s="18">
        <f>IF(STGY3[[#This Row],[SNO]]=0,0,IF(BL$10, IF(BP43&gt;=BM$8, 0, STGY3[[#This Row],[INS]]+BH43), STGY3[[#This Row],[INS]]+BH43))</f>
        <v>100</v>
      </c>
      <c r="BI44" s="18">
        <f>IF(STGY3[[#This Row],[SNO]]=0,0,IF(BL$10, IF(BP43&gt;=BM$8, 0, BI43+STGY3[[#This Row],[RTN]]), BI43+STGY3[[#This Row],[RTN]]))</f>
        <v>0</v>
      </c>
      <c r="BJ44" s="18">
        <f>STGY3[[#This Row],[RTN-TL]]-STGY3[[#This Row],[INS-TL]]</f>
        <v>-100</v>
      </c>
      <c r="BK44" s="18">
        <f>IF(STGY3[[#This Row],[SNO]]=0,0,IF(BL$10, IF(STGY3[[#This Row],[INS]]=0, 0, BN43), BN43))</f>
        <v>0</v>
      </c>
      <c r="BL44" s="18">
        <f>STGY3[[#This Row],[INS]]</f>
        <v>0</v>
      </c>
      <c r="BM44" s="18">
        <f>IF(STGY3[[#This Row],[WrL]]="Loss", (STGY3[[#This Row],[INS]]*(1 + BP$8/100)), IF(STGY3[[#This Row],[WrL]]="Won", (0), 0))</f>
        <v>0</v>
      </c>
      <c r="BN44" s="18">
        <f>IF(STGY3[[#This Row],[WrL]]="Loss", (STGY3[[#This Row],[PAM]]+STGY3[[#This Row],[LOS-TEN]]), IF(STGY3[[#This Row],[WrL]]="Won", (STGY3[[#This Row],[INS]]), 0))</f>
        <v>0</v>
      </c>
      <c r="BO44" s="18">
        <f>STGY3[[#This Row],[PAPT]]/2</f>
        <v>0</v>
      </c>
      <c r="BP44" s="43">
        <f>IF(STGY3[[#This Row],[SNO]]=0,0,IF(BL$10, IF(STGY3[[#This Row],[INS-TL]]=0, 0, STGY3[[#This Row],[PFT]]/STGY3[[#This Row],[INS-TL]]%), STGY3[[#This Row],[PFT]]/STGY3[[#This Row],[INS-TL]]%))</f>
        <v>-100</v>
      </c>
      <c r="BS44" s="20"/>
      <c r="BT44" s="21"/>
      <c r="BZ44" s="22"/>
      <c r="CB44" s="42">
        <f t="shared" si="3"/>
        <v>29</v>
      </c>
      <c r="CC44" s="12"/>
      <c r="CD44" s="18">
        <f>IF(STGY4[[#This Row],[SNO]]=0,0,IF(STGY4[[#This Row],[SNO]]=1,CJ$8,IF(CL$10, IF(CP43&gt;=CM$8,0,IF(CP43=0,CJ$8,CO43)), CO43)))</f>
        <v>0</v>
      </c>
      <c r="CE44" s="18" t="str">
        <f>IF(MAIN_STGY[[#This Row],[RSLT]]="","", MAIN_STGY[[#This Row],[RSLT]])</f>
        <v/>
      </c>
      <c r="CF4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4" s="18">
        <f>IF(STGY4[[#This Row],[SNO]]=0,0,IF(CL$10, IF(CP43&gt;=CM$8, 0, STGY4[[#This Row],[INS]]+CH43), STGY4[[#This Row],[INS]]+CH43))</f>
        <v>100</v>
      </c>
      <c r="CI44" s="18">
        <f>IF(STGY4[[#This Row],[SNO]]=0,0,IF(CL$10, IF(CP43&gt;=CM$8, 0, CI43+STGY4[[#This Row],[RTN]]), CI43+STGY4[[#This Row],[RTN]]))</f>
        <v>0</v>
      </c>
      <c r="CJ44" s="18">
        <f>STGY4[[#This Row],[RTN-TL]]-STGY4[[#This Row],[INS-TL]]</f>
        <v>-100</v>
      </c>
      <c r="CK44" s="18">
        <f>IF(STGY4[[#This Row],[SNO]]=0,0,IF(CL$10, IF(STGY4[[#This Row],[INS]]=0, 0, CN43), CN43))</f>
        <v>0</v>
      </c>
      <c r="CL44" s="18">
        <f>STGY4[[#This Row],[INS]]</f>
        <v>0</v>
      </c>
      <c r="CM44" s="18">
        <f>IF(STGY4[[#This Row],[WrL]]="Loss", (STGY4[[#This Row],[INS]]*(1 + CP$8/100)), IF(STGY4[[#This Row],[WrL]]="Won", (0), 0))</f>
        <v>0</v>
      </c>
      <c r="CN44" s="18">
        <f>IF(STGY4[[#This Row],[WrL]]="Loss", (STGY4[[#This Row],[PAM]]+STGY4[[#This Row],[LOS-TEN]]), IF(STGY4[[#This Row],[WrL]]="Won", (STGY4[[#This Row],[INS]]), 0))</f>
        <v>0</v>
      </c>
      <c r="CO44" s="18">
        <f>STGY4[[#This Row],[PAPT]]/2</f>
        <v>0</v>
      </c>
      <c r="CP44" s="43">
        <f>IF(STGY4[[#This Row],[SNO]]=0,0,IF(CL$10, IF(STGY4[[#This Row],[INS-TL]]=0, 0, STGY4[[#This Row],[PFT]]/STGY4[[#This Row],[INS-TL]]%), STGY4[[#This Row],[PFT]]/STGY4[[#This Row],[INS-TL]]%))</f>
        <v>-100</v>
      </c>
      <c r="CS44" s="20"/>
      <c r="CT44" s="21"/>
      <c r="CZ44" s="22"/>
      <c r="DB44" s="42">
        <f t="shared" si="4"/>
        <v>29</v>
      </c>
      <c r="DC44" s="12"/>
      <c r="DD44" s="18">
        <f>IF(STGY5[[#This Row],[SNO]]=0,0,IF(STGY5[[#This Row],[SNO]]=1,DJ$8,IF(DL$10, IF(DP43&gt;=DM$8,0,IF(DP43=0,DJ$8,DO43)), DO43)))</f>
        <v>0</v>
      </c>
      <c r="DE44" s="18" t="str">
        <f>IF(MAIN_STGY[[#This Row],[RSLT]]="","", MAIN_STGY[[#This Row],[RSLT]])</f>
        <v/>
      </c>
      <c r="DF4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4" s="18">
        <f>IF(STGY5[[#This Row],[SNO]]=0,0,IF(DL$10, IF(DP43&gt;=DM$8, 0, STGY5[[#This Row],[INS]]+DH43), STGY5[[#This Row],[INS]]+DH43))</f>
        <v>100</v>
      </c>
      <c r="DI44" s="18">
        <f>IF(STGY5[[#This Row],[SNO]]=0,0,IF(DL$10, IF(DP43&gt;=DM$8, 0, DI43+STGY5[[#This Row],[RTN]]), DI43+STGY5[[#This Row],[RTN]]))</f>
        <v>0</v>
      </c>
      <c r="DJ44" s="18">
        <f>STGY5[[#This Row],[RTN-TL]]-STGY5[[#This Row],[INS-TL]]</f>
        <v>-100</v>
      </c>
      <c r="DK44" s="18">
        <f>IF(STGY5[[#This Row],[SNO]]=0,0,IF(DL$10, IF(STGY5[[#This Row],[INS]]=0, 0, DN43), DN43))</f>
        <v>0</v>
      </c>
      <c r="DL44" s="18">
        <f>STGY5[[#This Row],[INS]]</f>
        <v>0</v>
      </c>
      <c r="DM44" s="18">
        <f>IF(STGY5[[#This Row],[WrL]]="Loss", (STGY5[[#This Row],[INS]]*(1 + DP$8/100)), IF(STGY5[[#This Row],[WrL]]="Won", (0), 0))</f>
        <v>0</v>
      </c>
      <c r="DN44" s="18">
        <f>IF(STGY5[[#This Row],[WrL]]="Loss", (STGY5[[#This Row],[PAM]]+STGY5[[#This Row],[LOS-TEN]]), IF(STGY5[[#This Row],[WrL]]="Won", (STGY5[[#This Row],[INS]]), 0))</f>
        <v>0</v>
      </c>
      <c r="DO44" s="18">
        <f>STGY5[[#This Row],[PAPT]]/2</f>
        <v>0</v>
      </c>
      <c r="DP44" s="43">
        <f>IF(STGY5[[#This Row],[SNO]]=0,0,IF(DL$10, IF(STGY5[[#This Row],[INS-TL]]=0, 0, STGY5[[#This Row],[PFT]]/STGY5[[#This Row],[INS-TL]]%), STGY5[[#This Row],[PFT]]/STGY5[[#This Row],[INS-TL]]%))</f>
        <v>-100</v>
      </c>
      <c r="DS44" s="20"/>
      <c r="DT44" s="21"/>
      <c r="DZ44" s="22"/>
      <c r="EB44" s="42">
        <f t="shared" si="5"/>
        <v>29</v>
      </c>
      <c r="EC44" s="12"/>
      <c r="ED44" s="18">
        <f>IF(STGY6[[#This Row],[SNO]]=0,0,IF(STGY6[[#This Row],[SNO]]=1,EJ$8,IF(EL$10, IF(EP43&gt;=EM$8,0,IF(EP43=0,EJ$8,EO43)), EO43)))</f>
        <v>0</v>
      </c>
      <c r="EE44" s="18" t="str">
        <f>IF(MAIN_STGY[[#This Row],[RSLT]]="","", MAIN_STGY[[#This Row],[RSLT]])</f>
        <v/>
      </c>
      <c r="EF4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4" s="18">
        <f>IF(STGY6[[#This Row],[SNO]]=0,0,IF(EL$10, IF(EP43&gt;=EM$8, 0, STGY6[[#This Row],[INS]]+EH43), STGY6[[#This Row],[INS]]+EH43))</f>
        <v>100</v>
      </c>
      <c r="EI44" s="18">
        <f>IF(STGY6[[#This Row],[SNO]]=0,0,IF(EL$10, IF(EP43&gt;=EM$8, 0, EI43+STGY6[[#This Row],[RTN]]), EI43+STGY6[[#This Row],[RTN]]))</f>
        <v>0</v>
      </c>
      <c r="EJ44" s="18">
        <f>STGY6[[#This Row],[RTN-TL]]-STGY6[[#This Row],[INS-TL]]</f>
        <v>-100</v>
      </c>
      <c r="EK44" s="18">
        <f>IF(STGY6[[#This Row],[SNO]]=0,0,IF(EL$10, IF(STGY6[[#This Row],[INS]]=0, 0, EN43), EN43))</f>
        <v>0</v>
      </c>
      <c r="EL44" s="18">
        <f>STGY6[[#This Row],[INS]]</f>
        <v>0</v>
      </c>
      <c r="EM44" s="18">
        <f>IF(STGY6[[#This Row],[WrL]]="Loss", (STGY6[[#This Row],[INS]]*(1 + EP$8/100)), IF(STGY6[[#This Row],[WrL]]="Won", (0), 0))</f>
        <v>0</v>
      </c>
      <c r="EN44" s="18">
        <f>IF(STGY6[[#This Row],[WrL]]="Loss", (STGY6[[#This Row],[PAM]]+STGY6[[#This Row],[LOS-TEN]]), IF(STGY6[[#This Row],[WrL]]="Won", (STGY6[[#This Row],[INS]]), 0))</f>
        <v>0</v>
      </c>
      <c r="EO44" s="18">
        <f>STGY6[[#This Row],[PAPT]]/2</f>
        <v>0</v>
      </c>
      <c r="EP44" s="43">
        <f>IF(STGY6[[#This Row],[SNO]]=0,0,IF(EL$10, IF(STGY6[[#This Row],[INS-TL]]=0, 0, STGY6[[#This Row],[PFT]]/STGY6[[#This Row],[INS-TL]]%), STGY6[[#This Row],[PFT]]/STGY6[[#This Row],[INS-TL]]%))</f>
        <v>-100</v>
      </c>
      <c r="ES44" s="20"/>
      <c r="ET44" s="21"/>
      <c r="EZ44" s="22"/>
      <c r="FB44" s="42">
        <f t="shared" si="6"/>
        <v>29</v>
      </c>
      <c r="FC44" s="12"/>
      <c r="FD44" s="18">
        <f>IF(STGY7[[#This Row],[SNO]]=0,0,IF(STGY7[[#This Row],[SNO]]=1,FJ$8,IF(FL$10, IF(FP43&gt;=FM$8,0,IF(FP43=0,FJ$8,FO43)), FO43)))</f>
        <v>0</v>
      </c>
      <c r="FE44" s="18" t="str">
        <f>IF(MAIN_STGY[[#This Row],[RSLT]]="","", MAIN_STGY[[#This Row],[RSLT]])</f>
        <v/>
      </c>
      <c r="FF4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4" s="18">
        <f>IF(STGY7[[#This Row],[SNO]]=0,0,IF(FL$10, IF(FP43&gt;=FM$8, 0, STGY7[[#This Row],[INS]]+FH43), STGY7[[#This Row],[INS]]+FH43))</f>
        <v>100</v>
      </c>
      <c r="FI44" s="18">
        <f>IF(STGY7[[#This Row],[SNO]]=0,0,IF(FL$10, IF(FP43&gt;=FM$8, 0, FI43+STGY7[[#This Row],[RTN]]), FI43+STGY7[[#This Row],[RTN]]))</f>
        <v>0</v>
      </c>
      <c r="FJ44" s="18">
        <f>STGY7[[#This Row],[RTN-TL]]-STGY7[[#This Row],[INS-TL]]</f>
        <v>-100</v>
      </c>
      <c r="FK44" s="18">
        <f>IF(STGY7[[#This Row],[SNO]]=0,0,IF(FL$10, IF(STGY7[[#This Row],[INS]]=0, 0, FN43), FN43))</f>
        <v>0</v>
      </c>
      <c r="FL44" s="18">
        <f>STGY7[[#This Row],[INS]]</f>
        <v>0</v>
      </c>
      <c r="FM44" s="18">
        <f>IF(STGY7[[#This Row],[WrL]]="Loss", (STGY7[[#This Row],[INS]]*(1 + FP$8/100)), IF(STGY7[[#This Row],[WrL]]="Won", (0), 0))</f>
        <v>0</v>
      </c>
      <c r="FN44" s="18">
        <f>IF(STGY7[[#This Row],[WrL]]="Loss", (STGY7[[#This Row],[PAM]]+STGY7[[#This Row],[LOS-TEN]]), IF(STGY7[[#This Row],[WrL]]="Won", (STGY7[[#This Row],[INS]]), 0))</f>
        <v>0</v>
      </c>
      <c r="FO44" s="18">
        <f>STGY7[[#This Row],[PAPT]]/2</f>
        <v>0</v>
      </c>
      <c r="FP44" s="43">
        <f>IF(STGY7[[#This Row],[SNO]]=0,0,IF(FL$10, IF(STGY7[[#This Row],[INS-TL]]=0, 0, STGY7[[#This Row],[PFT]]/STGY7[[#This Row],[INS-TL]]%), STGY7[[#This Row],[PFT]]/STGY7[[#This Row],[INS-TL]]%))</f>
        <v>-100</v>
      </c>
      <c r="FS44" s="20"/>
      <c r="FT44" s="21"/>
      <c r="FZ44" s="22"/>
      <c r="GB44" s="42">
        <f t="shared" si="7"/>
        <v>29</v>
      </c>
      <c r="GC44" s="12"/>
      <c r="GD44" s="18">
        <f>IF(STGY8[[#This Row],[SNO]]=0,0,IF(STGY8[[#This Row],[SNO]]=1,GJ$8,IF(GL$10, IF(GP43&gt;=GM$8,0,IF(GP43=0,GJ$8,GO43)), GO43)))</f>
        <v>0</v>
      </c>
      <c r="GE44" s="18" t="str">
        <f>IF(MAIN_STGY[[#This Row],[RSLT]]="","", MAIN_STGY[[#This Row],[RSLT]])</f>
        <v/>
      </c>
      <c r="GF4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4" s="18">
        <f>IF(STGY8[[#This Row],[SNO]]=0,0,IF(GL$10, IF(GP43&gt;=GM$8, 0, STGY8[[#This Row],[INS]]+GH43), STGY8[[#This Row],[INS]]+GH43))</f>
        <v>100</v>
      </c>
      <c r="GI44" s="18">
        <f>IF(STGY8[[#This Row],[SNO]]=0,0,IF(GL$10, IF(GP43&gt;=GM$8, 0, GI43+STGY8[[#This Row],[RTN]]), GI43+STGY8[[#This Row],[RTN]]))</f>
        <v>0</v>
      </c>
      <c r="GJ44" s="18">
        <f>STGY8[[#This Row],[RTN-TL]]-STGY8[[#This Row],[INS-TL]]</f>
        <v>-100</v>
      </c>
      <c r="GK44" s="18">
        <f>IF(STGY8[[#This Row],[SNO]]=0,0,IF(GL$10, IF(STGY8[[#This Row],[INS]]=0, 0, GN43), GN43))</f>
        <v>0</v>
      </c>
      <c r="GL44" s="18">
        <f>STGY8[[#This Row],[INS]]</f>
        <v>0</v>
      </c>
      <c r="GM44" s="18">
        <f>IF(STGY8[[#This Row],[WrL]]="Loss", (STGY8[[#This Row],[INS]]*(1 + GP$8/100)), IF(STGY8[[#This Row],[WrL]]="Won", (0), 0))</f>
        <v>0</v>
      </c>
      <c r="GN44" s="18">
        <f>IF(STGY8[[#This Row],[WrL]]="Loss", (STGY8[[#This Row],[PAM]]+STGY8[[#This Row],[LOS-TEN]]), IF(STGY8[[#This Row],[WrL]]="Won", (STGY8[[#This Row],[INS]]), 0))</f>
        <v>0</v>
      </c>
      <c r="GO44" s="18">
        <f>STGY8[[#This Row],[PAPT]]/2</f>
        <v>0</v>
      </c>
      <c r="GP44" s="43">
        <f>IF(STGY8[[#This Row],[SNO]]=0,0,IF(GL$10, IF(STGY8[[#This Row],[INS-TL]]=0, 0, STGY8[[#This Row],[PFT]]/STGY8[[#This Row],[INS-TL]]%), STGY8[[#This Row],[PFT]]/STGY8[[#This Row],[INS-TL]]%))</f>
        <v>-100</v>
      </c>
      <c r="GS44" s="20"/>
      <c r="GT44" s="21"/>
      <c r="GZ44" s="22"/>
      <c r="HB44" s="42">
        <f t="shared" si="8"/>
        <v>29</v>
      </c>
      <c r="HC44" s="12"/>
      <c r="HD44" s="18">
        <f>IF(STGY9[[#This Row],[SNO]]=0,0,IF(STGY9[[#This Row],[SNO]]=1,HJ$8,IF(HL$10, IF(HP43&gt;=HM$8,0,IF(HP43=0,HJ$8,HO43)), HO43)))</f>
        <v>0</v>
      </c>
      <c r="HE44" s="18" t="str">
        <f>IF(MAIN_STGY[[#This Row],[RSLT]]="","", MAIN_STGY[[#This Row],[RSLT]])</f>
        <v/>
      </c>
      <c r="HF4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4" s="18">
        <f>IF(STGY9[[#This Row],[SNO]]=0,0,IF(HL$10, IF(HP43&gt;=HM$8, 0, STGY9[[#This Row],[INS]]+HH43), STGY9[[#This Row],[INS]]+HH43))</f>
        <v>100</v>
      </c>
      <c r="HI44" s="18">
        <f>IF(STGY9[[#This Row],[SNO]]=0,0,IF(HL$10, IF(HP43&gt;=HM$8, 0, HI43+STGY9[[#This Row],[RTN]]), HI43+STGY9[[#This Row],[RTN]]))</f>
        <v>0</v>
      </c>
      <c r="HJ44" s="18">
        <f>STGY9[[#This Row],[RTN-TL]]-STGY9[[#This Row],[INS-TL]]</f>
        <v>-100</v>
      </c>
      <c r="HK44" s="18">
        <f>IF(STGY9[[#This Row],[SNO]]=0,0,IF(HL$10, IF(STGY9[[#This Row],[INS]]=0, 0, HN43), HN43))</f>
        <v>0</v>
      </c>
      <c r="HL44" s="18">
        <f>STGY9[[#This Row],[INS]]</f>
        <v>0</v>
      </c>
      <c r="HM44" s="18">
        <f>IF(STGY9[[#This Row],[WrL]]="Loss", (STGY9[[#This Row],[INS]]*(1 + HP$8/100)), IF(STGY9[[#This Row],[WrL]]="Won", (0), 0))</f>
        <v>0</v>
      </c>
      <c r="HN44" s="18">
        <f>IF(STGY9[[#This Row],[WrL]]="Loss", (STGY9[[#This Row],[PAM]]+STGY9[[#This Row],[LOS-TEN]]), IF(STGY9[[#This Row],[WrL]]="Won", (STGY9[[#This Row],[INS]]), 0))</f>
        <v>0</v>
      </c>
      <c r="HO44" s="18">
        <f>STGY9[[#This Row],[PAPT]]/2</f>
        <v>0</v>
      </c>
      <c r="HP44" s="43">
        <f>IF(STGY9[[#This Row],[SNO]]=0,0,IF(HL$10, IF(STGY9[[#This Row],[INS-TL]]=0, 0, STGY9[[#This Row],[PFT]]/STGY9[[#This Row],[INS-TL]]%), STGY9[[#This Row],[PFT]]/STGY9[[#This Row],[INS-TL]]%))</f>
        <v>-100</v>
      </c>
      <c r="HS44" s="20"/>
      <c r="HT44" s="21"/>
      <c r="HZ44" s="22"/>
      <c r="IB44" s="42">
        <f t="shared" si="9"/>
        <v>29</v>
      </c>
      <c r="IC44" s="12"/>
      <c r="ID44" s="18">
        <f>IF(STGY10[[#This Row],[SNO]]=0,0,IF(STGY10[[#This Row],[SNO]]=1,IJ$8,IF(IL$10, IF(IP43&gt;=IM$8,0,IF(IP43=0,IJ$8,IO43)), IO43)))</f>
        <v>0</v>
      </c>
      <c r="IE44" s="18" t="str">
        <f>IF(MAIN_STGY[[#This Row],[RSLT]]="","", MAIN_STGY[[#This Row],[RSLT]])</f>
        <v/>
      </c>
      <c r="IF4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4" s="18">
        <f>IF(STGY10[[#This Row],[SNO]]=0,0,IF(IL$10, IF(IP43&gt;=IM$8, 0, STGY10[[#This Row],[INS]]+IH43), STGY10[[#This Row],[INS]]+IH43))</f>
        <v>100</v>
      </c>
      <c r="II44" s="18">
        <f>IF(STGY10[[#This Row],[SNO]]=0,0,IF(IL$10, IF(IP43&gt;=IM$8, 0, II43+STGY10[[#This Row],[RTN]]), II43+STGY10[[#This Row],[RTN]]))</f>
        <v>0</v>
      </c>
      <c r="IJ44" s="18">
        <f>STGY10[[#This Row],[RTN-TL]]-STGY10[[#This Row],[INS-TL]]</f>
        <v>-100</v>
      </c>
      <c r="IK44" s="18">
        <f>IF(STGY10[[#This Row],[SNO]]=0,0,IF(IL$10, IF(STGY10[[#This Row],[INS]]=0, 0, IN43), IN43))</f>
        <v>0</v>
      </c>
      <c r="IL44" s="18">
        <f>STGY10[[#This Row],[INS]]</f>
        <v>0</v>
      </c>
      <c r="IM44" s="18">
        <f>IF(STGY10[[#This Row],[WrL]]="Loss", (STGY10[[#This Row],[INS]]*(1 + IP$8/100)), IF(STGY10[[#This Row],[WrL]]="Won", (0), 0))</f>
        <v>0</v>
      </c>
      <c r="IN44" s="18">
        <f>IF(STGY10[[#This Row],[WrL]]="Loss", (STGY10[[#This Row],[PAM]]+STGY10[[#This Row],[LOS-TEN]]), IF(STGY10[[#This Row],[WrL]]="Won", (STGY10[[#This Row],[INS]]), 0))</f>
        <v>0</v>
      </c>
      <c r="IO44" s="18">
        <f>STGY10[[#This Row],[PAPT]]/2</f>
        <v>0</v>
      </c>
      <c r="IP44" s="43">
        <f>IF(STGY10[[#This Row],[SNO]]=0,0,IF(IL$10, IF(STGY10[[#This Row],[INS-TL]]=0, 0, STGY10[[#This Row],[PFT]]/STGY10[[#This Row],[INS-TL]]%), STGY10[[#This Row],[PFT]]/STGY10[[#This Row],[INS-TL]]%))</f>
        <v>-100</v>
      </c>
      <c r="IS44" s="20"/>
      <c r="IT44" s="21"/>
      <c r="IZ44" s="22"/>
    </row>
    <row r="45" spans="2:260" ht="15.65" x14ac:dyDescent="0.3">
      <c r="B45" s="89">
        <f t="shared" si="0"/>
        <v>30</v>
      </c>
      <c r="C45" s="12"/>
      <c r="D45" s="18">
        <f>IF(MAIN_STGY[[#This Row],[SNO]]=0,0,IF(MAIN_STGY[[#This Row],[SNO]]=1,J$8,IF(L$10, IF(P44&gt;=M$8,0,IF(P44=0,J$8,O44)), O44)))</f>
        <v>0</v>
      </c>
      <c r="E45" s="12"/>
      <c r="F4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5" s="18">
        <f>IF(MAIN_STGY[[#This Row],[SNO]]=0,0,IF(L$10, IF(P44&gt;=M$8, 0, MAIN_STGY[[#This Row],[INS]]+H44), MAIN_STGY[[#This Row],[INS]]+H44))</f>
        <v>100</v>
      </c>
      <c r="I45" s="18">
        <f>IF(MAIN_STGY[[#This Row],[SNO]]=0,0,IF(L$10, IF(P44&gt;=M$8, 0, I44+MAIN_STGY[[#This Row],[RTN]]), I44+MAIN_STGY[[#This Row],[RTN]]))</f>
        <v>0</v>
      </c>
      <c r="J45" s="18">
        <f>MAIN_STGY[[#This Row],[RTN-TL]]-MAIN_STGY[[#This Row],[INS-TL]]</f>
        <v>-100</v>
      </c>
      <c r="K45" s="18">
        <f>IF(MAIN_STGY[[#This Row],[SNO]]=0,0,IF(L$10, IF(MAIN_STGY[[#This Row],[INS]]=0, 0, N44), N44))</f>
        <v>0</v>
      </c>
      <c r="L45" s="18">
        <f>MAIN_STGY[[#This Row],[INS]]</f>
        <v>0</v>
      </c>
      <c r="M45" s="18">
        <f>IF(MAIN_STGY[[#This Row],[WrL]]="Loss", (MAIN_STGY[[#This Row],[INS]]*(1 + P$8/100)), IF(MAIN_STGY[[#This Row],[WrL]]="Won", (0), 0))</f>
        <v>0</v>
      </c>
      <c r="N45" s="18">
        <f>IF(MAIN_STGY[[#This Row],[WrL]]="Loss", (MAIN_STGY[[#This Row],[PAM]]+MAIN_STGY[[#This Row],[LOS-TEN]]), IF(MAIN_STGY[[#This Row],[WrL]]="Won", (MAIN_STGY[[#This Row],[INS]]), 0))</f>
        <v>0</v>
      </c>
      <c r="O45" s="18">
        <f>MAIN_STGY[[#This Row],[PAPT]]/2</f>
        <v>0</v>
      </c>
      <c r="P4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5" s="97" t="str" cm="1">
        <f t="array" ref="R45">IF(CG$4,STGTL4[Strategy Name],"")</f>
        <v>Strategy 04</v>
      </c>
      <c r="S45" s="98" cm="1">
        <f t="array" ref="S45">IF(CG$4,STGTL4[Last Running Bet-on],"")</f>
        <v>0</v>
      </c>
      <c r="T45" s="99" cm="1">
        <f t="array" ref="T45">IF(CG$4,STGTL4[Last Running Value],"")</f>
        <v>100</v>
      </c>
      <c r="U45" s="85"/>
      <c r="V45" s="44"/>
      <c r="W45" s="55"/>
      <c r="X45" s="55"/>
      <c r="Z45" s="22"/>
      <c r="AB45" s="42">
        <f t="shared" si="1"/>
        <v>30</v>
      </c>
      <c r="AC45" s="12"/>
      <c r="AD45" s="18">
        <f>IF(STGY2[[#This Row],[SNO]]=0,0,IF(STGY2[[#This Row],[SNO]]=1,AJ$8,IF(AL$10, IF(AP44&gt;=AM$8,0,IF(AP44=0,AJ$8,AO44)), AO44)))</f>
        <v>0</v>
      </c>
      <c r="AE45" s="18" t="str">
        <f>IF(MAIN_STGY[[#This Row],[RSLT]]="","", MAIN_STGY[[#This Row],[RSLT]])</f>
        <v/>
      </c>
      <c r="AF4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5" s="18">
        <f>IF(STGY2[[#This Row],[SNO]]=0,0,IF(AL$10, IF(AP44&gt;=AM$8, 0, STGY2[[#This Row],[INS]]+AH44), STGY2[[#This Row],[INS]]+AH44))</f>
        <v>100</v>
      </c>
      <c r="AI45" s="18">
        <f>IF(STGY2[[#This Row],[SNO]]=0,0,IF(AL$10, IF(AP44&gt;=AM$8, 0, AI44+STGY2[[#This Row],[RTN]]), AI44+STGY2[[#This Row],[RTN]]))</f>
        <v>0</v>
      </c>
      <c r="AJ45" s="18">
        <f>STGY2[[#This Row],[RTN-TL]]-STGY2[[#This Row],[INS-TL]]</f>
        <v>-100</v>
      </c>
      <c r="AK45" s="18">
        <f>IF(STGY2[[#This Row],[SNO]]=0,0,IF(AL$10, IF(STGY2[[#This Row],[INS]]=0, 0, AN44), AN44))</f>
        <v>0</v>
      </c>
      <c r="AL45" s="18">
        <f>STGY2[[#This Row],[INS]]</f>
        <v>0</v>
      </c>
      <c r="AM45" s="18">
        <f>IF(STGY2[[#This Row],[WrL]]="Loss", (STGY2[[#This Row],[INS]]*(1 + AP$8/100)), IF(STGY2[[#This Row],[WrL]]="Won", (0), 0))</f>
        <v>0</v>
      </c>
      <c r="AN45" s="18">
        <f>IF(STGY2[[#This Row],[WrL]]="Loss", (STGY2[[#This Row],[PAM]]+STGY2[[#This Row],[LOS-TEN]]), IF(STGY2[[#This Row],[WrL]]="Won", (STGY2[[#This Row],[INS]]), 0))</f>
        <v>0</v>
      </c>
      <c r="AO45" s="18">
        <f>STGY2[[#This Row],[PAPT]]/2</f>
        <v>0</v>
      </c>
      <c r="AP45" s="43">
        <f>IF(STGY2[[#This Row],[SNO]]=0,0,IF(AL$10, IF(STGY2[[#This Row],[INS-TL]]=0, 0, STGY2[[#This Row],[PFT]]/STGY2[[#This Row],[INS-TL]]%), STGY2[[#This Row],[PFT]]/STGY2[[#This Row],[INS-TL]]%))</f>
        <v>-100</v>
      </c>
      <c r="AS45" s="20"/>
      <c r="AT45" s="21"/>
      <c r="AZ45" s="22"/>
      <c r="BB45" s="42">
        <f t="shared" si="2"/>
        <v>30</v>
      </c>
      <c r="BC45" s="12"/>
      <c r="BD45" s="18">
        <f>IF(STGY3[[#This Row],[SNO]]=0,0,IF(STGY3[[#This Row],[SNO]]=1,BJ$8,IF(BL$10, IF(BP44&gt;=BM$8,0,IF(BP44=0,BJ$8,BO44)), BO44)))</f>
        <v>0</v>
      </c>
      <c r="BE45" s="18" t="str">
        <f>IF(MAIN_STGY[[#This Row],[RSLT]]="","", MAIN_STGY[[#This Row],[RSLT]])</f>
        <v/>
      </c>
      <c r="BF4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5" s="18">
        <f>IF(STGY3[[#This Row],[SNO]]=0,0,IF(BL$10, IF(BP44&gt;=BM$8, 0, STGY3[[#This Row],[INS]]+BH44), STGY3[[#This Row],[INS]]+BH44))</f>
        <v>100</v>
      </c>
      <c r="BI45" s="18">
        <f>IF(STGY3[[#This Row],[SNO]]=0,0,IF(BL$10, IF(BP44&gt;=BM$8, 0, BI44+STGY3[[#This Row],[RTN]]), BI44+STGY3[[#This Row],[RTN]]))</f>
        <v>0</v>
      </c>
      <c r="BJ45" s="18">
        <f>STGY3[[#This Row],[RTN-TL]]-STGY3[[#This Row],[INS-TL]]</f>
        <v>-100</v>
      </c>
      <c r="BK45" s="18">
        <f>IF(STGY3[[#This Row],[SNO]]=0,0,IF(BL$10, IF(STGY3[[#This Row],[INS]]=0, 0, BN44), BN44))</f>
        <v>0</v>
      </c>
      <c r="BL45" s="18">
        <f>STGY3[[#This Row],[INS]]</f>
        <v>0</v>
      </c>
      <c r="BM45" s="18">
        <f>IF(STGY3[[#This Row],[WrL]]="Loss", (STGY3[[#This Row],[INS]]*(1 + BP$8/100)), IF(STGY3[[#This Row],[WrL]]="Won", (0), 0))</f>
        <v>0</v>
      </c>
      <c r="BN45" s="18">
        <f>IF(STGY3[[#This Row],[WrL]]="Loss", (STGY3[[#This Row],[PAM]]+STGY3[[#This Row],[LOS-TEN]]), IF(STGY3[[#This Row],[WrL]]="Won", (STGY3[[#This Row],[INS]]), 0))</f>
        <v>0</v>
      </c>
      <c r="BO45" s="18">
        <f>STGY3[[#This Row],[PAPT]]/2</f>
        <v>0</v>
      </c>
      <c r="BP45" s="43">
        <f>IF(STGY3[[#This Row],[SNO]]=0,0,IF(BL$10, IF(STGY3[[#This Row],[INS-TL]]=0, 0, STGY3[[#This Row],[PFT]]/STGY3[[#This Row],[INS-TL]]%), STGY3[[#This Row],[PFT]]/STGY3[[#This Row],[INS-TL]]%))</f>
        <v>-100</v>
      </c>
      <c r="BS45" s="20"/>
      <c r="BT45" s="21"/>
      <c r="BZ45" s="22"/>
      <c r="CB45" s="42">
        <f t="shared" si="3"/>
        <v>30</v>
      </c>
      <c r="CC45" s="12"/>
      <c r="CD45" s="18">
        <f>IF(STGY4[[#This Row],[SNO]]=0,0,IF(STGY4[[#This Row],[SNO]]=1,CJ$8,IF(CL$10, IF(CP44&gt;=CM$8,0,IF(CP44=0,CJ$8,CO44)), CO44)))</f>
        <v>0</v>
      </c>
      <c r="CE45" s="18" t="str">
        <f>IF(MAIN_STGY[[#This Row],[RSLT]]="","", MAIN_STGY[[#This Row],[RSLT]])</f>
        <v/>
      </c>
      <c r="CF4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5" s="18">
        <f>IF(STGY4[[#This Row],[SNO]]=0,0,IF(CL$10, IF(CP44&gt;=CM$8, 0, STGY4[[#This Row],[INS]]+CH44), STGY4[[#This Row],[INS]]+CH44))</f>
        <v>100</v>
      </c>
      <c r="CI45" s="18">
        <f>IF(STGY4[[#This Row],[SNO]]=0,0,IF(CL$10, IF(CP44&gt;=CM$8, 0, CI44+STGY4[[#This Row],[RTN]]), CI44+STGY4[[#This Row],[RTN]]))</f>
        <v>0</v>
      </c>
      <c r="CJ45" s="18">
        <f>STGY4[[#This Row],[RTN-TL]]-STGY4[[#This Row],[INS-TL]]</f>
        <v>-100</v>
      </c>
      <c r="CK45" s="18">
        <f>IF(STGY4[[#This Row],[SNO]]=0,0,IF(CL$10, IF(STGY4[[#This Row],[INS]]=0, 0, CN44), CN44))</f>
        <v>0</v>
      </c>
      <c r="CL45" s="18">
        <f>STGY4[[#This Row],[INS]]</f>
        <v>0</v>
      </c>
      <c r="CM45" s="18">
        <f>IF(STGY4[[#This Row],[WrL]]="Loss", (STGY4[[#This Row],[INS]]*(1 + CP$8/100)), IF(STGY4[[#This Row],[WrL]]="Won", (0), 0))</f>
        <v>0</v>
      </c>
      <c r="CN45" s="18">
        <f>IF(STGY4[[#This Row],[WrL]]="Loss", (STGY4[[#This Row],[PAM]]+STGY4[[#This Row],[LOS-TEN]]), IF(STGY4[[#This Row],[WrL]]="Won", (STGY4[[#This Row],[INS]]), 0))</f>
        <v>0</v>
      </c>
      <c r="CO45" s="18">
        <f>STGY4[[#This Row],[PAPT]]/2</f>
        <v>0</v>
      </c>
      <c r="CP45" s="43">
        <f>IF(STGY4[[#This Row],[SNO]]=0,0,IF(CL$10, IF(STGY4[[#This Row],[INS-TL]]=0, 0, STGY4[[#This Row],[PFT]]/STGY4[[#This Row],[INS-TL]]%), STGY4[[#This Row],[PFT]]/STGY4[[#This Row],[INS-TL]]%))</f>
        <v>-100</v>
      </c>
      <c r="CS45" s="20"/>
      <c r="CT45" s="21"/>
      <c r="CZ45" s="22"/>
      <c r="DB45" s="42">
        <f t="shared" si="4"/>
        <v>30</v>
      </c>
      <c r="DC45" s="12"/>
      <c r="DD45" s="18">
        <f>IF(STGY5[[#This Row],[SNO]]=0,0,IF(STGY5[[#This Row],[SNO]]=1,DJ$8,IF(DL$10, IF(DP44&gt;=DM$8,0,IF(DP44=0,DJ$8,DO44)), DO44)))</f>
        <v>0</v>
      </c>
      <c r="DE45" s="18" t="str">
        <f>IF(MAIN_STGY[[#This Row],[RSLT]]="","", MAIN_STGY[[#This Row],[RSLT]])</f>
        <v/>
      </c>
      <c r="DF4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5" s="18">
        <f>IF(STGY5[[#This Row],[SNO]]=0,0,IF(DL$10, IF(DP44&gt;=DM$8, 0, STGY5[[#This Row],[INS]]+DH44), STGY5[[#This Row],[INS]]+DH44))</f>
        <v>100</v>
      </c>
      <c r="DI45" s="18">
        <f>IF(STGY5[[#This Row],[SNO]]=0,0,IF(DL$10, IF(DP44&gt;=DM$8, 0, DI44+STGY5[[#This Row],[RTN]]), DI44+STGY5[[#This Row],[RTN]]))</f>
        <v>0</v>
      </c>
      <c r="DJ45" s="18">
        <f>STGY5[[#This Row],[RTN-TL]]-STGY5[[#This Row],[INS-TL]]</f>
        <v>-100</v>
      </c>
      <c r="DK45" s="18">
        <f>IF(STGY5[[#This Row],[SNO]]=0,0,IF(DL$10, IF(STGY5[[#This Row],[INS]]=0, 0, DN44), DN44))</f>
        <v>0</v>
      </c>
      <c r="DL45" s="18">
        <f>STGY5[[#This Row],[INS]]</f>
        <v>0</v>
      </c>
      <c r="DM45" s="18">
        <f>IF(STGY5[[#This Row],[WrL]]="Loss", (STGY5[[#This Row],[INS]]*(1 + DP$8/100)), IF(STGY5[[#This Row],[WrL]]="Won", (0), 0))</f>
        <v>0</v>
      </c>
      <c r="DN45" s="18">
        <f>IF(STGY5[[#This Row],[WrL]]="Loss", (STGY5[[#This Row],[PAM]]+STGY5[[#This Row],[LOS-TEN]]), IF(STGY5[[#This Row],[WrL]]="Won", (STGY5[[#This Row],[INS]]), 0))</f>
        <v>0</v>
      </c>
      <c r="DO45" s="18">
        <f>STGY5[[#This Row],[PAPT]]/2</f>
        <v>0</v>
      </c>
      <c r="DP45" s="43">
        <f>IF(STGY5[[#This Row],[SNO]]=0,0,IF(DL$10, IF(STGY5[[#This Row],[INS-TL]]=0, 0, STGY5[[#This Row],[PFT]]/STGY5[[#This Row],[INS-TL]]%), STGY5[[#This Row],[PFT]]/STGY5[[#This Row],[INS-TL]]%))</f>
        <v>-100</v>
      </c>
      <c r="DS45" s="20"/>
      <c r="DT45" s="21"/>
      <c r="DZ45" s="22"/>
      <c r="EB45" s="42">
        <f t="shared" si="5"/>
        <v>30</v>
      </c>
      <c r="EC45" s="12"/>
      <c r="ED45" s="18">
        <f>IF(STGY6[[#This Row],[SNO]]=0,0,IF(STGY6[[#This Row],[SNO]]=1,EJ$8,IF(EL$10, IF(EP44&gt;=EM$8,0,IF(EP44=0,EJ$8,EO44)), EO44)))</f>
        <v>0</v>
      </c>
      <c r="EE45" s="18" t="str">
        <f>IF(MAIN_STGY[[#This Row],[RSLT]]="","", MAIN_STGY[[#This Row],[RSLT]])</f>
        <v/>
      </c>
      <c r="EF4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5" s="18">
        <f>IF(STGY6[[#This Row],[SNO]]=0,0,IF(EL$10, IF(EP44&gt;=EM$8, 0, STGY6[[#This Row],[INS]]+EH44), STGY6[[#This Row],[INS]]+EH44))</f>
        <v>100</v>
      </c>
      <c r="EI45" s="18">
        <f>IF(STGY6[[#This Row],[SNO]]=0,0,IF(EL$10, IF(EP44&gt;=EM$8, 0, EI44+STGY6[[#This Row],[RTN]]), EI44+STGY6[[#This Row],[RTN]]))</f>
        <v>0</v>
      </c>
      <c r="EJ45" s="18">
        <f>STGY6[[#This Row],[RTN-TL]]-STGY6[[#This Row],[INS-TL]]</f>
        <v>-100</v>
      </c>
      <c r="EK45" s="18">
        <f>IF(STGY6[[#This Row],[SNO]]=0,0,IF(EL$10, IF(STGY6[[#This Row],[INS]]=0, 0, EN44), EN44))</f>
        <v>0</v>
      </c>
      <c r="EL45" s="18">
        <f>STGY6[[#This Row],[INS]]</f>
        <v>0</v>
      </c>
      <c r="EM45" s="18">
        <f>IF(STGY6[[#This Row],[WrL]]="Loss", (STGY6[[#This Row],[INS]]*(1 + EP$8/100)), IF(STGY6[[#This Row],[WrL]]="Won", (0), 0))</f>
        <v>0</v>
      </c>
      <c r="EN45" s="18">
        <f>IF(STGY6[[#This Row],[WrL]]="Loss", (STGY6[[#This Row],[PAM]]+STGY6[[#This Row],[LOS-TEN]]), IF(STGY6[[#This Row],[WrL]]="Won", (STGY6[[#This Row],[INS]]), 0))</f>
        <v>0</v>
      </c>
      <c r="EO45" s="18">
        <f>STGY6[[#This Row],[PAPT]]/2</f>
        <v>0</v>
      </c>
      <c r="EP45" s="43">
        <f>IF(STGY6[[#This Row],[SNO]]=0,0,IF(EL$10, IF(STGY6[[#This Row],[INS-TL]]=0, 0, STGY6[[#This Row],[PFT]]/STGY6[[#This Row],[INS-TL]]%), STGY6[[#This Row],[PFT]]/STGY6[[#This Row],[INS-TL]]%))</f>
        <v>-100</v>
      </c>
      <c r="ES45" s="20"/>
      <c r="ET45" s="21"/>
      <c r="EZ45" s="22"/>
      <c r="FB45" s="42">
        <f t="shared" si="6"/>
        <v>30</v>
      </c>
      <c r="FC45" s="12"/>
      <c r="FD45" s="18">
        <f>IF(STGY7[[#This Row],[SNO]]=0,0,IF(STGY7[[#This Row],[SNO]]=1,FJ$8,IF(FL$10, IF(FP44&gt;=FM$8,0,IF(FP44=0,FJ$8,FO44)), FO44)))</f>
        <v>0</v>
      </c>
      <c r="FE45" s="18" t="str">
        <f>IF(MAIN_STGY[[#This Row],[RSLT]]="","", MAIN_STGY[[#This Row],[RSLT]])</f>
        <v/>
      </c>
      <c r="FF4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5" s="18">
        <f>IF(STGY7[[#This Row],[SNO]]=0,0,IF(FL$10, IF(FP44&gt;=FM$8, 0, STGY7[[#This Row],[INS]]+FH44), STGY7[[#This Row],[INS]]+FH44))</f>
        <v>100</v>
      </c>
      <c r="FI45" s="18">
        <f>IF(STGY7[[#This Row],[SNO]]=0,0,IF(FL$10, IF(FP44&gt;=FM$8, 0, FI44+STGY7[[#This Row],[RTN]]), FI44+STGY7[[#This Row],[RTN]]))</f>
        <v>0</v>
      </c>
      <c r="FJ45" s="18">
        <f>STGY7[[#This Row],[RTN-TL]]-STGY7[[#This Row],[INS-TL]]</f>
        <v>-100</v>
      </c>
      <c r="FK45" s="18">
        <f>IF(STGY7[[#This Row],[SNO]]=0,0,IF(FL$10, IF(STGY7[[#This Row],[INS]]=0, 0, FN44), FN44))</f>
        <v>0</v>
      </c>
      <c r="FL45" s="18">
        <f>STGY7[[#This Row],[INS]]</f>
        <v>0</v>
      </c>
      <c r="FM45" s="18">
        <f>IF(STGY7[[#This Row],[WrL]]="Loss", (STGY7[[#This Row],[INS]]*(1 + FP$8/100)), IF(STGY7[[#This Row],[WrL]]="Won", (0), 0))</f>
        <v>0</v>
      </c>
      <c r="FN45" s="18">
        <f>IF(STGY7[[#This Row],[WrL]]="Loss", (STGY7[[#This Row],[PAM]]+STGY7[[#This Row],[LOS-TEN]]), IF(STGY7[[#This Row],[WrL]]="Won", (STGY7[[#This Row],[INS]]), 0))</f>
        <v>0</v>
      </c>
      <c r="FO45" s="18">
        <f>STGY7[[#This Row],[PAPT]]/2</f>
        <v>0</v>
      </c>
      <c r="FP45" s="43">
        <f>IF(STGY7[[#This Row],[SNO]]=0,0,IF(FL$10, IF(STGY7[[#This Row],[INS-TL]]=0, 0, STGY7[[#This Row],[PFT]]/STGY7[[#This Row],[INS-TL]]%), STGY7[[#This Row],[PFT]]/STGY7[[#This Row],[INS-TL]]%))</f>
        <v>-100</v>
      </c>
      <c r="FS45" s="20"/>
      <c r="FT45" s="21"/>
      <c r="FZ45" s="22"/>
      <c r="GB45" s="42">
        <f t="shared" si="7"/>
        <v>30</v>
      </c>
      <c r="GC45" s="12"/>
      <c r="GD45" s="18">
        <f>IF(STGY8[[#This Row],[SNO]]=0,0,IF(STGY8[[#This Row],[SNO]]=1,GJ$8,IF(GL$10, IF(GP44&gt;=GM$8,0,IF(GP44=0,GJ$8,GO44)), GO44)))</f>
        <v>0</v>
      </c>
      <c r="GE45" s="18" t="str">
        <f>IF(MAIN_STGY[[#This Row],[RSLT]]="","", MAIN_STGY[[#This Row],[RSLT]])</f>
        <v/>
      </c>
      <c r="GF4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5" s="18">
        <f>IF(STGY8[[#This Row],[SNO]]=0,0,IF(GL$10, IF(GP44&gt;=GM$8, 0, STGY8[[#This Row],[INS]]+GH44), STGY8[[#This Row],[INS]]+GH44))</f>
        <v>100</v>
      </c>
      <c r="GI45" s="18">
        <f>IF(STGY8[[#This Row],[SNO]]=0,0,IF(GL$10, IF(GP44&gt;=GM$8, 0, GI44+STGY8[[#This Row],[RTN]]), GI44+STGY8[[#This Row],[RTN]]))</f>
        <v>0</v>
      </c>
      <c r="GJ45" s="18">
        <f>STGY8[[#This Row],[RTN-TL]]-STGY8[[#This Row],[INS-TL]]</f>
        <v>-100</v>
      </c>
      <c r="GK45" s="18">
        <f>IF(STGY8[[#This Row],[SNO]]=0,0,IF(GL$10, IF(STGY8[[#This Row],[INS]]=0, 0, GN44), GN44))</f>
        <v>0</v>
      </c>
      <c r="GL45" s="18">
        <f>STGY8[[#This Row],[INS]]</f>
        <v>0</v>
      </c>
      <c r="GM45" s="18">
        <f>IF(STGY8[[#This Row],[WrL]]="Loss", (STGY8[[#This Row],[INS]]*(1 + GP$8/100)), IF(STGY8[[#This Row],[WrL]]="Won", (0), 0))</f>
        <v>0</v>
      </c>
      <c r="GN45" s="18">
        <f>IF(STGY8[[#This Row],[WrL]]="Loss", (STGY8[[#This Row],[PAM]]+STGY8[[#This Row],[LOS-TEN]]), IF(STGY8[[#This Row],[WrL]]="Won", (STGY8[[#This Row],[INS]]), 0))</f>
        <v>0</v>
      </c>
      <c r="GO45" s="18">
        <f>STGY8[[#This Row],[PAPT]]/2</f>
        <v>0</v>
      </c>
      <c r="GP45" s="43">
        <f>IF(STGY8[[#This Row],[SNO]]=0,0,IF(GL$10, IF(STGY8[[#This Row],[INS-TL]]=0, 0, STGY8[[#This Row],[PFT]]/STGY8[[#This Row],[INS-TL]]%), STGY8[[#This Row],[PFT]]/STGY8[[#This Row],[INS-TL]]%))</f>
        <v>-100</v>
      </c>
      <c r="GS45" s="20"/>
      <c r="GT45" s="21"/>
      <c r="GZ45" s="22"/>
      <c r="HB45" s="42">
        <f t="shared" si="8"/>
        <v>30</v>
      </c>
      <c r="HC45" s="12"/>
      <c r="HD45" s="18">
        <f>IF(STGY9[[#This Row],[SNO]]=0,0,IF(STGY9[[#This Row],[SNO]]=1,HJ$8,IF(HL$10, IF(HP44&gt;=HM$8,0,IF(HP44=0,HJ$8,HO44)), HO44)))</f>
        <v>0</v>
      </c>
      <c r="HE45" s="18" t="str">
        <f>IF(MAIN_STGY[[#This Row],[RSLT]]="","", MAIN_STGY[[#This Row],[RSLT]])</f>
        <v/>
      </c>
      <c r="HF4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5" s="18">
        <f>IF(STGY9[[#This Row],[SNO]]=0,0,IF(HL$10, IF(HP44&gt;=HM$8, 0, STGY9[[#This Row],[INS]]+HH44), STGY9[[#This Row],[INS]]+HH44))</f>
        <v>100</v>
      </c>
      <c r="HI45" s="18">
        <f>IF(STGY9[[#This Row],[SNO]]=0,0,IF(HL$10, IF(HP44&gt;=HM$8, 0, HI44+STGY9[[#This Row],[RTN]]), HI44+STGY9[[#This Row],[RTN]]))</f>
        <v>0</v>
      </c>
      <c r="HJ45" s="18">
        <f>STGY9[[#This Row],[RTN-TL]]-STGY9[[#This Row],[INS-TL]]</f>
        <v>-100</v>
      </c>
      <c r="HK45" s="18">
        <f>IF(STGY9[[#This Row],[SNO]]=0,0,IF(HL$10, IF(STGY9[[#This Row],[INS]]=0, 0, HN44), HN44))</f>
        <v>0</v>
      </c>
      <c r="HL45" s="18">
        <f>STGY9[[#This Row],[INS]]</f>
        <v>0</v>
      </c>
      <c r="HM45" s="18">
        <f>IF(STGY9[[#This Row],[WrL]]="Loss", (STGY9[[#This Row],[INS]]*(1 + HP$8/100)), IF(STGY9[[#This Row],[WrL]]="Won", (0), 0))</f>
        <v>0</v>
      </c>
      <c r="HN45" s="18">
        <f>IF(STGY9[[#This Row],[WrL]]="Loss", (STGY9[[#This Row],[PAM]]+STGY9[[#This Row],[LOS-TEN]]), IF(STGY9[[#This Row],[WrL]]="Won", (STGY9[[#This Row],[INS]]), 0))</f>
        <v>0</v>
      </c>
      <c r="HO45" s="18">
        <f>STGY9[[#This Row],[PAPT]]/2</f>
        <v>0</v>
      </c>
      <c r="HP45" s="43">
        <f>IF(STGY9[[#This Row],[SNO]]=0,0,IF(HL$10, IF(STGY9[[#This Row],[INS-TL]]=0, 0, STGY9[[#This Row],[PFT]]/STGY9[[#This Row],[INS-TL]]%), STGY9[[#This Row],[PFT]]/STGY9[[#This Row],[INS-TL]]%))</f>
        <v>-100</v>
      </c>
      <c r="HS45" s="20"/>
      <c r="HT45" s="21"/>
      <c r="HZ45" s="22"/>
      <c r="IB45" s="42">
        <f t="shared" si="9"/>
        <v>30</v>
      </c>
      <c r="IC45" s="12"/>
      <c r="ID45" s="18">
        <f>IF(STGY10[[#This Row],[SNO]]=0,0,IF(STGY10[[#This Row],[SNO]]=1,IJ$8,IF(IL$10, IF(IP44&gt;=IM$8,0,IF(IP44=0,IJ$8,IO44)), IO44)))</f>
        <v>0</v>
      </c>
      <c r="IE45" s="18" t="str">
        <f>IF(MAIN_STGY[[#This Row],[RSLT]]="","", MAIN_STGY[[#This Row],[RSLT]])</f>
        <v/>
      </c>
      <c r="IF4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5" s="18">
        <f>IF(STGY10[[#This Row],[SNO]]=0,0,IF(IL$10, IF(IP44&gt;=IM$8, 0, STGY10[[#This Row],[INS]]+IH44), STGY10[[#This Row],[INS]]+IH44))</f>
        <v>100</v>
      </c>
      <c r="II45" s="18">
        <f>IF(STGY10[[#This Row],[SNO]]=0,0,IF(IL$10, IF(IP44&gt;=IM$8, 0, II44+STGY10[[#This Row],[RTN]]), II44+STGY10[[#This Row],[RTN]]))</f>
        <v>0</v>
      </c>
      <c r="IJ45" s="18">
        <f>STGY10[[#This Row],[RTN-TL]]-STGY10[[#This Row],[INS-TL]]</f>
        <v>-100</v>
      </c>
      <c r="IK45" s="18">
        <f>IF(STGY10[[#This Row],[SNO]]=0,0,IF(IL$10, IF(STGY10[[#This Row],[INS]]=0, 0, IN44), IN44))</f>
        <v>0</v>
      </c>
      <c r="IL45" s="18">
        <f>STGY10[[#This Row],[INS]]</f>
        <v>0</v>
      </c>
      <c r="IM45" s="18">
        <f>IF(STGY10[[#This Row],[WrL]]="Loss", (STGY10[[#This Row],[INS]]*(1 + IP$8/100)), IF(STGY10[[#This Row],[WrL]]="Won", (0), 0))</f>
        <v>0</v>
      </c>
      <c r="IN45" s="18">
        <f>IF(STGY10[[#This Row],[WrL]]="Loss", (STGY10[[#This Row],[PAM]]+STGY10[[#This Row],[LOS-TEN]]), IF(STGY10[[#This Row],[WrL]]="Won", (STGY10[[#This Row],[INS]]), 0))</f>
        <v>0</v>
      </c>
      <c r="IO45" s="18">
        <f>STGY10[[#This Row],[PAPT]]/2</f>
        <v>0</v>
      </c>
      <c r="IP45" s="43">
        <f>IF(STGY10[[#This Row],[SNO]]=0,0,IF(IL$10, IF(STGY10[[#This Row],[INS-TL]]=0, 0, STGY10[[#This Row],[PFT]]/STGY10[[#This Row],[INS-TL]]%), STGY10[[#This Row],[PFT]]/STGY10[[#This Row],[INS-TL]]%))</f>
        <v>-100</v>
      </c>
      <c r="IS45" s="20"/>
      <c r="IT45" s="21"/>
      <c r="IZ45" s="22"/>
    </row>
    <row r="46" spans="2:260" ht="15.65" x14ac:dyDescent="0.3">
      <c r="B46" s="89">
        <f t="shared" si="0"/>
        <v>31</v>
      </c>
      <c r="C46" s="12"/>
      <c r="D46" s="18">
        <f>IF(MAIN_STGY[[#This Row],[SNO]]=0,0,IF(MAIN_STGY[[#This Row],[SNO]]=1,J$8,IF(L$10, IF(P45&gt;=M$8,0,IF(P45=0,J$8,O45)), O45)))</f>
        <v>0</v>
      </c>
      <c r="E46" s="12"/>
      <c r="F4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6" s="18">
        <f>IF(MAIN_STGY[[#This Row],[SNO]]=0,0,IF(L$10, IF(P45&gt;=M$8, 0, MAIN_STGY[[#This Row],[INS]]+H45), MAIN_STGY[[#This Row],[INS]]+H45))</f>
        <v>100</v>
      </c>
      <c r="I46" s="18">
        <f>IF(MAIN_STGY[[#This Row],[SNO]]=0,0,IF(L$10, IF(P45&gt;=M$8, 0, I45+MAIN_STGY[[#This Row],[RTN]]), I45+MAIN_STGY[[#This Row],[RTN]]))</f>
        <v>0</v>
      </c>
      <c r="J46" s="18">
        <f>MAIN_STGY[[#This Row],[RTN-TL]]-MAIN_STGY[[#This Row],[INS-TL]]</f>
        <v>-100</v>
      </c>
      <c r="K46" s="18">
        <f>IF(MAIN_STGY[[#This Row],[SNO]]=0,0,IF(L$10, IF(MAIN_STGY[[#This Row],[INS]]=0, 0, N45), N45))</f>
        <v>0</v>
      </c>
      <c r="L46" s="18">
        <f>MAIN_STGY[[#This Row],[INS]]</f>
        <v>0</v>
      </c>
      <c r="M46" s="18">
        <f>IF(MAIN_STGY[[#This Row],[WrL]]="Loss", (MAIN_STGY[[#This Row],[INS]]*(1 + P$8/100)), IF(MAIN_STGY[[#This Row],[WrL]]="Won", (0), 0))</f>
        <v>0</v>
      </c>
      <c r="N46" s="18">
        <f>IF(MAIN_STGY[[#This Row],[WrL]]="Loss", (MAIN_STGY[[#This Row],[PAM]]+MAIN_STGY[[#This Row],[LOS-TEN]]), IF(MAIN_STGY[[#This Row],[WrL]]="Won", (MAIN_STGY[[#This Row],[INS]]), 0))</f>
        <v>0</v>
      </c>
      <c r="O46" s="18">
        <f>MAIN_STGY[[#This Row],[PAPT]]/2</f>
        <v>0</v>
      </c>
      <c r="P4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6" s="97" t="str" cm="1">
        <f t="array" ref="R46">IF(DG$4,STGTL5[Strategy Name],"")</f>
        <v>Strategy 05</v>
      </c>
      <c r="S46" s="98" cm="1">
        <f t="array" ref="S46">IF(DG$4,STGTL5[Last Running Bet-on],"")</f>
        <v>0</v>
      </c>
      <c r="T46" s="99" cm="1">
        <f t="array" ref="T46">IF(DG$4,STGTL5[Last Running Value],"")</f>
        <v>100</v>
      </c>
      <c r="U46" s="85"/>
      <c r="V46" s="44"/>
      <c r="W46" s="55"/>
      <c r="X46" s="55"/>
      <c r="Z46" s="22"/>
      <c r="AB46" s="42">
        <f t="shared" si="1"/>
        <v>31</v>
      </c>
      <c r="AC46" s="12"/>
      <c r="AD46" s="18">
        <f>IF(STGY2[[#This Row],[SNO]]=0,0,IF(STGY2[[#This Row],[SNO]]=1,AJ$8,IF(AL$10, IF(AP45&gt;=AM$8,0,IF(AP45=0,AJ$8,AO45)), AO45)))</f>
        <v>0</v>
      </c>
      <c r="AE46" s="18" t="str">
        <f>IF(MAIN_STGY[[#This Row],[RSLT]]="","", MAIN_STGY[[#This Row],[RSLT]])</f>
        <v/>
      </c>
      <c r="AF4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6" s="18">
        <f>IF(STGY2[[#This Row],[SNO]]=0,0,IF(AL$10, IF(AP45&gt;=AM$8, 0, STGY2[[#This Row],[INS]]+AH45), STGY2[[#This Row],[INS]]+AH45))</f>
        <v>100</v>
      </c>
      <c r="AI46" s="18">
        <f>IF(STGY2[[#This Row],[SNO]]=0,0,IF(AL$10, IF(AP45&gt;=AM$8, 0, AI45+STGY2[[#This Row],[RTN]]), AI45+STGY2[[#This Row],[RTN]]))</f>
        <v>0</v>
      </c>
      <c r="AJ46" s="18">
        <f>STGY2[[#This Row],[RTN-TL]]-STGY2[[#This Row],[INS-TL]]</f>
        <v>-100</v>
      </c>
      <c r="AK46" s="18">
        <f>IF(STGY2[[#This Row],[SNO]]=0,0,IF(AL$10, IF(STGY2[[#This Row],[INS]]=0, 0, AN45), AN45))</f>
        <v>0</v>
      </c>
      <c r="AL46" s="18">
        <f>STGY2[[#This Row],[INS]]</f>
        <v>0</v>
      </c>
      <c r="AM46" s="18">
        <f>IF(STGY2[[#This Row],[WrL]]="Loss", (STGY2[[#This Row],[INS]]*(1 + AP$8/100)), IF(STGY2[[#This Row],[WrL]]="Won", (0), 0))</f>
        <v>0</v>
      </c>
      <c r="AN46" s="18">
        <f>IF(STGY2[[#This Row],[WrL]]="Loss", (STGY2[[#This Row],[PAM]]+STGY2[[#This Row],[LOS-TEN]]), IF(STGY2[[#This Row],[WrL]]="Won", (STGY2[[#This Row],[INS]]), 0))</f>
        <v>0</v>
      </c>
      <c r="AO46" s="18">
        <f>STGY2[[#This Row],[PAPT]]/2</f>
        <v>0</v>
      </c>
      <c r="AP46" s="43">
        <f>IF(STGY2[[#This Row],[SNO]]=0,0,IF(AL$10, IF(STGY2[[#This Row],[INS-TL]]=0, 0, STGY2[[#This Row],[PFT]]/STGY2[[#This Row],[INS-TL]]%), STGY2[[#This Row],[PFT]]/STGY2[[#This Row],[INS-TL]]%))</f>
        <v>-100</v>
      </c>
      <c r="AS46" s="20"/>
      <c r="AT46" s="21"/>
      <c r="AZ46" s="22"/>
      <c r="BB46" s="42">
        <f t="shared" si="2"/>
        <v>31</v>
      </c>
      <c r="BC46" s="12"/>
      <c r="BD46" s="18">
        <f>IF(STGY3[[#This Row],[SNO]]=0,0,IF(STGY3[[#This Row],[SNO]]=1,BJ$8,IF(BL$10, IF(BP45&gt;=BM$8,0,IF(BP45=0,BJ$8,BO45)), BO45)))</f>
        <v>0</v>
      </c>
      <c r="BE46" s="18" t="str">
        <f>IF(MAIN_STGY[[#This Row],[RSLT]]="","", MAIN_STGY[[#This Row],[RSLT]])</f>
        <v/>
      </c>
      <c r="BF4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6" s="18">
        <f>IF(STGY3[[#This Row],[SNO]]=0,0,IF(BL$10, IF(BP45&gt;=BM$8, 0, STGY3[[#This Row],[INS]]+BH45), STGY3[[#This Row],[INS]]+BH45))</f>
        <v>100</v>
      </c>
      <c r="BI46" s="18">
        <f>IF(STGY3[[#This Row],[SNO]]=0,0,IF(BL$10, IF(BP45&gt;=BM$8, 0, BI45+STGY3[[#This Row],[RTN]]), BI45+STGY3[[#This Row],[RTN]]))</f>
        <v>0</v>
      </c>
      <c r="BJ46" s="18">
        <f>STGY3[[#This Row],[RTN-TL]]-STGY3[[#This Row],[INS-TL]]</f>
        <v>-100</v>
      </c>
      <c r="BK46" s="18">
        <f>IF(STGY3[[#This Row],[SNO]]=0,0,IF(BL$10, IF(STGY3[[#This Row],[INS]]=0, 0, BN45), BN45))</f>
        <v>0</v>
      </c>
      <c r="BL46" s="18">
        <f>STGY3[[#This Row],[INS]]</f>
        <v>0</v>
      </c>
      <c r="BM46" s="18">
        <f>IF(STGY3[[#This Row],[WrL]]="Loss", (STGY3[[#This Row],[INS]]*(1 + BP$8/100)), IF(STGY3[[#This Row],[WrL]]="Won", (0), 0))</f>
        <v>0</v>
      </c>
      <c r="BN46" s="18">
        <f>IF(STGY3[[#This Row],[WrL]]="Loss", (STGY3[[#This Row],[PAM]]+STGY3[[#This Row],[LOS-TEN]]), IF(STGY3[[#This Row],[WrL]]="Won", (STGY3[[#This Row],[INS]]), 0))</f>
        <v>0</v>
      </c>
      <c r="BO46" s="18">
        <f>STGY3[[#This Row],[PAPT]]/2</f>
        <v>0</v>
      </c>
      <c r="BP46" s="43">
        <f>IF(STGY3[[#This Row],[SNO]]=0,0,IF(BL$10, IF(STGY3[[#This Row],[INS-TL]]=0, 0, STGY3[[#This Row],[PFT]]/STGY3[[#This Row],[INS-TL]]%), STGY3[[#This Row],[PFT]]/STGY3[[#This Row],[INS-TL]]%))</f>
        <v>-100</v>
      </c>
      <c r="BS46" s="20"/>
      <c r="BT46" s="21"/>
      <c r="BZ46" s="22"/>
      <c r="CB46" s="42">
        <f t="shared" si="3"/>
        <v>31</v>
      </c>
      <c r="CC46" s="12"/>
      <c r="CD46" s="18">
        <f>IF(STGY4[[#This Row],[SNO]]=0,0,IF(STGY4[[#This Row],[SNO]]=1,CJ$8,IF(CL$10, IF(CP45&gt;=CM$8,0,IF(CP45=0,CJ$8,CO45)), CO45)))</f>
        <v>0</v>
      </c>
      <c r="CE46" s="18" t="str">
        <f>IF(MAIN_STGY[[#This Row],[RSLT]]="","", MAIN_STGY[[#This Row],[RSLT]])</f>
        <v/>
      </c>
      <c r="CF4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6" s="18">
        <f>IF(STGY4[[#This Row],[SNO]]=0,0,IF(CL$10, IF(CP45&gt;=CM$8, 0, STGY4[[#This Row],[INS]]+CH45), STGY4[[#This Row],[INS]]+CH45))</f>
        <v>100</v>
      </c>
      <c r="CI46" s="18">
        <f>IF(STGY4[[#This Row],[SNO]]=0,0,IF(CL$10, IF(CP45&gt;=CM$8, 0, CI45+STGY4[[#This Row],[RTN]]), CI45+STGY4[[#This Row],[RTN]]))</f>
        <v>0</v>
      </c>
      <c r="CJ46" s="18">
        <f>STGY4[[#This Row],[RTN-TL]]-STGY4[[#This Row],[INS-TL]]</f>
        <v>-100</v>
      </c>
      <c r="CK46" s="18">
        <f>IF(STGY4[[#This Row],[SNO]]=0,0,IF(CL$10, IF(STGY4[[#This Row],[INS]]=0, 0, CN45), CN45))</f>
        <v>0</v>
      </c>
      <c r="CL46" s="18">
        <f>STGY4[[#This Row],[INS]]</f>
        <v>0</v>
      </c>
      <c r="CM46" s="18">
        <f>IF(STGY4[[#This Row],[WrL]]="Loss", (STGY4[[#This Row],[INS]]*(1 + CP$8/100)), IF(STGY4[[#This Row],[WrL]]="Won", (0), 0))</f>
        <v>0</v>
      </c>
      <c r="CN46" s="18">
        <f>IF(STGY4[[#This Row],[WrL]]="Loss", (STGY4[[#This Row],[PAM]]+STGY4[[#This Row],[LOS-TEN]]), IF(STGY4[[#This Row],[WrL]]="Won", (STGY4[[#This Row],[INS]]), 0))</f>
        <v>0</v>
      </c>
      <c r="CO46" s="18">
        <f>STGY4[[#This Row],[PAPT]]/2</f>
        <v>0</v>
      </c>
      <c r="CP46" s="43">
        <f>IF(STGY4[[#This Row],[SNO]]=0,0,IF(CL$10, IF(STGY4[[#This Row],[INS-TL]]=0, 0, STGY4[[#This Row],[PFT]]/STGY4[[#This Row],[INS-TL]]%), STGY4[[#This Row],[PFT]]/STGY4[[#This Row],[INS-TL]]%))</f>
        <v>-100</v>
      </c>
      <c r="CS46" s="20"/>
      <c r="CT46" s="21"/>
      <c r="CZ46" s="22"/>
      <c r="DB46" s="42">
        <f t="shared" si="4"/>
        <v>31</v>
      </c>
      <c r="DC46" s="12"/>
      <c r="DD46" s="18">
        <f>IF(STGY5[[#This Row],[SNO]]=0,0,IF(STGY5[[#This Row],[SNO]]=1,DJ$8,IF(DL$10, IF(DP45&gt;=DM$8,0,IF(DP45=0,DJ$8,DO45)), DO45)))</f>
        <v>0</v>
      </c>
      <c r="DE46" s="18" t="str">
        <f>IF(MAIN_STGY[[#This Row],[RSLT]]="","", MAIN_STGY[[#This Row],[RSLT]])</f>
        <v/>
      </c>
      <c r="DF4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6" s="18">
        <f>IF(STGY5[[#This Row],[SNO]]=0,0,IF(DL$10, IF(DP45&gt;=DM$8, 0, STGY5[[#This Row],[INS]]+DH45), STGY5[[#This Row],[INS]]+DH45))</f>
        <v>100</v>
      </c>
      <c r="DI46" s="18">
        <f>IF(STGY5[[#This Row],[SNO]]=0,0,IF(DL$10, IF(DP45&gt;=DM$8, 0, DI45+STGY5[[#This Row],[RTN]]), DI45+STGY5[[#This Row],[RTN]]))</f>
        <v>0</v>
      </c>
      <c r="DJ46" s="18">
        <f>STGY5[[#This Row],[RTN-TL]]-STGY5[[#This Row],[INS-TL]]</f>
        <v>-100</v>
      </c>
      <c r="DK46" s="18">
        <f>IF(STGY5[[#This Row],[SNO]]=0,0,IF(DL$10, IF(STGY5[[#This Row],[INS]]=0, 0, DN45), DN45))</f>
        <v>0</v>
      </c>
      <c r="DL46" s="18">
        <f>STGY5[[#This Row],[INS]]</f>
        <v>0</v>
      </c>
      <c r="DM46" s="18">
        <f>IF(STGY5[[#This Row],[WrL]]="Loss", (STGY5[[#This Row],[INS]]*(1 + DP$8/100)), IF(STGY5[[#This Row],[WrL]]="Won", (0), 0))</f>
        <v>0</v>
      </c>
      <c r="DN46" s="18">
        <f>IF(STGY5[[#This Row],[WrL]]="Loss", (STGY5[[#This Row],[PAM]]+STGY5[[#This Row],[LOS-TEN]]), IF(STGY5[[#This Row],[WrL]]="Won", (STGY5[[#This Row],[INS]]), 0))</f>
        <v>0</v>
      </c>
      <c r="DO46" s="18">
        <f>STGY5[[#This Row],[PAPT]]/2</f>
        <v>0</v>
      </c>
      <c r="DP46" s="43">
        <f>IF(STGY5[[#This Row],[SNO]]=0,0,IF(DL$10, IF(STGY5[[#This Row],[INS-TL]]=0, 0, STGY5[[#This Row],[PFT]]/STGY5[[#This Row],[INS-TL]]%), STGY5[[#This Row],[PFT]]/STGY5[[#This Row],[INS-TL]]%))</f>
        <v>-100</v>
      </c>
      <c r="DS46" s="20"/>
      <c r="DT46" s="21"/>
      <c r="DZ46" s="22"/>
      <c r="EB46" s="42">
        <f t="shared" si="5"/>
        <v>31</v>
      </c>
      <c r="EC46" s="12"/>
      <c r="ED46" s="18">
        <f>IF(STGY6[[#This Row],[SNO]]=0,0,IF(STGY6[[#This Row],[SNO]]=1,EJ$8,IF(EL$10, IF(EP45&gt;=EM$8,0,IF(EP45=0,EJ$8,EO45)), EO45)))</f>
        <v>0</v>
      </c>
      <c r="EE46" s="18" t="str">
        <f>IF(MAIN_STGY[[#This Row],[RSLT]]="","", MAIN_STGY[[#This Row],[RSLT]])</f>
        <v/>
      </c>
      <c r="EF4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6" s="18">
        <f>IF(STGY6[[#This Row],[SNO]]=0,0,IF(EL$10, IF(EP45&gt;=EM$8, 0, STGY6[[#This Row],[INS]]+EH45), STGY6[[#This Row],[INS]]+EH45))</f>
        <v>100</v>
      </c>
      <c r="EI46" s="18">
        <f>IF(STGY6[[#This Row],[SNO]]=0,0,IF(EL$10, IF(EP45&gt;=EM$8, 0, EI45+STGY6[[#This Row],[RTN]]), EI45+STGY6[[#This Row],[RTN]]))</f>
        <v>0</v>
      </c>
      <c r="EJ46" s="18">
        <f>STGY6[[#This Row],[RTN-TL]]-STGY6[[#This Row],[INS-TL]]</f>
        <v>-100</v>
      </c>
      <c r="EK46" s="18">
        <f>IF(STGY6[[#This Row],[SNO]]=0,0,IF(EL$10, IF(STGY6[[#This Row],[INS]]=0, 0, EN45), EN45))</f>
        <v>0</v>
      </c>
      <c r="EL46" s="18">
        <f>STGY6[[#This Row],[INS]]</f>
        <v>0</v>
      </c>
      <c r="EM46" s="18">
        <f>IF(STGY6[[#This Row],[WrL]]="Loss", (STGY6[[#This Row],[INS]]*(1 + EP$8/100)), IF(STGY6[[#This Row],[WrL]]="Won", (0), 0))</f>
        <v>0</v>
      </c>
      <c r="EN46" s="18">
        <f>IF(STGY6[[#This Row],[WrL]]="Loss", (STGY6[[#This Row],[PAM]]+STGY6[[#This Row],[LOS-TEN]]), IF(STGY6[[#This Row],[WrL]]="Won", (STGY6[[#This Row],[INS]]), 0))</f>
        <v>0</v>
      </c>
      <c r="EO46" s="18">
        <f>STGY6[[#This Row],[PAPT]]/2</f>
        <v>0</v>
      </c>
      <c r="EP46" s="43">
        <f>IF(STGY6[[#This Row],[SNO]]=0,0,IF(EL$10, IF(STGY6[[#This Row],[INS-TL]]=0, 0, STGY6[[#This Row],[PFT]]/STGY6[[#This Row],[INS-TL]]%), STGY6[[#This Row],[PFT]]/STGY6[[#This Row],[INS-TL]]%))</f>
        <v>-100</v>
      </c>
      <c r="ES46" s="20"/>
      <c r="ET46" s="21"/>
      <c r="EZ46" s="22"/>
      <c r="FB46" s="42">
        <f t="shared" si="6"/>
        <v>31</v>
      </c>
      <c r="FC46" s="12"/>
      <c r="FD46" s="18">
        <f>IF(STGY7[[#This Row],[SNO]]=0,0,IF(STGY7[[#This Row],[SNO]]=1,FJ$8,IF(FL$10, IF(FP45&gt;=FM$8,0,IF(FP45=0,FJ$8,FO45)), FO45)))</f>
        <v>0</v>
      </c>
      <c r="FE46" s="18" t="str">
        <f>IF(MAIN_STGY[[#This Row],[RSLT]]="","", MAIN_STGY[[#This Row],[RSLT]])</f>
        <v/>
      </c>
      <c r="FF4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6" s="18">
        <f>IF(STGY7[[#This Row],[SNO]]=0,0,IF(FL$10, IF(FP45&gt;=FM$8, 0, STGY7[[#This Row],[INS]]+FH45), STGY7[[#This Row],[INS]]+FH45))</f>
        <v>100</v>
      </c>
      <c r="FI46" s="18">
        <f>IF(STGY7[[#This Row],[SNO]]=0,0,IF(FL$10, IF(FP45&gt;=FM$8, 0, FI45+STGY7[[#This Row],[RTN]]), FI45+STGY7[[#This Row],[RTN]]))</f>
        <v>0</v>
      </c>
      <c r="FJ46" s="18">
        <f>STGY7[[#This Row],[RTN-TL]]-STGY7[[#This Row],[INS-TL]]</f>
        <v>-100</v>
      </c>
      <c r="FK46" s="18">
        <f>IF(STGY7[[#This Row],[SNO]]=0,0,IF(FL$10, IF(STGY7[[#This Row],[INS]]=0, 0, FN45), FN45))</f>
        <v>0</v>
      </c>
      <c r="FL46" s="18">
        <f>STGY7[[#This Row],[INS]]</f>
        <v>0</v>
      </c>
      <c r="FM46" s="18">
        <f>IF(STGY7[[#This Row],[WrL]]="Loss", (STGY7[[#This Row],[INS]]*(1 + FP$8/100)), IF(STGY7[[#This Row],[WrL]]="Won", (0), 0))</f>
        <v>0</v>
      </c>
      <c r="FN46" s="18">
        <f>IF(STGY7[[#This Row],[WrL]]="Loss", (STGY7[[#This Row],[PAM]]+STGY7[[#This Row],[LOS-TEN]]), IF(STGY7[[#This Row],[WrL]]="Won", (STGY7[[#This Row],[INS]]), 0))</f>
        <v>0</v>
      </c>
      <c r="FO46" s="18">
        <f>STGY7[[#This Row],[PAPT]]/2</f>
        <v>0</v>
      </c>
      <c r="FP46" s="43">
        <f>IF(STGY7[[#This Row],[SNO]]=0,0,IF(FL$10, IF(STGY7[[#This Row],[INS-TL]]=0, 0, STGY7[[#This Row],[PFT]]/STGY7[[#This Row],[INS-TL]]%), STGY7[[#This Row],[PFT]]/STGY7[[#This Row],[INS-TL]]%))</f>
        <v>-100</v>
      </c>
      <c r="FS46" s="20"/>
      <c r="FT46" s="21"/>
      <c r="FZ46" s="22"/>
      <c r="GB46" s="42">
        <f t="shared" si="7"/>
        <v>31</v>
      </c>
      <c r="GC46" s="12"/>
      <c r="GD46" s="18">
        <f>IF(STGY8[[#This Row],[SNO]]=0,0,IF(STGY8[[#This Row],[SNO]]=1,GJ$8,IF(GL$10, IF(GP45&gt;=GM$8,0,IF(GP45=0,GJ$8,GO45)), GO45)))</f>
        <v>0</v>
      </c>
      <c r="GE46" s="18" t="str">
        <f>IF(MAIN_STGY[[#This Row],[RSLT]]="","", MAIN_STGY[[#This Row],[RSLT]])</f>
        <v/>
      </c>
      <c r="GF4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6" s="18">
        <f>IF(STGY8[[#This Row],[SNO]]=0,0,IF(GL$10, IF(GP45&gt;=GM$8, 0, STGY8[[#This Row],[INS]]+GH45), STGY8[[#This Row],[INS]]+GH45))</f>
        <v>100</v>
      </c>
      <c r="GI46" s="18">
        <f>IF(STGY8[[#This Row],[SNO]]=0,0,IF(GL$10, IF(GP45&gt;=GM$8, 0, GI45+STGY8[[#This Row],[RTN]]), GI45+STGY8[[#This Row],[RTN]]))</f>
        <v>0</v>
      </c>
      <c r="GJ46" s="18">
        <f>STGY8[[#This Row],[RTN-TL]]-STGY8[[#This Row],[INS-TL]]</f>
        <v>-100</v>
      </c>
      <c r="GK46" s="18">
        <f>IF(STGY8[[#This Row],[SNO]]=0,0,IF(GL$10, IF(STGY8[[#This Row],[INS]]=0, 0, GN45), GN45))</f>
        <v>0</v>
      </c>
      <c r="GL46" s="18">
        <f>STGY8[[#This Row],[INS]]</f>
        <v>0</v>
      </c>
      <c r="GM46" s="18">
        <f>IF(STGY8[[#This Row],[WrL]]="Loss", (STGY8[[#This Row],[INS]]*(1 + GP$8/100)), IF(STGY8[[#This Row],[WrL]]="Won", (0), 0))</f>
        <v>0</v>
      </c>
      <c r="GN46" s="18">
        <f>IF(STGY8[[#This Row],[WrL]]="Loss", (STGY8[[#This Row],[PAM]]+STGY8[[#This Row],[LOS-TEN]]), IF(STGY8[[#This Row],[WrL]]="Won", (STGY8[[#This Row],[INS]]), 0))</f>
        <v>0</v>
      </c>
      <c r="GO46" s="18">
        <f>STGY8[[#This Row],[PAPT]]/2</f>
        <v>0</v>
      </c>
      <c r="GP46" s="43">
        <f>IF(STGY8[[#This Row],[SNO]]=0,0,IF(GL$10, IF(STGY8[[#This Row],[INS-TL]]=0, 0, STGY8[[#This Row],[PFT]]/STGY8[[#This Row],[INS-TL]]%), STGY8[[#This Row],[PFT]]/STGY8[[#This Row],[INS-TL]]%))</f>
        <v>-100</v>
      </c>
      <c r="GS46" s="20"/>
      <c r="GT46" s="21"/>
      <c r="GZ46" s="22"/>
      <c r="HB46" s="42">
        <f t="shared" si="8"/>
        <v>31</v>
      </c>
      <c r="HC46" s="12"/>
      <c r="HD46" s="18">
        <f>IF(STGY9[[#This Row],[SNO]]=0,0,IF(STGY9[[#This Row],[SNO]]=1,HJ$8,IF(HL$10, IF(HP45&gt;=HM$8,0,IF(HP45=0,HJ$8,HO45)), HO45)))</f>
        <v>0</v>
      </c>
      <c r="HE46" s="18" t="str">
        <f>IF(MAIN_STGY[[#This Row],[RSLT]]="","", MAIN_STGY[[#This Row],[RSLT]])</f>
        <v/>
      </c>
      <c r="HF4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6" s="18">
        <f>IF(STGY9[[#This Row],[SNO]]=0,0,IF(HL$10, IF(HP45&gt;=HM$8, 0, STGY9[[#This Row],[INS]]+HH45), STGY9[[#This Row],[INS]]+HH45))</f>
        <v>100</v>
      </c>
      <c r="HI46" s="18">
        <f>IF(STGY9[[#This Row],[SNO]]=0,0,IF(HL$10, IF(HP45&gt;=HM$8, 0, HI45+STGY9[[#This Row],[RTN]]), HI45+STGY9[[#This Row],[RTN]]))</f>
        <v>0</v>
      </c>
      <c r="HJ46" s="18">
        <f>STGY9[[#This Row],[RTN-TL]]-STGY9[[#This Row],[INS-TL]]</f>
        <v>-100</v>
      </c>
      <c r="HK46" s="18">
        <f>IF(STGY9[[#This Row],[SNO]]=0,0,IF(HL$10, IF(STGY9[[#This Row],[INS]]=0, 0, HN45), HN45))</f>
        <v>0</v>
      </c>
      <c r="HL46" s="18">
        <f>STGY9[[#This Row],[INS]]</f>
        <v>0</v>
      </c>
      <c r="HM46" s="18">
        <f>IF(STGY9[[#This Row],[WrL]]="Loss", (STGY9[[#This Row],[INS]]*(1 + HP$8/100)), IF(STGY9[[#This Row],[WrL]]="Won", (0), 0))</f>
        <v>0</v>
      </c>
      <c r="HN46" s="18">
        <f>IF(STGY9[[#This Row],[WrL]]="Loss", (STGY9[[#This Row],[PAM]]+STGY9[[#This Row],[LOS-TEN]]), IF(STGY9[[#This Row],[WrL]]="Won", (STGY9[[#This Row],[INS]]), 0))</f>
        <v>0</v>
      </c>
      <c r="HO46" s="18">
        <f>STGY9[[#This Row],[PAPT]]/2</f>
        <v>0</v>
      </c>
      <c r="HP46" s="43">
        <f>IF(STGY9[[#This Row],[SNO]]=0,0,IF(HL$10, IF(STGY9[[#This Row],[INS-TL]]=0, 0, STGY9[[#This Row],[PFT]]/STGY9[[#This Row],[INS-TL]]%), STGY9[[#This Row],[PFT]]/STGY9[[#This Row],[INS-TL]]%))</f>
        <v>-100</v>
      </c>
      <c r="HS46" s="20"/>
      <c r="HT46" s="21"/>
      <c r="HZ46" s="22"/>
      <c r="IB46" s="42">
        <f t="shared" si="9"/>
        <v>31</v>
      </c>
      <c r="IC46" s="12"/>
      <c r="ID46" s="18">
        <f>IF(STGY10[[#This Row],[SNO]]=0,0,IF(STGY10[[#This Row],[SNO]]=1,IJ$8,IF(IL$10, IF(IP45&gt;=IM$8,0,IF(IP45=0,IJ$8,IO45)), IO45)))</f>
        <v>0</v>
      </c>
      <c r="IE46" s="18" t="str">
        <f>IF(MAIN_STGY[[#This Row],[RSLT]]="","", MAIN_STGY[[#This Row],[RSLT]])</f>
        <v/>
      </c>
      <c r="IF4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6" s="18">
        <f>IF(STGY10[[#This Row],[SNO]]=0,0,IF(IL$10, IF(IP45&gt;=IM$8, 0, STGY10[[#This Row],[INS]]+IH45), STGY10[[#This Row],[INS]]+IH45))</f>
        <v>100</v>
      </c>
      <c r="II46" s="18">
        <f>IF(STGY10[[#This Row],[SNO]]=0,0,IF(IL$10, IF(IP45&gt;=IM$8, 0, II45+STGY10[[#This Row],[RTN]]), II45+STGY10[[#This Row],[RTN]]))</f>
        <v>0</v>
      </c>
      <c r="IJ46" s="18">
        <f>STGY10[[#This Row],[RTN-TL]]-STGY10[[#This Row],[INS-TL]]</f>
        <v>-100</v>
      </c>
      <c r="IK46" s="18">
        <f>IF(STGY10[[#This Row],[SNO]]=0,0,IF(IL$10, IF(STGY10[[#This Row],[INS]]=0, 0, IN45), IN45))</f>
        <v>0</v>
      </c>
      <c r="IL46" s="18">
        <f>STGY10[[#This Row],[INS]]</f>
        <v>0</v>
      </c>
      <c r="IM46" s="18">
        <f>IF(STGY10[[#This Row],[WrL]]="Loss", (STGY10[[#This Row],[INS]]*(1 + IP$8/100)), IF(STGY10[[#This Row],[WrL]]="Won", (0), 0))</f>
        <v>0</v>
      </c>
      <c r="IN46" s="18">
        <f>IF(STGY10[[#This Row],[WrL]]="Loss", (STGY10[[#This Row],[PAM]]+STGY10[[#This Row],[LOS-TEN]]), IF(STGY10[[#This Row],[WrL]]="Won", (STGY10[[#This Row],[INS]]), 0))</f>
        <v>0</v>
      </c>
      <c r="IO46" s="18">
        <f>STGY10[[#This Row],[PAPT]]/2</f>
        <v>0</v>
      </c>
      <c r="IP46" s="43">
        <f>IF(STGY10[[#This Row],[SNO]]=0,0,IF(IL$10, IF(STGY10[[#This Row],[INS-TL]]=0, 0, STGY10[[#This Row],[PFT]]/STGY10[[#This Row],[INS-TL]]%), STGY10[[#This Row],[PFT]]/STGY10[[#This Row],[INS-TL]]%))</f>
        <v>-100</v>
      </c>
      <c r="IS46" s="20"/>
      <c r="IT46" s="21"/>
      <c r="IZ46" s="22"/>
    </row>
    <row r="47" spans="2:260" ht="15.65" x14ac:dyDescent="0.3">
      <c r="B47" s="89">
        <f t="shared" ref="B47:B78" si="10">IF(B46="SNO",0,B46+1)</f>
        <v>32</v>
      </c>
      <c r="C47" s="12"/>
      <c r="D47" s="18">
        <f>IF(MAIN_STGY[[#This Row],[SNO]]=0,0,IF(MAIN_STGY[[#This Row],[SNO]]=1,J$8,IF(L$10, IF(P46&gt;=M$8,0,IF(P46=0,J$8,O46)), O46)))</f>
        <v>0</v>
      </c>
      <c r="E47" s="12"/>
      <c r="F4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7" s="18">
        <f>IF(MAIN_STGY[[#This Row],[SNO]]=0,0,IF(L$10, IF(P46&gt;=M$8, 0, MAIN_STGY[[#This Row],[INS]]+H46), MAIN_STGY[[#This Row],[INS]]+H46))</f>
        <v>100</v>
      </c>
      <c r="I47" s="18">
        <f>IF(MAIN_STGY[[#This Row],[SNO]]=0,0,IF(L$10, IF(P46&gt;=M$8, 0, I46+MAIN_STGY[[#This Row],[RTN]]), I46+MAIN_STGY[[#This Row],[RTN]]))</f>
        <v>0</v>
      </c>
      <c r="J47" s="18">
        <f>MAIN_STGY[[#This Row],[RTN-TL]]-MAIN_STGY[[#This Row],[INS-TL]]</f>
        <v>-100</v>
      </c>
      <c r="K47" s="18">
        <f>IF(MAIN_STGY[[#This Row],[SNO]]=0,0,IF(L$10, IF(MAIN_STGY[[#This Row],[INS]]=0, 0, N46), N46))</f>
        <v>0</v>
      </c>
      <c r="L47" s="18">
        <f>MAIN_STGY[[#This Row],[INS]]</f>
        <v>0</v>
      </c>
      <c r="M47" s="18">
        <f>IF(MAIN_STGY[[#This Row],[WrL]]="Loss", (MAIN_STGY[[#This Row],[INS]]*(1 + P$8/100)), IF(MAIN_STGY[[#This Row],[WrL]]="Won", (0), 0))</f>
        <v>0</v>
      </c>
      <c r="N47" s="18">
        <f>IF(MAIN_STGY[[#This Row],[WrL]]="Loss", (MAIN_STGY[[#This Row],[PAM]]+MAIN_STGY[[#This Row],[LOS-TEN]]), IF(MAIN_STGY[[#This Row],[WrL]]="Won", (MAIN_STGY[[#This Row],[INS]]), 0))</f>
        <v>0</v>
      </c>
      <c r="O47" s="18">
        <f>MAIN_STGY[[#This Row],[PAPT]]/2</f>
        <v>0</v>
      </c>
      <c r="P4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7" s="97" t="str" cm="1">
        <f t="array" ref="R47">IF(EG$4,STGTL6[Strategy Name],"")</f>
        <v>Strategy 06</v>
      </c>
      <c r="S47" s="98" cm="1">
        <f t="array" ref="S47">IF(EG$4,STGTL6[Last Running Bet-on],"")</f>
        <v>0</v>
      </c>
      <c r="T47" s="99" cm="1">
        <f t="array" ref="T47">IF(EG$4,STGTL6[Last Running Value],"")</f>
        <v>100</v>
      </c>
      <c r="U47" s="85"/>
      <c r="V47" s="44"/>
      <c r="W47" s="55"/>
      <c r="X47" s="55"/>
      <c r="Z47" s="22"/>
      <c r="AB47" s="42">
        <f t="shared" si="1"/>
        <v>32</v>
      </c>
      <c r="AC47" s="12"/>
      <c r="AD47" s="18">
        <f>IF(STGY2[[#This Row],[SNO]]=0,0,IF(STGY2[[#This Row],[SNO]]=1,AJ$8,IF(AL$10, IF(AP46&gt;=AM$8,0,IF(AP46=0,AJ$8,AO46)), AO46)))</f>
        <v>0</v>
      </c>
      <c r="AE47" s="18" t="str">
        <f>IF(MAIN_STGY[[#This Row],[RSLT]]="","", MAIN_STGY[[#This Row],[RSLT]])</f>
        <v/>
      </c>
      <c r="AF4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7" s="18">
        <f>IF(STGY2[[#This Row],[SNO]]=0,0,IF(AL$10, IF(AP46&gt;=AM$8, 0, STGY2[[#This Row],[INS]]+AH46), STGY2[[#This Row],[INS]]+AH46))</f>
        <v>100</v>
      </c>
      <c r="AI47" s="18">
        <f>IF(STGY2[[#This Row],[SNO]]=0,0,IF(AL$10, IF(AP46&gt;=AM$8, 0, AI46+STGY2[[#This Row],[RTN]]), AI46+STGY2[[#This Row],[RTN]]))</f>
        <v>0</v>
      </c>
      <c r="AJ47" s="18">
        <f>STGY2[[#This Row],[RTN-TL]]-STGY2[[#This Row],[INS-TL]]</f>
        <v>-100</v>
      </c>
      <c r="AK47" s="18">
        <f>IF(STGY2[[#This Row],[SNO]]=0,0,IF(AL$10, IF(STGY2[[#This Row],[INS]]=0, 0, AN46), AN46))</f>
        <v>0</v>
      </c>
      <c r="AL47" s="18">
        <f>STGY2[[#This Row],[INS]]</f>
        <v>0</v>
      </c>
      <c r="AM47" s="18">
        <f>IF(STGY2[[#This Row],[WrL]]="Loss", (STGY2[[#This Row],[INS]]*(1 + AP$8/100)), IF(STGY2[[#This Row],[WrL]]="Won", (0), 0))</f>
        <v>0</v>
      </c>
      <c r="AN47" s="18">
        <f>IF(STGY2[[#This Row],[WrL]]="Loss", (STGY2[[#This Row],[PAM]]+STGY2[[#This Row],[LOS-TEN]]), IF(STGY2[[#This Row],[WrL]]="Won", (STGY2[[#This Row],[INS]]), 0))</f>
        <v>0</v>
      </c>
      <c r="AO47" s="18">
        <f>STGY2[[#This Row],[PAPT]]/2</f>
        <v>0</v>
      </c>
      <c r="AP47" s="43">
        <f>IF(STGY2[[#This Row],[SNO]]=0,0,IF(AL$10, IF(STGY2[[#This Row],[INS-TL]]=0, 0, STGY2[[#This Row],[PFT]]/STGY2[[#This Row],[INS-TL]]%), STGY2[[#This Row],[PFT]]/STGY2[[#This Row],[INS-TL]]%))</f>
        <v>-100</v>
      </c>
      <c r="AS47" s="20"/>
      <c r="AT47" s="21"/>
      <c r="AZ47" s="22"/>
      <c r="BB47" s="42">
        <f t="shared" si="2"/>
        <v>32</v>
      </c>
      <c r="BC47" s="12"/>
      <c r="BD47" s="18">
        <f>IF(STGY3[[#This Row],[SNO]]=0,0,IF(STGY3[[#This Row],[SNO]]=1,BJ$8,IF(BL$10, IF(BP46&gt;=BM$8,0,IF(BP46=0,BJ$8,BO46)), BO46)))</f>
        <v>0</v>
      </c>
      <c r="BE47" s="18" t="str">
        <f>IF(MAIN_STGY[[#This Row],[RSLT]]="","", MAIN_STGY[[#This Row],[RSLT]])</f>
        <v/>
      </c>
      <c r="BF4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7" s="18">
        <f>IF(STGY3[[#This Row],[SNO]]=0,0,IF(BL$10, IF(BP46&gt;=BM$8, 0, STGY3[[#This Row],[INS]]+BH46), STGY3[[#This Row],[INS]]+BH46))</f>
        <v>100</v>
      </c>
      <c r="BI47" s="18">
        <f>IF(STGY3[[#This Row],[SNO]]=0,0,IF(BL$10, IF(BP46&gt;=BM$8, 0, BI46+STGY3[[#This Row],[RTN]]), BI46+STGY3[[#This Row],[RTN]]))</f>
        <v>0</v>
      </c>
      <c r="BJ47" s="18">
        <f>STGY3[[#This Row],[RTN-TL]]-STGY3[[#This Row],[INS-TL]]</f>
        <v>-100</v>
      </c>
      <c r="BK47" s="18">
        <f>IF(STGY3[[#This Row],[SNO]]=0,0,IF(BL$10, IF(STGY3[[#This Row],[INS]]=0, 0, BN46), BN46))</f>
        <v>0</v>
      </c>
      <c r="BL47" s="18">
        <f>STGY3[[#This Row],[INS]]</f>
        <v>0</v>
      </c>
      <c r="BM47" s="18">
        <f>IF(STGY3[[#This Row],[WrL]]="Loss", (STGY3[[#This Row],[INS]]*(1 + BP$8/100)), IF(STGY3[[#This Row],[WrL]]="Won", (0), 0))</f>
        <v>0</v>
      </c>
      <c r="BN47" s="18">
        <f>IF(STGY3[[#This Row],[WrL]]="Loss", (STGY3[[#This Row],[PAM]]+STGY3[[#This Row],[LOS-TEN]]), IF(STGY3[[#This Row],[WrL]]="Won", (STGY3[[#This Row],[INS]]), 0))</f>
        <v>0</v>
      </c>
      <c r="BO47" s="18">
        <f>STGY3[[#This Row],[PAPT]]/2</f>
        <v>0</v>
      </c>
      <c r="BP47" s="43">
        <f>IF(STGY3[[#This Row],[SNO]]=0,0,IF(BL$10, IF(STGY3[[#This Row],[INS-TL]]=0, 0, STGY3[[#This Row],[PFT]]/STGY3[[#This Row],[INS-TL]]%), STGY3[[#This Row],[PFT]]/STGY3[[#This Row],[INS-TL]]%))</f>
        <v>-100</v>
      </c>
      <c r="BS47" s="20"/>
      <c r="BT47" s="21"/>
      <c r="BZ47" s="22"/>
      <c r="CB47" s="42">
        <f t="shared" si="3"/>
        <v>32</v>
      </c>
      <c r="CC47" s="12"/>
      <c r="CD47" s="18">
        <f>IF(STGY4[[#This Row],[SNO]]=0,0,IF(STGY4[[#This Row],[SNO]]=1,CJ$8,IF(CL$10, IF(CP46&gt;=CM$8,0,IF(CP46=0,CJ$8,CO46)), CO46)))</f>
        <v>0</v>
      </c>
      <c r="CE47" s="18" t="str">
        <f>IF(MAIN_STGY[[#This Row],[RSLT]]="","", MAIN_STGY[[#This Row],[RSLT]])</f>
        <v/>
      </c>
      <c r="CF4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7" s="18">
        <f>IF(STGY4[[#This Row],[SNO]]=0,0,IF(CL$10, IF(CP46&gt;=CM$8, 0, STGY4[[#This Row],[INS]]+CH46), STGY4[[#This Row],[INS]]+CH46))</f>
        <v>100</v>
      </c>
      <c r="CI47" s="18">
        <f>IF(STGY4[[#This Row],[SNO]]=0,0,IF(CL$10, IF(CP46&gt;=CM$8, 0, CI46+STGY4[[#This Row],[RTN]]), CI46+STGY4[[#This Row],[RTN]]))</f>
        <v>0</v>
      </c>
      <c r="CJ47" s="18">
        <f>STGY4[[#This Row],[RTN-TL]]-STGY4[[#This Row],[INS-TL]]</f>
        <v>-100</v>
      </c>
      <c r="CK47" s="18">
        <f>IF(STGY4[[#This Row],[SNO]]=0,0,IF(CL$10, IF(STGY4[[#This Row],[INS]]=0, 0, CN46), CN46))</f>
        <v>0</v>
      </c>
      <c r="CL47" s="18">
        <f>STGY4[[#This Row],[INS]]</f>
        <v>0</v>
      </c>
      <c r="CM47" s="18">
        <f>IF(STGY4[[#This Row],[WrL]]="Loss", (STGY4[[#This Row],[INS]]*(1 + CP$8/100)), IF(STGY4[[#This Row],[WrL]]="Won", (0), 0))</f>
        <v>0</v>
      </c>
      <c r="CN47" s="18">
        <f>IF(STGY4[[#This Row],[WrL]]="Loss", (STGY4[[#This Row],[PAM]]+STGY4[[#This Row],[LOS-TEN]]), IF(STGY4[[#This Row],[WrL]]="Won", (STGY4[[#This Row],[INS]]), 0))</f>
        <v>0</v>
      </c>
      <c r="CO47" s="18">
        <f>STGY4[[#This Row],[PAPT]]/2</f>
        <v>0</v>
      </c>
      <c r="CP47" s="43">
        <f>IF(STGY4[[#This Row],[SNO]]=0,0,IF(CL$10, IF(STGY4[[#This Row],[INS-TL]]=0, 0, STGY4[[#This Row],[PFT]]/STGY4[[#This Row],[INS-TL]]%), STGY4[[#This Row],[PFT]]/STGY4[[#This Row],[INS-TL]]%))</f>
        <v>-100</v>
      </c>
      <c r="CS47" s="20"/>
      <c r="CT47" s="21"/>
      <c r="CZ47" s="22"/>
      <c r="DB47" s="42">
        <f t="shared" si="4"/>
        <v>32</v>
      </c>
      <c r="DC47" s="12"/>
      <c r="DD47" s="18">
        <f>IF(STGY5[[#This Row],[SNO]]=0,0,IF(STGY5[[#This Row],[SNO]]=1,DJ$8,IF(DL$10, IF(DP46&gt;=DM$8,0,IF(DP46=0,DJ$8,DO46)), DO46)))</f>
        <v>0</v>
      </c>
      <c r="DE47" s="18" t="str">
        <f>IF(MAIN_STGY[[#This Row],[RSLT]]="","", MAIN_STGY[[#This Row],[RSLT]])</f>
        <v/>
      </c>
      <c r="DF4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7" s="18">
        <f>IF(STGY5[[#This Row],[SNO]]=0,0,IF(DL$10, IF(DP46&gt;=DM$8, 0, STGY5[[#This Row],[INS]]+DH46), STGY5[[#This Row],[INS]]+DH46))</f>
        <v>100</v>
      </c>
      <c r="DI47" s="18">
        <f>IF(STGY5[[#This Row],[SNO]]=0,0,IF(DL$10, IF(DP46&gt;=DM$8, 0, DI46+STGY5[[#This Row],[RTN]]), DI46+STGY5[[#This Row],[RTN]]))</f>
        <v>0</v>
      </c>
      <c r="DJ47" s="18">
        <f>STGY5[[#This Row],[RTN-TL]]-STGY5[[#This Row],[INS-TL]]</f>
        <v>-100</v>
      </c>
      <c r="DK47" s="18">
        <f>IF(STGY5[[#This Row],[SNO]]=0,0,IF(DL$10, IF(STGY5[[#This Row],[INS]]=0, 0, DN46), DN46))</f>
        <v>0</v>
      </c>
      <c r="DL47" s="18">
        <f>STGY5[[#This Row],[INS]]</f>
        <v>0</v>
      </c>
      <c r="DM47" s="18">
        <f>IF(STGY5[[#This Row],[WrL]]="Loss", (STGY5[[#This Row],[INS]]*(1 + DP$8/100)), IF(STGY5[[#This Row],[WrL]]="Won", (0), 0))</f>
        <v>0</v>
      </c>
      <c r="DN47" s="18">
        <f>IF(STGY5[[#This Row],[WrL]]="Loss", (STGY5[[#This Row],[PAM]]+STGY5[[#This Row],[LOS-TEN]]), IF(STGY5[[#This Row],[WrL]]="Won", (STGY5[[#This Row],[INS]]), 0))</f>
        <v>0</v>
      </c>
      <c r="DO47" s="18">
        <f>STGY5[[#This Row],[PAPT]]/2</f>
        <v>0</v>
      </c>
      <c r="DP47" s="43">
        <f>IF(STGY5[[#This Row],[SNO]]=0,0,IF(DL$10, IF(STGY5[[#This Row],[INS-TL]]=0, 0, STGY5[[#This Row],[PFT]]/STGY5[[#This Row],[INS-TL]]%), STGY5[[#This Row],[PFT]]/STGY5[[#This Row],[INS-TL]]%))</f>
        <v>-100</v>
      </c>
      <c r="DS47" s="20"/>
      <c r="DT47" s="21"/>
      <c r="DZ47" s="22"/>
      <c r="EB47" s="42">
        <f t="shared" si="5"/>
        <v>32</v>
      </c>
      <c r="EC47" s="12"/>
      <c r="ED47" s="18">
        <f>IF(STGY6[[#This Row],[SNO]]=0,0,IF(STGY6[[#This Row],[SNO]]=1,EJ$8,IF(EL$10, IF(EP46&gt;=EM$8,0,IF(EP46=0,EJ$8,EO46)), EO46)))</f>
        <v>0</v>
      </c>
      <c r="EE47" s="18" t="str">
        <f>IF(MAIN_STGY[[#This Row],[RSLT]]="","", MAIN_STGY[[#This Row],[RSLT]])</f>
        <v/>
      </c>
      <c r="EF4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7" s="18">
        <f>IF(STGY6[[#This Row],[SNO]]=0,0,IF(EL$10, IF(EP46&gt;=EM$8, 0, STGY6[[#This Row],[INS]]+EH46), STGY6[[#This Row],[INS]]+EH46))</f>
        <v>100</v>
      </c>
      <c r="EI47" s="18">
        <f>IF(STGY6[[#This Row],[SNO]]=0,0,IF(EL$10, IF(EP46&gt;=EM$8, 0, EI46+STGY6[[#This Row],[RTN]]), EI46+STGY6[[#This Row],[RTN]]))</f>
        <v>0</v>
      </c>
      <c r="EJ47" s="18">
        <f>STGY6[[#This Row],[RTN-TL]]-STGY6[[#This Row],[INS-TL]]</f>
        <v>-100</v>
      </c>
      <c r="EK47" s="18">
        <f>IF(STGY6[[#This Row],[SNO]]=0,0,IF(EL$10, IF(STGY6[[#This Row],[INS]]=0, 0, EN46), EN46))</f>
        <v>0</v>
      </c>
      <c r="EL47" s="18">
        <f>STGY6[[#This Row],[INS]]</f>
        <v>0</v>
      </c>
      <c r="EM47" s="18">
        <f>IF(STGY6[[#This Row],[WrL]]="Loss", (STGY6[[#This Row],[INS]]*(1 + EP$8/100)), IF(STGY6[[#This Row],[WrL]]="Won", (0), 0))</f>
        <v>0</v>
      </c>
      <c r="EN47" s="18">
        <f>IF(STGY6[[#This Row],[WrL]]="Loss", (STGY6[[#This Row],[PAM]]+STGY6[[#This Row],[LOS-TEN]]), IF(STGY6[[#This Row],[WrL]]="Won", (STGY6[[#This Row],[INS]]), 0))</f>
        <v>0</v>
      </c>
      <c r="EO47" s="18">
        <f>STGY6[[#This Row],[PAPT]]/2</f>
        <v>0</v>
      </c>
      <c r="EP47" s="43">
        <f>IF(STGY6[[#This Row],[SNO]]=0,0,IF(EL$10, IF(STGY6[[#This Row],[INS-TL]]=0, 0, STGY6[[#This Row],[PFT]]/STGY6[[#This Row],[INS-TL]]%), STGY6[[#This Row],[PFT]]/STGY6[[#This Row],[INS-TL]]%))</f>
        <v>-100</v>
      </c>
      <c r="ES47" s="20"/>
      <c r="ET47" s="21"/>
      <c r="EZ47" s="22"/>
      <c r="FB47" s="42">
        <f t="shared" si="6"/>
        <v>32</v>
      </c>
      <c r="FC47" s="12"/>
      <c r="FD47" s="18">
        <f>IF(STGY7[[#This Row],[SNO]]=0,0,IF(STGY7[[#This Row],[SNO]]=1,FJ$8,IF(FL$10, IF(FP46&gt;=FM$8,0,IF(FP46=0,FJ$8,FO46)), FO46)))</f>
        <v>0</v>
      </c>
      <c r="FE47" s="18" t="str">
        <f>IF(MAIN_STGY[[#This Row],[RSLT]]="","", MAIN_STGY[[#This Row],[RSLT]])</f>
        <v/>
      </c>
      <c r="FF4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7" s="18">
        <f>IF(STGY7[[#This Row],[SNO]]=0,0,IF(FL$10, IF(FP46&gt;=FM$8, 0, STGY7[[#This Row],[INS]]+FH46), STGY7[[#This Row],[INS]]+FH46))</f>
        <v>100</v>
      </c>
      <c r="FI47" s="18">
        <f>IF(STGY7[[#This Row],[SNO]]=0,0,IF(FL$10, IF(FP46&gt;=FM$8, 0, FI46+STGY7[[#This Row],[RTN]]), FI46+STGY7[[#This Row],[RTN]]))</f>
        <v>0</v>
      </c>
      <c r="FJ47" s="18">
        <f>STGY7[[#This Row],[RTN-TL]]-STGY7[[#This Row],[INS-TL]]</f>
        <v>-100</v>
      </c>
      <c r="FK47" s="18">
        <f>IF(STGY7[[#This Row],[SNO]]=0,0,IF(FL$10, IF(STGY7[[#This Row],[INS]]=0, 0, FN46), FN46))</f>
        <v>0</v>
      </c>
      <c r="FL47" s="18">
        <f>STGY7[[#This Row],[INS]]</f>
        <v>0</v>
      </c>
      <c r="FM47" s="18">
        <f>IF(STGY7[[#This Row],[WrL]]="Loss", (STGY7[[#This Row],[INS]]*(1 + FP$8/100)), IF(STGY7[[#This Row],[WrL]]="Won", (0), 0))</f>
        <v>0</v>
      </c>
      <c r="FN47" s="18">
        <f>IF(STGY7[[#This Row],[WrL]]="Loss", (STGY7[[#This Row],[PAM]]+STGY7[[#This Row],[LOS-TEN]]), IF(STGY7[[#This Row],[WrL]]="Won", (STGY7[[#This Row],[INS]]), 0))</f>
        <v>0</v>
      </c>
      <c r="FO47" s="18">
        <f>STGY7[[#This Row],[PAPT]]/2</f>
        <v>0</v>
      </c>
      <c r="FP47" s="43">
        <f>IF(STGY7[[#This Row],[SNO]]=0,0,IF(FL$10, IF(STGY7[[#This Row],[INS-TL]]=0, 0, STGY7[[#This Row],[PFT]]/STGY7[[#This Row],[INS-TL]]%), STGY7[[#This Row],[PFT]]/STGY7[[#This Row],[INS-TL]]%))</f>
        <v>-100</v>
      </c>
      <c r="FS47" s="20"/>
      <c r="FT47" s="21"/>
      <c r="FZ47" s="22"/>
      <c r="GB47" s="42">
        <f t="shared" si="7"/>
        <v>32</v>
      </c>
      <c r="GC47" s="12"/>
      <c r="GD47" s="18">
        <f>IF(STGY8[[#This Row],[SNO]]=0,0,IF(STGY8[[#This Row],[SNO]]=1,GJ$8,IF(GL$10, IF(GP46&gt;=GM$8,0,IF(GP46=0,GJ$8,GO46)), GO46)))</f>
        <v>0</v>
      </c>
      <c r="GE47" s="18" t="str">
        <f>IF(MAIN_STGY[[#This Row],[RSLT]]="","", MAIN_STGY[[#This Row],[RSLT]])</f>
        <v/>
      </c>
      <c r="GF4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7" s="18">
        <f>IF(STGY8[[#This Row],[SNO]]=0,0,IF(GL$10, IF(GP46&gt;=GM$8, 0, STGY8[[#This Row],[INS]]+GH46), STGY8[[#This Row],[INS]]+GH46))</f>
        <v>100</v>
      </c>
      <c r="GI47" s="18">
        <f>IF(STGY8[[#This Row],[SNO]]=0,0,IF(GL$10, IF(GP46&gt;=GM$8, 0, GI46+STGY8[[#This Row],[RTN]]), GI46+STGY8[[#This Row],[RTN]]))</f>
        <v>0</v>
      </c>
      <c r="GJ47" s="18">
        <f>STGY8[[#This Row],[RTN-TL]]-STGY8[[#This Row],[INS-TL]]</f>
        <v>-100</v>
      </c>
      <c r="GK47" s="18">
        <f>IF(STGY8[[#This Row],[SNO]]=0,0,IF(GL$10, IF(STGY8[[#This Row],[INS]]=0, 0, GN46), GN46))</f>
        <v>0</v>
      </c>
      <c r="GL47" s="18">
        <f>STGY8[[#This Row],[INS]]</f>
        <v>0</v>
      </c>
      <c r="GM47" s="18">
        <f>IF(STGY8[[#This Row],[WrL]]="Loss", (STGY8[[#This Row],[INS]]*(1 + GP$8/100)), IF(STGY8[[#This Row],[WrL]]="Won", (0), 0))</f>
        <v>0</v>
      </c>
      <c r="GN47" s="18">
        <f>IF(STGY8[[#This Row],[WrL]]="Loss", (STGY8[[#This Row],[PAM]]+STGY8[[#This Row],[LOS-TEN]]), IF(STGY8[[#This Row],[WrL]]="Won", (STGY8[[#This Row],[INS]]), 0))</f>
        <v>0</v>
      </c>
      <c r="GO47" s="18">
        <f>STGY8[[#This Row],[PAPT]]/2</f>
        <v>0</v>
      </c>
      <c r="GP47" s="43">
        <f>IF(STGY8[[#This Row],[SNO]]=0,0,IF(GL$10, IF(STGY8[[#This Row],[INS-TL]]=0, 0, STGY8[[#This Row],[PFT]]/STGY8[[#This Row],[INS-TL]]%), STGY8[[#This Row],[PFT]]/STGY8[[#This Row],[INS-TL]]%))</f>
        <v>-100</v>
      </c>
      <c r="GS47" s="20"/>
      <c r="GT47" s="21"/>
      <c r="GZ47" s="22"/>
      <c r="HB47" s="42">
        <f t="shared" si="8"/>
        <v>32</v>
      </c>
      <c r="HC47" s="12"/>
      <c r="HD47" s="18">
        <f>IF(STGY9[[#This Row],[SNO]]=0,0,IF(STGY9[[#This Row],[SNO]]=1,HJ$8,IF(HL$10, IF(HP46&gt;=HM$8,0,IF(HP46=0,HJ$8,HO46)), HO46)))</f>
        <v>0</v>
      </c>
      <c r="HE47" s="18" t="str">
        <f>IF(MAIN_STGY[[#This Row],[RSLT]]="","", MAIN_STGY[[#This Row],[RSLT]])</f>
        <v/>
      </c>
      <c r="HF4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7" s="18">
        <f>IF(STGY9[[#This Row],[SNO]]=0,0,IF(HL$10, IF(HP46&gt;=HM$8, 0, STGY9[[#This Row],[INS]]+HH46), STGY9[[#This Row],[INS]]+HH46))</f>
        <v>100</v>
      </c>
      <c r="HI47" s="18">
        <f>IF(STGY9[[#This Row],[SNO]]=0,0,IF(HL$10, IF(HP46&gt;=HM$8, 0, HI46+STGY9[[#This Row],[RTN]]), HI46+STGY9[[#This Row],[RTN]]))</f>
        <v>0</v>
      </c>
      <c r="HJ47" s="18">
        <f>STGY9[[#This Row],[RTN-TL]]-STGY9[[#This Row],[INS-TL]]</f>
        <v>-100</v>
      </c>
      <c r="HK47" s="18">
        <f>IF(STGY9[[#This Row],[SNO]]=0,0,IF(HL$10, IF(STGY9[[#This Row],[INS]]=0, 0, HN46), HN46))</f>
        <v>0</v>
      </c>
      <c r="HL47" s="18">
        <f>STGY9[[#This Row],[INS]]</f>
        <v>0</v>
      </c>
      <c r="HM47" s="18">
        <f>IF(STGY9[[#This Row],[WrL]]="Loss", (STGY9[[#This Row],[INS]]*(1 + HP$8/100)), IF(STGY9[[#This Row],[WrL]]="Won", (0), 0))</f>
        <v>0</v>
      </c>
      <c r="HN47" s="18">
        <f>IF(STGY9[[#This Row],[WrL]]="Loss", (STGY9[[#This Row],[PAM]]+STGY9[[#This Row],[LOS-TEN]]), IF(STGY9[[#This Row],[WrL]]="Won", (STGY9[[#This Row],[INS]]), 0))</f>
        <v>0</v>
      </c>
      <c r="HO47" s="18">
        <f>STGY9[[#This Row],[PAPT]]/2</f>
        <v>0</v>
      </c>
      <c r="HP47" s="43">
        <f>IF(STGY9[[#This Row],[SNO]]=0,0,IF(HL$10, IF(STGY9[[#This Row],[INS-TL]]=0, 0, STGY9[[#This Row],[PFT]]/STGY9[[#This Row],[INS-TL]]%), STGY9[[#This Row],[PFT]]/STGY9[[#This Row],[INS-TL]]%))</f>
        <v>-100</v>
      </c>
      <c r="HS47" s="20"/>
      <c r="HT47" s="21"/>
      <c r="HZ47" s="22"/>
      <c r="IB47" s="42">
        <f t="shared" si="9"/>
        <v>32</v>
      </c>
      <c r="IC47" s="12"/>
      <c r="ID47" s="18">
        <f>IF(STGY10[[#This Row],[SNO]]=0,0,IF(STGY10[[#This Row],[SNO]]=1,IJ$8,IF(IL$10, IF(IP46&gt;=IM$8,0,IF(IP46=0,IJ$8,IO46)), IO46)))</f>
        <v>0</v>
      </c>
      <c r="IE47" s="18" t="str">
        <f>IF(MAIN_STGY[[#This Row],[RSLT]]="","", MAIN_STGY[[#This Row],[RSLT]])</f>
        <v/>
      </c>
      <c r="IF4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7" s="18">
        <f>IF(STGY10[[#This Row],[SNO]]=0,0,IF(IL$10, IF(IP46&gt;=IM$8, 0, STGY10[[#This Row],[INS]]+IH46), STGY10[[#This Row],[INS]]+IH46))</f>
        <v>100</v>
      </c>
      <c r="II47" s="18">
        <f>IF(STGY10[[#This Row],[SNO]]=0,0,IF(IL$10, IF(IP46&gt;=IM$8, 0, II46+STGY10[[#This Row],[RTN]]), II46+STGY10[[#This Row],[RTN]]))</f>
        <v>0</v>
      </c>
      <c r="IJ47" s="18">
        <f>STGY10[[#This Row],[RTN-TL]]-STGY10[[#This Row],[INS-TL]]</f>
        <v>-100</v>
      </c>
      <c r="IK47" s="18">
        <f>IF(STGY10[[#This Row],[SNO]]=0,0,IF(IL$10, IF(STGY10[[#This Row],[INS]]=0, 0, IN46), IN46))</f>
        <v>0</v>
      </c>
      <c r="IL47" s="18">
        <f>STGY10[[#This Row],[INS]]</f>
        <v>0</v>
      </c>
      <c r="IM47" s="18">
        <f>IF(STGY10[[#This Row],[WrL]]="Loss", (STGY10[[#This Row],[INS]]*(1 + IP$8/100)), IF(STGY10[[#This Row],[WrL]]="Won", (0), 0))</f>
        <v>0</v>
      </c>
      <c r="IN47" s="18">
        <f>IF(STGY10[[#This Row],[WrL]]="Loss", (STGY10[[#This Row],[PAM]]+STGY10[[#This Row],[LOS-TEN]]), IF(STGY10[[#This Row],[WrL]]="Won", (STGY10[[#This Row],[INS]]), 0))</f>
        <v>0</v>
      </c>
      <c r="IO47" s="18">
        <f>STGY10[[#This Row],[PAPT]]/2</f>
        <v>0</v>
      </c>
      <c r="IP47" s="43">
        <f>IF(STGY10[[#This Row],[SNO]]=0,0,IF(IL$10, IF(STGY10[[#This Row],[INS-TL]]=0, 0, STGY10[[#This Row],[PFT]]/STGY10[[#This Row],[INS-TL]]%), STGY10[[#This Row],[PFT]]/STGY10[[#This Row],[INS-TL]]%))</f>
        <v>-100</v>
      </c>
      <c r="IS47" s="20"/>
      <c r="IT47" s="21"/>
      <c r="IZ47" s="22"/>
    </row>
    <row r="48" spans="2:260" ht="15.65" x14ac:dyDescent="0.3">
      <c r="B48" s="89">
        <f t="shared" si="10"/>
        <v>33</v>
      </c>
      <c r="C48" s="12"/>
      <c r="D48" s="18">
        <f>IF(MAIN_STGY[[#This Row],[SNO]]=0,0,IF(MAIN_STGY[[#This Row],[SNO]]=1,J$8,IF(L$10, IF(P47&gt;=M$8,0,IF(P47=0,J$8,O47)), O47)))</f>
        <v>0</v>
      </c>
      <c r="E48" s="12"/>
      <c r="F4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8" s="18">
        <f>IF(MAIN_STGY[[#This Row],[SNO]]=0,0,IF(L$10, IF(P47&gt;=M$8, 0, MAIN_STGY[[#This Row],[INS]]+H47), MAIN_STGY[[#This Row],[INS]]+H47))</f>
        <v>100</v>
      </c>
      <c r="I48" s="18">
        <f>IF(MAIN_STGY[[#This Row],[SNO]]=0,0,IF(L$10, IF(P47&gt;=M$8, 0, I47+MAIN_STGY[[#This Row],[RTN]]), I47+MAIN_STGY[[#This Row],[RTN]]))</f>
        <v>0</v>
      </c>
      <c r="J48" s="18">
        <f>MAIN_STGY[[#This Row],[RTN-TL]]-MAIN_STGY[[#This Row],[INS-TL]]</f>
        <v>-100</v>
      </c>
      <c r="K48" s="18">
        <f>IF(MAIN_STGY[[#This Row],[SNO]]=0,0,IF(L$10, IF(MAIN_STGY[[#This Row],[INS]]=0, 0, N47), N47))</f>
        <v>0</v>
      </c>
      <c r="L48" s="18">
        <f>MAIN_STGY[[#This Row],[INS]]</f>
        <v>0</v>
      </c>
      <c r="M48" s="18">
        <f>IF(MAIN_STGY[[#This Row],[WrL]]="Loss", (MAIN_STGY[[#This Row],[INS]]*(1 + P$8/100)), IF(MAIN_STGY[[#This Row],[WrL]]="Won", (0), 0))</f>
        <v>0</v>
      </c>
      <c r="N48" s="18">
        <f>IF(MAIN_STGY[[#This Row],[WrL]]="Loss", (MAIN_STGY[[#This Row],[PAM]]+MAIN_STGY[[#This Row],[LOS-TEN]]), IF(MAIN_STGY[[#This Row],[WrL]]="Won", (MAIN_STGY[[#This Row],[INS]]), 0))</f>
        <v>0</v>
      </c>
      <c r="O48" s="18">
        <f>MAIN_STGY[[#This Row],[PAPT]]/2</f>
        <v>0</v>
      </c>
      <c r="P4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8" s="97" t="str" cm="1">
        <f t="array" ref="R48">IF(FG$4,STGTL7[Strategy Name],"")</f>
        <v>Strategy 07</v>
      </c>
      <c r="S48" s="98" cm="1">
        <f t="array" ref="S48">IF(FG$4,STGTL7[Last Running Bet-on],"")</f>
        <v>0</v>
      </c>
      <c r="T48" s="99" cm="1">
        <f t="array" ref="T48">IF(FG$4,STGTL7[Last Running Value],"")</f>
        <v>100</v>
      </c>
      <c r="U48" s="85"/>
      <c r="V48" s="44"/>
      <c r="W48" s="55"/>
      <c r="X48" s="55"/>
      <c r="Z48" s="22"/>
      <c r="AB48" s="42">
        <f t="shared" si="1"/>
        <v>33</v>
      </c>
      <c r="AC48" s="12"/>
      <c r="AD48" s="18">
        <f>IF(STGY2[[#This Row],[SNO]]=0,0,IF(STGY2[[#This Row],[SNO]]=1,AJ$8,IF(AL$10, IF(AP47&gt;=AM$8,0,IF(AP47=0,AJ$8,AO47)), AO47)))</f>
        <v>0</v>
      </c>
      <c r="AE48" s="18" t="str">
        <f>IF(MAIN_STGY[[#This Row],[RSLT]]="","", MAIN_STGY[[#This Row],[RSLT]])</f>
        <v/>
      </c>
      <c r="AF4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8" s="18">
        <f>IF(STGY2[[#This Row],[SNO]]=0,0,IF(AL$10, IF(AP47&gt;=AM$8, 0, STGY2[[#This Row],[INS]]+AH47), STGY2[[#This Row],[INS]]+AH47))</f>
        <v>100</v>
      </c>
      <c r="AI48" s="18">
        <f>IF(STGY2[[#This Row],[SNO]]=0,0,IF(AL$10, IF(AP47&gt;=AM$8, 0, AI47+STGY2[[#This Row],[RTN]]), AI47+STGY2[[#This Row],[RTN]]))</f>
        <v>0</v>
      </c>
      <c r="AJ48" s="18">
        <f>STGY2[[#This Row],[RTN-TL]]-STGY2[[#This Row],[INS-TL]]</f>
        <v>-100</v>
      </c>
      <c r="AK48" s="18">
        <f>IF(STGY2[[#This Row],[SNO]]=0,0,IF(AL$10, IF(STGY2[[#This Row],[INS]]=0, 0, AN47), AN47))</f>
        <v>0</v>
      </c>
      <c r="AL48" s="18">
        <f>STGY2[[#This Row],[INS]]</f>
        <v>0</v>
      </c>
      <c r="AM48" s="18">
        <f>IF(STGY2[[#This Row],[WrL]]="Loss", (STGY2[[#This Row],[INS]]*(1 + AP$8/100)), IF(STGY2[[#This Row],[WrL]]="Won", (0), 0))</f>
        <v>0</v>
      </c>
      <c r="AN48" s="18">
        <f>IF(STGY2[[#This Row],[WrL]]="Loss", (STGY2[[#This Row],[PAM]]+STGY2[[#This Row],[LOS-TEN]]), IF(STGY2[[#This Row],[WrL]]="Won", (STGY2[[#This Row],[INS]]), 0))</f>
        <v>0</v>
      </c>
      <c r="AO48" s="18">
        <f>STGY2[[#This Row],[PAPT]]/2</f>
        <v>0</v>
      </c>
      <c r="AP48" s="43">
        <f>IF(STGY2[[#This Row],[SNO]]=0,0,IF(AL$10, IF(STGY2[[#This Row],[INS-TL]]=0, 0, STGY2[[#This Row],[PFT]]/STGY2[[#This Row],[INS-TL]]%), STGY2[[#This Row],[PFT]]/STGY2[[#This Row],[INS-TL]]%))</f>
        <v>-100</v>
      </c>
      <c r="AS48" s="20"/>
      <c r="AT48" s="21"/>
      <c r="AZ48" s="22"/>
      <c r="BB48" s="42">
        <f t="shared" si="2"/>
        <v>33</v>
      </c>
      <c r="BC48" s="12"/>
      <c r="BD48" s="18">
        <f>IF(STGY3[[#This Row],[SNO]]=0,0,IF(STGY3[[#This Row],[SNO]]=1,BJ$8,IF(BL$10, IF(BP47&gt;=BM$8,0,IF(BP47=0,BJ$8,BO47)), BO47)))</f>
        <v>0</v>
      </c>
      <c r="BE48" s="18" t="str">
        <f>IF(MAIN_STGY[[#This Row],[RSLT]]="","", MAIN_STGY[[#This Row],[RSLT]])</f>
        <v/>
      </c>
      <c r="BF4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8" s="18">
        <f>IF(STGY3[[#This Row],[SNO]]=0,0,IF(BL$10, IF(BP47&gt;=BM$8, 0, STGY3[[#This Row],[INS]]+BH47), STGY3[[#This Row],[INS]]+BH47))</f>
        <v>100</v>
      </c>
      <c r="BI48" s="18">
        <f>IF(STGY3[[#This Row],[SNO]]=0,0,IF(BL$10, IF(BP47&gt;=BM$8, 0, BI47+STGY3[[#This Row],[RTN]]), BI47+STGY3[[#This Row],[RTN]]))</f>
        <v>0</v>
      </c>
      <c r="BJ48" s="18">
        <f>STGY3[[#This Row],[RTN-TL]]-STGY3[[#This Row],[INS-TL]]</f>
        <v>-100</v>
      </c>
      <c r="BK48" s="18">
        <f>IF(STGY3[[#This Row],[SNO]]=0,0,IF(BL$10, IF(STGY3[[#This Row],[INS]]=0, 0, BN47), BN47))</f>
        <v>0</v>
      </c>
      <c r="BL48" s="18">
        <f>STGY3[[#This Row],[INS]]</f>
        <v>0</v>
      </c>
      <c r="BM48" s="18">
        <f>IF(STGY3[[#This Row],[WrL]]="Loss", (STGY3[[#This Row],[INS]]*(1 + BP$8/100)), IF(STGY3[[#This Row],[WrL]]="Won", (0), 0))</f>
        <v>0</v>
      </c>
      <c r="BN48" s="18">
        <f>IF(STGY3[[#This Row],[WrL]]="Loss", (STGY3[[#This Row],[PAM]]+STGY3[[#This Row],[LOS-TEN]]), IF(STGY3[[#This Row],[WrL]]="Won", (STGY3[[#This Row],[INS]]), 0))</f>
        <v>0</v>
      </c>
      <c r="BO48" s="18">
        <f>STGY3[[#This Row],[PAPT]]/2</f>
        <v>0</v>
      </c>
      <c r="BP48" s="43">
        <f>IF(STGY3[[#This Row],[SNO]]=0,0,IF(BL$10, IF(STGY3[[#This Row],[INS-TL]]=0, 0, STGY3[[#This Row],[PFT]]/STGY3[[#This Row],[INS-TL]]%), STGY3[[#This Row],[PFT]]/STGY3[[#This Row],[INS-TL]]%))</f>
        <v>-100</v>
      </c>
      <c r="BS48" s="20"/>
      <c r="BT48" s="21"/>
      <c r="BZ48" s="22"/>
      <c r="CB48" s="42">
        <f t="shared" si="3"/>
        <v>33</v>
      </c>
      <c r="CC48" s="12"/>
      <c r="CD48" s="18">
        <f>IF(STGY4[[#This Row],[SNO]]=0,0,IF(STGY4[[#This Row],[SNO]]=1,CJ$8,IF(CL$10, IF(CP47&gt;=CM$8,0,IF(CP47=0,CJ$8,CO47)), CO47)))</f>
        <v>0</v>
      </c>
      <c r="CE48" s="18" t="str">
        <f>IF(MAIN_STGY[[#This Row],[RSLT]]="","", MAIN_STGY[[#This Row],[RSLT]])</f>
        <v/>
      </c>
      <c r="CF4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8" s="18">
        <f>IF(STGY4[[#This Row],[SNO]]=0,0,IF(CL$10, IF(CP47&gt;=CM$8, 0, STGY4[[#This Row],[INS]]+CH47), STGY4[[#This Row],[INS]]+CH47))</f>
        <v>100</v>
      </c>
      <c r="CI48" s="18">
        <f>IF(STGY4[[#This Row],[SNO]]=0,0,IF(CL$10, IF(CP47&gt;=CM$8, 0, CI47+STGY4[[#This Row],[RTN]]), CI47+STGY4[[#This Row],[RTN]]))</f>
        <v>0</v>
      </c>
      <c r="CJ48" s="18">
        <f>STGY4[[#This Row],[RTN-TL]]-STGY4[[#This Row],[INS-TL]]</f>
        <v>-100</v>
      </c>
      <c r="CK48" s="18">
        <f>IF(STGY4[[#This Row],[SNO]]=0,0,IF(CL$10, IF(STGY4[[#This Row],[INS]]=0, 0, CN47), CN47))</f>
        <v>0</v>
      </c>
      <c r="CL48" s="18">
        <f>STGY4[[#This Row],[INS]]</f>
        <v>0</v>
      </c>
      <c r="CM48" s="18">
        <f>IF(STGY4[[#This Row],[WrL]]="Loss", (STGY4[[#This Row],[INS]]*(1 + CP$8/100)), IF(STGY4[[#This Row],[WrL]]="Won", (0), 0))</f>
        <v>0</v>
      </c>
      <c r="CN48" s="18">
        <f>IF(STGY4[[#This Row],[WrL]]="Loss", (STGY4[[#This Row],[PAM]]+STGY4[[#This Row],[LOS-TEN]]), IF(STGY4[[#This Row],[WrL]]="Won", (STGY4[[#This Row],[INS]]), 0))</f>
        <v>0</v>
      </c>
      <c r="CO48" s="18">
        <f>STGY4[[#This Row],[PAPT]]/2</f>
        <v>0</v>
      </c>
      <c r="CP48" s="43">
        <f>IF(STGY4[[#This Row],[SNO]]=0,0,IF(CL$10, IF(STGY4[[#This Row],[INS-TL]]=0, 0, STGY4[[#This Row],[PFT]]/STGY4[[#This Row],[INS-TL]]%), STGY4[[#This Row],[PFT]]/STGY4[[#This Row],[INS-TL]]%))</f>
        <v>-100</v>
      </c>
      <c r="CS48" s="20"/>
      <c r="CT48" s="21"/>
      <c r="CZ48" s="22"/>
      <c r="DB48" s="42">
        <f t="shared" si="4"/>
        <v>33</v>
      </c>
      <c r="DC48" s="12"/>
      <c r="DD48" s="18">
        <f>IF(STGY5[[#This Row],[SNO]]=0,0,IF(STGY5[[#This Row],[SNO]]=1,DJ$8,IF(DL$10, IF(DP47&gt;=DM$8,0,IF(DP47=0,DJ$8,DO47)), DO47)))</f>
        <v>0</v>
      </c>
      <c r="DE48" s="18" t="str">
        <f>IF(MAIN_STGY[[#This Row],[RSLT]]="","", MAIN_STGY[[#This Row],[RSLT]])</f>
        <v/>
      </c>
      <c r="DF4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8" s="18">
        <f>IF(STGY5[[#This Row],[SNO]]=0,0,IF(DL$10, IF(DP47&gt;=DM$8, 0, STGY5[[#This Row],[INS]]+DH47), STGY5[[#This Row],[INS]]+DH47))</f>
        <v>100</v>
      </c>
      <c r="DI48" s="18">
        <f>IF(STGY5[[#This Row],[SNO]]=0,0,IF(DL$10, IF(DP47&gt;=DM$8, 0, DI47+STGY5[[#This Row],[RTN]]), DI47+STGY5[[#This Row],[RTN]]))</f>
        <v>0</v>
      </c>
      <c r="DJ48" s="18">
        <f>STGY5[[#This Row],[RTN-TL]]-STGY5[[#This Row],[INS-TL]]</f>
        <v>-100</v>
      </c>
      <c r="DK48" s="18">
        <f>IF(STGY5[[#This Row],[SNO]]=0,0,IF(DL$10, IF(STGY5[[#This Row],[INS]]=0, 0, DN47), DN47))</f>
        <v>0</v>
      </c>
      <c r="DL48" s="18">
        <f>STGY5[[#This Row],[INS]]</f>
        <v>0</v>
      </c>
      <c r="DM48" s="18">
        <f>IF(STGY5[[#This Row],[WrL]]="Loss", (STGY5[[#This Row],[INS]]*(1 + DP$8/100)), IF(STGY5[[#This Row],[WrL]]="Won", (0), 0))</f>
        <v>0</v>
      </c>
      <c r="DN48" s="18">
        <f>IF(STGY5[[#This Row],[WrL]]="Loss", (STGY5[[#This Row],[PAM]]+STGY5[[#This Row],[LOS-TEN]]), IF(STGY5[[#This Row],[WrL]]="Won", (STGY5[[#This Row],[INS]]), 0))</f>
        <v>0</v>
      </c>
      <c r="DO48" s="18">
        <f>STGY5[[#This Row],[PAPT]]/2</f>
        <v>0</v>
      </c>
      <c r="DP48" s="43">
        <f>IF(STGY5[[#This Row],[SNO]]=0,0,IF(DL$10, IF(STGY5[[#This Row],[INS-TL]]=0, 0, STGY5[[#This Row],[PFT]]/STGY5[[#This Row],[INS-TL]]%), STGY5[[#This Row],[PFT]]/STGY5[[#This Row],[INS-TL]]%))</f>
        <v>-100</v>
      </c>
      <c r="DS48" s="20"/>
      <c r="DT48" s="21"/>
      <c r="DZ48" s="22"/>
      <c r="EB48" s="42">
        <f t="shared" si="5"/>
        <v>33</v>
      </c>
      <c r="EC48" s="12"/>
      <c r="ED48" s="18">
        <f>IF(STGY6[[#This Row],[SNO]]=0,0,IF(STGY6[[#This Row],[SNO]]=1,EJ$8,IF(EL$10, IF(EP47&gt;=EM$8,0,IF(EP47=0,EJ$8,EO47)), EO47)))</f>
        <v>0</v>
      </c>
      <c r="EE48" s="18" t="str">
        <f>IF(MAIN_STGY[[#This Row],[RSLT]]="","", MAIN_STGY[[#This Row],[RSLT]])</f>
        <v/>
      </c>
      <c r="EF4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8" s="18">
        <f>IF(STGY6[[#This Row],[SNO]]=0,0,IF(EL$10, IF(EP47&gt;=EM$8, 0, STGY6[[#This Row],[INS]]+EH47), STGY6[[#This Row],[INS]]+EH47))</f>
        <v>100</v>
      </c>
      <c r="EI48" s="18">
        <f>IF(STGY6[[#This Row],[SNO]]=0,0,IF(EL$10, IF(EP47&gt;=EM$8, 0, EI47+STGY6[[#This Row],[RTN]]), EI47+STGY6[[#This Row],[RTN]]))</f>
        <v>0</v>
      </c>
      <c r="EJ48" s="18">
        <f>STGY6[[#This Row],[RTN-TL]]-STGY6[[#This Row],[INS-TL]]</f>
        <v>-100</v>
      </c>
      <c r="EK48" s="18">
        <f>IF(STGY6[[#This Row],[SNO]]=0,0,IF(EL$10, IF(STGY6[[#This Row],[INS]]=0, 0, EN47), EN47))</f>
        <v>0</v>
      </c>
      <c r="EL48" s="18">
        <f>STGY6[[#This Row],[INS]]</f>
        <v>0</v>
      </c>
      <c r="EM48" s="18">
        <f>IF(STGY6[[#This Row],[WrL]]="Loss", (STGY6[[#This Row],[INS]]*(1 + EP$8/100)), IF(STGY6[[#This Row],[WrL]]="Won", (0), 0))</f>
        <v>0</v>
      </c>
      <c r="EN48" s="18">
        <f>IF(STGY6[[#This Row],[WrL]]="Loss", (STGY6[[#This Row],[PAM]]+STGY6[[#This Row],[LOS-TEN]]), IF(STGY6[[#This Row],[WrL]]="Won", (STGY6[[#This Row],[INS]]), 0))</f>
        <v>0</v>
      </c>
      <c r="EO48" s="18">
        <f>STGY6[[#This Row],[PAPT]]/2</f>
        <v>0</v>
      </c>
      <c r="EP48" s="43">
        <f>IF(STGY6[[#This Row],[SNO]]=0,0,IF(EL$10, IF(STGY6[[#This Row],[INS-TL]]=0, 0, STGY6[[#This Row],[PFT]]/STGY6[[#This Row],[INS-TL]]%), STGY6[[#This Row],[PFT]]/STGY6[[#This Row],[INS-TL]]%))</f>
        <v>-100</v>
      </c>
      <c r="ES48" s="20"/>
      <c r="ET48" s="21"/>
      <c r="EZ48" s="22"/>
      <c r="FB48" s="42">
        <f t="shared" si="6"/>
        <v>33</v>
      </c>
      <c r="FC48" s="12"/>
      <c r="FD48" s="18">
        <f>IF(STGY7[[#This Row],[SNO]]=0,0,IF(STGY7[[#This Row],[SNO]]=1,FJ$8,IF(FL$10, IF(FP47&gt;=FM$8,0,IF(FP47=0,FJ$8,FO47)), FO47)))</f>
        <v>0</v>
      </c>
      <c r="FE48" s="18" t="str">
        <f>IF(MAIN_STGY[[#This Row],[RSLT]]="","", MAIN_STGY[[#This Row],[RSLT]])</f>
        <v/>
      </c>
      <c r="FF4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8" s="18">
        <f>IF(STGY7[[#This Row],[SNO]]=0,0,IF(FL$10, IF(FP47&gt;=FM$8, 0, STGY7[[#This Row],[INS]]+FH47), STGY7[[#This Row],[INS]]+FH47))</f>
        <v>100</v>
      </c>
      <c r="FI48" s="18">
        <f>IF(STGY7[[#This Row],[SNO]]=0,0,IF(FL$10, IF(FP47&gt;=FM$8, 0, FI47+STGY7[[#This Row],[RTN]]), FI47+STGY7[[#This Row],[RTN]]))</f>
        <v>0</v>
      </c>
      <c r="FJ48" s="18">
        <f>STGY7[[#This Row],[RTN-TL]]-STGY7[[#This Row],[INS-TL]]</f>
        <v>-100</v>
      </c>
      <c r="FK48" s="18">
        <f>IF(STGY7[[#This Row],[SNO]]=0,0,IF(FL$10, IF(STGY7[[#This Row],[INS]]=0, 0, FN47), FN47))</f>
        <v>0</v>
      </c>
      <c r="FL48" s="18">
        <f>STGY7[[#This Row],[INS]]</f>
        <v>0</v>
      </c>
      <c r="FM48" s="18">
        <f>IF(STGY7[[#This Row],[WrL]]="Loss", (STGY7[[#This Row],[INS]]*(1 + FP$8/100)), IF(STGY7[[#This Row],[WrL]]="Won", (0), 0))</f>
        <v>0</v>
      </c>
      <c r="FN48" s="18">
        <f>IF(STGY7[[#This Row],[WrL]]="Loss", (STGY7[[#This Row],[PAM]]+STGY7[[#This Row],[LOS-TEN]]), IF(STGY7[[#This Row],[WrL]]="Won", (STGY7[[#This Row],[INS]]), 0))</f>
        <v>0</v>
      </c>
      <c r="FO48" s="18">
        <f>STGY7[[#This Row],[PAPT]]/2</f>
        <v>0</v>
      </c>
      <c r="FP48" s="43">
        <f>IF(STGY7[[#This Row],[SNO]]=0,0,IF(FL$10, IF(STGY7[[#This Row],[INS-TL]]=0, 0, STGY7[[#This Row],[PFT]]/STGY7[[#This Row],[INS-TL]]%), STGY7[[#This Row],[PFT]]/STGY7[[#This Row],[INS-TL]]%))</f>
        <v>-100</v>
      </c>
      <c r="FS48" s="20"/>
      <c r="FT48" s="21"/>
      <c r="FZ48" s="22"/>
      <c r="GB48" s="42">
        <f t="shared" si="7"/>
        <v>33</v>
      </c>
      <c r="GC48" s="12"/>
      <c r="GD48" s="18">
        <f>IF(STGY8[[#This Row],[SNO]]=0,0,IF(STGY8[[#This Row],[SNO]]=1,GJ$8,IF(GL$10, IF(GP47&gt;=GM$8,0,IF(GP47=0,GJ$8,GO47)), GO47)))</f>
        <v>0</v>
      </c>
      <c r="GE48" s="18" t="str">
        <f>IF(MAIN_STGY[[#This Row],[RSLT]]="","", MAIN_STGY[[#This Row],[RSLT]])</f>
        <v/>
      </c>
      <c r="GF4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8" s="18">
        <f>IF(STGY8[[#This Row],[SNO]]=0,0,IF(GL$10, IF(GP47&gt;=GM$8, 0, STGY8[[#This Row],[INS]]+GH47), STGY8[[#This Row],[INS]]+GH47))</f>
        <v>100</v>
      </c>
      <c r="GI48" s="18">
        <f>IF(STGY8[[#This Row],[SNO]]=0,0,IF(GL$10, IF(GP47&gt;=GM$8, 0, GI47+STGY8[[#This Row],[RTN]]), GI47+STGY8[[#This Row],[RTN]]))</f>
        <v>0</v>
      </c>
      <c r="GJ48" s="18">
        <f>STGY8[[#This Row],[RTN-TL]]-STGY8[[#This Row],[INS-TL]]</f>
        <v>-100</v>
      </c>
      <c r="GK48" s="18">
        <f>IF(STGY8[[#This Row],[SNO]]=0,0,IF(GL$10, IF(STGY8[[#This Row],[INS]]=0, 0, GN47), GN47))</f>
        <v>0</v>
      </c>
      <c r="GL48" s="18">
        <f>STGY8[[#This Row],[INS]]</f>
        <v>0</v>
      </c>
      <c r="GM48" s="18">
        <f>IF(STGY8[[#This Row],[WrL]]="Loss", (STGY8[[#This Row],[INS]]*(1 + GP$8/100)), IF(STGY8[[#This Row],[WrL]]="Won", (0), 0))</f>
        <v>0</v>
      </c>
      <c r="GN48" s="18">
        <f>IF(STGY8[[#This Row],[WrL]]="Loss", (STGY8[[#This Row],[PAM]]+STGY8[[#This Row],[LOS-TEN]]), IF(STGY8[[#This Row],[WrL]]="Won", (STGY8[[#This Row],[INS]]), 0))</f>
        <v>0</v>
      </c>
      <c r="GO48" s="18">
        <f>STGY8[[#This Row],[PAPT]]/2</f>
        <v>0</v>
      </c>
      <c r="GP48" s="43">
        <f>IF(STGY8[[#This Row],[SNO]]=0,0,IF(GL$10, IF(STGY8[[#This Row],[INS-TL]]=0, 0, STGY8[[#This Row],[PFT]]/STGY8[[#This Row],[INS-TL]]%), STGY8[[#This Row],[PFT]]/STGY8[[#This Row],[INS-TL]]%))</f>
        <v>-100</v>
      </c>
      <c r="GS48" s="20"/>
      <c r="GT48" s="21"/>
      <c r="GZ48" s="22"/>
      <c r="HB48" s="42">
        <f t="shared" si="8"/>
        <v>33</v>
      </c>
      <c r="HC48" s="12"/>
      <c r="HD48" s="18">
        <f>IF(STGY9[[#This Row],[SNO]]=0,0,IF(STGY9[[#This Row],[SNO]]=1,HJ$8,IF(HL$10, IF(HP47&gt;=HM$8,0,IF(HP47=0,HJ$8,HO47)), HO47)))</f>
        <v>0</v>
      </c>
      <c r="HE48" s="18" t="str">
        <f>IF(MAIN_STGY[[#This Row],[RSLT]]="","", MAIN_STGY[[#This Row],[RSLT]])</f>
        <v/>
      </c>
      <c r="HF4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8" s="18">
        <f>IF(STGY9[[#This Row],[SNO]]=0,0,IF(HL$10, IF(HP47&gt;=HM$8, 0, STGY9[[#This Row],[INS]]+HH47), STGY9[[#This Row],[INS]]+HH47))</f>
        <v>100</v>
      </c>
      <c r="HI48" s="18">
        <f>IF(STGY9[[#This Row],[SNO]]=0,0,IF(HL$10, IF(HP47&gt;=HM$8, 0, HI47+STGY9[[#This Row],[RTN]]), HI47+STGY9[[#This Row],[RTN]]))</f>
        <v>0</v>
      </c>
      <c r="HJ48" s="18">
        <f>STGY9[[#This Row],[RTN-TL]]-STGY9[[#This Row],[INS-TL]]</f>
        <v>-100</v>
      </c>
      <c r="HK48" s="18">
        <f>IF(STGY9[[#This Row],[SNO]]=0,0,IF(HL$10, IF(STGY9[[#This Row],[INS]]=0, 0, HN47), HN47))</f>
        <v>0</v>
      </c>
      <c r="HL48" s="18">
        <f>STGY9[[#This Row],[INS]]</f>
        <v>0</v>
      </c>
      <c r="HM48" s="18">
        <f>IF(STGY9[[#This Row],[WrL]]="Loss", (STGY9[[#This Row],[INS]]*(1 + HP$8/100)), IF(STGY9[[#This Row],[WrL]]="Won", (0), 0))</f>
        <v>0</v>
      </c>
      <c r="HN48" s="18">
        <f>IF(STGY9[[#This Row],[WrL]]="Loss", (STGY9[[#This Row],[PAM]]+STGY9[[#This Row],[LOS-TEN]]), IF(STGY9[[#This Row],[WrL]]="Won", (STGY9[[#This Row],[INS]]), 0))</f>
        <v>0</v>
      </c>
      <c r="HO48" s="18">
        <f>STGY9[[#This Row],[PAPT]]/2</f>
        <v>0</v>
      </c>
      <c r="HP48" s="43">
        <f>IF(STGY9[[#This Row],[SNO]]=0,0,IF(HL$10, IF(STGY9[[#This Row],[INS-TL]]=0, 0, STGY9[[#This Row],[PFT]]/STGY9[[#This Row],[INS-TL]]%), STGY9[[#This Row],[PFT]]/STGY9[[#This Row],[INS-TL]]%))</f>
        <v>-100</v>
      </c>
      <c r="HS48" s="20"/>
      <c r="HT48" s="21"/>
      <c r="HZ48" s="22"/>
      <c r="IB48" s="42">
        <f t="shared" si="9"/>
        <v>33</v>
      </c>
      <c r="IC48" s="12"/>
      <c r="ID48" s="18">
        <f>IF(STGY10[[#This Row],[SNO]]=0,0,IF(STGY10[[#This Row],[SNO]]=1,IJ$8,IF(IL$10, IF(IP47&gt;=IM$8,0,IF(IP47=0,IJ$8,IO47)), IO47)))</f>
        <v>0</v>
      </c>
      <c r="IE48" s="18" t="str">
        <f>IF(MAIN_STGY[[#This Row],[RSLT]]="","", MAIN_STGY[[#This Row],[RSLT]])</f>
        <v/>
      </c>
      <c r="IF4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8" s="18">
        <f>IF(STGY10[[#This Row],[SNO]]=0,0,IF(IL$10, IF(IP47&gt;=IM$8, 0, STGY10[[#This Row],[INS]]+IH47), STGY10[[#This Row],[INS]]+IH47))</f>
        <v>100</v>
      </c>
      <c r="II48" s="18">
        <f>IF(STGY10[[#This Row],[SNO]]=0,0,IF(IL$10, IF(IP47&gt;=IM$8, 0, II47+STGY10[[#This Row],[RTN]]), II47+STGY10[[#This Row],[RTN]]))</f>
        <v>0</v>
      </c>
      <c r="IJ48" s="18">
        <f>STGY10[[#This Row],[RTN-TL]]-STGY10[[#This Row],[INS-TL]]</f>
        <v>-100</v>
      </c>
      <c r="IK48" s="18">
        <f>IF(STGY10[[#This Row],[SNO]]=0,0,IF(IL$10, IF(STGY10[[#This Row],[INS]]=0, 0, IN47), IN47))</f>
        <v>0</v>
      </c>
      <c r="IL48" s="18">
        <f>STGY10[[#This Row],[INS]]</f>
        <v>0</v>
      </c>
      <c r="IM48" s="18">
        <f>IF(STGY10[[#This Row],[WrL]]="Loss", (STGY10[[#This Row],[INS]]*(1 + IP$8/100)), IF(STGY10[[#This Row],[WrL]]="Won", (0), 0))</f>
        <v>0</v>
      </c>
      <c r="IN48" s="18">
        <f>IF(STGY10[[#This Row],[WrL]]="Loss", (STGY10[[#This Row],[PAM]]+STGY10[[#This Row],[LOS-TEN]]), IF(STGY10[[#This Row],[WrL]]="Won", (STGY10[[#This Row],[INS]]), 0))</f>
        <v>0</v>
      </c>
      <c r="IO48" s="18">
        <f>STGY10[[#This Row],[PAPT]]/2</f>
        <v>0</v>
      </c>
      <c r="IP48" s="43">
        <f>IF(STGY10[[#This Row],[SNO]]=0,0,IF(IL$10, IF(STGY10[[#This Row],[INS-TL]]=0, 0, STGY10[[#This Row],[PFT]]/STGY10[[#This Row],[INS-TL]]%), STGY10[[#This Row],[PFT]]/STGY10[[#This Row],[INS-TL]]%))</f>
        <v>-100</v>
      </c>
      <c r="IS48" s="20"/>
      <c r="IT48" s="21"/>
      <c r="IZ48" s="22"/>
    </row>
    <row r="49" spans="2:260" ht="15.65" x14ac:dyDescent="0.3">
      <c r="B49" s="89">
        <f t="shared" si="10"/>
        <v>34</v>
      </c>
      <c r="C49" s="12"/>
      <c r="D49" s="18">
        <f>IF(MAIN_STGY[[#This Row],[SNO]]=0,0,IF(MAIN_STGY[[#This Row],[SNO]]=1,J$8,IF(L$10, IF(P48&gt;=M$8,0,IF(P48=0,J$8,O48)), O48)))</f>
        <v>0</v>
      </c>
      <c r="E49" s="12"/>
      <c r="F4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4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49" s="18">
        <f>IF(MAIN_STGY[[#This Row],[SNO]]=0,0,IF(L$10, IF(P48&gt;=M$8, 0, MAIN_STGY[[#This Row],[INS]]+H48), MAIN_STGY[[#This Row],[INS]]+H48))</f>
        <v>100</v>
      </c>
      <c r="I49" s="18">
        <f>IF(MAIN_STGY[[#This Row],[SNO]]=0,0,IF(L$10, IF(P48&gt;=M$8, 0, I48+MAIN_STGY[[#This Row],[RTN]]), I48+MAIN_STGY[[#This Row],[RTN]]))</f>
        <v>0</v>
      </c>
      <c r="J49" s="18">
        <f>MAIN_STGY[[#This Row],[RTN-TL]]-MAIN_STGY[[#This Row],[INS-TL]]</f>
        <v>-100</v>
      </c>
      <c r="K49" s="18">
        <f>IF(MAIN_STGY[[#This Row],[SNO]]=0,0,IF(L$10, IF(MAIN_STGY[[#This Row],[INS]]=0, 0, N48), N48))</f>
        <v>0</v>
      </c>
      <c r="L49" s="18">
        <f>MAIN_STGY[[#This Row],[INS]]</f>
        <v>0</v>
      </c>
      <c r="M49" s="18">
        <f>IF(MAIN_STGY[[#This Row],[WrL]]="Loss", (MAIN_STGY[[#This Row],[INS]]*(1 + P$8/100)), IF(MAIN_STGY[[#This Row],[WrL]]="Won", (0), 0))</f>
        <v>0</v>
      </c>
      <c r="N49" s="18">
        <f>IF(MAIN_STGY[[#This Row],[WrL]]="Loss", (MAIN_STGY[[#This Row],[PAM]]+MAIN_STGY[[#This Row],[LOS-TEN]]), IF(MAIN_STGY[[#This Row],[WrL]]="Won", (MAIN_STGY[[#This Row],[INS]]), 0))</f>
        <v>0</v>
      </c>
      <c r="O49" s="18">
        <f>MAIN_STGY[[#This Row],[PAPT]]/2</f>
        <v>0</v>
      </c>
      <c r="P4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49" s="97" t="str" cm="1">
        <f t="array" ref="R49">IF(GG$4,STGTL8[Strategy Name],"")</f>
        <v>Strategy 08</v>
      </c>
      <c r="S49" s="98" cm="1">
        <f t="array" ref="S49">IF(GG$4,STGTL8[Last Running Bet-on],"")</f>
        <v>0</v>
      </c>
      <c r="T49" s="99" cm="1">
        <f t="array" ref="T49">IF(GG$4,STGTL8[Last Running Value],"")</f>
        <v>100</v>
      </c>
      <c r="U49" s="85"/>
      <c r="V49" s="55"/>
      <c r="W49" s="55"/>
      <c r="X49" s="55"/>
      <c r="Z49" s="22"/>
      <c r="AB49" s="42">
        <f t="shared" si="1"/>
        <v>34</v>
      </c>
      <c r="AC49" s="12"/>
      <c r="AD49" s="18">
        <f>IF(STGY2[[#This Row],[SNO]]=0,0,IF(STGY2[[#This Row],[SNO]]=1,AJ$8,IF(AL$10, IF(AP48&gt;=AM$8,0,IF(AP48=0,AJ$8,AO48)), AO48)))</f>
        <v>0</v>
      </c>
      <c r="AE49" s="18" t="str">
        <f>IF(MAIN_STGY[[#This Row],[RSLT]]="","", MAIN_STGY[[#This Row],[RSLT]])</f>
        <v/>
      </c>
      <c r="AF4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4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49" s="18">
        <f>IF(STGY2[[#This Row],[SNO]]=0,0,IF(AL$10, IF(AP48&gt;=AM$8, 0, STGY2[[#This Row],[INS]]+AH48), STGY2[[#This Row],[INS]]+AH48))</f>
        <v>100</v>
      </c>
      <c r="AI49" s="18">
        <f>IF(STGY2[[#This Row],[SNO]]=0,0,IF(AL$10, IF(AP48&gt;=AM$8, 0, AI48+STGY2[[#This Row],[RTN]]), AI48+STGY2[[#This Row],[RTN]]))</f>
        <v>0</v>
      </c>
      <c r="AJ49" s="18">
        <f>STGY2[[#This Row],[RTN-TL]]-STGY2[[#This Row],[INS-TL]]</f>
        <v>-100</v>
      </c>
      <c r="AK49" s="18">
        <f>IF(STGY2[[#This Row],[SNO]]=0,0,IF(AL$10, IF(STGY2[[#This Row],[INS]]=0, 0, AN48), AN48))</f>
        <v>0</v>
      </c>
      <c r="AL49" s="18">
        <f>STGY2[[#This Row],[INS]]</f>
        <v>0</v>
      </c>
      <c r="AM49" s="18">
        <f>IF(STGY2[[#This Row],[WrL]]="Loss", (STGY2[[#This Row],[INS]]*(1 + AP$8/100)), IF(STGY2[[#This Row],[WrL]]="Won", (0), 0))</f>
        <v>0</v>
      </c>
      <c r="AN49" s="18">
        <f>IF(STGY2[[#This Row],[WrL]]="Loss", (STGY2[[#This Row],[PAM]]+STGY2[[#This Row],[LOS-TEN]]), IF(STGY2[[#This Row],[WrL]]="Won", (STGY2[[#This Row],[INS]]), 0))</f>
        <v>0</v>
      </c>
      <c r="AO49" s="18">
        <f>STGY2[[#This Row],[PAPT]]/2</f>
        <v>0</v>
      </c>
      <c r="AP49" s="43">
        <f>IF(STGY2[[#This Row],[SNO]]=0,0,IF(AL$10, IF(STGY2[[#This Row],[INS-TL]]=0, 0, STGY2[[#This Row],[PFT]]/STGY2[[#This Row],[INS-TL]]%), STGY2[[#This Row],[PFT]]/STGY2[[#This Row],[INS-TL]]%))</f>
        <v>-100</v>
      </c>
      <c r="AS49" s="20"/>
      <c r="AT49" s="21"/>
      <c r="AZ49" s="22"/>
      <c r="BB49" s="42">
        <f t="shared" si="2"/>
        <v>34</v>
      </c>
      <c r="BC49" s="12"/>
      <c r="BD49" s="18">
        <f>IF(STGY3[[#This Row],[SNO]]=0,0,IF(STGY3[[#This Row],[SNO]]=1,BJ$8,IF(BL$10, IF(BP48&gt;=BM$8,0,IF(BP48=0,BJ$8,BO48)), BO48)))</f>
        <v>0</v>
      </c>
      <c r="BE49" s="18" t="str">
        <f>IF(MAIN_STGY[[#This Row],[RSLT]]="","", MAIN_STGY[[#This Row],[RSLT]])</f>
        <v/>
      </c>
      <c r="BF4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4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49" s="18">
        <f>IF(STGY3[[#This Row],[SNO]]=0,0,IF(BL$10, IF(BP48&gt;=BM$8, 0, STGY3[[#This Row],[INS]]+BH48), STGY3[[#This Row],[INS]]+BH48))</f>
        <v>100</v>
      </c>
      <c r="BI49" s="18">
        <f>IF(STGY3[[#This Row],[SNO]]=0,0,IF(BL$10, IF(BP48&gt;=BM$8, 0, BI48+STGY3[[#This Row],[RTN]]), BI48+STGY3[[#This Row],[RTN]]))</f>
        <v>0</v>
      </c>
      <c r="BJ49" s="18">
        <f>STGY3[[#This Row],[RTN-TL]]-STGY3[[#This Row],[INS-TL]]</f>
        <v>-100</v>
      </c>
      <c r="BK49" s="18">
        <f>IF(STGY3[[#This Row],[SNO]]=0,0,IF(BL$10, IF(STGY3[[#This Row],[INS]]=0, 0, BN48), BN48))</f>
        <v>0</v>
      </c>
      <c r="BL49" s="18">
        <f>STGY3[[#This Row],[INS]]</f>
        <v>0</v>
      </c>
      <c r="BM49" s="18">
        <f>IF(STGY3[[#This Row],[WrL]]="Loss", (STGY3[[#This Row],[INS]]*(1 + BP$8/100)), IF(STGY3[[#This Row],[WrL]]="Won", (0), 0))</f>
        <v>0</v>
      </c>
      <c r="BN49" s="18">
        <f>IF(STGY3[[#This Row],[WrL]]="Loss", (STGY3[[#This Row],[PAM]]+STGY3[[#This Row],[LOS-TEN]]), IF(STGY3[[#This Row],[WrL]]="Won", (STGY3[[#This Row],[INS]]), 0))</f>
        <v>0</v>
      </c>
      <c r="BO49" s="18">
        <f>STGY3[[#This Row],[PAPT]]/2</f>
        <v>0</v>
      </c>
      <c r="BP49" s="43">
        <f>IF(STGY3[[#This Row],[SNO]]=0,0,IF(BL$10, IF(STGY3[[#This Row],[INS-TL]]=0, 0, STGY3[[#This Row],[PFT]]/STGY3[[#This Row],[INS-TL]]%), STGY3[[#This Row],[PFT]]/STGY3[[#This Row],[INS-TL]]%))</f>
        <v>-100</v>
      </c>
      <c r="BS49" s="20"/>
      <c r="BT49" s="21"/>
      <c r="BZ49" s="22"/>
      <c r="CB49" s="42">
        <f t="shared" si="3"/>
        <v>34</v>
      </c>
      <c r="CC49" s="12"/>
      <c r="CD49" s="18">
        <f>IF(STGY4[[#This Row],[SNO]]=0,0,IF(STGY4[[#This Row],[SNO]]=1,CJ$8,IF(CL$10, IF(CP48&gt;=CM$8,0,IF(CP48=0,CJ$8,CO48)), CO48)))</f>
        <v>0</v>
      </c>
      <c r="CE49" s="18" t="str">
        <f>IF(MAIN_STGY[[#This Row],[RSLT]]="","", MAIN_STGY[[#This Row],[RSLT]])</f>
        <v/>
      </c>
      <c r="CF4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4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49" s="18">
        <f>IF(STGY4[[#This Row],[SNO]]=0,0,IF(CL$10, IF(CP48&gt;=CM$8, 0, STGY4[[#This Row],[INS]]+CH48), STGY4[[#This Row],[INS]]+CH48))</f>
        <v>100</v>
      </c>
      <c r="CI49" s="18">
        <f>IF(STGY4[[#This Row],[SNO]]=0,0,IF(CL$10, IF(CP48&gt;=CM$8, 0, CI48+STGY4[[#This Row],[RTN]]), CI48+STGY4[[#This Row],[RTN]]))</f>
        <v>0</v>
      </c>
      <c r="CJ49" s="18">
        <f>STGY4[[#This Row],[RTN-TL]]-STGY4[[#This Row],[INS-TL]]</f>
        <v>-100</v>
      </c>
      <c r="CK49" s="18">
        <f>IF(STGY4[[#This Row],[SNO]]=0,0,IF(CL$10, IF(STGY4[[#This Row],[INS]]=0, 0, CN48), CN48))</f>
        <v>0</v>
      </c>
      <c r="CL49" s="18">
        <f>STGY4[[#This Row],[INS]]</f>
        <v>0</v>
      </c>
      <c r="CM49" s="18">
        <f>IF(STGY4[[#This Row],[WrL]]="Loss", (STGY4[[#This Row],[INS]]*(1 + CP$8/100)), IF(STGY4[[#This Row],[WrL]]="Won", (0), 0))</f>
        <v>0</v>
      </c>
      <c r="CN49" s="18">
        <f>IF(STGY4[[#This Row],[WrL]]="Loss", (STGY4[[#This Row],[PAM]]+STGY4[[#This Row],[LOS-TEN]]), IF(STGY4[[#This Row],[WrL]]="Won", (STGY4[[#This Row],[INS]]), 0))</f>
        <v>0</v>
      </c>
      <c r="CO49" s="18">
        <f>STGY4[[#This Row],[PAPT]]/2</f>
        <v>0</v>
      </c>
      <c r="CP49" s="43">
        <f>IF(STGY4[[#This Row],[SNO]]=0,0,IF(CL$10, IF(STGY4[[#This Row],[INS-TL]]=0, 0, STGY4[[#This Row],[PFT]]/STGY4[[#This Row],[INS-TL]]%), STGY4[[#This Row],[PFT]]/STGY4[[#This Row],[INS-TL]]%))</f>
        <v>-100</v>
      </c>
      <c r="CS49" s="20"/>
      <c r="CT49" s="21"/>
      <c r="CZ49" s="22"/>
      <c r="DB49" s="42">
        <f t="shared" si="4"/>
        <v>34</v>
      </c>
      <c r="DC49" s="12"/>
      <c r="DD49" s="18">
        <f>IF(STGY5[[#This Row],[SNO]]=0,0,IF(STGY5[[#This Row],[SNO]]=1,DJ$8,IF(DL$10, IF(DP48&gt;=DM$8,0,IF(DP48=0,DJ$8,DO48)), DO48)))</f>
        <v>0</v>
      </c>
      <c r="DE49" s="18" t="str">
        <f>IF(MAIN_STGY[[#This Row],[RSLT]]="","", MAIN_STGY[[#This Row],[RSLT]])</f>
        <v/>
      </c>
      <c r="DF4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4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49" s="18">
        <f>IF(STGY5[[#This Row],[SNO]]=0,0,IF(DL$10, IF(DP48&gt;=DM$8, 0, STGY5[[#This Row],[INS]]+DH48), STGY5[[#This Row],[INS]]+DH48))</f>
        <v>100</v>
      </c>
      <c r="DI49" s="18">
        <f>IF(STGY5[[#This Row],[SNO]]=0,0,IF(DL$10, IF(DP48&gt;=DM$8, 0, DI48+STGY5[[#This Row],[RTN]]), DI48+STGY5[[#This Row],[RTN]]))</f>
        <v>0</v>
      </c>
      <c r="DJ49" s="18">
        <f>STGY5[[#This Row],[RTN-TL]]-STGY5[[#This Row],[INS-TL]]</f>
        <v>-100</v>
      </c>
      <c r="DK49" s="18">
        <f>IF(STGY5[[#This Row],[SNO]]=0,0,IF(DL$10, IF(STGY5[[#This Row],[INS]]=0, 0, DN48), DN48))</f>
        <v>0</v>
      </c>
      <c r="DL49" s="18">
        <f>STGY5[[#This Row],[INS]]</f>
        <v>0</v>
      </c>
      <c r="DM49" s="18">
        <f>IF(STGY5[[#This Row],[WrL]]="Loss", (STGY5[[#This Row],[INS]]*(1 + DP$8/100)), IF(STGY5[[#This Row],[WrL]]="Won", (0), 0))</f>
        <v>0</v>
      </c>
      <c r="DN49" s="18">
        <f>IF(STGY5[[#This Row],[WrL]]="Loss", (STGY5[[#This Row],[PAM]]+STGY5[[#This Row],[LOS-TEN]]), IF(STGY5[[#This Row],[WrL]]="Won", (STGY5[[#This Row],[INS]]), 0))</f>
        <v>0</v>
      </c>
      <c r="DO49" s="18">
        <f>STGY5[[#This Row],[PAPT]]/2</f>
        <v>0</v>
      </c>
      <c r="DP49" s="43">
        <f>IF(STGY5[[#This Row],[SNO]]=0,0,IF(DL$10, IF(STGY5[[#This Row],[INS-TL]]=0, 0, STGY5[[#This Row],[PFT]]/STGY5[[#This Row],[INS-TL]]%), STGY5[[#This Row],[PFT]]/STGY5[[#This Row],[INS-TL]]%))</f>
        <v>-100</v>
      </c>
      <c r="DS49" s="20"/>
      <c r="DT49" s="21"/>
      <c r="DZ49" s="22"/>
      <c r="EB49" s="42">
        <f t="shared" si="5"/>
        <v>34</v>
      </c>
      <c r="EC49" s="12"/>
      <c r="ED49" s="18">
        <f>IF(STGY6[[#This Row],[SNO]]=0,0,IF(STGY6[[#This Row],[SNO]]=1,EJ$8,IF(EL$10, IF(EP48&gt;=EM$8,0,IF(EP48=0,EJ$8,EO48)), EO48)))</f>
        <v>0</v>
      </c>
      <c r="EE49" s="18" t="str">
        <f>IF(MAIN_STGY[[#This Row],[RSLT]]="","", MAIN_STGY[[#This Row],[RSLT]])</f>
        <v/>
      </c>
      <c r="EF4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4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49" s="18">
        <f>IF(STGY6[[#This Row],[SNO]]=0,0,IF(EL$10, IF(EP48&gt;=EM$8, 0, STGY6[[#This Row],[INS]]+EH48), STGY6[[#This Row],[INS]]+EH48))</f>
        <v>100</v>
      </c>
      <c r="EI49" s="18">
        <f>IF(STGY6[[#This Row],[SNO]]=0,0,IF(EL$10, IF(EP48&gt;=EM$8, 0, EI48+STGY6[[#This Row],[RTN]]), EI48+STGY6[[#This Row],[RTN]]))</f>
        <v>0</v>
      </c>
      <c r="EJ49" s="18">
        <f>STGY6[[#This Row],[RTN-TL]]-STGY6[[#This Row],[INS-TL]]</f>
        <v>-100</v>
      </c>
      <c r="EK49" s="18">
        <f>IF(STGY6[[#This Row],[SNO]]=0,0,IF(EL$10, IF(STGY6[[#This Row],[INS]]=0, 0, EN48), EN48))</f>
        <v>0</v>
      </c>
      <c r="EL49" s="18">
        <f>STGY6[[#This Row],[INS]]</f>
        <v>0</v>
      </c>
      <c r="EM49" s="18">
        <f>IF(STGY6[[#This Row],[WrL]]="Loss", (STGY6[[#This Row],[INS]]*(1 + EP$8/100)), IF(STGY6[[#This Row],[WrL]]="Won", (0), 0))</f>
        <v>0</v>
      </c>
      <c r="EN49" s="18">
        <f>IF(STGY6[[#This Row],[WrL]]="Loss", (STGY6[[#This Row],[PAM]]+STGY6[[#This Row],[LOS-TEN]]), IF(STGY6[[#This Row],[WrL]]="Won", (STGY6[[#This Row],[INS]]), 0))</f>
        <v>0</v>
      </c>
      <c r="EO49" s="18">
        <f>STGY6[[#This Row],[PAPT]]/2</f>
        <v>0</v>
      </c>
      <c r="EP49" s="43">
        <f>IF(STGY6[[#This Row],[SNO]]=0,0,IF(EL$10, IF(STGY6[[#This Row],[INS-TL]]=0, 0, STGY6[[#This Row],[PFT]]/STGY6[[#This Row],[INS-TL]]%), STGY6[[#This Row],[PFT]]/STGY6[[#This Row],[INS-TL]]%))</f>
        <v>-100</v>
      </c>
      <c r="ES49" s="20"/>
      <c r="ET49" s="21"/>
      <c r="EZ49" s="22"/>
      <c r="FB49" s="42">
        <f t="shared" si="6"/>
        <v>34</v>
      </c>
      <c r="FC49" s="12"/>
      <c r="FD49" s="18">
        <f>IF(STGY7[[#This Row],[SNO]]=0,0,IF(STGY7[[#This Row],[SNO]]=1,FJ$8,IF(FL$10, IF(FP48&gt;=FM$8,0,IF(FP48=0,FJ$8,FO48)), FO48)))</f>
        <v>0</v>
      </c>
      <c r="FE49" s="18" t="str">
        <f>IF(MAIN_STGY[[#This Row],[RSLT]]="","", MAIN_STGY[[#This Row],[RSLT]])</f>
        <v/>
      </c>
      <c r="FF4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4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49" s="18">
        <f>IF(STGY7[[#This Row],[SNO]]=0,0,IF(FL$10, IF(FP48&gt;=FM$8, 0, STGY7[[#This Row],[INS]]+FH48), STGY7[[#This Row],[INS]]+FH48))</f>
        <v>100</v>
      </c>
      <c r="FI49" s="18">
        <f>IF(STGY7[[#This Row],[SNO]]=0,0,IF(FL$10, IF(FP48&gt;=FM$8, 0, FI48+STGY7[[#This Row],[RTN]]), FI48+STGY7[[#This Row],[RTN]]))</f>
        <v>0</v>
      </c>
      <c r="FJ49" s="18">
        <f>STGY7[[#This Row],[RTN-TL]]-STGY7[[#This Row],[INS-TL]]</f>
        <v>-100</v>
      </c>
      <c r="FK49" s="18">
        <f>IF(STGY7[[#This Row],[SNO]]=0,0,IF(FL$10, IF(STGY7[[#This Row],[INS]]=0, 0, FN48), FN48))</f>
        <v>0</v>
      </c>
      <c r="FL49" s="18">
        <f>STGY7[[#This Row],[INS]]</f>
        <v>0</v>
      </c>
      <c r="FM49" s="18">
        <f>IF(STGY7[[#This Row],[WrL]]="Loss", (STGY7[[#This Row],[INS]]*(1 + FP$8/100)), IF(STGY7[[#This Row],[WrL]]="Won", (0), 0))</f>
        <v>0</v>
      </c>
      <c r="FN49" s="18">
        <f>IF(STGY7[[#This Row],[WrL]]="Loss", (STGY7[[#This Row],[PAM]]+STGY7[[#This Row],[LOS-TEN]]), IF(STGY7[[#This Row],[WrL]]="Won", (STGY7[[#This Row],[INS]]), 0))</f>
        <v>0</v>
      </c>
      <c r="FO49" s="18">
        <f>STGY7[[#This Row],[PAPT]]/2</f>
        <v>0</v>
      </c>
      <c r="FP49" s="43">
        <f>IF(STGY7[[#This Row],[SNO]]=0,0,IF(FL$10, IF(STGY7[[#This Row],[INS-TL]]=0, 0, STGY7[[#This Row],[PFT]]/STGY7[[#This Row],[INS-TL]]%), STGY7[[#This Row],[PFT]]/STGY7[[#This Row],[INS-TL]]%))</f>
        <v>-100</v>
      </c>
      <c r="FS49" s="20"/>
      <c r="FT49" s="21"/>
      <c r="FZ49" s="22"/>
      <c r="GB49" s="42">
        <f t="shared" si="7"/>
        <v>34</v>
      </c>
      <c r="GC49" s="12"/>
      <c r="GD49" s="18">
        <f>IF(STGY8[[#This Row],[SNO]]=0,0,IF(STGY8[[#This Row],[SNO]]=1,GJ$8,IF(GL$10, IF(GP48&gt;=GM$8,0,IF(GP48=0,GJ$8,GO48)), GO48)))</f>
        <v>0</v>
      </c>
      <c r="GE49" s="18" t="str">
        <f>IF(MAIN_STGY[[#This Row],[RSLT]]="","", MAIN_STGY[[#This Row],[RSLT]])</f>
        <v/>
      </c>
      <c r="GF4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4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49" s="18">
        <f>IF(STGY8[[#This Row],[SNO]]=0,0,IF(GL$10, IF(GP48&gt;=GM$8, 0, STGY8[[#This Row],[INS]]+GH48), STGY8[[#This Row],[INS]]+GH48))</f>
        <v>100</v>
      </c>
      <c r="GI49" s="18">
        <f>IF(STGY8[[#This Row],[SNO]]=0,0,IF(GL$10, IF(GP48&gt;=GM$8, 0, GI48+STGY8[[#This Row],[RTN]]), GI48+STGY8[[#This Row],[RTN]]))</f>
        <v>0</v>
      </c>
      <c r="GJ49" s="18">
        <f>STGY8[[#This Row],[RTN-TL]]-STGY8[[#This Row],[INS-TL]]</f>
        <v>-100</v>
      </c>
      <c r="GK49" s="18">
        <f>IF(STGY8[[#This Row],[SNO]]=0,0,IF(GL$10, IF(STGY8[[#This Row],[INS]]=0, 0, GN48), GN48))</f>
        <v>0</v>
      </c>
      <c r="GL49" s="18">
        <f>STGY8[[#This Row],[INS]]</f>
        <v>0</v>
      </c>
      <c r="GM49" s="18">
        <f>IF(STGY8[[#This Row],[WrL]]="Loss", (STGY8[[#This Row],[INS]]*(1 + GP$8/100)), IF(STGY8[[#This Row],[WrL]]="Won", (0), 0))</f>
        <v>0</v>
      </c>
      <c r="GN49" s="18">
        <f>IF(STGY8[[#This Row],[WrL]]="Loss", (STGY8[[#This Row],[PAM]]+STGY8[[#This Row],[LOS-TEN]]), IF(STGY8[[#This Row],[WrL]]="Won", (STGY8[[#This Row],[INS]]), 0))</f>
        <v>0</v>
      </c>
      <c r="GO49" s="18">
        <f>STGY8[[#This Row],[PAPT]]/2</f>
        <v>0</v>
      </c>
      <c r="GP49" s="43">
        <f>IF(STGY8[[#This Row],[SNO]]=0,0,IF(GL$10, IF(STGY8[[#This Row],[INS-TL]]=0, 0, STGY8[[#This Row],[PFT]]/STGY8[[#This Row],[INS-TL]]%), STGY8[[#This Row],[PFT]]/STGY8[[#This Row],[INS-TL]]%))</f>
        <v>-100</v>
      </c>
      <c r="GS49" s="20"/>
      <c r="GT49" s="21"/>
      <c r="GZ49" s="22"/>
      <c r="HB49" s="42">
        <f t="shared" si="8"/>
        <v>34</v>
      </c>
      <c r="HC49" s="12"/>
      <c r="HD49" s="18">
        <f>IF(STGY9[[#This Row],[SNO]]=0,0,IF(STGY9[[#This Row],[SNO]]=1,HJ$8,IF(HL$10, IF(HP48&gt;=HM$8,0,IF(HP48=0,HJ$8,HO48)), HO48)))</f>
        <v>0</v>
      </c>
      <c r="HE49" s="18" t="str">
        <f>IF(MAIN_STGY[[#This Row],[RSLT]]="","", MAIN_STGY[[#This Row],[RSLT]])</f>
        <v/>
      </c>
      <c r="HF4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4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49" s="18">
        <f>IF(STGY9[[#This Row],[SNO]]=0,0,IF(HL$10, IF(HP48&gt;=HM$8, 0, STGY9[[#This Row],[INS]]+HH48), STGY9[[#This Row],[INS]]+HH48))</f>
        <v>100</v>
      </c>
      <c r="HI49" s="18">
        <f>IF(STGY9[[#This Row],[SNO]]=0,0,IF(HL$10, IF(HP48&gt;=HM$8, 0, HI48+STGY9[[#This Row],[RTN]]), HI48+STGY9[[#This Row],[RTN]]))</f>
        <v>0</v>
      </c>
      <c r="HJ49" s="18">
        <f>STGY9[[#This Row],[RTN-TL]]-STGY9[[#This Row],[INS-TL]]</f>
        <v>-100</v>
      </c>
      <c r="HK49" s="18">
        <f>IF(STGY9[[#This Row],[SNO]]=0,0,IF(HL$10, IF(STGY9[[#This Row],[INS]]=0, 0, HN48), HN48))</f>
        <v>0</v>
      </c>
      <c r="HL49" s="18">
        <f>STGY9[[#This Row],[INS]]</f>
        <v>0</v>
      </c>
      <c r="HM49" s="18">
        <f>IF(STGY9[[#This Row],[WrL]]="Loss", (STGY9[[#This Row],[INS]]*(1 + HP$8/100)), IF(STGY9[[#This Row],[WrL]]="Won", (0), 0))</f>
        <v>0</v>
      </c>
      <c r="HN49" s="18">
        <f>IF(STGY9[[#This Row],[WrL]]="Loss", (STGY9[[#This Row],[PAM]]+STGY9[[#This Row],[LOS-TEN]]), IF(STGY9[[#This Row],[WrL]]="Won", (STGY9[[#This Row],[INS]]), 0))</f>
        <v>0</v>
      </c>
      <c r="HO49" s="18">
        <f>STGY9[[#This Row],[PAPT]]/2</f>
        <v>0</v>
      </c>
      <c r="HP49" s="43">
        <f>IF(STGY9[[#This Row],[SNO]]=0,0,IF(HL$10, IF(STGY9[[#This Row],[INS-TL]]=0, 0, STGY9[[#This Row],[PFT]]/STGY9[[#This Row],[INS-TL]]%), STGY9[[#This Row],[PFT]]/STGY9[[#This Row],[INS-TL]]%))</f>
        <v>-100</v>
      </c>
      <c r="HS49" s="20"/>
      <c r="HT49" s="21"/>
      <c r="HZ49" s="22"/>
      <c r="IB49" s="42">
        <f t="shared" si="9"/>
        <v>34</v>
      </c>
      <c r="IC49" s="12"/>
      <c r="ID49" s="18">
        <f>IF(STGY10[[#This Row],[SNO]]=0,0,IF(STGY10[[#This Row],[SNO]]=1,IJ$8,IF(IL$10, IF(IP48&gt;=IM$8,0,IF(IP48=0,IJ$8,IO48)), IO48)))</f>
        <v>0</v>
      </c>
      <c r="IE49" s="18" t="str">
        <f>IF(MAIN_STGY[[#This Row],[RSLT]]="","", MAIN_STGY[[#This Row],[RSLT]])</f>
        <v/>
      </c>
      <c r="IF4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4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49" s="18">
        <f>IF(STGY10[[#This Row],[SNO]]=0,0,IF(IL$10, IF(IP48&gt;=IM$8, 0, STGY10[[#This Row],[INS]]+IH48), STGY10[[#This Row],[INS]]+IH48))</f>
        <v>100</v>
      </c>
      <c r="II49" s="18">
        <f>IF(STGY10[[#This Row],[SNO]]=0,0,IF(IL$10, IF(IP48&gt;=IM$8, 0, II48+STGY10[[#This Row],[RTN]]), II48+STGY10[[#This Row],[RTN]]))</f>
        <v>0</v>
      </c>
      <c r="IJ49" s="18">
        <f>STGY10[[#This Row],[RTN-TL]]-STGY10[[#This Row],[INS-TL]]</f>
        <v>-100</v>
      </c>
      <c r="IK49" s="18">
        <f>IF(STGY10[[#This Row],[SNO]]=0,0,IF(IL$10, IF(STGY10[[#This Row],[INS]]=0, 0, IN48), IN48))</f>
        <v>0</v>
      </c>
      <c r="IL49" s="18">
        <f>STGY10[[#This Row],[INS]]</f>
        <v>0</v>
      </c>
      <c r="IM49" s="18">
        <f>IF(STGY10[[#This Row],[WrL]]="Loss", (STGY10[[#This Row],[INS]]*(1 + IP$8/100)), IF(STGY10[[#This Row],[WrL]]="Won", (0), 0))</f>
        <v>0</v>
      </c>
      <c r="IN49" s="18">
        <f>IF(STGY10[[#This Row],[WrL]]="Loss", (STGY10[[#This Row],[PAM]]+STGY10[[#This Row],[LOS-TEN]]), IF(STGY10[[#This Row],[WrL]]="Won", (STGY10[[#This Row],[INS]]), 0))</f>
        <v>0</v>
      </c>
      <c r="IO49" s="18">
        <f>STGY10[[#This Row],[PAPT]]/2</f>
        <v>0</v>
      </c>
      <c r="IP49" s="43">
        <f>IF(STGY10[[#This Row],[SNO]]=0,0,IF(IL$10, IF(STGY10[[#This Row],[INS-TL]]=0, 0, STGY10[[#This Row],[PFT]]/STGY10[[#This Row],[INS-TL]]%), STGY10[[#This Row],[PFT]]/STGY10[[#This Row],[INS-TL]]%))</f>
        <v>-100</v>
      </c>
      <c r="IS49" s="20"/>
      <c r="IT49" s="21"/>
      <c r="IZ49" s="22"/>
    </row>
    <row r="50" spans="2:260" ht="15.65" x14ac:dyDescent="0.3">
      <c r="B50" s="89">
        <f t="shared" si="10"/>
        <v>35</v>
      </c>
      <c r="C50" s="12"/>
      <c r="D50" s="18">
        <f>IF(MAIN_STGY[[#This Row],[SNO]]=0,0,IF(MAIN_STGY[[#This Row],[SNO]]=1,J$8,IF(L$10, IF(P49&gt;=M$8,0,IF(P49=0,J$8,O49)), O49)))</f>
        <v>0</v>
      </c>
      <c r="E50" s="12"/>
      <c r="F5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0" s="18">
        <f>IF(MAIN_STGY[[#This Row],[SNO]]=0,0,IF(L$10, IF(P49&gt;=M$8, 0, MAIN_STGY[[#This Row],[INS]]+H49), MAIN_STGY[[#This Row],[INS]]+H49))</f>
        <v>100</v>
      </c>
      <c r="I50" s="18">
        <f>IF(MAIN_STGY[[#This Row],[SNO]]=0,0,IF(L$10, IF(P49&gt;=M$8, 0, I49+MAIN_STGY[[#This Row],[RTN]]), I49+MAIN_STGY[[#This Row],[RTN]]))</f>
        <v>0</v>
      </c>
      <c r="J50" s="18">
        <f>MAIN_STGY[[#This Row],[RTN-TL]]-MAIN_STGY[[#This Row],[INS-TL]]</f>
        <v>-100</v>
      </c>
      <c r="K50" s="18">
        <f>IF(MAIN_STGY[[#This Row],[SNO]]=0,0,IF(L$10, IF(MAIN_STGY[[#This Row],[INS]]=0, 0, N49), N49))</f>
        <v>0</v>
      </c>
      <c r="L50" s="18">
        <f>MAIN_STGY[[#This Row],[INS]]</f>
        <v>0</v>
      </c>
      <c r="M50" s="18">
        <f>IF(MAIN_STGY[[#This Row],[WrL]]="Loss", (MAIN_STGY[[#This Row],[INS]]*(1 + P$8/100)), IF(MAIN_STGY[[#This Row],[WrL]]="Won", (0), 0))</f>
        <v>0</v>
      </c>
      <c r="N50" s="18">
        <f>IF(MAIN_STGY[[#This Row],[WrL]]="Loss", (MAIN_STGY[[#This Row],[PAM]]+MAIN_STGY[[#This Row],[LOS-TEN]]), IF(MAIN_STGY[[#This Row],[WrL]]="Won", (MAIN_STGY[[#This Row],[INS]]), 0))</f>
        <v>0</v>
      </c>
      <c r="O50" s="18">
        <f>MAIN_STGY[[#This Row],[PAPT]]/2</f>
        <v>0</v>
      </c>
      <c r="P5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50" s="97" t="str" cm="1">
        <f t="array" ref="R50">IF(HG$4,STGTL9[Strategy Name],"")</f>
        <v>Strategy 09</v>
      </c>
      <c r="S50" s="98" cm="1">
        <f t="array" ref="S50">IF(HG$4,STGTL9[Last Running Bet-on],"")</f>
        <v>0</v>
      </c>
      <c r="T50" s="99" cm="1">
        <f t="array" ref="T50">IF(HG$4,STGTL9[Last Running Value],"")</f>
        <v>100</v>
      </c>
      <c r="U50" s="85"/>
      <c r="V50" s="55"/>
      <c r="W50" s="55"/>
      <c r="X50" s="55"/>
      <c r="Z50" s="22"/>
      <c r="AB50" s="42">
        <f t="shared" si="1"/>
        <v>35</v>
      </c>
      <c r="AC50" s="12"/>
      <c r="AD50" s="18">
        <f>IF(STGY2[[#This Row],[SNO]]=0,0,IF(STGY2[[#This Row],[SNO]]=1,AJ$8,IF(AL$10, IF(AP49&gt;=AM$8,0,IF(AP49=0,AJ$8,AO49)), AO49)))</f>
        <v>0</v>
      </c>
      <c r="AE50" s="18" t="str">
        <f>IF(MAIN_STGY[[#This Row],[RSLT]]="","", MAIN_STGY[[#This Row],[RSLT]])</f>
        <v/>
      </c>
      <c r="AF5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0" s="18">
        <f>IF(STGY2[[#This Row],[SNO]]=0,0,IF(AL$10, IF(AP49&gt;=AM$8, 0, STGY2[[#This Row],[INS]]+AH49), STGY2[[#This Row],[INS]]+AH49))</f>
        <v>100</v>
      </c>
      <c r="AI50" s="18">
        <f>IF(STGY2[[#This Row],[SNO]]=0,0,IF(AL$10, IF(AP49&gt;=AM$8, 0, AI49+STGY2[[#This Row],[RTN]]), AI49+STGY2[[#This Row],[RTN]]))</f>
        <v>0</v>
      </c>
      <c r="AJ50" s="18">
        <f>STGY2[[#This Row],[RTN-TL]]-STGY2[[#This Row],[INS-TL]]</f>
        <v>-100</v>
      </c>
      <c r="AK50" s="18">
        <f>IF(STGY2[[#This Row],[SNO]]=0,0,IF(AL$10, IF(STGY2[[#This Row],[INS]]=0, 0, AN49), AN49))</f>
        <v>0</v>
      </c>
      <c r="AL50" s="18">
        <f>STGY2[[#This Row],[INS]]</f>
        <v>0</v>
      </c>
      <c r="AM50" s="18">
        <f>IF(STGY2[[#This Row],[WrL]]="Loss", (STGY2[[#This Row],[INS]]*(1 + AP$8/100)), IF(STGY2[[#This Row],[WrL]]="Won", (0), 0))</f>
        <v>0</v>
      </c>
      <c r="AN50" s="18">
        <f>IF(STGY2[[#This Row],[WrL]]="Loss", (STGY2[[#This Row],[PAM]]+STGY2[[#This Row],[LOS-TEN]]), IF(STGY2[[#This Row],[WrL]]="Won", (STGY2[[#This Row],[INS]]), 0))</f>
        <v>0</v>
      </c>
      <c r="AO50" s="18">
        <f>STGY2[[#This Row],[PAPT]]/2</f>
        <v>0</v>
      </c>
      <c r="AP50" s="43">
        <f>IF(STGY2[[#This Row],[SNO]]=0,0,IF(AL$10, IF(STGY2[[#This Row],[INS-TL]]=0, 0, STGY2[[#This Row],[PFT]]/STGY2[[#This Row],[INS-TL]]%), STGY2[[#This Row],[PFT]]/STGY2[[#This Row],[INS-TL]]%))</f>
        <v>-100</v>
      </c>
      <c r="AS50" s="20"/>
      <c r="AT50" s="21"/>
      <c r="AZ50" s="22"/>
      <c r="BB50" s="42">
        <f t="shared" si="2"/>
        <v>35</v>
      </c>
      <c r="BC50" s="12"/>
      <c r="BD50" s="18">
        <f>IF(STGY3[[#This Row],[SNO]]=0,0,IF(STGY3[[#This Row],[SNO]]=1,BJ$8,IF(BL$10, IF(BP49&gt;=BM$8,0,IF(BP49=0,BJ$8,BO49)), BO49)))</f>
        <v>0</v>
      </c>
      <c r="BE50" s="18" t="str">
        <f>IF(MAIN_STGY[[#This Row],[RSLT]]="","", MAIN_STGY[[#This Row],[RSLT]])</f>
        <v/>
      </c>
      <c r="BF5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0" s="18">
        <f>IF(STGY3[[#This Row],[SNO]]=0,0,IF(BL$10, IF(BP49&gt;=BM$8, 0, STGY3[[#This Row],[INS]]+BH49), STGY3[[#This Row],[INS]]+BH49))</f>
        <v>100</v>
      </c>
      <c r="BI50" s="18">
        <f>IF(STGY3[[#This Row],[SNO]]=0,0,IF(BL$10, IF(BP49&gt;=BM$8, 0, BI49+STGY3[[#This Row],[RTN]]), BI49+STGY3[[#This Row],[RTN]]))</f>
        <v>0</v>
      </c>
      <c r="BJ50" s="18">
        <f>STGY3[[#This Row],[RTN-TL]]-STGY3[[#This Row],[INS-TL]]</f>
        <v>-100</v>
      </c>
      <c r="BK50" s="18">
        <f>IF(STGY3[[#This Row],[SNO]]=0,0,IF(BL$10, IF(STGY3[[#This Row],[INS]]=0, 0, BN49), BN49))</f>
        <v>0</v>
      </c>
      <c r="BL50" s="18">
        <f>STGY3[[#This Row],[INS]]</f>
        <v>0</v>
      </c>
      <c r="BM50" s="18">
        <f>IF(STGY3[[#This Row],[WrL]]="Loss", (STGY3[[#This Row],[INS]]*(1 + BP$8/100)), IF(STGY3[[#This Row],[WrL]]="Won", (0), 0))</f>
        <v>0</v>
      </c>
      <c r="BN50" s="18">
        <f>IF(STGY3[[#This Row],[WrL]]="Loss", (STGY3[[#This Row],[PAM]]+STGY3[[#This Row],[LOS-TEN]]), IF(STGY3[[#This Row],[WrL]]="Won", (STGY3[[#This Row],[INS]]), 0))</f>
        <v>0</v>
      </c>
      <c r="BO50" s="18">
        <f>STGY3[[#This Row],[PAPT]]/2</f>
        <v>0</v>
      </c>
      <c r="BP50" s="43">
        <f>IF(STGY3[[#This Row],[SNO]]=0,0,IF(BL$10, IF(STGY3[[#This Row],[INS-TL]]=0, 0, STGY3[[#This Row],[PFT]]/STGY3[[#This Row],[INS-TL]]%), STGY3[[#This Row],[PFT]]/STGY3[[#This Row],[INS-TL]]%))</f>
        <v>-100</v>
      </c>
      <c r="BS50" s="20"/>
      <c r="BT50" s="21"/>
      <c r="BZ50" s="22"/>
      <c r="CB50" s="42">
        <f t="shared" si="3"/>
        <v>35</v>
      </c>
      <c r="CC50" s="12"/>
      <c r="CD50" s="18">
        <f>IF(STGY4[[#This Row],[SNO]]=0,0,IF(STGY4[[#This Row],[SNO]]=1,CJ$8,IF(CL$10, IF(CP49&gt;=CM$8,0,IF(CP49=0,CJ$8,CO49)), CO49)))</f>
        <v>0</v>
      </c>
      <c r="CE50" s="18" t="str">
        <f>IF(MAIN_STGY[[#This Row],[RSLT]]="","", MAIN_STGY[[#This Row],[RSLT]])</f>
        <v/>
      </c>
      <c r="CF5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0" s="18">
        <f>IF(STGY4[[#This Row],[SNO]]=0,0,IF(CL$10, IF(CP49&gt;=CM$8, 0, STGY4[[#This Row],[INS]]+CH49), STGY4[[#This Row],[INS]]+CH49))</f>
        <v>100</v>
      </c>
      <c r="CI50" s="18">
        <f>IF(STGY4[[#This Row],[SNO]]=0,0,IF(CL$10, IF(CP49&gt;=CM$8, 0, CI49+STGY4[[#This Row],[RTN]]), CI49+STGY4[[#This Row],[RTN]]))</f>
        <v>0</v>
      </c>
      <c r="CJ50" s="18">
        <f>STGY4[[#This Row],[RTN-TL]]-STGY4[[#This Row],[INS-TL]]</f>
        <v>-100</v>
      </c>
      <c r="CK50" s="18">
        <f>IF(STGY4[[#This Row],[SNO]]=0,0,IF(CL$10, IF(STGY4[[#This Row],[INS]]=0, 0, CN49), CN49))</f>
        <v>0</v>
      </c>
      <c r="CL50" s="18">
        <f>STGY4[[#This Row],[INS]]</f>
        <v>0</v>
      </c>
      <c r="CM50" s="18">
        <f>IF(STGY4[[#This Row],[WrL]]="Loss", (STGY4[[#This Row],[INS]]*(1 + CP$8/100)), IF(STGY4[[#This Row],[WrL]]="Won", (0), 0))</f>
        <v>0</v>
      </c>
      <c r="CN50" s="18">
        <f>IF(STGY4[[#This Row],[WrL]]="Loss", (STGY4[[#This Row],[PAM]]+STGY4[[#This Row],[LOS-TEN]]), IF(STGY4[[#This Row],[WrL]]="Won", (STGY4[[#This Row],[INS]]), 0))</f>
        <v>0</v>
      </c>
      <c r="CO50" s="18">
        <f>STGY4[[#This Row],[PAPT]]/2</f>
        <v>0</v>
      </c>
      <c r="CP50" s="43">
        <f>IF(STGY4[[#This Row],[SNO]]=0,0,IF(CL$10, IF(STGY4[[#This Row],[INS-TL]]=0, 0, STGY4[[#This Row],[PFT]]/STGY4[[#This Row],[INS-TL]]%), STGY4[[#This Row],[PFT]]/STGY4[[#This Row],[INS-TL]]%))</f>
        <v>-100</v>
      </c>
      <c r="CS50" s="20"/>
      <c r="CT50" s="21"/>
      <c r="CZ50" s="22"/>
      <c r="DB50" s="42">
        <f t="shared" si="4"/>
        <v>35</v>
      </c>
      <c r="DC50" s="12"/>
      <c r="DD50" s="18">
        <f>IF(STGY5[[#This Row],[SNO]]=0,0,IF(STGY5[[#This Row],[SNO]]=1,DJ$8,IF(DL$10, IF(DP49&gt;=DM$8,0,IF(DP49=0,DJ$8,DO49)), DO49)))</f>
        <v>0</v>
      </c>
      <c r="DE50" s="18" t="str">
        <f>IF(MAIN_STGY[[#This Row],[RSLT]]="","", MAIN_STGY[[#This Row],[RSLT]])</f>
        <v/>
      </c>
      <c r="DF5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0" s="18">
        <f>IF(STGY5[[#This Row],[SNO]]=0,0,IF(DL$10, IF(DP49&gt;=DM$8, 0, STGY5[[#This Row],[INS]]+DH49), STGY5[[#This Row],[INS]]+DH49))</f>
        <v>100</v>
      </c>
      <c r="DI50" s="18">
        <f>IF(STGY5[[#This Row],[SNO]]=0,0,IF(DL$10, IF(DP49&gt;=DM$8, 0, DI49+STGY5[[#This Row],[RTN]]), DI49+STGY5[[#This Row],[RTN]]))</f>
        <v>0</v>
      </c>
      <c r="DJ50" s="18">
        <f>STGY5[[#This Row],[RTN-TL]]-STGY5[[#This Row],[INS-TL]]</f>
        <v>-100</v>
      </c>
      <c r="DK50" s="18">
        <f>IF(STGY5[[#This Row],[SNO]]=0,0,IF(DL$10, IF(STGY5[[#This Row],[INS]]=0, 0, DN49), DN49))</f>
        <v>0</v>
      </c>
      <c r="DL50" s="18">
        <f>STGY5[[#This Row],[INS]]</f>
        <v>0</v>
      </c>
      <c r="DM50" s="18">
        <f>IF(STGY5[[#This Row],[WrL]]="Loss", (STGY5[[#This Row],[INS]]*(1 + DP$8/100)), IF(STGY5[[#This Row],[WrL]]="Won", (0), 0))</f>
        <v>0</v>
      </c>
      <c r="DN50" s="18">
        <f>IF(STGY5[[#This Row],[WrL]]="Loss", (STGY5[[#This Row],[PAM]]+STGY5[[#This Row],[LOS-TEN]]), IF(STGY5[[#This Row],[WrL]]="Won", (STGY5[[#This Row],[INS]]), 0))</f>
        <v>0</v>
      </c>
      <c r="DO50" s="18">
        <f>STGY5[[#This Row],[PAPT]]/2</f>
        <v>0</v>
      </c>
      <c r="DP50" s="43">
        <f>IF(STGY5[[#This Row],[SNO]]=0,0,IF(DL$10, IF(STGY5[[#This Row],[INS-TL]]=0, 0, STGY5[[#This Row],[PFT]]/STGY5[[#This Row],[INS-TL]]%), STGY5[[#This Row],[PFT]]/STGY5[[#This Row],[INS-TL]]%))</f>
        <v>-100</v>
      </c>
      <c r="DS50" s="20"/>
      <c r="DT50" s="21"/>
      <c r="DZ50" s="22"/>
      <c r="EB50" s="42">
        <f t="shared" si="5"/>
        <v>35</v>
      </c>
      <c r="EC50" s="12"/>
      <c r="ED50" s="18">
        <f>IF(STGY6[[#This Row],[SNO]]=0,0,IF(STGY6[[#This Row],[SNO]]=1,EJ$8,IF(EL$10, IF(EP49&gt;=EM$8,0,IF(EP49=0,EJ$8,EO49)), EO49)))</f>
        <v>0</v>
      </c>
      <c r="EE50" s="18" t="str">
        <f>IF(MAIN_STGY[[#This Row],[RSLT]]="","", MAIN_STGY[[#This Row],[RSLT]])</f>
        <v/>
      </c>
      <c r="EF5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0" s="18">
        <f>IF(STGY6[[#This Row],[SNO]]=0,0,IF(EL$10, IF(EP49&gt;=EM$8, 0, STGY6[[#This Row],[INS]]+EH49), STGY6[[#This Row],[INS]]+EH49))</f>
        <v>100</v>
      </c>
      <c r="EI50" s="18">
        <f>IF(STGY6[[#This Row],[SNO]]=0,0,IF(EL$10, IF(EP49&gt;=EM$8, 0, EI49+STGY6[[#This Row],[RTN]]), EI49+STGY6[[#This Row],[RTN]]))</f>
        <v>0</v>
      </c>
      <c r="EJ50" s="18">
        <f>STGY6[[#This Row],[RTN-TL]]-STGY6[[#This Row],[INS-TL]]</f>
        <v>-100</v>
      </c>
      <c r="EK50" s="18">
        <f>IF(STGY6[[#This Row],[SNO]]=0,0,IF(EL$10, IF(STGY6[[#This Row],[INS]]=0, 0, EN49), EN49))</f>
        <v>0</v>
      </c>
      <c r="EL50" s="18">
        <f>STGY6[[#This Row],[INS]]</f>
        <v>0</v>
      </c>
      <c r="EM50" s="18">
        <f>IF(STGY6[[#This Row],[WrL]]="Loss", (STGY6[[#This Row],[INS]]*(1 + EP$8/100)), IF(STGY6[[#This Row],[WrL]]="Won", (0), 0))</f>
        <v>0</v>
      </c>
      <c r="EN50" s="18">
        <f>IF(STGY6[[#This Row],[WrL]]="Loss", (STGY6[[#This Row],[PAM]]+STGY6[[#This Row],[LOS-TEN]]), IF(STGY6[[#This Row],[WrL]]="Won", (STGY6[[#This Row],[INS]]), 0))</f>
        <v>0</v>
      </c>
      <c r="EO50" s="18">
        <f>STGY6[[#This Row],[PAPT]]/2</f>
        <v>0</v>
      </c>
      <c r="EP50" s="43">
        <f>IF(STGY6[[#This Row],[SNO]]=0,0,IF(EL$10, IF(STGY6[[#This Row],[INS-TL]]=0, 0, STGY6[[#This Row],[PFT]]/STGY6[[#This Row],[INS-TL]]%), STGY6[[#This Row],[PFT]]/STGY6[[#This Row],[INS-TL]]%))</f>
        <v>-100</v>
      </c>
      <c r="ES50" s="20"/>
      <c r="ET50" s="21"/>
      <c r="EZ50" s="22"/>
      <c r="FB50" s="42">
        <f t="shared" si="6"/>
        <v>35</v>
      </c>
      <c r="FC50" s="12"/>
      <c r="FD50" s="18">
        <f>IF(STGY7[[#This Row],[SNO]]=0,0,IF(STGY7[[#This Row],[SNO]]=1,FJ$8,IF(FL$10, IF(FP49&gt;=FM$8,0,IF(FP49=0,FJ$8,FO49)), FO49)))</f>
        <v>0</v>
      </c>
      <c r="FE50" s="18" t="str">
        <f>IF(MAIN_STGY[[#This Row],[RSLT]]="","", MAIN_STGY[[#This Row],[RSLT]])</f>
        <v/>
      </c>
      <c r="FF5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0" s="18">
        <f>IF(STGY7[[#This Row],[SNO]]=0,0,IF(FL$10, IF(FP49&gt;=FM$8, 0, STGY7[[#This Row],[INS]]+FH49), STGY7[[#This Row],[INS]]+FH49))</f>
        <v>100</v>
      </c>
      <c r="FI50" s="18">
        <f>IF(STGY7[[#This Row],[SNO]]=0,0,IF(FL$10, IF(FP49&gt;=FM$8, 0, FI49+STGY7[[#This Row],[RTN]]), FI49+STGY7[[#This Row],[RTN]]))</f>
        <v>0</v>
      </c>
      <c r="FJ50" s="18">
        <f>STGY7[[#This Row],[RTN-TL]]-STGY7[[#This Row],[INS-TL]]</f>
        <v>-100</v>
      </c>
      <c r="FK50" s="18">
        <f>IF(STGY7[[#This Row],[SNO]]=0,0,IF(FL$10, IF(STGY7[[#This Row],[INS]]=0, 0, FN49), FN49))</f>
        <v>0</v>
      </c>
      <c r="FL50" s="18">
        <f>STGY7[[#This Row],[INS]]</f>
        <v>0</v>
      </c>
      <c r="FM50" s="18">
        <f>IF(STGY7[[#This Row],[WrL]]="Loss", (STGY7[[#This Row],[INS]]*(1 + FP$8/100)), IF(STGY7[[#This Row],[WrL]]="Won", (0), 0))</f>
        <v>0</v>
      </c>
      <c r="FN50" s="18">
        <f>IF(STGY7[[#This Row],[WrL]]="Loss", (STGY7[[#This Row],[PAM]]+STGY7[[#This Row],[LOS-TEN]]), IF(STGY7[[#This Row],[WrL]]="Won", (STGY7[[#This Row],[INS]]), 0))</f>
        <v>0</v>
      </c>
      <c r="FO50" s="18">
        <f>STGY7[[#This Row],[PAPT]]/2</f>
        <v>0</v>
      </c>
      <c r="FP50" s="43">
        <f>IF(STGY7[[#This Row],[SNO]]=0,0,IF(FL$10, IF(STGY7[[#This Row],[INS-TL]]=0, 0, STGY7[[#This Row],[PFT]]/STGY7[[#This Row],[INS-TL]]%), STGY7[[#This Row],[PFT]]/STGY7[[#This Row],[INS-TL]]%))</f>
        <v>-100</v>
      </c>
      <c r="FS50" s="20"/>
      <c r="FT50" s="21"/>
      <c r="FZ50" s="22"/>
      <c r="GB50" s="42">
        <f t="shared" si="7"/>
        <v>35</v>
      </c>
      <c r="GC50" s="12"/>
      <c r="GD50" s="18">
        <f>IF(STGY8[[#This Row],[SNO]]=0,0,IF(STGY8[[#This Row],[SNO]]=1,GJ$8,IF(GL$10, IF(GP49&gt;=GM$8,0,IF(GP49=0,GJ$8,GO49)), GO49)))</f>
        <v>0</v>
      </c>
      <c r="GE50" s="18" t="str">
        <f>IF(MAIN_STGY[[#This Row],[RSLT]]="","", MAIN_STGY[[#This Row],[RSLT]])</f>
        <v/>
      </c>
      <c r="GF5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0" s="18">
        <f>IF(STGY8[[#This Row],[SNO]]=0,0,IF(GL$10, IF(GP49&gt;=GM$8, 0, STGY8[[#This Row],[INS]]+GH49), STGY8[[#This Row],[INS]]+GH49))</f>
        <v>100</v>
      </c>
      <c r="GI50" s="18">
        <f>IF(STGY8[[#This Row],[SNO]]=0,0,IF(GL$10, IF(GP49&gt;=GM$8, 0, GI49+STGY8[[#This Row],[RTN]]), GI49+STGY8[[#This Row],[RTN]]))</f>
        <v>0</v>
      </c>
      <c r="GJ50" s="18">
        <f>STGY8[[#This Row],[RTN-TL]]-STGY8[[#This Row],[INS-TL]]</f>
        <v>-100</v>
      </c>
      <c r="GK50" s="18">
        <f>IF(STGY8[[#This Row],[SNO]]=0,0,IF(GL$10, IF(STGY8[[#This Row],[INS]]=0, 0, GN49), GN49))</f>
        <v>0</v>
      </c>
      <c r="GL50" s="18">
        <f>STGY8[[#This Row],[INS]]</f>
        <v>0</v>
      </c>
      <c r="GM50" s="18">
        <f>IF(STGY8[[#This Row],[WrL]]="Loss", (STGY8[[#This Row],[INS]]*(1 + GP$8/100)), IF(STGY8[[#This Row],[WrL]]="Won", (0), 0))</f>
        <v>0</v>
      </c>
      <c r="GN50" s="18">
        <f>IF(STGY8[[#This Row],[WrL]]="Loss", (STGY8[[#This Row],[PAM]]+STGY8[[#This Row],[LOS-TEN]]), IF(STGY8[[#This Row],[WrL]]="Won", (STGY8[[#This Row],[INS]]), 0))</f>
        <v>0</v>
      </c>
      <c r="GO50" s="18">
        <f>STGY8[[#This Row],[PAPT]]/2</f>
        <v>0</v>
      </c>
      <c r="GP50" s="43">
        <f>IF(STGY8[[#This Row],[SNO]]=0,0,IF(GL$10, IF(STGY8[[#This Row],[INS-TL]]=0, 0, STGY8[[#This Row],[PFT]]/STGY8[[#This Row],[INS-TL]]%), STGY8[[#This Row],[PFT]]/STGY8[[#This Row],[INS-TL]]%))</f>
        <v>-100</v>
      </c>
      <c r="GS50" s="20"/>
      <c r="GT50" s="21"/>
      <c r="GZ50" s="22"/>
      <c r="HB50" s="42">
        <f t="shared" si="8"/>
        <v>35</v>
      </c>
      <c r="HC50" s="12"/>
      <c r="HD50" s="18">
        <f>IF(STGY9[[#This Row],[SNO]]=0,0,IF(STGY9[[#This Row],[SNO]]=1,HJ$8,IF(HL$10, IF(HP49&gt;=HM$8,0,IF(HP49=0,HJ$8,HO49)), HO49)))</f>
        <v>0</v>
      </c>
      <c r="HE50" s="18" t="str">
        <f>IF(MAIN_STGY[[#This Row],[RSLT]]="","", MAIN_STGY[[#This Row],[RSLT]])</f>
        <v/>
      </c>
      <c r="HF5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0" s="18">
        <f>IF(STGY9[[#This Row],[SNO]]=0,0,IF(HL$10, IF(HP49&gt;=HM$8, 0, STGY9[[#This Row],[INS]]+HH49), STGY9[[#This Row],[INS]]+HH49))</f>
        <v>100</v>
      </c>
      <c r="HI50" s="18">
        <f>IF(STGY9[[#This Row],[SNO]]=0,0,IF(HL$10, IF(HP49&gt;=HM$8, 0, HI49+STGY9[[#This Row],[RTN]]), HI49+STGY9[[#This Row],[RTN]]))</f>
        <v>0</v>
      </c>
      <c r="HJ50" s="18">
        <f>STGY9[[#This Row],[RTN-TL]]-STGY9[[#This Row],[INS-TL]]</f>
        <v>-100</v>
      </c>
      <c r="HK50" s="18">
        <f>IF(STGY9[[#This Row],[SNO]]=0,0,IF(HL$10, IF(STGY9[[#This Row],[INS]]=0, 0, HN49), HN49))</f>
        <v>0</v>
      </c>
      <c r="HL50" s="18">
        <f>STGY9[[#This Row],[INS]]</f>
        <v>0</v>
      </c>
      <c r="HM50" s="18">
        <f>IF(STGY9[[#This Row],[WrL]]="Loss", (STGY9[[#This Row],[INS]]*(1 + HP$8/100)), IF(STGY9[[#This Row],[WrL]]="Won", (0), 0))</f>
        <v>0</v>
      </c>
      <c r="HN50" s="18">
        <f>IF(STGY9[[#This Row],[WrL]]="Loss", (STGY9[[#This Row],[PAM]]+STGY9[[#This Row],[LOS-TEN]]), IF(STGY9[[#This Row],[WrL]]="Won", (STGY9[[#This Row],[INS]]), 0))</f>
        <v>0</v>
      </c>
      <c r="HO50" s="18">
        <f>STGY9[[#This Row],[PAPT]]/2</f>
        <v>0</v>
      </c>
      <c r="HP50" s="43">
        <f>IF(STGY9[[#This Row],[SNO]]=0,0,IF(HL$10, IF(STGY9[[#This Row],[INS-TL]]=0, 0, STGY9[[#This Row],[PFT]]/STGY9[[#This Row],[INS-TL]]%), STGY9[[#This Row],[PFT]]/STGY9[[#This Row],[INS-TL]]%))</f>
        <v>-100</v>
      </c>
      <c r="HS50" s="20"/>
      <c r="HT50" s="21"/>
      <c r="HZ50" s="22"/>
      <c r="IB50" s="42">
        <f t="shared" si="9"/>
        <v>35</v>
      </c>
      <c r="IC50" s="12"/>
      <c r="ID50" s="18">
        <f>IF(STGY10[[#This Row],[SNO]]=0,0,IF(STGY10[[#This Row],[SNO]]=1,IJ$8,IF(IL$10, IF(IP49&gt;=IM$8,0,IF(IP49=0,IJ$8,IO49)), IO49)))</f>
        <v>0</v>
      </c>
      <c r="IE50" s="18" t="str">
        <f>IF(MAIN_STGY[[#This Row],[RSLT]]="","", MAIN_STGY[[#This Row],[RSLT]])</f>
        <v/>
      </c>
      <c r="IF5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0" s="18">
        <f>IF(STGY10[[#This Row],[SNO]]=0,0,IF(IL$10, IF(IP49&gt;=IM$8, 0, STGY10[[#This Row],[INS]]+IH49), STGY10[[#This Row],[INS]]+IH49))</f>
        <v>100</v>
      </c>
      <c r="II50" s="18">
        <f>IF(STGY10[[#This Row],[SNO]]=0,0,IF(IL$10, IF(IP49&gt;=IM$8, 0, II49+STGY10[[#This Row],[RTN]]), II49+STGY10[[#This Row],[RTN]]))</f>
        <v>0</v>
      </c>
      <c r="IJ50" s="18">
        <f>STGY10[[#This Row],[RTN-TL]]-STGY10[[#This Row],[INS-TL]]</f>
        <v>-100</v>
      </c>
      <c r="IK50" s="18">
        <f>IF(STGY10[[#This Row],[SNO]]=0,0,IF(IL$10, IF(STGY10[[#This Row],[INS]]=0, 0, IN49), IN49))</f>
        <v>0</v>
      </c>
      <c r="IL50" s="18">
        <f>STGY10[[#This Row],[INS]]</f>
        <v>0</v>
      </c>
      <c r="IM50" s="18">
        <f>IF(STGY10[[#This Row],[WrL]]="Loss", (STGY10[[#This Row],[INS]]*(1 + IP$8/100)), IF(STGY10[[#This Row],[WrL]]="Won", (0), 0))</f>
        <v>0</v>
      </c>
      <c r="IN50" s="18">
        <f>IF(STGY10[[#This Row],[WrL]]="Loss", (STGY10[[#This Row],[PAM]]+STGY10[[#This Row],[LOS-TEN]]), IF(STGY10[[#This Row],[WrL]]="Won", (STGY10[[#This Row],[INS]]), 0))</f>
        <v>0</v>
      </c>
      <c r="IO50" s="18">
        <f>STGY10[[#This Row],[PAPT]]/2</f>
        <v>0</v>
      </c>
      <c r="IP50" s="43">
        <f>IF(STGY10[[#This Row],[SNO]]=0,0,IF(IL$10, IF(STGY10[[#This Row],[INS-TL]]=0, 0, STGY10[[#This Row],[PFT]]/STGY10[[#This Row],[INS-TL]]%), STGY10[[#This Row],[PFT]]/STGY10[[#This Row],[INS-TL]]%))</f>
        <v>-100</v>
      </c>
      <c r="IS50" s="20"/>
      <c r="IT50" s="21"/>
      <c r="IZ50" s="22"/>
    </row>
    <row r="51" spans="2:260" ht="15.65" x14ac:dyDescent="0.3">
      <c r="B51" s="89">
        <f t="shared" si="10"/>
        <v>36</v>
      </c>
      <c r="C51" s="12"/>
      <c r="D51" s="18">
        <f>IF(MAIN_STGY[[#This Row],[SNO]]=0,0,IF(MAIN_STGY[[#This Row],[SNO]]=1,J$8,IF(L$10, IF(P50&gt;=M$8,0,IF(P50=0,J$8,O50)), O50)))</f>
        <v>0</v>
      </c>
      <c r="E51" s="12"/>
      <c r="F5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1" s="18">
        <f>IF(MAIN_STGY[[#This Row],[SNO]]=0,0,IF(L$10, IF(P50&gt;=M$8, 0, MAIN_STGY[[#This Row],[INS]]+H50), MAIN_STGY[[#This Row],[INS]]+H50))</f>
        <v>100</v>
      </c>
      <c r="I51" s="18">
        <f>IF(MAIN_STGY[[#This Row],[SNO]]=0,0,IF(L$10, IF(P50&gt;=M$8, 0, I50+MAIN_STGY[[#This Row],[RTN]]), I50+MAIN_STGY[[#This Row],[RTN]]))</f>
        <v>0</v>
      </c>
      <c r="J51" s="18">
        <f>MAIN_STGY[[#This Row],[RTN-TL]]-MAIN_STGY[[#This Row],[INS-TL]]</f>
        <v>-100</v>
      </c>
      <c r="K51" s="18">
        <f>IF(MAIN_STGY[[#This Row],[SNO]]=0,0,IF(L$10, IF(MAIN_STGY[[#This Row],[INS]]=0, 0, N50), N50))</f>
        <v>0</v>
      </c>
      <c r="L51" s="18">
        <f>MAIN_STGY[[#This Row],[INS]]</f>
        <v>0</v>
      </c>
      <c r="M51" s="18">
        <f>IF(MAIN_STGY[[#This Row],[WrL]]="Loss", (MAIN_STGY[[#This Row],[INS]]*(1 + P$8/100)), IF(MAIN_STGY[[#This Row],[WrL]]="Won", (0), 0))</f>
        <v>0</v>
      </c>
      <c r="N51" s="18">
        <f>IF(MAIN_STGY[[#This Row],[WrL]]="Loss", (MAIN_STGY[[#This Row],[PAM]]+MAIN_STGY[[#This Row],[LOS-TEN]]), IF(MAIN_STGY[[#This Row],[WrL]]="Won", (MAIN_STGY[[#This Row],[INS]]), 0))</f>
        <v>0</v>
      </c>
      <c r="O51" s="18">
        <f>MAIN_STGY[[#This Row],[PAPT]]/2</f>
        <v>0</v>
      </c>
      <c r="P5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51" s="97" t="str" cm="1">
        <f t="array" ref="R51">IF(IG$4,STGTL10[Strategy Name],"")</f>
        <v>Strategy 010</v>
      </c>
      <c r="S51" s="98" cm="1">
        <f t="array" ref="S51">IF(IG$4,STGTL10[Last Running Bet-on],"")</f>
        <v>0</v>
      </c>
      <c r="T51" s="99" cm="1">
        <f t="array" ref="T51">IF(IG$4,STGTL10[Last Running Value],"")</f>
        <v>100</v>
      </c>
      <c r="U51" s="85"/>
      <c r="V51" s="55"/>
      <c r="W51" s="55"/>
      <c r="X51" s="55"/>
      <c r="Z51" s="22"/>
      <c r="AB51" s="42">
        <f t="shared" si="1"/>
        <v>36</v>
      </c>
      <c r="AC51" s="12"/>
      <c r="AD51" s="18">
        <f>IF(STGY2[[#This Row],[SNO]]=0,0,IF(STGY2[[#This Row],[SNO]]=1,AJ$8,IF(AL$10, IF(AP50&gt;=AM$8,0,IF(AP50=0,AJ$8,AO50)), AO50)))</f>
        <v>0</v>
      </c>
      <c r="AE51" s="18" t="str">
        <f>IF(MAIN_STGY[[#This Row],[RSLT]]="","", MAIN_STGY[[#This Row],[RSLT]])</f>
        <v/>
      </c>
      <c r="AF5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1" s="18">
        <f>IF(STGY2[[#This Row],[SNO]]=0,0,IF(AL$10, IF(AP50&gt;=AM$8, 0, STGY2[[#This Row],[INS]]+AH50), STGY2[[#This Row],[INS]]+AH50))</f>
        <v>100</v>
      </c>
      <c r="AI51" s="18">
        <f>IF(STGY2[[#This Row],[SNO]]=0,0,IF(AL$10, IF(AP50&gt;=AM$8, 0, AI50+STGY2[[#This Row],[RTN]]), AI50+STGY2[[#This Row],[RTN]]))</f>
        <v>0</v>
      </c>
      <c r="AJ51" s="18">
        <f>STGY2[[#This Row],[RTN-TL]]-STGY2[[#This Row],[INS-TL]]</f>
        <v>-100</v>
      </c>
      <c r="AK51" s="18">
        <f>IF(STGY2[[#This Row],[SNO]]=0,0,IF(AL$10, IF(STGY2[[#This Row],[INS]]=0, 0, AN50), AN50))</f>
        <v>0</v>
      </c>
      <c r="AL51" s="18">
        <f>STGY2[[#This Row],[INS]]</f>
        <v>0</v>
      </c>
      <c r="AM51" s="18">
        <f>IF(STGY2[[#This Row],[WrL]]="Loss", (STGY2[[#This Row],[INS]]*(1 + AP$8/100)), IF(STGY2[[#This Row],[WrL]]="Won", (0), 0))</f>
        <v>0</v>
      </c>
      <c r="AN51" s="18">
        <f>IF(STGY2[[#This Row],[WrL]]="Loss", (STGY2[[#This Row],[PAM]]+STGY2[[#This Row],[LOS-TEN]]), IF(STGY2[[#This Row],[WrL]]="Won", (STGY2[[#This Row],[INS]]), 0))</f>
        <v>0</v>
      </c>
      <c r="AO51" s="18">
        <f>STGY2[[#This Row],[PAPT]]/2</f>
        <v>0</v>
      </c>
      <c r="AP51" s="43">
        <f>IF(STGY2[[#This Row],[SNO]]=0,0,IF(AL$10, IF(STGY2[[#This Row],[INS-TL]]=0, 0, STGY2[[#This Row],[PFT]]/STGY2[[#This Row],[INS-TL]]%), STGY2[[#This Row],[PFT]]/STGY2[[#This Row],[INS-TL]]%))</f>
        <v>-100</v>
      </c>
      <c r="AS51" s="20"/>
      <c r="AT51" s="21"/>
      <c r="AZ51" s="22"/>
      <c r="BB51" s="42">
        <f t="shared" si="2"/>
        <v>36</v>
      </c>
      <c r="BC51" s="12"/>
      <c r="BD51" s="18">
        <f>IF(STGY3[[#This Row],[SNO]]=0,0,IF(STGY3[[#This Row],[SNO]]=1,BJ$8,IF(BL$10, IF(BP50&gt;=BM$8,0,IF(BP50=0,BJ$8,BO50)), BO50)))</f>
        <v>0</v>
      </c>
      <c r="BE51" s="18" t="str">
        <f>IF(MAIN_STGY[[#This Row],[RSLT]]="","", MAIN_STGY[[#This Row],[RSLT]])</f>
        <v/>
      </c>
      <c r="BF5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1" s="18">
        <f>IF(STGY3[[#This Row],[SNO]]=0,0,IF(BL$10, IF(BP50&gt;=BM$8, 0, STGY3[[#This Row],[INS]]+BH50), STGY3[[#This Row],[INS]]+BH50))</f>
        <v>100</v>
      </c>
      <c r="BI51" s="18">
        <f>IF(STGY3[[#This Row],[SNO]]=0,0,IF(BL$10, IF(BP50&gt;=BM$8, 0, BI50+STGY3[[#This Row],[RTN]]), BI50+STGY3[[#This Row],[RTN]]))</f>
        <v>0</v>
      </c>
      <c r="BJ51" s="18">
        <f>STGY3[[#This Row],[RTN-TL]]-STGY3[[#This Row],[INS-TL]]</f>
        <v>-100</v>
      </c>
      <c r="BK51" s="18">
        <f>IF(STGY3[[#This Row],[SNO]]=0,0,IF(BL$10, IF(STGY3[[#This Row],[INS]]=0, 0, BN50), BN50))</f>
        <v>0</v>
      </c>
      <c r="BL51" s="18">
        <f>STGY3[[#This Row],[INS]]</f>
        <v>0</v>
      </c>
      <c r="BM51" s="18">
        <f>IF(STGY3[[#This Row],[WrL]]="Loss", (STGY3[[#This Row],[INS]]*(1 + BP$8/100)), IF(STGY3[[#This Row],[WrL]]="Won", (0), 0))</f>
        <v>0</v>
      </c>
      <c r="BN51" s="18">
        <f>IF(STGY3[[#This Row],[WrL]]="Loss", (STGY3[[#This Row],[PAM]]+STGY3[[#This Row],[LOS-TEN]]), IF(STGY3[[#This Row],[WrL]]="Won", (STGY3[[#This Row],[INS]]), 0))</f>
        <v>0</v>
      </c>
      <c r="BO51" s="18">
        <f>STGY3[[#This Row],[PAPT]]/2</f>
        <v>0</v>
      </c>
      <c r="BP51" s="43">
        <f>IF(STGY3[[#This Row],[SNO]]=0,0,IF(BL$10, IF(STGY3[[#This Row],[INS-TL]]=0, 0, STGY3[[#This Row],[PFT]]/STGY3[[#This Row],[INS-TL]]%), STGY3[[#This Row],[PFT]]/STGY3[[#This Row],[INS-TL]]%))</f>
        <v>-100</v>
      </c>
      <c r="BS51" s="20"/>
      <c r="BT51" s="21"/>
      <c r="BZ51" s="22"/>
      <c r="CB51" s="42">
        <f t="shared" si="3"/>
        <v>36</v>
      </c>
      <c r="CC51" s="12"/>
      <c r="CD51" s="18">
        <f>IF(STGY4[[#This Row],[SNO]]=0,0,IF(STGY4[[#This Row],[SNO]]=1,CJ$8,IF(CL$10, IF(CP50&gt;=CM$8,0,IF(CP50=0,CJ$8,CO50)), CO50)))</f>
        <v>0</v>
      </c>
      <c r="CE51" s="18" t="str">
        <f>IF(MAIN_STGY[[#This Row],[RSLT]]="","", MAIN_STGY[[#This Row],[RSLT]])</f>
        <v/>
      </c>
      <c r="CF5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1" s="18">
        <f>IF(STGY4[[#This Row],[SNO]]=0,0,IF(CL$10, IF(CP50&gt;=CM$8, 0, STGY4[[#This Row],[INS]]+CH50), STGY4[[#This Row],[INS]]+CH50))</f>
        <v>100</v>
      </c>
      <c r="CI51" s="18">
        <f>IF(STGY4[[#This Row],[SNO]]=0,0,IF(CL$10, IF(CP50&gt;=CM$8, 0, CI50+STGY4[[#This Row],[RTN]]), CI50+STGY4[[#This Row],[RTN]]))</f>
        <v>0</v>
      </c>
      <c r="CJ51" s="18">
        <f>STGY4[[#This Row],[RTN-TL]]-STGY4[[#This Row],[INS-TL]]</f>
        <v>-100</v>
      </c>
      <c r="CK51" s="18">
        <f>IF(STGY4[[#This Row],[SNO]]=0,0,IF(CL$10, IF(STGY4[[#This Row],[INS]]=0, 0, CN50), CN50))</f>
        <v>0</v>
      </c>
      <c r="CL51" s="18">
        <f>STGY4[[#This Row],[INS]]</f>
        <v>0</v>
      </c>
      <c r="CM51" s="18">
        <f>IF(STGY4[[#This Row],[WrL]]="Loss", (STGY4[[#This Row],[INS]]*(1 + CP$8/100)), IF(STGY4[[#This Row],[WrL]]="Won", (0), 0))</f>
        <v>0</v>
      </c>
      <c r="CN51" s="18">
        <f>IF(STGY4[[#This Row],[WrL]]="Loss", (STGY4[[#This Row],[PAM]]+STGY4[[#This Row],[LOS-TEN]]), IF(STGY4[[#This Row],[WrL]]="Won", (STGY4[[#This Row],[INS]]), 0))</f>
        <v>0</v>
      </c>
      <c r="CO51" s="18">
        <f>STGY4[[#This Row],[PAPT]]/2</f>
        <v>0</v>
      </c>
      <c r="CP51" s="43">
        <f>IF(STGY4[[#This Row],[SNO]]=0,0,IF(CL$10, IF(STGY4[[#This Row],[INS-TL]]=0, 0, STGY4[[#This Row],[PFT]]/STGY4[[#This Row],[INS-TL]]%), STGY4[[#This Row],[PFT]]/STGY4[[#This Row],[INS-TL]]%))</f>
        <v>-100</v>
      </c>
      <c r="CS51" s="20"/>
      <c r="CT51" s="21"/>
      <c r="CZ51" s="22"/>
      <c r="DB51" s="42">
        <f t="shared" si="4"/>
        <v>36</v>
      </c>
      <c r="DC51" s="12"/>
      <c r="DD51" s="18">
        <f>IF(STGY5[[#This Row],[SNO]]=0,0,IF(STGY5[[#This Row],[SNO]]=1,DJ$8,IF(DL$10, IF(DP50&gt;=DM$8,0,IF(DP50=0,DJ$8,DO50)), DO50)))</f>
        <v>0</v>
      </c>
      <c r="DE51" s="18" t="str">
        <f>IF(MAIN_STGY[[#This Row],[RSLT]]="","", MAIN_STGY[[#This Row],[RSLT]])</f>
        <v/>
      </c>
      <c r="DF5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1" s="18">
        <f>IF(STGY5[[#This Row],[SNO]]=0,0,IF(DL$10, IF(DP50&gt;=DM$8, 0, STGY5[[#This Row],[INS]]+DH50), STGY5[[#This Row],[INS]]+DH50))</f>
        <v>100</v>
      </c>
      <c r="DI51" s="18">
        <f>IF(STGY5[[#This Row],[SNO]]=0,0,IF(DL$10, IF(DP50&gt;=DM$8, 0, DI50+STGY5[[#This Row],[RTN]]), DI50+STGY5[[#This Row],[RTN]]))</f>
        <v>0</v>
      </c>
      <c r="DJ51" s="18">
        <f>STGY5[[#This Row],[RTN-TL]]-STGY5[[#This Row],[INS-TL]]</f>
        <v>-100</v>
      </c>
      <c r="DK51" s="18">
        <f>IF(STGY5[[#This Row],[SNO]]=0,0,IF(DL$10, IF(STGY5[[#This Row],[INS]]=0, 0, DN50), DN50))</f>
        <v>0</v>
      </c>
      <c r="DL51" s="18">
        <f>STGY5[[#This Row],[INS]]</f>
        <v>0</v>
      </c>
      <c r="DM51" s="18">
        <f>IF(STGY5[[#This Row],[WrL]]="Loss", (STGY5[[#This Row],[INS]]*(1 + DP$8/100)), IF(STGY5[[#This Row],[WrL]]="Won", (0), 0))</f>
        <v>0</v>
      </c>
      <c r="DN51" s="18">
        <f>IF(STGY5[[#This Row],[WrL]]="Loss", (STGY5[[#This Row],[PAM]]+STGY5[[#This Row],[LOS-TEN]]), IF(STGY5[[#This Row],[WrL]]="Won", (STGY5[[#This Row],[INS]]), 0))</f>
        <v>0</v>
      </c>
      <c r="DO51" s="18">
        <f>STGY5[[#This Row],[PAPT]]/2</f>
        <v>0</v>
      </c>
      <c r="DP51" s="43">
        <f>IF(STGY5[[#This Row],[SNO]]=0,0,IF(DL$10, IF(STGY5[[#This Row],[INS-TL]]=0, 0, STGY5[[#This Row],[PFT]]/STGY5[[#This Row],[INS-TL]]%), STGY5[[#This Row],[PFT]]/STGY5[[#This Row],[INS-TL]]%))</f>
        <v>-100</v>
      </c>
      <c r="DS51" s="20"/>
      <c r="DT51" s="21"/>
      <c r="DZ51" s="22"/>
      <c r="EB51" s="42">
        <f t="shared" si="5"/>
        <v>36</v>
      </c>
      <c r="EC51" s="12"/>
      <c r="ED51" s="18">
        <f>IF(STGY6[[#This Row],[SNO]]=0,0,IF(STGY6[[#This Row],[SNO]]=1,EJ$8,IF(EL$10, IF(EP50&gt;=EM$8,0,IF(EP50=0,EJ$8,EO50)), EO50)))</f>
        <v>0</v>
      </c>
      <c r="EE51" s="18" t="str">
        <f>IF(MAIN_STGY[[#This Row],[RSLT]]="","", MAIN_STGY[[#This Row],[RSLT]])</f>
        <v/>
      </c>
      <c r="EF5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1" s="18">
        <f>IF(STGY6[[#This Row],[SNO]]=0,0,IF(EL$10, IF(EP50&gt;=EM$8, 0, STGY6[[#This Row],[INS]]+EH50), STGY6[[#This Row],[INS]]+EH50))</f>
        <v>100</v>
      </c>
      <c r="EI51" s="18">
        <f>IF(STGY6[[#This Row],[SNO]]=0,0,IF(EL$10, IF(EP50&gt;=EM$8, 0, EI50+STGY6[[#This Row],[RTN]]), EI50+STGY6[[#This Row],[RTN]]))</f>
        <v>0</v>
      </c>
      <c r="EJ51" s="18">
        <f>STGY6[[#This Row],[RTN-TL]]-STGY6[[#This Row],[INS-TL]]</f>
        <v>-100</v>
      </c>
      <c r="EK51" s="18">
        <f>IF(STGY6[[#This Row],[SNO]]=0,0,IF(EL$10, IF(STGY6[[#This Row],[INS]]=0, 0, EN50), EN50))</f>
        <v>0</v>
      </c>
      <c r="EL51" s="18">
        <f>STGY6[[#This Row],[INS]]</f>
        <v>0</v>
      </c>
      <c r="EM51" s="18">
        <f>IF(STGY6[[#This Row],[WrL]]="Loss", (STGY6[[#This Row],[INS]]*(1 + EP$8/100)), IF(STGY6[[#This Row],[WrL]]="Won", (0), 0))</f>
        <v>0</v>
      </c>
      <c r="EN51" s="18">
        <f>IF(STGY6[[#This Row],[WrL]]="Loss", (STGY6[[#This Row],[PAM]]+STGY6[[#This Row],[LOS-TEN]]), IF(STGY6[[#This Row],[WrL]]="Won", (STGY6[[#This Row],[INS]]), 0))</f>
        <v>0</v>
      </c>
      <c r="EO51" s="18">
        <f>STGY6[[#This Row],[PAPT]]/2</f>
        <v>0</v>
      </c>
      <c r="EP51" s="43">
        <f>IF(STGY6[[#This Row],[SNO]]=0,0,IF(EL$10, IF(STGY6[[#This Row],[INS-TL]]=0, 0, STGY6[[#This Row],[PFT]]/STGY6[[#This Row],[INS-TL]]%), STGY6[[#This Row],[PFT]]/STGY6[[#This Row],[INS-TL]]%))</f>
        <v>-100</v>
      </c>
      <c r="ES51" s="20"/>
      <c r="ET51" s="21"/>
      <c r="EZ51" s="22"/>
      <c r="FB51" s="42">
        <f t="shared" si="6"/>
        <v>36</v>
      </c>
      <c r="FC51" s="12"/>
      <c r="FD51" s="18">
        <f>IF(STGY7[[#This Row],[SNO]]=0,0,IF(STGY7[[#This Row],[SNO]]=1,FJ$8,IF(FL$10, IF(FP50&gt;=FM$8,0,IF(FP50=0,FJ$8,FO50)), FO50)))</f>
        <v>0</v>
      </c>
      <c r="FE51" s="18" t="str">
        <f>IF(MAIN_STGY[[#This Row],[RSLT]]="","", MAIN_STGY[[#This Row],[RSLT]])</f>
        <v/>
      </c>
      <c r="FF5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1" s="18">
        <f>IF(STGY7[[#This Row],[SNO]]=0,0,IF(FL$10, IF(FP50&gt;=FM$8, 0, STGY7[[#This Row],[INS]]+FH50), STGY7[[#This Row],[INS]]+FH50))</f>
        <v>100</v>
      </c>
      <c r="FI51" s="18">
        <f>IF(STGY7[[#This Row],[SNO]]=0,0,IF(FL$10, IF(FP50&gt;=FM$8, 0, FI50+STGY7[[#This Row],[RTN]]), FI50+STGY7[[#This Row],[RTN]]))</f>
        <v>0</v>
      </c>
      <c r="FJ51" s="18">
        <f>STGY7[[#This Row],[RTN-TL]]-STGY7[[#This Row],[INS-TL]]</f>
        <v>-100</v>
      </c>
      <c r="FK51" s="18">
        <f>IF(STGY7[[#This Row],[SNO]]=0,0,IF(FL$10, IF(STGY7[[#This Row],[INS]]=0, 0, FN50), FN50))</f>
        <v>0</v>
      </c>
      <c r="FL51" s="18">
        <f>STGY7[[#This Row],[INS]]</f>
        <v>0</v>
      </c>
      <c r="FM51" s="18">
        <f>IF(STGY7[[#This Row],[WrL]]="Loss", (STGY7[[#This Row],[INS]]*(1 + FP$8/100)), IF(STGY7[[#This Row],[WrL]]="Won", (0), 0))</f>
        <v>0</v>
      </c>
      <c r="FN51" s="18">
        <f>IF(STGY7[[#This Row],[WrL]]="Loss", (STGY7[[#This Row],[PAM]]+STGY7[[#This Row],[LOS-TEN]]), IF(STGY7[[#This Row],[WrL]]="Won", (STGY7[[#This Row],[INS]]), 0))</f>
        <v>0</v>
      </c>
      <c r="FO51" s="18">
        <f>STGY7[[#This Row],[PAPT]]/2</f>
        <v>0</v>
      </c>
      <c r="FP51" s="43">
        <f>IF(STGY7[[#This Row],[SNO]]=0,0,IF(FL$10, IF(STGY7[[#This Row],[INS-TL]]=0, 0, STGY7[[#This Row],[PFT]]/STGY7[[#This Row],[INS-TL]]%), STGY7[[#This Row],[PFT]]/STGY7[[#This Row],[INS-TL]]%))</f>
        <v>-100</v>
      </c>
      <c r="FS51" s="20"/>
      <c r="FT51" s="21"/>
      <c r="FZ51" s="22"/>
      <c r="GB51" s="42">
        <f t="shared" si="7"/>
        <v>36</v>
      </c>
      <c r="GC51" s="12"/>
      <c r="GD51" s="18">
        <f>IF(STGY8[[#This Row],[SNO]]=0,0,IF(STGY8[[#This Row],[SNO]]=1,GJ$8,IF(GL$10, IF(GP50&gt;=GM$8,0,IF(GP50=0,GJ$8,GO50)), GO50)))</f>
        <v>0</v>
      </c>
      <c r="GE51" s="18" t="str">
        <f>IF(MAIN_STGY[[#This Row],[RSLT]]="","", MAIN_STGY[[#This Row],[RSLT]])</f>
        <v/>
      </c>
      <c r="GF5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1" s="18">
        <f>IF(STGY8[[#This Row],[SNO]]=0,0,IF(GL$10, IF(GP50&gt;=GM$8, 0, STGY8[[#This Row],[INS]]+GH50), STGY8[[#This Row],[INS]]+GH50))</f>
        <v>100</v>
      </c>
      <c r="GI51" s="18">
        <f>IF(STGY8[[#This Row],[SNO]]=0,0,IF(GL$10, IF(GP50&gt;=GM$8, 0, GI50+STGY8[[#This Row],[RTN]]), GI50+STGY8[[#This Row],[RTN]]))</f>
        <v>0</v>
      </c>
      <c r="GJ51" s="18">
        <f>STGY8[[#This Row],[RTN-TL]]-STGY8[[#This Row],[INS-TL]]</f>
        <v>-100</v>
      </c>
      <c r="GK51" s="18">
        <f>IF(STGY8[[#This Row],[SNO]]=0,0,IF(GL$10, IF(STGY8[[#This Row],[INS]]=0, 0, GN50), GN50))</f>
        <v>0</v>
      </c>
      <c r="GL51" s="18">
        <f>STGY8[[#This Row],[INS]]</f>
        <v>0</v>
      </c>
      <c r="GM51" s="18">
        <f>IF(STGY8[[#This Row],[WrL]]="Loss", (STGY8[[#This Row],[INS]]*(1 + GP$8/100)), IF(STGY8[[#This Row],[WrL]]="Won", (0), 0))</f>
        <v>0</v>
      </c>
      <c r="GN51" s="18">
        <f>IF(STGY8[[#This Row],[WrL]]="Loss", (STGY8[[#This Row],[PAM]]+STGY8[[#This Row],[LOS-TEN]]), IF(STGY8[[#This Row],[WrL]]="Won", (STGY8[[#This Row],[INS]]), 0))</f>
        <v>0</v>
      </c>
      <c r="GO51" s="18">
        <f>STGY8[[#This Row],[PAPT]]/2</f>
        <v>0</v>
      </c>
      <c r="GP51" s="43">
        <f>IF(STGY8[[#This Row],[SNO]]=0,0,IF(GL$10, IF(STGY8[[#This Row],[INS-TL]]=0, 0, STGY8[[#This Row],[PFT]]/STGY8[[#This Row],[INS-TL]]%), STGY8[[#This Row],[PFT]]/STGY8[[#This Row],[INS-TL]]%))</f>
        <v>-100</v>
      </c>
      <c r="GS51" s="20"/>
      <c r="GT51" s="21"/>
      <c r="GZ51" s="22"/>
      <c r="HB51" s="42">
        <f t="shared" si="8"/>
        <v>36</v>
      </c>
      <c r="HC51" s="12"/>
      <c r="HD51" s="18">
        <f>IF(STGY9[[#This Row],[SNO]]=0,0,IF(STGY9[[#This Row],[SNO]]=1,HJ$8,IF(HL$10, IF(HP50&gt;=HM$8,0,IF(HP50=0,HJ$8,HO50)), HO50)))</f>
        <v>0</v>
      </c>
      <c r="HE51" s="18" t="str">
        <f>IF(MAIN_STGY[[#This Row],[RSLT]]="","", MAIN_STGY[[#This Row],[RSLT]])</f>
        <v/>
      </c>
      <c r="HF5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1" s="18">
        <f>IF(STGY9[[#This Row],[SNO]]=0,0,IF(HL$10, IF(HP50&gt;=HM$8, 0, STGY9[[#This Row],[INS]]+HH50), STGY9[[#This Row],[INS]]+HH50))</f>
        <v>100</v>
      </c>
      <c r="HI51" s="18">
        <f>IF(STGY9[[#This Row],[SNO]]=0,0,IF(HL$10, IF(HP50&gt;=HM$8, 0, HI50+STGY9[[#This Row],[RTN]]), HI50+STGY9[[#This Row],[RTN]]))</f>
        <v>0</v>
      </c>
      <c r="HJ51" s="18">
        <f>STGY9[[#This Row],[RTN-TL]]-STGY9[[#This Row],[INS-TL]]</f>
        <v>-100</v>
      </c>
      <c r="HK51" s="18">
        <f>IF(STGY9[[#This Row],[SNO]]=0,0,IF(HL$10, IF(STGY9[[#This Row],[INS]]=0, 0, HN50), HN50))</f>
        <v>0</v>
      </c>
      <c r="HL51" s="18">
        <f>STGY9[[#This Row],[INS]]</f>
        <v>0</v>
      </c>
      <c r="HM51" s="18">
        <f>IF(STGY9[[#This Row],[WrL]]="Loss", (STGY9[[#This Row],[INS]]*(1 + HP$8/100)), IF(STGY9[[#This Row],[WrL]]="Won", (0), 0))</f>
        <v>0</v>
      </c>
      <c r="HN51" s="18">
        <f>IF(STGY9[[#This Row],[WrL]]="Loss", (STGY9[[#This Row],[PAM]]+STGY9[[#This Row],[LOS-TEN]]), IF(STGY9[[#This Row],[WrL]]="Won", (STGY9[[#This Row],[INS]]), 0))</f>
        <v>0</v>
      </c>
      <c r="HO51" s="18">
        <f>STGY9[[#This Row],[PAPT]]/2</f>
        <v>0</v>
      </c>
      <c r="HP51" s="43">
        <f>IF(STGY9[[#This Row],[SNO]]=0,0,IF(HL$10, IF(STGY9[[#This Row],[INS-TL]]=0, 0, STGY9[[#This Row],[PFT]]/STGY9[[#This Row],[INS-TL]]%), STGY9[[#This Row],[PFT]]/STGY9[[#This Row],[INS-TL]]%))</f>
        <v>-100</v>
      </c>
      <c r="HS51" s="20"/>
      <c r="HT51" s="21"/>
      <c r="HZ51" s="22"/>
      <c r="IB51" s="42">
        <f t="shared" si="9"/>
        <v>36</v>
      </c>
      <c r="IC51" s="12"/>
      <c r="ID51" s="18">
        <f>IF(STGY10[[#This Row],[SNO]]=0,0,IF(STGY10[[#This Row],[SNO]]=1,IJ$8,IF(IL$10, IF(IP50&gt;=IM$8,0,IF(IP50=0,IJ$8,IO50)), IO50)))</f>
        <v>0</v>
      </c>
      <c r="IE51" s="18" t="str">
        <f>IF(MAIN_STGY[[#This Row],[RSLT]]="","", MAIN_STGY[[#This Row],[RSLT]])</f>
        <v/>
      </c>
      <c r="IF5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1" s="18">
        <f>IF(STGY10[[#This Row],[SNO]]=0,0,IF(IL$10, IF(IP50&gt;=IM$8, 0, STGY10[[#This Row],[INS]]+IH50), STGY10[[#This Row],[INS]]+IH50))</f>
        <v>100</v>
      </c>
      <c r="II51" s="18">
        <f>IF(STGY10[[#This Row],[SNO]]=0,0,IF(IL$10, IF(IP50&gt;=IM$8, 0, II50+STGY10[[#This Row],[RTN]]), II50+STGY10[[#This Row],[RTN]]))</f>
        <v>0</v>
      </c>
      <c r="IJ51" s="18">
        <f>STGY10[[#This Row],[RTN-TL]]-STGY10[[#This Row],[INS-TL]]</f>
        <v>-100</v>
      </c>
      <c r="IK51" s="18">
        <f>IF(STGY10[[#This Row],[SNO]]=0,0,IF(IL$10, IF(STGY10[[#This Row],[INS]]=0, 0, IN50), IN50))</f>
        <v>0</v>
      </c>
      <c r="IL51" s="18">
        <f>STGY10[[#This Row],[INS]]</f>
        <v>0</v>
      </c>
      <c r="IM51" s="18">
        <f>IF(STGY10[[#This Row],[WrL]]="Loss", (STGY10[[#This Row],[INS]]*(1 + IP$8/100)), IF(STGY10[[#This Row],[WrL]]="Won", (0), 0))</f>
        <v>0</v>
      </c>
      <c r="IN51" s="18">
        <f>IF(STGY10[[#This Row],[WrL]]="Loss", (STGY10[[#This Row],[PAM]]+STGY10[[#This Row],[LOS-TEN]]), IF(STGY10[[#This Row],[WrL]]="Won", (STGY10[[#This Row],[INS]]), 0))</f>
        <v>0</v>
      </c>
      <c r="IO51" s="18">
        <f>STGY10[[#This Row],[PAPT]]/2</f>
        <v>0</v>
      </c>
      <c r="IP51" s="43">
        <f>IF(STGY10[[#This Row],[SNO]]=0,0,IF(IL$10, IF(STGY10[[#This Row],[INS-TL]]=0, 0, STGY10[[#This Row],[PFT]]/STGY10[[#This Row],[INS-TL]]%), STGY10[[#This Row],[PFT]]/STGY10[[#This Row],[INS-TL]]%))</f>
        <v>-100</v>
      </c>
      <c r="IS51" s="20"/>
      <c r="IT51" s="21"/>
      <c r="IZ51" s="22"/>
    </row>
    <row r="52" spans="2:260" ht="15.65" x14ac:dyDescent="0.3">
      <c r="B52" s="89">
        <f t="shared" si="10"/>
        <v>37</v>
      </c>
      <c r="C52" s="12"/>
      <c r="D52" s="18">
        <f>IF(MAIN_STGY[[#This Row],[SNO]]=0,0,IF(MAIN_STGY[[#This Row],[SNO]]=1,J$8,IF(L$10, IF(P51&gt;=M$8,0,IF(P51=0,J$8,O51)), O51)))</f>
        <v>0</v>
      </c>
      <c r="E52" s="12"/>
      <c r="F5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2" s="18">
        <f>IF(MAIN_STGY[[#This Row],[SNO]]=0,0,IF(L$10, IF(P51&gt;=M$8, 0, MAIN_STGY[[#This Row],[INS]]+H51), MAIN_STGY[[#This Row],[INS]]+H51))</f>
        <v>100</v>
      </c>
      <c r="I52" s="18">
        <f>IF(MAIN_STGY[[#This Row],[SNO]]=0,0,IF(L$10, IF(P51&gt;=M$8, 0, I51+MAIN_STGY[[#This Row],[RTN]]), I51+MAIN_STGY[[#This Row],[RTN]]))</f>
        <v>0</v>
      </c>
      <c r="J52" s="18">
        <f>MAIN_STGY[[#This Row],[RTN-TL]]-MAIN_STGY[[#This Row],[INS-TL]]</f>
        <v>-100</v>
      </c>
      <c r="K52" s="18">
        <f>IF(MAIN_STGY[[#This Row],[SNO]]=0,0,IF(L$10, IF(MAIN_STGY[[#This Row],[INS]]=0, 0, N51), N51))</f>
        <v>0</v>
      </c>
      <c r="L52" s="18">
        <f>MAIN_STGY[[#This Row],[INS]]</f>
        <v>0</v>
      </c>
      <c r="M52" s="18">
        <f>IF(MAIN_STGY[[#This Row],[WrL]]="Loss", (MAIN_STGY[[#This Row],[INS]]*(1 + P$8/100)), IF(MAIN_STGY[[#This Row],[WrL]]="Won", (0), 0))</f>
        <v>0</v>
      </c>
      <c r="N52" s="18">
        <f>IF(MAIN_STGY[[#This Row],[WrL]]="Loss", (MAIN_STGY[[#This Row],[PAM]]+MAIN_STGY[[#This Row],[LOS-TEN]]), IF(MAIN_STGY[[#This Row],[WrL]]="Won", (MAIN_STGY[[#This Row],[INS]]), 0))</f>
        <v>0</v>
      </c>
      <c r="O52" s="18">
        <f>MAIN_STGY[[#This Row],[PAPT]]/2</f>
        <v>0</v>
      </c>
      <c r="P5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52" s="100" t="s">
        <v>55</v>
      </c>
      <c r="S52" s="101"/>
      <c r="T52" s="102">
        <f>SUBTOTAL(109,SORTALL[Last Value])</f>
        <v>1000</v>
      </c>
      <c r="U52" s="85"/>
      <c r="V52" s="55"/>
      <c r="W52" s="55"/>
      <c r="X52" s="55"/>
      <c r="Z52" s="22"/>
      <c r="AB52" s="42">
        <f t="shared" si="1"/>
        <v>37</v>
      </c>
      <c r="AC52" s="12"/>
      <c r="AD52" s="18">
        <f>IF(STGY2[[#This Row],[SNO]]=0,0,IF(STGY2[[#This Row],[SNO]]=1,AJ$8,IF(AL$10, IF(AP51&gt;=AM$8,0,IF(AP51=0,AJ$8,AO51)), AO51)))</f>
        <v>0</v>
      </c>
      <c r="AE52" s="18" t="str">
        <f>IF(MAIN_STGY[[#This Row],[RSLT]]="","", MAIN_STGY[[#This Row],[RSLT]])</f>
        <v/>
      </c>
      <c r="AF5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2" s="18">
        <f>IF(STGY2[[#This Row],[SNO]]=0,0,IF(AL$10, IF(AP51&gt;=AM$8, 0, STGY2[[#This Row],[INS]]+AH51), STGY2[[#This Row],[INS]]+AH51))</f>
        <v>100</v>
      </c>
      <c r="AI52" s="18">
        <f>IF(STGY2[[#This Row],[SNO]]=0,0,IF(AL$10, IF(AP51&gt;=AM$8, 0, AI51+STGY2[[#This Row],[RTN]]), AI51+STGY2[[#This Row],[RTN]]))</f>
        <v>0</v>
      </c>
      <c r="AJ52" s="18">
        <f>STGY2[[#This Row],[RTN-TL]]-STGY2[[#This Row],[INS-TL]]</f>
        <v>-100</v>
      </c>
      <c r="AK52" s="18">
        <f>IF(STGY2[[#This Row],[SNO]]=0,0,IF(AL$10, IF(STGY2[[#This Row],[INS]]=0, 0, AN51), AN51))</f>
        <v>0</v>
      </c>
      <c r="AL52" s="18">
        <f>STGY2[[#This Row],[INS]]</f>
        <v>0</v>
      </c>
      <c r="AM52" s="18">
        <f>IF(STGY2[[#This Row],[WrL]]="Loss", (STGY2[[#This Row],[INS]]*(1 + AP$8/100)), IF(STGY2[[#This Row],[WrL]]="Won", (0), 0))</f>
        <v>0</v>
      </c>
      <c r="AN52" s="18">
        <f>IF(STGY2[[#This Row],[WrL]]="Loss", (STGY2[[#This Row],[PAM]]+STGY2[[#This Row],[LOS-TEN]]), IF(STGY2[[#This Row],[WrL]]="Won", (STGY2[[#This Row],[INS]]), 0))</f>
        <v>0</v>
      </c>
      <c r="AO52" s="18">
        <f>STGY2[[#This Row],[PAPT]]/2</f>
        <v>0</v>
      </c>
      <c r="AP52" s="43">
        <f>IF(STGY2[[#This Row],[SNO]]=0,0,IF(AL$10, IF(STGY2[[#This Row],[INS-TL]]=0, 0, STGY2[[#This Row],[PFT]]/STGY2[[#This Row],[INS-TL]]%), STGY2[[#This Row],[PFT]]/STGY2[[#This Row],[INS-TL]]%))</f>
        <v>-100</v>
      </c>
      <c r="AS52" s="20"/>
      <c r="AT52" s="21"/>
      <c r="AZ52" s="22"/>
      <c r="BB52" s="42">
        <f t="shared" si="2"/>
        <v>37</v>
      </c>
      <c r="BC52" s="12"/>
      <c r="BD52" s="18">
        <f>IF(STGY3[[#This Row],[SNO]]=0,0,IF(STGY3[[#This Row],[SNO]]=1,BJ$8,IF(BL$10, IF(BP51&gt;=BM$8,0,IF(BP51=0,BJ$8,BO51)), BO51)))</f>
        <v>0</v>
      </c>
      <c r="BE52" s="18" t="str">
        <f>IF(MAIN_STGY[[#This Row],[RSLT]]="","", MAIN_STGY[[#This Row],[RSLT]])</f>
        <v/>
      </c>
      <c r="BF5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2" s="18">
        <f>IF(STGY3[[#This Row],[SNO]]=0,0,IF(BL$10, IF(BP51&gt;=BM$8, 0, STGY3[[#This Row],[INS]]+BH51), STGY3[[#This Row],[INS]]+BH51))</f>
        <v>100</v>
      </c>
      <c r="BI52" s="18">
        <f>IF(STGY3[[#This Row],[SNO]]=0,0,IF(BL$10, IF(BP51&gt;=BM$8, 0, BI51+STGY3[[#This Row],[RTN]]), BI51+STGY3[[#This Row],[RTN]]))</f>
        <v>0</v>
      </c>
      <c r="BJ52" s="18">
        <f>STGY3[[#This Row],[RTN-TL]]-STGY3[[#This Row],[INS-TL]]</f>
        <v>-100</v>
      </c>
      <c r="BK52" s="18">
        <f>IF(STGY3[[#This Row],[SNO]]=0,0,IF(BL$10, IF(STGY3[[#This Row],[INS]]=0, 0, BN51), BN51))</f>
        <v>0</v>
      </c>
      <c r="BL52" s="18">
        <f>STGY3[[#This Row],[INS]]</f>
        <v>0</v>
      </c>
      <c r="BM52" s="18">
        <f>IF(STGY3[[#This Row],[WrL]]="Loss", (STGY3[[#This Row],[INS]]*(1 + BP$8/100)), IF(STGY3[[#This Row],[WrL]]="Won", (0), 0))</f>
        <v>0</v>
      </c>
      <c r="BN52" s="18">
        <f>IF(STGY3[[#This Row],[WrL]]="Loss", (STGY3[[#This Row],[PAM]]+STGY3[[#This Row],[LOS-TEN]]), IF(STGY3[[#This Row],[WrL]]="Won", (STGY3[[#This Row],[INS]]), 0))</f>
        <v>0</v>
      </c>
      <c r="BO52" s="18">
        <f>STGY3[[#This Row],[PAPT]]/2</f>
        <v>0</v>
      </c>
      <c r="BP52" s="43">
        <f>IF(STGY3[[#This Row],[SNO]]=0,0,IF(BL$10, IF(STGY3[[#This Row],[INS-TL]]=0, 0, STGY3[[#This Row],[PFT]]/STGY3[[#This Row],[INS-TL]]%), STGY3[[#This Row],[PFT]]/STGY3[[#This Row],[INS-TL]]%))</f>
        <v>-100</v>
      </c>
      <c r="BS52" s="20"/>
      <c r="BT52" s="21"/>
      <c r="BZ52" s="22"/>
      <c r="CB52" s="42">
        <f t="shared" si="3"/>
        <v>37</v>
      </c>
      <c r="CC52" s="12"/>
      <c r="CD52" s="18">
        <f>IF(STGY4[[#This Row],[SNO]]=0,0,IF(STGY4[[#This Row],[SNO]]=1,CJ$8,IF(CL$10, IF(CP51&gt;=CM$8,0,IF(CP51=0,CJ$8,CO51)), CO51)))</f>
        <v>0</v>
      </c>
      <c r="CE52" s="18" t="str">
        <f>IF(MAIN_STGY[[#This Row],[RSLT]]="","", MAIN_STGY[[#This Row],[RSLT]])</f>
        <v/>
      </c>
      <c r="CF5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2" s="18">
        <f>IF(STGY4[[#This Row],[SNO]]=0,0,IF(CL$10, IF(CP51&gt;=CM$8, 0, STGY4[[#This Row],[INS]]+CH51), STGY4[[#This Row],[INS]]+CH51))</f>
        <v>100</v>
      </c>
      <c r="CI52" s="18">
        <f>IF(STGY4[[#This Row],[SNO]]=0,0,IF(CL$10, IF(CP51&gt;=CM$8, 0, CI51+STGY4[[#This Row],[RTN]]), CI51+STGY4[[#This Row],[RTN]]))</f>
        <v>0</v>
      </c>
      <c r="CJ52" s="18">
        <f>STGY4[[#This Row],[RTN-TL]]-STGY4[[#This Row],[INS-TL]]</f>
        <v>-100</v>
      </c>
      <c r="CK52" s="18">
        <f>IF(STGY4[[#This Row],[SNO]]=0,0,IF(CL$10, IF(STGY4[[#This Row],[INS]]=0, 0, CN51), CN51))</f>
        <v>0</v>
      </c>
      <c r="CL52" s="18">
        <f>STGY4[[#This Row],[INS]]</f>
        <v>0</v>
      </c>
      <c r="CM52" s="18">
        <f>IF(STGY4[[#This Row],[WrL]]="Loss", (STGY4[[#This Row],[INS]]*(1 + CP$8/100)), IF(STGY4[[#This Row],[WrL]]="Won", (0), 0))</f>
        <v>0</v>
      </c>
      <c r="CN52" s="18">
        <f>IF(STGY4[[#This Row],[WrL]]="Loss", (STGY4[[#This Row],[PAM]]+STGY4[[#This Row],[LOS-TEN]]), IF(STGY4[[#This Row],[WrL]]="Won", (STGY4[[#This Row],[INS]]), 0))</f>
        <v>0</v>
      </c>
      <c r="CO52" s="18">
        <f>STGY4[[#This Row],[PAPT]]/2</f>
        <v>0</v>
      </c>
      <c r="CP52" s="43">
        <f>IF(STGY4[[#This Row],[SNO]]=0,0,IF(CL$10, IF(STGY4[[#This Row],[INS-TL]]=0, 0, STGY4[[#This Row],[PFT]]/STGY4[[#This Row],[INS-TL]]%), STGY4[[#This Row],[PFT]]/STGY4[[#This Row],[INS-TL]]%))</f>
        <v>-100</v>
      </c>
      <c r="CS52" s="20"/>
      <c r="CT52" s="21"/>
      <c r="CZ52" s="22"/>
      <c r="DB52" s="42">
        <f t="shared" si="4"/>
        <v>37</v>
      </c>
      <c r="DC52" s="12"/>
      <c r="DD52" s="18">
        <f>IF(STGY5[[#This Row],[SNO]]=0,0,IF(STGY5[[#This Row],[SNO]]=1,DJ$8,IF(DL$10, IF(DP51&gt;=DM$8,0,IF(DP51=0,DJ$8,DO51)), DO51)))</f>
        <v>0</v>
      </c>
      <c r="DE52" s="18" t="str">
        <f>IF(MAIN_STGY[[#This Row],[RSLT]]="","", MAIN_STGY[[#This Row],[RSLT]])</f>
        <v/>
      </c>
      <c r="DF5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2" s="18">
        <f>IF(STGY5[[#This Row],[SNO]]=0,0,IF(DL$10, IF(DP51&gt;=DM$8, 0, STGY5[[#This Row],[INS]]+DH51), STGY5[[#This Row],[INS]]+DH51))</f>
        <v>100</v>
      </c>
      <c r="DI52" s="18">
        <f>IF(STGY5[[#This Row],[SNO]]=0,0,IF(DL$10, IF(DP51&gt;=DM$8, 0, DI51+STGY5[[#This Row],[RTN]]), DI51+STGY5[[#This Row],[RTN]]))</f>
        <v>0</v>
      </c>
      <c r="DJ52" s="18">
        <f>STGY5[[#This Row],[RTN-TL]]-STGY5[[#This Row],[INS-TL]]</f>
        <v>-100</v>
      </c>
      <c r="DK52" s="18">
        <f>IF(STGY5[[#This Row],[SNO]]=0,0,IF(DL$10, IF(STGY5[[#This Row],[INS]]=0, 0, DN51), DN51))</f>
        <v>0</v>
      </c>
      <c r="DL52" s="18">
        <f>STGY5[[#This Row],[INS]]</f>
        <v>0</v>
      </c>
      <c r="DM52" s="18">
        <f>IF(STGY5[[#This Row],[WrL]]="Loss", (STGY5[[#This Row],[INS]]*(1 + DP$8/100)), IF(STGY5[[#This Row],[WrL]]="Won", (0), 0))</f>
        <v>0</v>
      </c>
      <c r="DN52" s="18">
        <f>IF(STGY5[[#This Row],[WrL]]="Loss", (STGY5[[#This Row],[PAM]]+STGY5[[#This Row],[LOS-TEN]]), IF(STGY5[[#This Row],[WrL]]="Won", (STGY5[[#This Row],[INS]]), 0))</f>
        <v>0</v>
      </c>
      <c r="DO52" s="18">
        <f>STGY5[[#This Row],[PAPT]]/2</f>
        <v>0</v>
      </c>
      <c r="DP52" s="43">
        <f>IF(STGY5[[#This Row],[SNO]]=0,0,IF(DL$10, IF(STGY5[[#This Row],[INS-TL]]=0, 0, STGY5[[#This Row],[PFT]]/STGY5[[#This Row],[INS-TL]]%), STGY5[[#This Row],[PFT]]/STGY5[[#This Row],[INS-TL]]%))</f>
        <v>-100</v>
      </c>
      <c r="DS52" s="20"/>
      <c r="DT52" s="21"/>
      <c r="DZ52" s="22"/>
      <c r="EB52" s="42">
        <f t="shared" si="5"/>
        <v>37</v>
      </c>
      <c r="EC52" s="12"/>
      <c r="ED52" s="18">
        <f>IF(STGY6[[#This Row],[SNO]]=0,0,IF(STGY6[[#This Row],[SNO]]=1,EJ$8,IF(EL$10, IF(EP51&gt;=EM$8,0,IF(EP51=0,EJ$8,EO51)), EO51)))</f>
        <v>0</v>
      </c>
      <c r="EE52" s="18" t="str">
        <f>IF(MAIN_STGY[[#This Row],[RSLT]]="","", MAIN_STGY[[#This Row],[RSLT]])</f>
        <v/>
      </c>
      <c r="EF5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2" s="18">
        <f>IF(STGY6[[#This Row],[SNO]]=0,0,IF(EL$10, IF(EP51&gt;=EM$8, 0, STGY6[[#This Row],[INS]]+EH51), STGY6[[#This Row],[INS]]+EH51))</f>
        <v>100</v>
      </c>
      <c r="EI52" s="18">
        <f>IF(STGY6[[#This Row],[SNO]]=0,0,IF(EL$10, IF(EP51&gt;=EM$8, 0, EI51+STGY6[[#This Row],[RTN]]), EI51+STGY6[[#This Row],[RTN]]))</f>
        <v>0</v>
      </c>
      <c r="EJ52" s="18">
        <f>STGY6[[#This Row],[RTN-TL]]-STGY6[[#This Row],[INS-TL]]</f>
        <v>-100</v>
      </c>
      <c r="EK52" s="18">
        <f>IF(STGY6[[#This Row],[SNO]]=0,0,IF(EL$10, IF(STGY6[[#This Row],[INS]]=0, 0, EN51), EN51))</f>
        <v>0</v>
      </c>
      <c r="EL52" s="18">
        <f>STGY6[[#This Row],[INS]]</f>
        <v>0</v>
      </c>
      <c r="EM52" s="18">
        <f>IF(STGY6[[#This Row],[WrL]]="Loss", (STGY6[[#This Row],[INS]]*(1 + EP$8/100)), IF(STGY6[[#This Row],[WrL]]="Won", (0), 0))</f>
        <v>0</v>
      </c>
      <c r="EN52" s="18">
        <f>IF(STGY6[[#This Row],[WrL]]="Loss", (STGY6[[#This Row],[PAM]]+STGY6[[#This Row],[LOS-TEN]]), IF(STGY6[[#This Row],[WrL]]="Won", (STGY6[[#This Row],[INS]]), 0))</f>
        <v>0</v>
      </c>
      <c r="EO52" s="18">
        <f>STGY6[[#This Row],[PAPT]]/2</f>
        <v>0</v>
      </c>
      <c r="EP52" s="43">
        <f>IF(STGY6[[#This Row],[SNO]]=0,0,IF(EL$10, IF(STGY6[[#This Row],[INS-TL]]=0, 0, STGY6[[#This Row],[PFT]]/STGY6[[#This Row],[INS-TL]]%), STGY6[[#This Row],[PFT]]/STGY6[[#This Row],[INS-TL]]%))</f>
        <v>-100</v>
      </c>
      <c r="ES52" s="20"/>
      <c r="ET52" s="21"/>
      <c r="EZ52" s="22"/>
      <c r="FB52" s="42">
        <f t="shared" si="6"/>
        <v>37</v>
      </c>
      <c r="FC52" s="12"/>
      <c r="FD52" s="18">
        <f>IF(STGY7[[#This Row],[SNO]]=0,0,IF(STGY7[[#This Row],[SNO]]=1,FJ$8,IF(FL$10, IF(FP51&gt;=FM$8,0,IF(FP51=0,FJ$8,FO51)), FO51)))</f>
        <v>0</v>
      </c>
      <c r="FE52" s="18" t="str">
        <f>IF(MAIN_STGY[[#This Row],[RSLT]]="","", MAIN_STGY[[#This Row],[RSLT]])</f>
        <v/>
      </c>
      <c r="FF5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2" s="18">
        <f>IF(STGY7[[#This Row],[SNO]]=0,0,IF(FL$10, IF(FP51&gt;=FM$8, 0, STGY7[[#This Row],[INS]]+FH51), STGY7[[#This Row],[INS]]+FH51))</f>
        <v>100</v>
      </c>
      <c r="FI52" s="18">
        <f>IF(STGY7[[#This Row],[SNO]]=0,0,IF(FL$10, IF(FP51&gt;=FM$8, 0, FI51+STGY7[[#This Row],[RTN]]), FI51+STGY7[[#This Row],[RTN]]))</f>
        <v>0</v>
      </c>
      <c r="FJ52" s="18">
        <f>STGY7[[#This Row],[RTN-TL]]-STGY7[[#This Row],[INS-TL]]</f>
        <v>-100</v>
      </c>
      <c r="FK52" s="18">
        <f>IF(STGY7[[#This Row],[SNO]]=0,0,IF(FL$10, IF(STGY7[[#This Row],[INS]]=0, 0, FN51), FN51))</f>
        <v>0</v>
      </c>
      <c r="FL52" s="18">
        <f>STGY7[[#This Row],[INS]]</f>
        <v>0</v>
      </c>
      <c r="FM52" s="18">
        <f>IF(STGY7[[#This Row],[WrL]]="Loss", (STGY7[[#This Row],[INS]]*(1 + FP$8/100)), IF(STGY7[[#This Row],[WrL]]="Won", (0), 0))</f>
        <v>0</v>
      </c>
      <c r="FN52" s="18">
        <f>IF(STGY7[[#This Row],[WrL]]="Loss", (STGY7[[#This Row],[PAM]]+STGY7[[#This Row],[LOS-TEN]]), IF(STGY7[[#This Row],[WrL]]="Won", (STGY7[[#This Row],[INS]]), 0))</f>
        <v>0</v>
      </c>
      <c r="FO52" s="18">
        <f>STGY7[[#This Row],[PAPT]]/2</f>
        <v>0</v>
      </c>
      <c r="FP52" s="43">
        <f>IF(STGY7[[#This Row],[SNO]]=0,0,IF(FL$10, IF(STGY7[[#This Row],[INS-TL]]=0, 0, STGY7[[#This Row],[PFT]]/STGY7[[#This Row],[INS-TL]]%), STGY7[[#This Row],[PFT]]/STGY7[[#This Row],[INS-TL]]%))</f>
        <v>-100</v>
      </c>
      <c r="FS52" s="20"/>
      <c r="FT52" s="21"/>
      <c r="FZ52" s="22"/>
      <c r="GB52" s="42">
        <f t="shared" si="7"/>
        <v>37</v>
      </c>
      <c r="GC52" s="12"/>
      <c r="GD52" s="18">
        <f>IF(STGY8[[#This Row],[SNO]]=0,0,IF(STGY8[[#This Row],[SNO]]=1,GJ$8,IF(GL$10, IF(GP51&gt;=GM$8,0,IF(GP51=0,GJ$8,GO51)), GO51)))</f>
        <v>0</v>
      </c>
      <c r="GE52" s="18" t="str">
        <f>IF(MAIN_STGY[[#This Row],[RSLT]]="","", MAIN_STGY[[#This Row],[RSLT]])</f>
        <v/>
      </c>
      <c r="GF5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2" s="18">
        <f>IF(STGY8[[#This Row],[SNO]]=0,0,IF(GL$10, IF(GP51&gt;=GM$8, 0, STGY8[[#This Row],[INS]]+GH51), STGY8[[#This Row],[INS]]+GH51))</f>
        <v>100</v>
      </c>
      <c r="GI52" s="18">
        <f>IF(STGY8[[#This Row],[SNO]]=0,0,IF(GL$10, IF(GP51&gt;=GM$8, 0, GI51+STGY8[[#This Row],[RTN]]), GI51+STGY8[[#This Row],[RTN]]))</f>
        <v>0</v>
      </c>
      <c r="GJ52" s="18">
        <f>STGY8[[#This Row],[RTN-TL]]-STGY8[[#This Row],[INS-TL]]</f>
        <v>-100</v>
      </c>
      <c r="GK52" s="18">
        <f>IF(STGY8[[#This Row],[SNO]]=0,0,IF(GL$10, IF(STGY8[[#This Row],[INS]]=0, 0, GN51), GN51))</f>
        <v>0</v>
      </c>
      <c r="GL52" s="18">
        <f>STGY8[[#This Row],[INS]]</f>
        <v>0</v>
      </c>
      <c r="GM52" s="18">
        <f>IF(STGY8[[#This Row],[WrL]]="Loss", (STGY8[[#This Row],[INS]]*(1 + GP$8/100)), IF(STGY8[[#This Row],[WrL]]="Won", (0), 0))</f>
        <v>0</v>
      </c>
      <c r="GN52" s="18">
        <f>IF(STGY8[[#This Row],[WrL]]="Loss", (STGY8[[#This Row],[PAM]]+STGY8[[#This Row],[LOS-TEN]]), IF(STGY8[[#This Row],[WrL]]="Won", (STGY8[[#This Row],[INS]]), 0))</f>
        <v>0</v>
      </c>
      <c r="GO52" s="18">
        <f>STGY8[[#This Row],[PAPT]]/2</f>
        <v>0</v>
      </c>
      <c r="GP52" s="43">
        <f>IF(STGY8[[#This Row],[SNO]]=0,0,IF(GL$10, IF(STGY8[[#This Row],[INS-TL]]=0, 0, STGY8[[#This Row],[PFT]]/STGY8[[#This Row],[INS-TL]]%), STGY8[[#This Row],[PFT]]/STGY8[[#This Row],[INS-TL]]%))</f>
        <v>-100</v>
      </c>
      <c r="GS52" s="20"/>
      <c r="GT52" s="21"/>
      <c r="GZ52" s="22"/>
      <c r="HB52" s="42">
        <f t="shared" si="8"/>
        <v>37</v>
      </c>
      <c r="HC52" s="12"/>
      <c r="HD52" s="18">
        <f>IF(STGY9[[#This Row],[SNO]]=0,0,IF(STGY9[[#This Row],[SNO]]=1,HJ$8,IF(HL$10, IF(HP51&gt;=HM$8,0,IF(HP51=0,HJ$8,HO51)), HO51)))</f>
        <v>0</v>
      </c>
      <c r="HE52" s="18" t="str">
        <f>IF(MAIN_STGY[[#This Row],[RSLT]]="","", MAIN_STGY[[#This Row],[RSLT]])</f>
        <v/>
      </c>
      <c r="HF5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2" s="18">
        <f>IF(STGY9[[#This Row],[SNO]]=0,0,IF(HL$10, IF(HP51&gt;=HM$8, 0, STGY9[[#This Row],[INS]]+HH51), STGY9[[#This Row],[INS]]+HH51))</f>
        <v>100</v>
      </c>
      <c r="HI52" s="18">
        <f>IF(STGY9[[#This Row],[SNO]]=0,0,IF(HL$10, IF(HP51&gt;=HM$8, 0, HI51+STGY9[[#This Row],[RTN]]), HI51+STGY9[[#This Row],[RTN]]))</f>
        <v>0</v>
      </c>
      <c r="HJ52" s="18">
        <f>STGY9[[#This Row],[RTN-TL]]-STGY9[[#This Row],[INS-TL]]</f>
        <v>-100</v>
      </c>
      <c r="HK52" s="18">
        <f>IF(STGY9[[#This Row],[SNO]]=0,0,IF(HL$10, IF(STGY9[[#This Row],[INS]]=0, 0, HN51), HN51))</f>
        <v>0</v>
      </c>
      <c r="HL52" s="18">
        <f>STGY9[[#This Row],[INS]]</f>
        <v>0</v>
      </c>
      <c r="HM52" s="18">
        <f>IF(STGY9[[#This Row],[WrL]]="Loss", (STGY9[[#This Row],[INS]]*(1 + HP$8/100)), IF(STGY9[[#This Row],[WrL]]="Won", (0), 0))</f>
        <v>0</v>
      </c>
      <c r="HN52" s="18">
        <f>IF(STGY9[[#This Row],[WrL]]="Loss", (STGY9[[#This Row],[PAM]]+STGY9[[#This Row],[LOS-TEN]]), IF(STGY9[[#This Row],[WrL]]="Won", (STGY9[[#This Row],[INS]]), 0))</f>
        <v>0</v>
      </c>
      <c r="HO52" s="18">
        <f>STGY9[[#This Row],[PAPT]]/2</f>
        <v>0</v>
      </c>
      <c r="HP52" s="43">
        <f>IF(STGY9[[#This Row],[SNO]]=0,0,IF(HL$10, IF(STGY9[[#This Row],[INS-TL]]=0, 0, STGY9[[#This Row],[PFT]]/STGY9[[#This Row],[INS-TL]]%), STGY9[[#This Row],[PFT]]/STGY9[[#This Row],[INS-TL]]%))</f>
        <v>-100</v>
      </c>
      <c r="HS52" s="20"/>
      <c r="HT52" s="21"/>
      <c r="HZ52" s="22"/>
      <c r="IB52" s="42">
        <f t="shared" si="9"/>
        <v>37</v>
      </c>
      <c r="IC52" s="12"/>
      <c r="ID52" s="18">
        <f>IF(STGY10[[#This Row],[SNO]]=0,0,IF(STGY10[[#This Row],[SNO]]=1,IJ$8,IF(IL$10, IF(IP51&gt;=IM$8,0,IF(IP51=0,IJ$8,IO51)), IO51)))</f>
        <v>0</v>
      </c>
      <c r="IE52" s="18" t="str">
        <f>IF(MAIN_STGY[[#This Row],[RSLT]]="","", MAIN_STGY[[#This Row],[RSLT]])</f>
        <v/>
      </c>
      <c r="IF5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2" s="18">
        <f>IF(STGY10[[#This Row],[SNO]]=0,0,IF(IL$10, IF(IP51&gt;=IM$8, 0, STGY10[[#This Row],[INS]]+IH51), STGY10[[#This Row],[INS]]+IH51))</f>
        <v>100</v>
      </c>
      <c r="II52" s="18">
        <f>IF(STGY10[[#This Row],[SNO]]=0,0,IF(IL$10, IF(IP51&gt;=IM$8, 0, II51+STGY10[[#This Row],[RTN]]), II51+STGY10[[#This Row],[RTN]]))</f>
        <v>0</v>
      </c>
      <c r="IJ52" s="18">
        <f>STGY10[[#This Row],[RTN-TL]]-STGY10[[#This Row],[INS-TL]]</f>
        <v>-100</v>
      </c>
      <c r="IK52" s="18">
        <f>IF(STGY10[[#This Row],[SNO]]=0,0,IF(IL$10, IF(STGY10[[#This Row],[INS]]=0, 0, IN51), IN51))</f>
        <v>0</v>
      </c>
      <c r="IL52" s="18">
        <f>STGY10[[#This Row],[INS]]</f>
        <v>0</v>
      </c>
      <c r="IM52" s="18">
        <f>IF(STGY10[[#This Row],[WrL]]="Loss", (STGY10[[#This Row],[INS]]*(1 + IP$8/100)), IF(STGY10[[#This Row],[WrL]]="Won", (0), 0))</f>
        <v>0</v>
      </c>
      <c r="IN52" s="18">
        <f>IF(STGY10[[#This Row],[WrL]]="Loss", (STGY10[[#This Row],[PAM]]+STGY10[[#This Row],[LOS-TEN]]), IF(STGY10[[#This Row],[WrL]]="Won", (STGY10[[#This Row],[INS]]), 0))</f>
        <v>0</v>
      </c>
      <c r="IO52" s="18">
        <f>STGY10[[#This Row],[PAPT]]/2</f>
        <v>0</v>
      </c>
      <c r="IP52" s="43">
        <f>IF(STGY10[[#This Row],[SNO]]=0,0,IF(IL$10, IF(STGY10[[#This Row],[INS-TL]]=0, 0, STGY10[[#This Row],[PFT]]/STGY10[[#This Row],[INS-TL]]%), STGY10[[#This Row],[PFT]]/STGY10[[#This Row],[INS-TL]]%))</f>
        <v>-100</v>
      </c>
      <c r="IS52" s="20"/>
      <c r="IT52" s="21"/>
      <c r="IZ52" s="22"/>
    </row>
    <row r="53" spans="2:260" x14ac:dyDescent="0.3">
      <c r="B53" s="89">
        <f t="shared" si="10"/>
        <v>38</v>
      </c>
      <c r="C53" s="12"/>
      <c r="D53" s="18">
        <f>IF(MAIN_STGY[[#This Row],[SNO]]=0,0,IF(MAIN_STGY[[#This Row],[SNO]]=1,J$8,IF(L$10, IF(P52&gt;=M$8,0,IF(P52=0,J$8,O52)), O52)))</f>
        <v>0</v>
      </c>
      <c r="E53" s="12"/>
      <c r="F5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3" s="18">
        <f>IF(MAIN_STGY[[#This Row],[SNO]]=0,0,IF(L$10, IF(P52&gt;=M$8, 0, MAIN_STGY[[#This Row],[INS]]+H52), MAIN_STGY[[#This Row],[INS]]+H52))</f>
        <v>100</v>
      </c>
      <c r="I53" s="18">
        <f>IF(MAIN_STGY[[#This Row],[SNO]]=0,0,IF(L$10, IF(P52&gt;=M$8, 0, I52+MAIN_STGY[[#This Row],[RTN]]), I52+MAIN_STGY[[#This Row],[RTN]]))</f>
        <v>0</v>
      </c>
      <c r="J53" s="18">
        <f>MAIN_STGY[[#This Row],[RTN-TL]]-MAIN_STGY[[#This Row],[INS-TL]]</f>
        <v>-100</v>
      </c>
      <c r="K53" s="18">
        <f>IF(MAIN_STGY[[#This Row],[SNO]]=0,0,IF(L$10, IF(MAIN_STGY[[#This Row],[INS]]=0, 0, N52), N52))</f>
        <v>0</v>
      </c>
      <c r="L53" s="18">
        <f>MAIN_STGY[[#This Row],[INS]]</f>
        <v>0</v>
      </c>
      <c r="M53" s="18">
        <f>IF(MAIN_STGY[[#This Row],[WrL]]="Loss", (MAIN_STGY[[#This Row],[INS]]*(1 + P$8/100)), IF(MAIN_STGY[[#This Row],[WrL]]="Won", (0), 0))</f>
        <v>0</v>
      </c>
      <c r="N53" s="18">
        <f>IF(MAIN_STGY[[#This Row],[WrL]]="Loss", (MAIN_STGY[[#This Row],[PAM]]+MAIN_STGY[[#This Row],[LOS-TEN]]), IF(MAIN_STGY[[#This Row],[WrL]]="Won", (MAIN_STGY[[#This Row],[INS]]), 0))</f>
        <v>0</v>
      </c>
      <c r="O53" s="18">
        <f>MAIN_STGY[[#This Row],[PAPT]]/2</f>
        <v>0</v>
      </c>
      <c r="P5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53" s="55"/>
      <c r="S53" s="56"/>
      <c r="T53" s="46"/>
      <c r="U53" s="84"/>
      <c r="V53" s="44"/>
      <c r="W53" s="55"/>
      <c r="X53" s="55"/>
      <c r="Z53" s="22"/>
      <c r="AB53" s="42">
        <f t="shared" si="1"/>
        <v>38</v>
      </c>
      <c r="AC53" s="12"/>
      <c r="AD53" s="18">
        <f>IF(STGY2[[#This Row],[SNO]]=0,0,IF(STGY2[[#This Row],[SNO]]=1,AJ$8,IF(AL$10, IF(AP52&gt;=AM$8,0,IF(AP52=0,AJ$8,AO52)), AO52)))</f>
        <v>0</v>
      </c>
      <c r="AE53" s="18" t="str">
        <f>IF(MAIN_STGY[[#This Row],[RSLT]]="","", MAIN_STGY[[#This Row],[RSLT]])</f>
        <v/>
      </c>
      <c r="AF5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3" s="18">
        <f>IF(STGY2[[#This Row],[SNO]]=0,0,IF(AL$10, IF(AP52&gt;=AM$8, 0, STGY2[[#This Row],[INS]]+AH52), STGY2[[#This Row],[INS]]+AH52))</f>
        <v>100</v>
      </c>
      <c r="AI53" s="18">
        <f>IF(STGY2[[#This Row],[SNO]]=0,0,IF(AL$10, IF(AP52&gt;=AM$8, 0, AI52+STGY2[[#This Row],[RTN]]), AI52+STGY2[[#This Row],[RTN]]))</f>
        <v>0</v>
      </c>
      <c r="AJ53" s="18">
        <f>STGY2[[#This Row],[RTN-TL]]-STGY2[[#This Row],[INS-TL]]</f>
        <v>-100</v>
      </c>
      <c r="AK53" s="18">
        <f>IF(STGY2[[#This Row],[SNO]]=0,0,IF(AL$10, IF(STGY2[[#This Row],[INS]]=0, 0, AN52), AN52))</f>
        <v>0</v>
      </c>
      <c r="AL53" s="18">
        <f>STGY2[[#This Row],[INS]]</f>
        <v>0</v>
      </c>
      <c r="AM53" s="18">
        <f>IF(STGY2[[#This Row],[WrL]]="Loss", (STGY2[[#This Row],[INS]]*(1 + AP$8/100)), IF(STGY2[[#This Row],[WrL]]="Won", (0), 0))</f>
        <v>0</v>
      </c>
      <c r="AN53" s="18">
        <f>IF(STGY2[[#This Row],[WrL]]="Loss", (STGY2[[#This Row],[PAM]]+STGY2[[#This Row],[LOS-TEN]]), IF(STGY2[[#This Row],[WrL]]="Won", (STGY2[[#This Row],[INS]]), 0))</f>
        <v>0</v>
      </c>
      <c r="AO53" s="18">
        <f>STGY2[[#This Row],[PAPT]]/2</f>
        <v>0</v>
      </c>
      <c r="AP53" s="43">
        <f>IF(STGY2[[#This Row],[SNO]]=0,0,IF(AL$10, IF(STGY2[[#This Row],[INS-TL]]=0, 0, STGY2[[#This Row],[PFT]]/STGY2[[#This Row],[INS-TL]]%), STGY2[[#This Row],[PFT]]/STGY2[[#This Row],[INS-TL]]%))</f>
        <v>-100</v>
      </c>
      <c r="AS53" s="20"/>
      <c r="AT53" s="21"/>
      <c r="AZ53" s="22"/>
      <c r="BB53" s="42">
        <f t="shared" si="2"/>
        <v>38</v>
      </c>
      <c r="BC53" s="12"/>
      <c r="BD53" s="18">
        <f>IF(STGY3[[#This Row],[SNO]]=0,0,IF(STGY3[[#This Row],[SNO]]=1,BJ$8,IF(BL$10, IF(BP52&gt;=BM$8,0,IF(BP52=0,BJ$8,BO52)), BO52)))</f>
        <v>0</v>
      </c>
      <c r="BE53" s="18" t="str">
        <f>IF(MAIN_STGY[[#This Row],[RSLT]]="","", MAIN_STGY[[#This Row],[RSLT]])</f>
        <v/>
      </c>
      <c r="BF5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3" s="18">
        <f>IF(STGY3[[#This Row],[SNO]]=0,0,IF(BL$10, IF(BP52&gt;=BM$8, 0, STGY3[[#This Row],[INS]]+BH52), STGY3[[#This Row],[INS]]+BH52))</f>
        <v>100</v>
      </c>
      <c r="BI53" s="18">
        <f>IF(STGY3[[#This Row],[SNO]]=0,0,IF(BL$10, IF(BP52&gt;=BM$8, 0, BI52+STGY3[[#This Row],[RTN]]), BI52+STGY3[[#This Row],[RTN]]))</f>
        <v>0</v>
      </c>
      <c r="BJ53" s="18">
        <f>STGY3[[#This Row],[RTN-TL]]-STGY3[[#This Row],[INS-TL]]</f>
        <v>-100</v>
      </c>
      <c r="BK53" s="18">
        <f>IF(STGY3[[#This Row],[SNO]]=0,0,IF(BL$10, IF(STGY3[[#This Row],[INS]]=0, 0, BN52), BN52))</f>
        <v>0</v>
      </c>
      <c r="BL53" s="18">
        <f>STGY3[[#This Row],[INS]]</f>
        <v>0</v>
      </c>
      <c r="BM53" s="18">
        <f>IF(STGY3[[#This Row],[WrL]]="Loss", (STGY3[[#This Row],[INS]]*(1 + BP$8/100)), IF(STGY3[[#This Row],[WrL]]="Won", (0), 0))</f>
        <v>0</v>
      </c>
      <c r="BN53" s="18">
        <f>IF(STGY3[[#This Row],[WrL]]="Loss", (STGY3[[#This Row],[PAM]]+STGY3[[#This Row],[LOS-TEN]]), IF(STGY3[[#This Row],[WrL]]="Won", (STGY3[[#This Row],[INS]]), 0))</f>
        <v>0</v>
      </c>
      <c r="BO53" s="18">
        <f>STGY3[[#This Row],[PAPT]]/2</f>
        <v>0</v>
      </c>
      <c r="BP53" s="43">
        <f>IF(STGY3[[#This Row],[SNO]]=0,0,IF(BL$10, IF(STGY3[[#This Row],[INS-TL]]=0, 0, STGY3[[#This Row],[PFT]]/STGY3[[#This Row],[INS-TL]]%), STGY3[[#This Row],[PFT]]/STGY3[[#This Row],[INS-TL]]%))</f>
        <v>-100</v>
      </c>
      <c r="BS53" s="20"/>
      <c r="BT53" s="21"/>
      <c r="BZ53" s="22"/>
      <c r="CB53" s="42">
        <f t="shared" si="3"/>
        <v>38</v>
      </c>
      <c r="CC53" s="12"/>
      <c r="CD53" s="18">
        <f>IF(STGY4[[#This Row],[SNO]]=0,0,IF(STGY4[[#This Row],[SNO]]=1,CJ$8,IF(CL$10, IF(CP52&gt;=CM$8,0,IF(CP52=0,CJ$8,CO52)), CO52)))</f>
        <v>0</v>
      </c>
      <c r="CE53" s="18" t="str">
        <f>IF(MAIN_STGY[[#This Row],[RSLT]]="","", MAIN_STGY[[#This Row],[RSLT]])</f>
        <v/>
      </c>
      <c r="CF5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3" s="18">
        <f>IF(STGY4[[#This Row],[SNO]]=0,0,IF(CL$10, IF(CP52&gt;=CM$8, 0, STGY4[[#This Row],[INS]]+CH52), STGY4[[#This Row],[INS]]+CH52))</f>
        <v>100</v>
      </c>
      <c r="CI53" s="18">
        <f>IF(STGY4[[#This Row],[SNO]]=0,0,IF(CL$10, IF(CP52&gt;=CM$8, 0, CI52+STGY4[[#This Row],[RTN]]), CI52+STGY4[[#This Row],[RTN]]))</f>
        <v>0</v>
      </c>
      <c r="CJ53" s="18">
        <f>STGY4[[#This Row],[RTN-TL]]-STGY4[[#This Row],[INS-TL]]</f>
        <v>-100</v>
      </c>
      <c r="CK53" s="18">
        <f>IF(STGY4[[#This Row],[SNO]]=0,0,IF(CL$10, IF(STGY4[[#This Row],[INS]]=0, 0, CN52), CN52))</f>
        <v>0</v>
      </c>
      <c r="CL53" s="18">
        <f>STGY4[[#This Row],[INS]]</f>
        <v>0</v>
      </c>
      <c r="CM53" s="18">
        <f>IF(STGY4[[#This Row],[WrL]]="Loss", (STGY4[[#This Row],[INS]]*(1 + CP$8/100)), IF(STGY4[[#This Row],[WrL]]="Won", (0), 0))</f>
        <v>0</v>
      </c>
      <c r="CN53" s="18">
        <f>IF(STGY4[[#This Row],[WrL]]="Loss", (STGY4[[#This Row],[PAM]]+STGY4[[#This Row],[LOS-TEN]]), IF(STGY4[[#This Row],[WrL]]="Won", (STGY4[[#This Row],[INS]]), 0))</f>
        <v>0</v>
      </c>
      <c r="CO53" s="18">
        <f>STGY4[[#This Row],[PAPT]]/2</f>
        <v>0</v>
      </c>
      <c r="CP53" s="43">
        <f>IF(STGY4[[#This Row],[SNO]]=0,0,IF(CL$10, IF(STGY4[[#This Row],[INS-TL]]=0, 0, STGY4[[#This Row],[PFT]]/STGY4[[#This Row],[INS-TL]]%), STGY4[[#This Row],[PFT]]/STGY4[[#This Row],[INS-TL]]%))</f>
        <v>-100</v>
      </c>
      <c r="CS53" s="20"/>
      <c r="CT53" s="21"/>
      <c r="CZ53" s="22"/>
      <c r="DB53" s="42">
        <f t="shared" si="4"/>
        <v>38</v>
      </c>
      <c r="DC53" s="12"/>
      <c r="DD53" s="18">
        <f>IF(STGY5[[#This Row],[SNO]]=0,0,IF(STGY5[[#This Row],[SNO]]=1,DJ$8,IF(DL$10, IF(DP52&gt;=DM$8,0,IF(DP52=0,DJ$8,DO52)), DO52)))</f>
        <v>0</v>
      </c>
      <c r="DE53" s="18" t="str">
        <f>IF(MAIN_STGY[[#This Row],[RSLT]]="","", MAIN_STGY[[#This Row],[RSLT]])</f>
        <v/>
      </c>
      <c r="DF5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3" s="18">
        <f>IF(STGY5[[#This Row],[SNO]]=0,0,IF(DL$10, IF(DP52&gt;=DM$8, 0, STGY5[[#This Row],[INS]]+DH52), STGY5[[#This Row],[INS]]+DH52))</f>
        <v>100</v>
      </c>
      <c r="DI53" s="18">
        <f>IF(STGY5[[#This Row],[SNO]]=0,0,IF(DL$10, IF(DP52&gt;=DM$8, 0, DI52+STGY5[[#This Row],[RTN]]), DI52+STGY5[[#This Row],[RTN]]))</f>
        <v>0</v>
      </c>
      <c r="DJ53" s="18">
        <f>STGY5[[#This Row],[RTN-TL]]-STGY5[[#This Row],[INS-TL]]</f>
        <v>-100</v>
      </c>
      <c r="DK53" s="18">
        <f>IF(STGY5[[#This Row],[SNO]]=0,0,IF(DL$10, IF(STGY5[[#This Row],[INS]]=0, 0, DN52), DN52))</f>
        <v>0</v>
      </c>
      <c r="DL53" s="18">
        <f>STGY5[[#This Row],[INS]]</f>
        <v>0</v>
      </c>
      <c r="DM53" s="18">
        <f>IF(STGY5[[#This Row],[WrL]]="Loss", (STGY5[[#This Row],[INS]]*(1 + DP$8/100)), IF(STGY5[[#This Row],[WrL]]="Won", (0), 0))</f>
        <v>0</v>
      </c>
      <c r="DN53" s="18">
        <f>IF(STGY5[[#This Row],[WrL]]="Loss", (STGY5[[#This Row],[PAM]]+STGY5[[#This Row],[LOS-TEN]]), IF(STGY5[[#This Row],[WrL]]="Won", (STGY5[[#This Row],[INS]]), 0))</f>
        <v>0</v>
      </c>
      <c r="DO53" s="18">
        <f>STGY5[[#This Row],[PAPT]]/2</f>
        <v>0</v>
      </c>
      <c r="DP53" s="43">
        <f>IF(STGY5[[#This Row],[SNO]]=0,0,IF(DL$10, IF(STGY5[[#This Row],[INS-TL]]=0, 0, STGY5[[#This Row],[PFT]]/STGY5[[#This Row],[INS-TL]]%), STGY5[[#This Row],[PFT]]/STGY5[[#This Row],[INS-TL]]%))</f>
        <v>-100</v>
      </c>
      <c r="DS53" s="20"/>
      <c r="DT53" s="21"/>
      <c r="DZ53" s="22"/>
      <c r="EB53" s="42">
        <f t="shared" si="5"/>
        <v>38</v>
      </c>
      <c r="EC53" s="12"/>
      <c r="ED53" s="18">
        <f>IF(STGY6[[#This Row],[SNO]]=0,0,IF(STGY6[[#This Row],[SNO]]=1,EJ$8,IF(EL$10, IF(EP52&gt;=EM$8,0,IF(EP52=0,EJ$8,EO52)), EO52)))</f>
        <v>0</v>
      </c>
      <c r="EE53" s="18" t="str">
        <f>IF(MAIN_STGY[[#This Row],[RSLT]]="","", MAIN_STGY[[#This Row],[RSLT]])</f>
        <v/>
      </c>
      <c r="EF5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3" s="18">
        <f>IF(STGY6[[#This Row],[SNO]]=0,0,IF(EL$10, IF(EP52&gt;=EM$8, 0, STGY6[[#This Row],[INS]]+EH52), STGY6[[#This Row],[INS]]+EH52))</f>
        <v>100</v>
      </c>
      <c r="EI53" s="18">
        <f>IF(STGY6[[#This Row],[SNO]]=0,0,IF(EL$10, IF(EP52&gt;=EM$8, 0, EI52+STGY6[[#This Row],[RTN]]), EI52+STGY6[[#This Row],[RTN]]))</f>
        <v>0</v>
      </c>
      <c r="EJ53" s="18">
        <f>STGY6[[#This Row],[RTN-TL]]-STGY6[[#This Row],[INS-TL]]</f>
        <v>-100</v>
      </c>
      <c r="EK53" s="18">
        <f>IF(STGY6[[#This Row],[SNO]]=0,0,IF(EL$10, IF(STGY6[[#This Row],[INS]]=0, 0, EN52), EN52))</f>
        <v>0</v>
      </c>
      <c r="EL53" s="18">
        <f>STGY6[[#This Row],[INS]]</f>
        <v>0</v>
      </c>
      <c r="EM53" s="18">
        <f>IF(STGY6[[#This Row],[WrL]]="Loss", (STGY6[[#This Row],[INS]]*(1 + EP$8/100)), IF(STGY6[[#This Row],[WrL]]="Won", (0), 0))</f>
        <v>0</v>
      </c>
      <c r="EN53" s="18">
        <f>IF(STGY6[[#This Row],[WrL]]="Loss", (STGY6[[#This Row],[PAM]]+STGY6[[#This Row],[LOS-TEN]]), IF(STGY6[[#This Row],[WrL]]="Won", (STGY6[[#This Row],[INS]]), 0))</f>
        <v>0</v>
      </c>
      <c r="EO53" s="18">
        <f>STGY6[[#This Row],[PAPT]]/2</f>
        <v>0</v>
      </c>
      <c r="EP53" s="43">
        <f>IF(STGY6[[#This Row],[SNO]]=0,0,IF(EL$10, IF(STGY6[[#This Row],[INS-TL]]=0, 0, STGY6[[#This Row],[PFT]]/STGY6[[#This Row],[INS-TL]]%), STGY6[[#This Row],[PFT]]/STGY6[[#This Row],[INS-TL]]%))</f>
        <v>-100</v>
      </c>
      <c r="ES53" s="20"/>
      <c r="ET53" s="21"/>
      <c r="EZ53" s="22"/>
      <c r="FB53" s="42">
        <f t="shared" si="6"/>
        <v>38</v>
      </c>
      <c r="FC53" s="12"/>
      <c r="FD53" s="18">
        <f>IF(STGY7[[#This Row],[SNO]]=0,0,IF(STGY7[[#This Row],[SNO]]=1,FJ$8,IF(FL$10, IF(FP52&gt;=FM$8,0,IF(FP52=0,FJ$8,FO52)), FO52)))</f>
        <v>0</v>
      </c>
      <c r="FE53" s="18" t="str">
        <f>IF(MAIN_STGY[[#This Row],[RSLT]]="","", MAIN_STGY[[#This Row],[RSLT]])</f>
        <v/>
      </c>
      <c r="FF5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3" s="18">
        <f>IF(STGY7[[#This Row],[SNO]]=0,0,IF(FL$10, IF(FP52&gt;=FM$8, 0, STGY7[[#This Row],[INS]]+FH52), STGY7[[#This Row],[INS]]+FH52))</f>
        <v>100</v>
      </c>
      <c r="FI53" s="18">
        <f>IF(STGY7[[#This Row],[SNO]]=0,0,IF(FL$10, IF(FP52&gt;=FM$8, 0, FI52+STGY7[[#This Row],[RTN]]), FI52+STGY7[[#This Row],[RTN]]))</f>
        <v>0</v>
      </c>
      <c r="FJ53" s="18">
        <f>STGY7[[#This Row],[RTN-TL]]-STGY7[[#This Row],[INS-TL]]</f>
        <v>-100</v>
      </c>
      <c r="FK53" s="18">
        <f>IF(STGY7[[#This Row],[SNO]]=0,0,IF(FL$10, IF(STGY7[[#This Row],[INS]]=0, 0, FN52), FN52))</f>
        <v>0</v>
      </c>
      <c r="FL53" s="18">
        <f>STGY7[[#This Row],[INS]]</f>
        <v>0</v>
      </c>
      <c r="FM53" s="18">
        <f>IF(STGY7[[#This Row],[WrL]]="Loss", (STGY7[[#This Row],[INS]]*(1 + FP$8/100)), IF(STGY7[[#This Row],[WrL]]="Won", (0), 0))</f>
        <v>0</v>
      </c>
      <c r="FN53" s="18">
        <f>IF(STGY7[[#This Row],[WrL]]="Loss", (STGY7[[#This Row],[PAM]]+STGY7[[#This Row],[LOS-TEN]]), IF(STGY7[[#This Row],[WrL]]="Won", (STGY7[[#This Row],[INS]]), 0))</f>
        <v>0</v>
      </c>
      <c r="FO53" s="18">
        <f>STGY7[[#This Row],[PAPT]]/2</f>
        <v>0</v>
      </c>
      <c r="FP53" s="43">
        <f>IF(STGY7[[#This Row],[SNO]]=0,0,IF(FL$10, IF(STGY7[[#This Row],[INS-TL]]=0, 0, STGY7[[#This Row],[PFT]]/STGY7[[#This Row],[INS-TL]]%), STGY7[[#This Row],[PFT]]/STGY7[[#This Row],[INS-TL]]%))</f>
        <v>-100</v>
      </c>
      <c r="FS53" s="20"/>
      <c r="FT53" s="21"/>
      <c r="FZ53" s="22"/>
      <c r="GB53" s="42">
        <f t="shared" si="7"/>
        <v>38</v>
      </c>
      <c r="GC53" s="12"/>
      <c r="GD53" s="18">
        <f>IF(STGY8[[#This Row],[SNO]]=0,0,IF(STGY8[[#This Row],[SNO]]=1,GJ$8,IF(GL$10, IF(GP52&gt;=GM$8,0,IF(GP52=0,GJ$8,GO52)), GO52)))</f>
        <v>0</v>
      </c>
      <c r="GE53" s="18" t="str">
        <f>IF(MAIN_STGY[[#This Row],[RSLT]]="","", MAIN_STGY[[#This Row],[RSLT]])</f>
        <v/>
      </c>
      <c r="GF5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3" s="18">
        <f>IF(STGY8[[#This Row],[SNO]]=0,0,IF(GL$10, IF(GP52&gt;=GM$8, 0, STGY8[[#This Row],[INS]]+GH52), STGY8[[#This Row],[INS]]+GH52))</f>
        <v>100</v>
      </c>
      <c r="GI53" s="18">
        <f>IF(STGY8[[#This Row],[SNO]]=0,0,IF(GL$10, IF(GP52&gt;=GM$8, 0, GI52+STGY8[[#This Row],[RTN]]), GI52+STGY8[[#This Row],[RTN]]))</f>
        <v>0</v>
      </c>
      <c r="GJ53" s="18">
        <f>STGY8[[#This Row],[RTN-TL]]-STGY8[[#This Row],[INS-TL]]</f>
        <v>-100</v>
      </c>
      <c r="GK53" s="18">
        <f>IF(STGY8[[#This Row],[SNO]]=0,0,IF(GL$10, IF(STGY8[[#This Row],[INS]]=0, 0, GN52), GN52))</f>
        <v>0</v>
      </c>
      <c r="GL53" s="18">
        <f>STGY8[[#This Row],[INS]]</f>
        <v>0</v>
      </c>
      <c r="GM53" s="18">
        <f>IF(STGY8[[#This Row],[WrL]]="Loss", (STGY8[[#This Row],[INS]]*(1 + GP$8/100)), IF(STGY8[[#This Row],[WrL]]="Won", (0), 0))</f>
        <v>0</v>
      </c>
      <c r="GN53" s="18">
        <f>IF(STGY8[[#This Row],[WrL]]="Loss", (STGY8[[#This Row],[PAM]]+STGY8[[#This Row],[LOS-TEN]]), IF(STGY8[[#This Row],[WrL]]="Won", (STGY8[[#This Row],[INS]]), 0))</f>
        <v>0</v>
      </c>
      <c r="GO53" s="18">
        <f>STGY8[[#This Row],[PAPT]]/2</f>
        <v>0</v>
      </c>
      <c r="GP53" s="43">
        <f>IF(STGY8[[#This Row],[SNO]]=0,0,IF(GL$10, IF(STGY8[[#This Row],[INS-TL]]=0, 0, STGY8[[#This Row],[PFT]]/STGY8[[#This Row],[INS-TL]]%), STGY8[[#This Row],[PFT]]/STGY8[[#This Row],[INS-TL]]%))</f>
        <v>-100</v>
      </c>
      <c r="GS53" s="20"/>
      <c r="GT53" s="21"/>
      <c r="GZ53" s="22"/>
      <c r="HB53" s="42">
        <f t="shared" si="8"/>
        <v>38</v>
      </c>
      <c r="HC53" s="12"/>
      <c r="HD53" s="18">
        <f>IF(STGY9[[#This Row],[SNO]]=0,0,IF(STGY9[[#This Row],[SNO]]=1,HJ$8,IF(HL$10, IF(HP52&gt;=HM$8,0,IF(HP52=0,HJ$8,HO52)), HO52)))</f>
        <v>0</v>
      </c>
      <c r="HE53" s="18" t="str">
        <f>IF(MAIN_STGY[[#This Row],[RSLT]]="","", MAIN_STGY[[#This Row],[RSLT]])</f>
        <v/>
      </c>
      <c r="HF5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3" s="18">
        <f>IF(STGY9[[#This Row],[SNO]]=0,0,IF(HL$10, IF(HP52&gt;=HM$8, 0, STGY9[[#This Row],[INS]]+HH52), STGY9[[#This Row],[INS]]+HH52))</f>
        <v>100</v>
      </c>
      <c r="HI53" s="18">
        <f>IF(STGY9[[#This Row],[SNO]]=0,0,IF(HL$10, IF(HP52&gt;=HM$8, 0, HI52+STGY9[[#This Row],[RTN]]), HI52+STGY9[[#This Row],[RTN]]))</f>
        <v>0</v>
      </c>
      <c r="HJ53" s="18">
        <f>STGY9[[#This Row],[RTN-TL]]-STGY9[[#This Row],[INS-TL]]</f>
        <v>-100</v>
      </c>
      <c r="HK53" s="18">
        <f>IF(STGY9[[#This Row],[SNO]]=0,0,IF(HL$10, IF(STGY9[[#This Row],[INS]]=0, 0, HN52), HN52))</f>
        <v>0</v>
      </c>
      <c r="HL53" s="18">
        <f>STGY9[[#This Row],[INS]]</f>
        <v>0</v>
      </c>
      <c r="HM53" s="18">
        <f>IF(STGY9[[#This Row],[WrL]]="Loss", (STGY9[[#This Row],[INS]]*(1 + HP$8/100)), IF(STGY9[[#This Row],[WrL]]="Won", (0), 0))</f>
        <v>0</v>
      </c>
      <c r="HN53" s="18">
        <f>IF(STGY9[[#This Row],[WrL]]="Loss", (STGY9[[#This Row],[PAM]]+STGY9[[#This Row],[LOS-TEN]]), IF(STGY9[[#This Row],[WrL]]="Won", (STGY9[[#This Row],[INS]]), 0))</f>
        <v>0</v>
      </c>
      <c r="HO53" s="18">
        <f>STGY9[[#This Row],[PAPT]]/2</f>
        <v>0</v>
      </c>
      <c r="HP53" s="43">
        <f>IF(STGY9[[#This Row],[SNO]]=0,0,IF(HL$10, IF(STGY9[[#This Row],[INS-TL]]=0, 0, STGY9[[#This Row],[PFT]]/STGY9[[#This Row],[INS-TL]]%), STGY9[[#This Row],[PFT]]/STGY9[[#This Row],[INS-TL]]%))</f>
        <v>-100</v>
      </c>
      <c r="HS53" s="20"/>
      <c r="HT53" s="21"/>
      <c r="HZ53" s="22"/>
      <c r="IB53" s="42">
        <f t="shared" si="9"/>
        <v>38</v>
      </c>
      <c r="IC53" s="12"/>
      <c r="ID53" s="18">
        <f>IF(STGY10[[#This Row],[SNO]]=0,0,IF(STGY10[[#This Row],[SNO]]=1,IJ$8,IF(IL$10, IF(IP52&gt;=IM$8,0,IF(IP52=0,IJ$8,IO52)), IO52)))</f>
        <v>0</v>
      </c>
      <c r="IE53" s="18" t="str">
        <f>IF(MAIN_STGY[[#This Row],[RSLT]]="","", MAIN_STGY[[#This Row],[RSLT]])</f>
        <v/>
      </c>
      <c r="IF5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3" s="18">
        <f>IF(STGY10[[#This Row],[SNO]]=0,0,IF(IL$10, IF(IP52&gt;=IM$8, 0, STGY10[[#This Row],[INS]]+IH52), STGY10[[#This Row],[INS]]+IH52))</f>
        <v>100</v>
      </c>
      <c r="II53" s="18">
        <f>IF(STGY10[[#This Row],[SNO]]=0,0,IF(IL$10, IF(IP52&gt;=IM$8, 0, II52+STGY10[[#This Row],[RTN]]), II52+STGY10[[#This Row],[RTN]]))</f>
        <v>0</v>
      </c>
      <c r="IJ53" s="18">
        <f>STGY10[[#This Row],[RTN-TL]]-STGY10[[#This Row],[INS-TL]]</f>
        <v>-100</v>
      </c>
      <c r="IK53" s="18">
        <f>IF(STGY10[[#This Row],[SNO]]=0,0,IF(IL$10, IF(STGY10[[#This Row],[INS]]=0, 0, IN52), IN52))</f>
        <v>0</v>
      </c>
      <c r="IL53" s="18">
        <f>STGY10[[#This Row],[INS]]</f>
        <v>0</v>
      </c>
      <c r="IM53" s="18">
        <f>IF(STGY10[[#This Row],[WrL]]="Loss", (STGY10[[#This Row],[INS]]*(1 + IP$8/100)), IF(STGY10[[#This Row],[WrL]]="Won", (0), 0))</f>
        <v>0</v>
      </c>
      <c r="IN53" s="18">
        <f>IF(STGY10[[#This Row],[WrL]]="Loss", (STGY10[[#This Row],[PAM]]+STGY10[[#This Row],[LOS-TEN]]), IF(STGY10[[#This Row],[WrL]]="Won", (STGY10[[#This Row],[INS]]), 0))</f>
        <v>0</v>
      </c>
      <c r="IO53" s="18">
        <f>STGY10[[#This Row],[PAPT]]/2</f>
        <v>0</v>
      </c>
      <c r="IP53" s="43">
        <f>IF(STGY10[[#This Row],[SNO]]=0,0,IF(IL$10, IF(STGY10[[#This Row],[INS-TL]]=0, 0, STGY10[[#This Row],[PFT]]/STGY10[[#This Row],[INS-TL]]%), STGY10[[#This Row],[PFT]]/STGY10[[#This Row],[INS-TL]]%))</f>
        <v>-100</v>
      </c>
      <c r="IS53" s="20"/>
      <c r="IT53" s="21"/>
      <c r="IZ53" s="22"/>
    </row>
    <row r="54" spans="2:260" x14ac:dyDescent="0.3">
      <c r="B54" s="89">
        <f t="shared" si="10"/>
        <v>39</v>
      </c>
      <c r="C54" s="12"/>
      <c r="D54" s="18">
        <f>IF(MAIN_STGY[[#This Row],[SNO]]=0,0,IF(MAIN_STGY[[#This Row],[SNO]]=1,J$8,IF(L$10, IF(P53&gt;=M$8,0,IF(P53=0,J$8,O53)), O53)))</f>
        <v>0</v>
      </c>
      <c r="E54" s="12"/>
      <c r="F5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4" s="18">
        <f>IF(MAIN_STGY[[#This Row],[SNO]]=0,0,IF(L$10, IF(P53&gt;=M$8, 0, MAIN_STGY[[#This Row],[INS]]+H53), MAIN_STGY[[#This Row],[INS]]+H53))</f>
        <v>100</v>
      </c>
      <c r="I54" s="18">
        <f>IF(MAIN_STGY[[#This Row],[SNO]]=0,0,IF(L$10, IF(P53&gt;=M$8, 0, I53+MAIN_STGY[[#This Row],[RTN]]), I53+MAIN_STGY[[#This Row],[RTN]]))</f>
        <v>0</v>
      </c>
      <c r="J54" s="18">
        <f>MAIN_STGY[[#This Row],[RTN-TL]]-MAIN_STGY[[#This Row],[INS-TL]]</f>
        <v>-100</v>
      </c>
      <c r="K54" s="18">
        <f>IF(MAIN_STGY[[#This Row],[SNO]]=0,0,IF(L$10, IF(MAIN_STGY[[#This Row],[INS]]=0, 0, N53), N53))</f>
        <v>0</v>
      </c>
      <c r="L54" s="18">
        <f>MAIN_STGY[[#This Row],[INS]]</f>
        <v>0</v>
      </c>
      <c r="M54" s="18">
        <f>IF(MAIN_STGY[[#This Row],[WrL]]="Loss", (MAIN_STGY[[#This Row],[INS]]*(1 + P$8/100)), IF(MAIN_STGY[[#This Row],[WrL]]="Won", (0), 0))</f>
        <v>0</v>
      </c>
      <c r="N54" s="18">
        <f>IF(MAIN_STGY[[#This Row],[WrL]]="Loss", (MAIN_STGY[[#This Row],[PAM]]+MAIN_STGY[[#This Row],[LOS-TEN]]), IF(MAIN_STGY[[#This Row],[WrL]]="Won", (MAIN_STGY[[#This Row],[INS]]), 0))</f>
        <v>0</v>
      </c>
      <c r="O54" s="18">
        <f>MAIN_STGY[[#This Row],[PAPT]]/2</f>
        <v>0</v>
      </c>
      <c r="P5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54" s="55"/>
      <c r="S54" s="56"/>
      <c r="T54" s="57"/>
      <c r="U54" s="85"/>
      <c r="V54" s="55"/>
      <c r="W54" s="55"/>
      <c r="X54" s="55"/>
      <c r="Z54" s="22"/>
      <c r="AB54" s="42">
        <f t="shared" si="1"/>
        <v>39</v>
      </c>
      <c r="AC54" s="12"/>
      <c r="AD54" s="18">
        <f>IF(STGY2[[#This Row],[SNO]]=0,0,IF(STGY2[[#This Row],[SNO]]=1,AJ$8,IF(AL$10, IF(AP53&gt;=AM$8,0,IF(AP53=0,AJ$8,AO53)), AO53)))</f>
        <v>0</v>
      </c>
      <c r="AE54" s="18" t="str">
        <f>IF(MAIN_STGY[[#This Row],[RSLT]]="","", MAIN_STGY[[#This Row],[RSLT]])</f>
        <v/>
      </c>
      <c r="AF5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4" s="18">
        <f>IF(STGY2[[#This Row],[SNO]]=0,0,IF(AL$10, IF(AP53&gt;=AM$8, 0, STGY2[[#This Row],[INS]]+AH53), STGY2[[#This Row],[INS]]+AH53))</f>
        <v>100</v>
      </c>
      <c r="AI54" s="18">
        <f>IF(STGY2[[#This Row],[SNO]]=0,0,IF(AL$10, IF(AP53&gt;=AM$8, 0, AI53+STGY2[[#This Row],[RTN]]), AI53+STGY2[[#This Row],[RTN]]))</f>
        <v>0</v>
      </c>
      <c r="AJ54" s="18">
        <f>STGY2[[#This Row],[RTN-TL]]-STGY2[[#This Row],[INS-TL]]</f>
        <v>-100</v>
      </c>
      <c r="AK54" s="18">
        <f>IF(STGY2[[#This Row],[SNO]]=0,0,IF(AL$10, IF(STGY2[[#This Row],[INS]]=0, 0, AN53), AN53))</f>
        <v>0</v>
      </c>
      <c r="AL54" s="18">
        <f>STGY2[[#This Row],[INS]]</f>
        <v>0</v>
      </c>
      <c r="AM54" s="18">
        <f>IF(STGY2[[#This Row],[WrL]]="Loss", (STGY2[[#This Row],[INS]]*(1 + AP$8/100)), IF(STGY2[[#This Row],[WrL]]="Won", (0), 0))</f>
        <v>0</v>
      </c>
      <c r="AN54" s="18">
        <f>IF(STGY2[[#This Row],[WrL]]="Loss", (STGY2[[#This Row],[PAM]]+STGY2[[#This Row],[LOS-TEN]]), IF(STGY2[[#This Row],[WrL]]="Won", (STGY2[[#This Row],[INS]]), 0))</f>
        <v>0</v>
      </c>
      <c r="AO54" s="18">
        <f>STGY2[[#This Row],[PAPT]]/2</f>
        <v>0</v>
      </c>
      <c r="AP54" s="43">
        <f>IF(STGY2[[#This Row],[SNO]]=0,0,IF(AL$10, IF(STGY2[[#This Row],[INS-TL]]=0, 0, STGY2[[#This Row],[PFT]]/STGY2[[#This Row],[INS-TL]]%), STGY2[[#This Row],[PFT]]/STGY2[[#This Row],[INS-TL]]%))</f>
        <v>-100</v>
      </c>
      <c r="AS54" s="20"/>
      <c r="AT54" s="21"/>
      <c r="AZ54" s="22"/>
      <c r="BB54" s="42">
        <f t="shared" si="2"/>
        <v>39</v>
      </c>
      <c r="BC54" s="12"/>
      <c r="BD54" s="18">
        <f>IF(STGY3[[#This Row],[SNO]]=0,0,IF(STGY3[[#This Row],[SNO]]=1,BJ$8,IF(BL$10, IF(BP53&gt;=BM$8,0,IF(BP53=0,BJ$8,BO53)), BO53)))</f>
        <v>0</v>
      </c>
      <c r="BE54" s="18" t="str">
        <f>IF(MAIN_STGY[[#This Row],[RSLT]]="","", MAIN_STGY[[#This Row],[RSLT]])</f>
        <v/>
      </c>
      <c r="BF5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4" s="18">
        <f>IF(STGY3[[#This Row],[SNO]]=0,0,IF(BL$10, IF(BP53&gt;=BM$8, 0, STGY3[[#This Row],[INS]]+BH53), STGY3[[#This Row],[INS]]+BH53))</f>
        <v>100</v>
      </c>
      <c r="BI54" s="18">
        <f>IF(STGY3[[#This Row],[SNO]]=0,0,IF(BL$10, IF(BP53&gt;=BM$8, 0, BI53+STGY3[[#This Row],[RTN]]), BI53+STGY3[[#This Row],[RTN]]))</f>
        <v>0</v>
      </c>
      <c r="BJ54" s="18">
        <f>STGY3[[#This Row],[RTN-TL]]-STGY3[[#This Row],[INS-TL]]</f>
        <v>-100</v>
      </c>
      <c r="BK54" s="18">
        <f>IF(STGY3[[#This Row],[SNO]]=0,0,IF(BL$10, IF(STGY3[[#This Row],[INS]]=0, 0, BN53), BN53))</f>
        <v>0</v>
      </c>
      <c r="BL54" s="18">
        <f>STGY3[[#This Row],[INS]]</f>
        <v>0</v>
      </c>
      <c r="BM54" s="18">
        <f>IF(STGY3[[#This Row],[WrL]]="Loss", (STGY3[[#This Row],[INS]]*(1 + BP$8/100)), IF(STGY3[[#This Row],[WrL]]="Won", (0), 0))</f>
        <v>0</v>
      </c>
      <c r="BN54" s="18">
        <f>IF(STGY3[[#This Row],[WrL]]="Loss", (STGY3[[#This Row],[PAM]]+STGY3[[#This Row],[LOS-TEN]]), IF(STGY3[[#This Row],[WrL]]="Won", (STGY3[[#This Row],[INS]]), 0))</f>
        <v>0</v>
      </c>
      <c r="BO54" s="18">
        <f>STGY3[[#This Row],[PAPT]]/2</f>
        <v>0</v>
      </c>
      <c r="BP54" s="43">
        <f>IF(STGY3[[#This Row],[SNO]]=0,0,IF(BL$10, IF(STGY3[[#This Row],[INS-TL]]=0, 0, STGY3[[#This Row],[PFT]]/STGY3[[#This Row],[INS-TL]]%), STGY3[[#This Row],[PFT]]/STGY3[[#This Row],[INS-TL]]%))</f>
        <v>-100</v>
      </c>
      <c r="BS54" s="20"/>
      <c r="BT54" s="21"/>
      <c r="BZ54" s="22"/>
      <c r="CB54" s="42">
        <f t="shared" si="3"/>
        <v>39</v>
      </c>
      <c r="CC54" s="12"/>
      <c r="CD54" s="18">
        <f>IF(STGY4[[#This Row],[SNO]]=0,0,IF(STGY4[[#This Row],[SNO]]=1,CJ$8,IF(CL$10, IF(CP53&gt;=CM$8,0,IF(CP53=0,CJ$8,CO53)), CO53)))</f>
        <v>0</v>
      </c>
      <c r="CE54" s="18" t="str">
        <f>IF(MAIN_STGY[[#This Row],[RSLT]]="","", MAIN_STGY[[#This Row],[RSLT]])</f>
        <v/>
      </c>
      <c r="CF5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4" s="18">
        <f>IF(STGY4[[#This Row],[SNO]]=0,0,IF(CL$10, IF(CP53&gt;=CM$8, 0, STGY4[[#This Row],[INS]]+CH53), STGY4[[#This Row],[INS]]+CH53))</f>
        <v>100</v>
      </c>
      <c r="CI54" s="18">
        <f>IF(STGY4[[#This Row],[SNO]]=0,0,IF(CL$10, IF(CP53&gt;=CM$8, 0, CI53+STGY4[[#This Row],[RTN]]), CI53+STGY4[[#This Row],[RTN]]))</f>
        <v>0</v>
      </c>
      <c r="CJ54" s="18">
        <f>STGY4[[#This Row],[RTN-TL]]-STGY4[[#This Row],[INS-TL]]</f>
        <v>-100</v>
      </c>
      <c r="CK54" s="18">
        <f>IF(STGY4[[#This Row],[SNO]]=0,0,IF(CL$10, IF(STGY4[[#This Row],[INS]]=0, 0, CN53), CN53))</f>
        <v>0</v>
      </c>
      <c r="CL54" s="18">
        <f>STGY4[[#This Row],[INS]]</f>
        <v>0</v>
      </c>
      <c r="CM54" s="18">
        <f>IF(STGY4[[#This Row],[WrL]]="Loss", (STGY4[[#This Row],[INS]]*(1 + CP$8/100)), IF(STGY4[[#This Row],[WrL]]="Won", (0), 0))</f>
        <v>0</v>
      </c>
      <c r="CN54" s="18">
        <f>IF(STGY4[[#This Row],[WrL]]="Loss", (STGY4[[#This Row],[PAM]]+STGY4[[#This Row],[LOS-TEN]]), IF(STGY4[[#This Row],[WrL]]="Won", (STGY4[[#This Row],[INS]]), 0))</f>
        <v>0</v>
      </c>
      <c r="CO54" s="18">
        <f>STGY4[[#This Row],[PAPT]]/2</f>
        <v>0</v>
      </c>
      <c r="CP54" s="43">
        <f>IF(STGY4[[#This Row],[SNO]]=0,0,IF(CL$10, IF(STGY4[[#This Row],[INS-TL]]=0, 0, STGY4[[#This Row],[PFT]]/STGY4[[#This Row],[INS-TL]]%), STGY4[[#This Row],[PFT]]/STGY4[[#This Row],[INS-TL]]%))</f>
        <v>-100</v>
      </c>
      <c r="CS54" s="20"/>
      <c r="CT54" s="21"/>
      <c r="CZ54" s="22"/>
      <c r="DB54" s="42">
        <f t="shared" si="4"/>
        <v>39</v>
      </c>
      <c r="DC54" s="12"/>
      <c r="DD54" s="18">
        <f>IF(STGY5[[#This Row],[SNO]]=0,0,IF(STGY5[[#This Row],[SNO]]=1,DJ$8,IF(DL$10, IF(DP53&gt;=DM$8,0,IF(DP53=0,DJ$8,DO53)), DO53)))</f>
        <v>0</v>
      </c>
      <c r="DE54" s="18" t="str">
        <f>IF(MAIN_STGY[[#This Row],[RSLT]]="","", MAIN_STGY[[#This Row],[RSLT]])</f>
        <v/>
      </c>
      <c r="DF5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4" s="18">
        <f>IF(STGY5[[#This Row],[SNO]]=0,0,IF(DL$10, IF(DP53&gt;=DM$8, 0, STGY5[[#This Row],[INS]]+DH53), STGY5[[#This Row],[INS]]+DH53))</f>
        <v>100</v>
      </c>
      <c r="DI54" s="18">
        <f>IF(STGY5[[#This Row],[SNO]]=0,0,IF(DL$10, IF(DP53&gt;=DM$8, 0, DI53+STGY5[[#This Row],[RTN]]), DI53+STGY5[[#This Row],[RTN]]))</f>
        <v>0</v>
      </c>
      <c r="DJ54" s="18">
        <f>STGY5[[#This Row],[RTN-TL]]-STGY5[[#This Row],[INS-TL]]</f>
        <v>-100</v>
      </c>
      <c r="DK54" s="18">
        <f>IF(STGY5[[#This Row],[SNO]]=0,0,IF(DL$10, IF(STGY5[[#This Row],[INS]]=0, 0, DN53), DN53))</f>
        <v>0</v>
      </c>
      <c r="DL54" s="18">
        <f>STGY5[[#This Row],[INS]]</f>
        <v>0</v>
      </c>
      <c r="DM54" s="18">
        <f>IF(STGY5[[#This Row],[WrL]]="Loss", (STGY5[[#This Row],[INS]]*(1 + DP$8/100)), IF(STGY5[[#This Row],[WrL]]="Won", (0), 0))</f>
        <v>0</v>
      </c>
      <c r="DN54" s="18">
        <f>IF(STGY5[[#This Row],[WrL]]="Loss", (STGY5[[#This Row],[PAM]]+STGY5[[#This Row],[LOS-TEN]]), IF(STGY5[[#This Row],[WrL]]="Won", (STGY5[[#This Row],[INS]]), 0))</f>
        <v>0</v>
      </c>
      <c r="DO54" s="18">
        <f>STGY5[[#This Row],[PAPT]]/2</f>
        <v>0</v>
      </c>
      <c r="DP54" s="43">
        <f>IF(STGY5[[#This Row],[SNO]]=0,0,IF(DL$10, IF(STGY5[[#This Row],[INS-TL]]=0, 0, STGY5[[#This Row],[PFT]]/STGY5[[#This Row],[INS-TL]]%), STGY5[[#This Row],[PFT]]/STGY5[[#This Row],[INS-TL]]%))</f>
        <v>-100</v>
      </c>
      <c r="DS54" s="20"/>
      <c r="DT54" s="21"/>
      <c r="DZ54" s="22"/>
      <c r="EB54" s="42">
        <f t="shared" si="5"/>
        <v>39</v>
      </c>
      <c r="EC54" s="12"/>
      <c r="ED54" s="18">
        <f>IF(STGY6[[#This Row],[SNO]]=0,0,IF(STGY6[[#This Row],[SNO]]=1,EJ$8,IF(EL$10, IF(EP53&gt;=EM$8,0,IF(EP53=0,EJ$8,EO53)), EO53)))</f>
        <v>0</v>
      </c>
      <c r="EE54" s="18" t="str">
        <f>IF(MAIN_STGY[[#This Row],[RSLT]]="","", MAIN_STGY[[#This Row],[RSLT]])</f>
        <v/>
      </c>
      <c r="EF5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4" s="18">
        <f>IF(STGY6[[#This Row],[SNO]]=0,0,IF(EL$10, IF(EP53&gt;=EM$8, 0, STGY6[[#This Row],[INS]]+EH53), STGY6[[#This Row],[INS]]+EH53))</f>
        <v>100</v>
      </c>
      <c r="EI54" s="18">
        <f>IF(STGY6[[#This Row],[SNO]]=0,0,IF(EL$10, IF(EP53&gt;=EM$8, 0, EI53+STGY6[[#This Row],[RTN]]), EI53+STGY6[[#This Row],[RTN]]))</f>
        <v>0</v>
      </c>
      <c r="EJ54" s="18">
        <f>STGY6[[#This Row],[RTN-TL]]-STGY6[[#This Row],[INS-TL]]</f>
        <v>-100</v>
      </c>
      <c r="EK54" s="18">
        <f>IF(STGY6[[#This Row],[SNO]]=0,0,IF(EL$10, IF(STGY6[[#This Row],[INS]]=0, 0, EN53), EN53))</f>
        <v>0</v>
      </c>
      <c r="EL54" s="18">
        <f>STGY6[[#This Row],[INS]]</f>
        <v>0</v>
      </c>
      <c r="EM54" s="18">
        <f>IF(STGY6[[#This Row],[WrL]]="Loss", (STGY6[[#This Row],[INS]]*(1 + EP$8/100)), IF(STGY6[[#This Row],[WrL]]="Won", (0), 0))</f>
        <v>0</v>
      </c>
      <c r="EN54" s="18">
        <f>IF(STGY6[[#This Row],[WrL]]="Loss", (STGY6[[#This Row],[PAM]]+STGY6[[#This Row],[LOS-TEN]]), IF(STGY6[[#This Row],[WrL]]="Won", (STGY6[[#This Row],[INS]]), 0))</f>
        <v>0</v>
      </c>
      <c r="EO54" s="18">
        <f>STGY6[[#This Row],[PAPT]]/2</f>
        <v>0</v>
      </c>
      <c r="EP54" s="43">
        <f>IF(STGY6[[#This Row],[SNO]]=0,0,IF(EL$10, IF(STGY6[[#This Row],[INS-TL]]=0, 0, STGY6[[#This Row],[PFT]]/STGY6[[#This Row],[INS-TL]]%), STGY6[[#This Row],[PFT]]/STGY6[[#This Row],[INS-TL]]%))</f>
        <v>-100</v>
      </c>
      <c r="ES54" s="20"/>
      <c r="ET54" s="21"/>
      <c r="EZ54" s="22"/>
      <c r="FB54" s="42">
        <f t="shared" si="6"/>
        <v>39</v>
      </c>
      <c r="FC54" s="12"/>
      <c r="FD54" s="18">
        <f>IF(STGY7[[#This Row],[SNO]]=0,0,IF(STGY7[[#This Row],[SNO]]=1,FJ$8,IF(FL$10, IF(FP53&gt;=FM$8,0,IF(FP53=0,FJ$8,FO53)), FO53)))</f>
        <v>0</v>
      </c>
      <c r="FE54" s="18" t="str">
        <f>IF(MAIN_STGY[[#This Row],[RSLT]]="","", MAIN_STGY[[#This Row],[RSLT]])</f>
        <v/>
      </c>
      <c r="FF5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4" s="18">
        <f>IF(STGY7[[#This Row],[SNO]]=0,0,IF(FL$10, IF(FP53&gt;=FM$8, 0, STGY7[[#This Row],[INS]]+FH53), STGY7[[#This Row],[INS]]+FH53))</f>
        <v>100</v>
      </c>
      <c r="FI54" s="18">
        <f>IF(STGY7[[#This Row],[SNO]]=0,0,IF(FL$10, IF(FP53&gt;=FM$8, 0, FI53+STGY7[[#This Row],[RTN]]), FI53+STGY7[[#This Row],[RTN]]))</f>
        <v>0</v>
      </c>
      <c r="FJ54" s="18">
        <f>STGY7[[#This Row],[RTN-TL]]-STGY7[[#This Row],[INS-TL]]</f>
        <v>-100</v>
      </c>
      <c r="FK54" s="18">
        <f>IF(STGY7[[#This Row],[SNO]]=0,0,IF(FL$10, IF(STGY7[[#This Row],[INS]]=0, 0, FN53), FN53))</f>
        <v>0</v>
      </c>
      <c r="FL54" s="18">
        <f>STGY7[[#This Row],[INS]]</f>
        <v>0</v>
      </c>
      <c r="FM54" s="18">
        <f>IF(STGY7[[#This Row],[WrL]]="Loss", (STGY7[[#This Row],[INS]]*(1 + FP$8/100)), IF(STGY7[[#This Row],[WrL]]="Won", (0), 0))</f>
        <v>0</v>
      </c>
      <c r="FN54" s="18">
        <f>IF(STGY7[[#This Row],[WrL]]="Loss", (STGY7[[#This Row],[PAM]]+STGY7[[#This Row],[LOS-TEN]]), IF(STGY7[[#This Row],[WrL]]="Won", (STGY7[[#This Row],[INS]]), 0))</f>
        <v>0</v>
      </c>
      <c r="FO54" s="18">
        <f>STGY7[[#This Row],[PAPT]]/2</f>
        <v>0</v>
      </c>
      <c r="FP54" s="43">
        <f>IF(STGY7[[#This Row],[SNO]]=0,0,IF(FL$10, IF(STGY7[[#This Row],[INS-TL]]=0, 0, STGY7[[#This Row],[PFT]]/STGY7[[#This Row],[INS-TL]]%), STGY7[[#This Row],[PFT]]/STGY7[[#This Row],[INS-TL]]%))</f>
        <v>-100</v>
      </c>
      <c r="FS54" s="20"/>
      <c r="FT54" s="21"/>
      <c r="FZ54" s="22"/>
      <c r="GB54" s="42">
        <f t="shared" si="7"/>
        <v>39</v>
      </c>
      <c r="GC54" s="12"/>
      <c r="GD54" s="18">
        <f>IF(STGY8[[#This Row],[SNO]]=0,0,IF(STGY8[[#This Row],[SNO]]=1,GJ$8,IF(GL$10, IF(GP53&gt;=GM$8,0,IF(GP53=0,GJ$8,GO53)), GO53)))</f>
        <v>0</v>
      </c>
      <c r="GE54" s="18" t="str">
        <f>IF(MAIN_STGY[[#This Row],[RSLT]]="","", MAIN_STGY[[#This Row],[RSLT]])</f>
        <v/>
      </c>
      <c r="GF5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4" s="18">
        <f>IF(STGY8[[#This Row],[SNO]]=0,0,IF(GL$10, IF(GP53&gt;=GM$8, 0, STGY8[[#This Row],[INS]]+GH53), STGY8[[#This Row],[INS]]+GH53))</f>
        <v>100</v>
      </c>
      <c r="GI54" s="18">
        <f>IF(STGY8[[#This Row],[SNO]]=0,0,IF(GL$10, IF(GP53&gt;=GM$8, 0, GI53+STGY8[[#This Row],[RTN]]), GI53+STGY8[[#This Row],[RTN]]))</f>
        <v>0</v>
      </c>
      <c r="GJ54" s="18">
        <f>STGY8[[#This Row],[RTN-TL]]-STGY8[[#This Row],[INS-TL]]</f>
        <v>-100</v>
      </c>
      <c r="GK54" s="18">
        <f>IF(STGY8[[#This Row],[SNO]]=0,0,IF(GL$10, IF(STGY8[[#This Row],[INS]]=0, 0, GN53), GN53))</f>
        <v>0</v>
      </c>
      <c r="GL54" s="18">
        <f>STGY8[[#This Row],[INS]]</f>
        <v>0</v>
      </c>
      <c r="GM54" s="18">
        <f>IF(STGY8[[#This Row],[WrL]]="Loss", (STGY8[[#This Row],[INS]]*(1 + GP$8/100)), IF(STGY8[[#This Row],[WrL]]="Won", (0), 0))</f>
        <v>0</v>
      </c>
      <c r="GN54" s="18">
        <f>IF(STGY8[[#This Row],[WrL]]="Loss", (STGY8[[#This Row],[PAM]]+STGY8[[#This Row],[LOS-TEN]]), IF(STGY8[[#This Row],[WrL]]="Won", (STGY8[[#This Row],[INS]]), 0))</f>
        <v>0</v>
      </c>
      <c r="GO54" s="18">
        <f>STGY8[[#This Row],[PAPT]]/2</f>
        <v>0</v>
      </c>
      <c r="GP54" s="43">
        <f>IF(STGY8[[#This Row],[SNO]]=0,0,IF(GL$10, IF(STGY8[[#This Row],[INS-TL]]=0, 0, STGY8[[#This Row],[PFT]]/STGY8[[#This Row],[INS-TL]]%), STGY8[[#This Row],[PFT]]/STGY8[[#This Row],[INS-TL]]%))</f>
        <v>-100</v>
      </c>
      <c r="GS54" s="20"/>
      <c r="GT54" s="21"/>
      <c r="GZ54" s="22"/>
      <c r="HB54" s="42">
        <f t="shared" si="8"/>
        <v>39</v>
      </c>
      <c r="HC54" s="12"/>
      <c r="HD54" s="18">
        <f>IF(STGY9[[#This Row],[SNO]]=0,0,IF(STGY9[[#This Row],[SNO]]=1,HJ$8,IF(HL$10, IF(HP53&gt;=HM$8,0,IF(HP53=0,HJ$8,HO53)), HO53)))</f>
        <v>0</v>
      </c>
      <c r="HE54" s="18" t="str">
        <f>IF(MAIN_STGY[[#This Row],[RSLT]]="","", MAIN_STGY[[#This Row],[RSLT]])</f>
        <v/>
      </c>
      <c r="HF5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4" s="18">
        <f>IF(STGY9[[#This Row],[SNO]]=0,0,IF(HL$10, IF(HP53&gt;=HM$8, 0, STGY9[[#This Row],[INS]]+HH53), STGY9[[#This Row],[INS]]+HH53))</f>
        <v>100</v>
      </c>
      <c r="HI54" s="18">
        <f>IF(STGY9[[#This Row],[SNO]]=0,0,IF(HL$10, IF(HP53&gt;=HM$8, 0, HI53+STGY9[[#This Row],[RTN]]), HI53+STGY9[[#This Row],[RTN]]))</f>
        <v>0</v>
      </c>
      <c r="HJ54" s="18">
        <f>STGY9[[#This Row],[RTN-TL]]-STGY9[[#This Row],[INS-TL]]</f>
        <v>-100</v>
      </c>
      <c r="HK54" s="18">
        <f>IF(STGY9[[#This Row],[SNO]]=0,0,IF(HL$10, IF(STGY9[[#This Row],[INS]]=0, 0, HN53), HN53))</f>
        <v>0</v>
      </c>
      <c r="HL54" s="18">
        <f>STGY9[[#This Row],[INS]]</f>
        <v>0</v>
      </c>
      <c r="HM54" s="18">
        <f>IF(STGY9[[#This Row],[WrL]]="Loss", (STGY9[[#This Row],[INS]]*(1 + HP$8/100)), IF(STGY9[[#This Row],[WrL]]="Won", (0), 0))</f>
        <v>0</v>
      </c>
      <c r="HN54" s="18">
        <f>IF(STGY9[[#This Row],[WrL]]="Loss", (STGY9[[#This Row],[PAM]]+STGY9[[#This Row],[LOS-TEN]]), IF(STGY9[[#This Row],[WrL]]="Won", (STGY9[[#This Row],[INS]]), 0))</f>
        <v>0</v>
      </c>
      <c r="HO54" s="18">
        <f>STGY9[[#This Row],[PAPT]]/2</f>
        <v>0</v>
      </c>
      <c r="HP54" s="43">
        <f>IF(STGY9[[#This Row],[SNO]]=0,0,IF(HL$10, IF(STGY9[[#This Row],[INS-TL]]=0, 0, STGY9[[#This Row],[PFT]]/STGY9[[#This Row],[INS-TL]]%), STGY9[[#This Row],[PFT]]/STGY9[[#This Row],[INS-TL]]%))</f>
        <v>-100</v>
      </c>
      <c r="HS54" s="20"/>
      <c r="HT54" s="21"/>
      <c r="HZ54" s="22"/>
      <c r="IB54" s="42">
        <f t="shared" si="9"/>
        <v>39</v>
      </c>
      <c r="IC54" s="12"/>
      <c r="ID54" s="18">
        <f>IF(STGY10[[#This Row],[SNO]]=0,0,IF(STGY10[[#This Row],[SNO]]=1,IJ$8,IF(IL$10, IF(IP53&gt;=IM$8,0,IF(IP53=0,IJ$8,IO53)), IO53)))</f>
        <v>0</v>
      </c>
      <c r="IE54" s="18" t="str">
        <f>IF(MAIN_STGY[[#This Row],[RSLT]]="","", MAIN_STGY[[#This Row],[RSLT]])</f>
        <v/>
      </c>
      <c r="IF5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4" s="18">
        <f>IF(STGY10[[#This Row],[SNO]]=0,0,IF(IL$10, IF(IP53&gt;=IM$8, 0, STGY10[[#This Row],[INS]]+IH53), STGY10[[#This Row],[INS]]+IH53))</f>
        <v>100</v>
      </c>
      <c r="II54" s="18">
        <f>IF(STGY10[[#This Row],[SNO]]=0,0,IF(IL$10, IF(IP53&gt;=IM$8, 0, II53+STGY10[[#This Row],[RTN]]), II53+STGY10[[#This Row],[RTN]]))</f>
        <v>0</v>
      </c>
      <c r="IJ54" s="18">
        <f>STGY10[[#This Row],[RTN-TL]]-STGY10[[#This Row],[INS-TL]]</f>
        <v>-100</v>
      </c>
      <c r="IK54" s="18">
        <f>IF(STGY10[[#This Row],[SNO]]=0,0,IF(IL$10, IF(STGY10[[#This Row],[INS]]=0, 0, IN53), IN53))</f>
        <v>0</v>
      </c>
      <c r="IL54" s="18">
        <f>STGY10[[#This Row],[INS]]</f>
        <v>0</v>
      </c>
      <c r="IM54" s="18">
        <f>IF(STGY10[[#This Row],[WrL]]="Loss", (STGY10[[#This Row],[INS]]*(1 + IP$8/100)), IF(STGY10[[#This Row],[WrL]]="Won", (0), 0))</f>
        <v>0</v>
      </c>
      <c r="IN54" s="18">
        <f>IF(STGY10[[#This Row],[WrL]]="Loss", (STGY10[[#This Row],[PAM]]+STGY10[[#This Row],[LOS-TEN]]), IF(STGY10[[#This Row],[WrL]]="Won", (STGY10[[#This Row],[INS]]), 0))</f>
        <v>0</v>
      </c>
      <c r="IO54" s="18">
        <f>STGY10[[#This Row],[PAPT]]/2</f>
        <v>0</v>
      </c>
      <c r="IP54" s="43">
        <f>IF(STGY10[[#This Row],[SNO]]=0,0,IF(IL$10, IF(STGY10[[#This Row],[INS-TL]]=0, 0, STGY10[[#This Row],[PFT]]/STGY10[[#This Row],[INS-TL]]%), STGY10[[#This Row],[PFT]]/STGY10[[#This Row],[INS-TL]]%))</f>
        <v>-100</v>
      </c>
      <c r="IS54" s="20"/>
      <c r="IT54" s="21"/>
      <c r="IZ54" s="22"/>
    </row>
    <row r="55" spans="2:260" x14ac:dyDescent="0.3">
      <c r="B55" s="89">
        <f t="shared" si="10"/>
        <v>40</v>
      </c>
      <c r="C55" s="12"/>
      <c r="D55" s="18">
        <f>IF(MAIN_STGY[[#This Row],[SNO]]=0,0,IF(MAIN_STGY[[#This Row],[SNO]]=1,J$8,IF(L$10, IF(P54&gt;=M$8,0,IF(P54=0,J$8,O54)), O54)))</f>
        <v>0</v>
      </c>
      <c r="E55" s="12"/>
      <c r="F5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5" s="18">
        <f>IF(MAIN_STGY[[#This Row],[SNO]]=0,0,IF(L$10, IF(P54&gt;=M$8, 0, MAIN_STGY[[#This Row],[INS]]+H54), MAIN_STGY[[#This Row],[INS]]+H54))</f>
        <v>100</v>
      </c>
      <c r="I55" s="18">
        <f>IF(MAIN_STGY[[#This Row],[SNO]]=0,0,IF(L$10, IF(P54&gt;=M$8, 0, I54+MAIN_STGY[[#This Row],[RTN]]), I54+MAIN_STGY[[#This Row],[RTN]]))</f>
        <v>0</v>
      </c>
      <c r="J55" s="18">
        <f>MAIN_STGY[[#This Row],[RTN-TL]]-MAIN_STGY[[#This Row],[INS-TL]]</f>
        <v>-100</v>
      </c>
      <c r="K55" s="18">
        <f>IF(MAIN_STGY[[#This Row],[SNO]]=0,0,IF(L$10, IF(MAIN_STGY[[#This Row],[INS]]=0, 0, N54), N54))</f>
        <v>0</v>
      </c>
      <c r="L55" s="18">
        <f>MAIN_STGY[[#This Row],[INS]]</f>
        <v>0</v>
      </c>
      <c r="M55" s="18">
        <f>IF(MAIN_STGY[[#This Row],[WrL]]="Loss", (MAIN_STGY[[#This Row],[INS]]*(1 + P$8/100)), IF(MAIN_STGY[[#This Row],[WrL]]="Won", (0), 0))</f>
        <v>0</v>
      </c>
      <c r="N55" s="18">
        <f>IF(MAIN_STGY[[#This Row],[WrL]]="Loss", (MAIN_STGY[[#This Row],[PAM]]+MAIN_STGY[[#This Row],[LOS-TEN]]), IF(MAIN_STGY[[#This Row],[WrL]]="Won", (MAIN_STGY[[#This Row],[INS]]), 0))</f>
        <v>0</v>
      </c>
      <c r="O55" s="18">
        <f>MAIN_STGY[[#This Row],[PAPT]]/2</f>
        <v>0</v>
      </c>
      <c r="P5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55" s="22"/>
      <c r="AB55" s="42">
        <f t="shared" si="1"/>
        <v>40</v>
      </c>
      <c r="AC55" s="12"/>
      <c r="AD55" s="18">
        <f>IF(STGY2[[#This Row],[SNO]]=0,0,IF(STGY2[[#This Row],[SNO]]=1,AJ$8,IF(AL$10, IF(AP54&gt;=AM$8,0,IF(AP54=0,AJ$8,AO54)), AO54)))</f>
        <v>0</v>
      </c>
      <c r="AE55" s="18" t="str">
        <f>IF(MAIN_STGY[[#This Row],[RSLT]]="","", MAIN_STGY[[#This Row],[RSLT]])</f>
        <v/>
      </c>
      <c r="AF5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5" s="18">
        <f>IF(STGY2[[#This Row],[SNO]]=0,0,IF(AL$10, IF(AP54&gt;=AM$8, 0, STGY2[[#This Row],[INS]]+AH54), STGY2[[#This Row],[INS]]+AH54))</f>
        <v>100</v>
      </c>
      <c r="AI55" s="18">
        <f>IF(STGY2[[#This Row],[SNO]]=0,0,IF(AL$10, IF(AP54&gt;=AM$8, 0, AI54+STGY2[[#This Row],[RTN]]), AI54+STGY2[[#This Row],[RTN]]))</f>
        <v>0</v>
      </c>
      <c r="AJ55" s="18">
        <f>STGY2[[#This Row],[RTN-TL]]-STGY2[[#This Row],[INS-TL]]</f>
        <v>-100</v>
      </c>
      <c r="AK55" s="18">
        <f>IF(STGY2[[#This Row],[SNO]]=0,0,IF(AL$10, IF(STGY2[[#This Row],[INS]]=0, 0, AN54), AN54))</f>
        <v>0</v>
      </c>
      <c r="AL55" s="18">
        <f>STGY2[[#This Row],[INS]]</f>
        <v>0</v>
      </c>
      <c r="AM55" s="18">
        <f>IF(STGY2[[#This Row],[WrL]]="Loss", (STGY2[[#This Row],[INS]]*(1 + AP$8/100)), IF(STGY2[[#This Row],[WrL]]="Won", (0), 0))</f>
        <v>0</v>
      </c>
      <c r="AN55" s="18">
        <f>IF(STGY2[[#This Row],[WrL]]="Loss", (STGY2[[#This Row],[PAM]]+STGY2[[#This Row],[LOS-TEN]]), IF(STGY2[[#This Row],[WrL]]="Won", (STGY2[[#This Row],[INS]]), 0))</f>
        <v>0</v>
      </c>
      <c r="AO55" s="18">
        <f>STGY2[[#This Row],[PAPT]]/2</f>
        <v>0</v>
      </c>
      <c r="AP55" s="43">
        <f>IF(STGY2[[#This Row],[SNO]]=0,0,IF(AL$10, IF(STGY2[[#This Row],[INS-TL]]=0, 0, STGY2[[#This Row],[PFT]]/STGY2[[#This Row],[INS-TL]]%), STGY2[[#This Row],[PFT]]/STGY2[[#This Row],[INS-TL]]%))</f>
        <v>-100</v>
      </c>
      <c r="AS55" s="20"/>
      <c r="AT55" s="21"/>
      <c r="AZ55" s="22"/>
      <c r="BB55" s="42">
        <f t="shared" si="2"/>
        <v>40</v>
      </c>
      <c r="BC55" s="12"/>
      <c r="BD55" s="18">
        <f>IF(STGY3[[#This Row],[SNO]]=0,0,IF(STGY3[[#This Row],[SNO]]=1,BJ$8,IF(BL$10, IF(BP54&gt;=BM$8,0,IF(BP54=0,BJ$8,BO54)), BO54)))</f>
        <v>0</v>
      </c>
      <c r="BE55" s="18" t="str">
        <f>IF(MAIN_STGY[[#This Row],[RSLT]]="","", MAIN_STGY[[#This Row],[RSLT]])</f>
        <v/>
      </c>
      <c r="BF5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5" s="18">
        <f>IF(STGY3[[#This Row],[SNO]]=0,0,IF(BL$10, IF(BP54&gt;=BM$8, 0, STGY3[[#This Row],[INS]]+BH54), STGY3[[#This Row],[INS]]+BH54))</f>
        <v>100</v>
      </c>
      <c r="BI55" s="18">
        <f>IF(STGY3[[#This Row],[SNO]]=0,0,IF(BL$10, IF(BP54&gt;=BM$8, 0, BI54+STGY3[[#This Row],[RTN]]), BI54+STGY3[[#This Row],[RTN]]))</f>
        <v>0</v>
      </c>
      <c r="BJ55" s="18">
        <f>STGY3[[#This Row],[RTN-TL]]-STGY3[[#This Row],[INS-TL]]</f>
        <v>-100</v>
      </c>
      <c r="BK55" s="18">
        <f>IF(STGY3[[#This Row],[SNO]]=0,0,IF(BL$10, IF(STGY3[[#This Row],[INS]]=0, 0, BN54), BN54))</f>
        <v>0</v>
      </c>
      <c r="BL55" s="18">
        <f>STGY3[[#This Row],[INS]]</f>
        <v>0</v>
      </c>
      <c r="BM55" s="18">
        <f>IF(STGY3[[#This Row],[WrL]]="Loss", (STGY3[[#This Row],[INS]]*(1 + BP$8/100)), IF(STGY3[[#This Row],[WrL]]="Won", (0), 0))</f>
        <v>0</v>
      </c>
      <c r="BN55" s="18">
        <f>IF(STGY3[[#This Row],[WrL]]="Loss", (STGY3[[#This Row],[PAM]]+STGY3[[#This Row],[LOS-TEN]]), IF(STGY3[[#This Row],[WrL]]="Won", (STGY3[[#This Row],[INS]]), 0))</f>
        <v>0</v>
      </c>
      <c r="BO55" s="18">
        <f>STGY3[[#This Row],[PAPT]]/2</f>
        <v>0</v>
      </c>
      <c r="BP55" s="43">
        <f>IF(STGY3[[#This Row],[SNO]]=0,0,IF(BL$10, IF(STGY3[[#This Row],[INS-TL]]=0, 0, STGY3[[#This Row],[PFT]]/STGY3[[#This Row],[INS-TL]]%), STGY3[[#This Row],[PFT]]/STGY3[[#This Row],[INS-TL]]%))</f>
        <v>-100</v>
      </c>
      <c r="BS55" s="20"/>
      <c r="BT55" s="21"/>
      <c r="BZ55" s="22"/>
      <c r="CB55" s="42">
        <f t="shared" si="3"/>
        <v>40</v>
      </c>
      <c r="CC55" s="12"/>
      <c r="CD55" s="18">
        <f>IF(STGY4[[#This Row],[SNO]]=0,0,IF(STGY4[[#This Row],[SNO]]=1,CJ$8,IF(CL$10, IF(CP54&gt;=CM$8,0,IF(CP54=0,CJ$8,CO54)), CO54)))</f>
        <v>0</v>
      </c>
      <c r="CE55" s="18" t="str">
        <f>IF(MAIN_STGY[[#This Row],[RSLT]]="","", MAIN_STGY[[#This Row],[RSLT]])</f>
        <v/>
      </c>
      <c r="CF5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5" s="18">
        <f>IF(STGY4[[#This Row],[SNO]]=0,0,IF(CL$10, IF(CP54&gt;=CM$8, 0, STGY4[[#This Row],[INS]]+CH54), STGY4[[#This Row],[INS]]+CH54))</f>
        <v>100</v>
      </c>
      <c r="CI55" s="18">
        <f>IF(STGY4[[#This Row],[SNO]]=0,0,IF(CL$10, IF(CP54&gt;=CM$8, 0, CI54+STGY4[[#This Row],[RTN]]), CI54+STGY4[[#This Row],[RTN]]))</f>
        <v>0</v>
      </c>
      <c r="CJ55" s="18">
        <f>STGY4[[#This Row],[RTN-TL]]-STGY4[[#This Row],[INS-TL]]</f>
        <v>-100</v>
      </c>
      <c r="CK55" s="18">
        <f>IF(STGY4[[#This Row],[SNO]]=0,0,IF(CL$10, IF(STGY4[[#This Row],[INS]]=0, 0, CN54), CN54))</f>
        <v>0</v>
      </c>
      <c r="CL55" s="18">
        <f>STGY4[[#This Row],[INS]]</f>
        <v>0</v>
      </c>
      <c r="CM55" s="18">
        <f>IF(STGY4[[#This Row],[WrL]]="Loss", (STGY4[[#This Row],[INS]]*(1 + CP$8/100)), IF(STGY4[[#This Row],[WrL]]="Won", (0), 0))</f>
        <v>0</v>
      </c>
      <c r="CN55" s="18">
        <f>IF(STGY4[[#This Row],[WrL]]="Loss", (STGY4[[#This Row],[PAM]]+STGY4[[#This Row],[LOS-TEN]]), IF(STGY4[[#This Row],[WrL]]="Won", (STGY4[[#This Row],[INS]]), 0))</f>
        <v>0</v>
      </c>
      <c r="CO55" s="18">
        <f>STGY4[[#This Row],[PAPT]]/2</f>
        <v>0</v>
      </c>
      <c r="CP55" s="43">
        <f>IF(STGY4[[#This Row],[SNO]]=0,0,IF(CL$10, IF(STGY4[[#This Row],[INS-TL]]=0, 0, STGY4[[#This Row],[PFT]]/STGY4[[#This Row],[INS-TL]]%), STGY4[[#This Row],[PFT]]/STGY4[[#This Row],[INS-TL]]%))</f>
        <v>-100</v>
      </c>
      <c r="CS55" s="20"/>
      <c r="CT55" s="21"/>
      <c r="CZ55" s="22"/>
      <c r="DB55" s="42">
        <f t="shared" si="4"/>
        <v>40</v>
      </c>
      <c r="DC55" s="12"/>
      <c r="DD55" s="18">
        <f>IF(STGY5[[#This Row],[SNO]]=0,0,IF(STGY5[[#This Row],[SNO]]=1,DJ$8,IF(DL$10, IF(DP54&gt;=DM$8,0,IF(DP54=0,DJ$8,DO54)), DO54)))</f>
        <v>0</v>
      </c>
      <c r="DE55" s="18" t="str">
        <f>IF(MAIN_STGY[[#This Row],[RSLT]]="","", MAIN_STGY[[#This Row],[RSLT]])</f>
        <v/>
      </c>
      <c r="DF5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5" s="18">
        <f>IF(STGY5[[#This Row],[SNO]]=0,0,IF(DL$10, IF(DP54&gt;=DM$8, 0, STGY5[[#This Row],[INS]]+DH54), STGY5[[#This Row],[INS]]+DH54))</f>
        <v>100</v>
      </c>
      <c r="DI55" s="18">
        <f>IF(STGY5[[#This Row],[SNO]]=0,0,IF(DL$10, IF(DP54&gt;=DM$8, 0, DI54+STGY5[[#This Row],[RTN]]), DI54+STGY5[[#This Row],[RTN]]))</f>
        <v>0</v>
      </c>
      <c r="DJ55" s="18">
        <f>STGY5[[#This Row],[RTN-TL]]-STGY5[[#This Row],[INS-TL]]</f>
        <v>-100</v>
      </c>
      <c r="DK55" s="18">
        <f>IF(STGY5[[#This Row],[SNO]]=0,0,IF(DL$10, IF(STGY5[[#This Row],[INS]]=0, 0, DN54), DN54))</f>
        <v>0</v>
      </c>
      <c r="DL55" s="18">
        <f>STGY5[[#This Row],[INS]]</f>
        <v>0</v>
      </c>
      <c r="DM55" s="18">
        <f>IF(STGY5[[#This Row],[WrL]]="Loss", (STGY5[[#This Row],[INS]]*(1 + DP$8/100)), IF(STGY5[[#This Row],[WrL]]="Won", (0), 0))</f>
        <v>0</v>
      </c>
      <c r="DN55" s="18">
        <f>IF(STGY5[[#This Row],[WrL]]="Loss", (STGY5[[#This Row],[PAM]]+STGY5[[#This Row],[LOS-TEN]]), IF(STGY5[[#This Row],[WrL]]="Won", (STGY5[[#This Row],[INS]]), 0))</f>
        <v>0</v>
      </c>
      <c r="DO55" s="18">
        <f>STGY5[[#This Row],[PAPT]]/2</f>
        <v>0</v>
      </c>
      <c r="DP55" s="43">
        <f>IF(STGY5[[#This Row],[SNO]]=0,0,IF(DL$10, IF(STGY5[[#This Row],[INS-TL]]=0, 0, STGY5[[#This Row],[PFT]]/STGY5[[#This Row],[INS-TL]]%), STGY5[[#This Row],[PFT]]/STGY5[[#This Row],[INS-TL]]%))</f>
        <v>-100</v>
      </c>
      <c r="DS55" s="20"/>
      <c r="DT55" s="21"/>
      <c r="DZ55" s="22"/>
      <c r="EB55" s="42">
        <f t="shared" si="5"/>
        <v>40</v>
      </c>
      <c r="EC55" s="12"/>
      <c r="ED55" s="18">
        <f>IF(STGY6[[#This Row],[SNO]]=0,0,IF(STGY6[[#This Row],[SNO]]=1,EJ$8,IF(EL$10, IF(EP54&gt;=EM$8,0,IF(EP54=0,EJ$8,EO54)), EO54)))</f>
        <v>0</v>
      </c>
      <c r="EE55" s="18" t="str">
        <f>IF(MAIN_STGY[[#This Row],[RSLT]]="","", MAIN_STGY[[#This Row],[RSLT]])</f>
        <v/>
      </c>
      <c r="EF5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5" s="18">
        <f>IF(STGY6[[#This Row],[SNO]]=0,0,IF(EL$10, IF(EP54&gt;=EM$8, 0, STGY6[[#This Row],[INS]]+EH54), STGY6[[#This Row],[INS]]+EH54))</f>
        <v>100</v>
      </c>
      <c r="EI55" s="18">
        <f>IF(STGY6[[#This Row],[SNO]]=0,0,IF(EL$10, IF(EP54&gt;=EM$8, 0, EI54+STGY6[[#This Row],[RTN]]), EI54+STGY6[[#This Row],[RTN]]))</f>
        <v>0</v>
      </c>
      <c r="EJ55" s="18">
        <f>STGY6[[#This Row],[RTN-TL]]-STGY6[[#This Row],[INS-TL]]</f>
        <v>-100</v>
      </c>
      <c r="EK55" s="18">
        <f>IF(STGY6[[#This Row],[SNO]]=0,0,IF(EL$10, IF(STGY6[[#This Row],[INS]]=0, 0, EN54), EN54))</f>
        <v>0</v>
      </c>
      <c r="EL55" s="18">
        <f>STGY6[[#This Row],[INS]]</f>
        <v>0</v>
      </c>
      <c r="EM55" s="18">
        <f>IF(STGY6[[#This Row],[WrL]]="Loss", (STGY6[[#This Row],[INS]]*(1 + EP$8/100)), IF(STGY6[[#This Row],[WrL]]="Won", (0), 0))</f>
        <v>0</v>
      </c>
      <c r="EN55" s="18">
        <f>IF(STGY6[[#This Row],[WrL]]="Loss", (STGY6[[#This Row],[PAM]]+STGY6[[#This Row],[LOS-TEN]]), IF(STGY6[[#This Row],[WrL]]="Won", (STGY6[[#This Row],[INS]]), 0))</f>
        <v>0</v>
      </c>
      <c r="EO55" s="18">
        <f>STGY6[[#This Row],[PAPT]]/2</f>
        <v>0</v>
      </c>
      <c r="EP55" s="43">
        <f>IF(STGY6[[#This Row],[SNO]]=0,0,IF(EL$10, IF(STGY6[[#This Row],[INS-TL]]=0, 0, STGY6[[#This Row],[PFT]]/STGY6[[#This Row],[INS-TL]]%), STGY6[[#This Row],[PFT]]/STGY6[[#This Row],[INS-TL]]%))</f>
        <v>-100</v>
      </c>
      <c r="ES55" s="20"/>
      <c r="ET55" s="21"/>
      <c r="EZ55" s="22"/>
      <c r="FB55" s="42">
        <f t="shared" si="6"/>
        <v>40</v>
      </c>
      <c r="FC55" s="12"/>
      <c r="FD55" s="18">
        <f>IF(STGY7[[#This Row],[SNO]]=0,0,IF(STGY7[[#This Row],[SNO]]=1,FJ$8,IF(FL$10, IF(FP54&gt;=FM$8,0,IF(FP54=0,FJ$8,FO54)), FO54)))</f>
        <v>0</v>
      </c>
      <c r="FE55" s="18" t="str">
        <f>IF(MAIN_STGY[[#This Row],[RSLT]]="","", MAIN_STGY[[#This Row],[RSLT]])</f>
        <v/>
      </c>
      <c r="FF5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5" s="18">
        <f>IF(STGY7[[#This Row],[SNO]]=0,0,IF(FL$10, IF(FP54&gt;=FM$8, 0, STGY7[[#This Row],[INS]]+FH54), STGY7[[#This Row],[INS]]+FH54))</f>
        <v>100</v>
      </c>
      <c r="FI55" s="18">
        <f>IF(STGY7[[#This Row],[SNO]]=0,0,IF(FL$10, IF(FP54&gt;=FM$8, 0, FI54+STGY7[[#This Row],[RTN]]), FI54+STGY7[[#This Row],[RTN]]))</f>
        <v>0</v>
      </c>
      <c r="FJ55" s="18">
        <f>STGY7[[#This Row],[RTN-TL]]-STGY7[[#This Row],[INS-TL]]</f>
        <v>-100</v>
      </c>
      <c r="FK55" s="18">
        <f>IF(STGY7[[#This Row],[SNO]]=0,0,IF(FL$10, IF(STGY7[[#This Row],[INS]]=0, 0, FN54), FN54))</f>
        <v>0</v>
      </c>
      <c r="FL55" s="18">
        <f>STGY7[[#This Row],[INS]]</f>
        <v>0</v>
      </c>
      <c r="FM55" s="18">
        <f>IF(STGY7[[#This Row],[WrL]]="Loss", (STGY7[[#This Row],[INS]]*(1 + FP$8/100)), IF(STGY7[[#This Row],[WrL]]="Won", (0), 0))</f>
        <v>0</v>
      </c>
      <c r="FN55" s="18">
        <f>IF(STGY7[[#This Row],[WrL]]="Loss", (STGY7[[#This Row],[PAM]]+STGY7[[#This Row],[LOS-TEN]]), IF(STGY7[[#This Row],[WrL]]="Won", (STGY7[[#This Row],[INS]]), 0))</f>
        <v>0</v>
      </c>
      <c r="FO55" s="18">
        <f>STGY7[[#This Row],[PAPT]]/2</f>
        <v>0</v>
      </c>
      <c r="FP55" s="43">
        <f>IF(STGY7[[#This Row],[SNO]]=0,0,IF(FL$10, IF(STGY7[[#This Row],[INS-TL]]=0, 0, STGY7[[#This Row],[PFT]]/STGY7[[#This Row],[INS-TL]]%), STGY7[[#This Row],[PFT]]/STGY7[[#This Row],[INS-TL]]%))</f>
        <v>-100</v>
      </c>
      <c r="FS55" s="20"/>
      <c r="FT55" s="21"/>
      <c r="FZ55" s="22"/>
      <c r="GB55" s="42">
        <f t="shared" si="7"/>
        <v>40</v>
      </c>
      <c r="GC55" s="12"/>
      <c r="GD55" s="18">
        <f>IF(STGY8[[#This Row],[SNO]]=0,0,IF(STGY8[[#This Row],[SNO]]=1,GJ$8,IF(GL$10, IF(GP54&gt;=GM$8,0,IF(GP54=0,GJ$8,GO54)), GO54)))</f>
        <v>0</v>
      </c>
      <c r="GE55" s="18" t="str">
        <f>IF(MAIN_STGY[[#This Row],[RSLT]]="","", MAIN_STGY[[#This Row],[RSLT]])</f>
        <v/>
      </c>
      <c r="GF5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5" s="18">
        <f>IF(STGY8[[#This Row],[SNO]]=0,0,IF(GL$10, IF(GP54&gt;=GM$8, 0, STGY8[[#This Row],[INS]]+GH54), STGY8[[#This Row],[INS]]+GH54))</f>
        <v>100</v>
      </c>
      <c r="GI55" s="18">
        <f>IF(STGY8[[#This Row],[SNO]]=0,0,IF(GL$10, IF(GP54&gt;=GM$8, 0, GI54+STGY8[[#This Row],[RTN]]), GI54+STGY8[[#This Row],[RTN]]))</f>
        <v>0</v>
      </c>
      <c r="GJ55" s="18">
        <f>STGY8[[#This Row],[RTN-TL]]-STGY8[[#This Row],[INS-TL]]</f>
        <v>-100</v>
      </c>
      <c r="GK55" s="18">
        <f>IF(STGY8[[#This Row],[SNO]]=0,0,IF(GL$10, IF(STGY8[[#This Row],[INS]]=0, 0, GN54), GN54))</f>
        <v>0</v>
      </c>
      <c r="GL55" s="18">
        <f>STGY8[[#This Row],[INS]]</f>
        <v>0</v>
      </c>
      <c r="GM55" s="18">
        <f>IF(STGY8[[#This Row],[WrL]]="Loss", (STGY8[[#This Row],[INS]]*(1 + GP$8/100)), IF(STGY8[[#This Row],[WrL]]="Won", (0), 0))</f>
        <v>0</v>
      </c>
      <c r="GN55" s="18">
        <f>IF(STGY8[[#This Row],[WrL]]="Loss", (STGY8[[#This Row],[PAM]]+STGY8[[#This Row],[LOS-TEN]]), IF(STGY8[[#This Row],[WrL]]="Won", (STGY8[[#This Row],[INS]]), 0))</f>
        <v>0</v>
      </c>
      <c r="GO55" s="18">
        <f>STGY8[[#This Row],[PAPT]]/2</f>
        <v>0</v>
      </c>
      <c r="GP55" s="43">
        <f>IF(STGY8[[#This Row],[SNO]]=0,0,IF(GL$10, IF(STGY8[[#This Row],[INS-TL]]=0, 0, STGY8[[#This Row],[PFT]]/STGY8[[#This Row],[INS-TL]]%), STGY8[[#This Row],[PFT]]/STGY8[[#This Row],[INS-TL]]%))</f>
        <v>-100</v>
      </c>
      <c r="GS55" s="20"/>
      <c r="GT55" s="21"/>
      <c r="GZ55" s="22"/>
      <c r="HB55" s="42">
        <f t="shared" si="8"/>
        <v>40</v>
      </c>
      <c r="HC55" s="12"/>
      <c r="HD55" s="18">
        <f>IF(STGY9[[#This Row],[SNO]]=0,0,IF(STGY9[[#This Row],[SNO]]=1,HJ$8,IF(HL$10, IF(HP54&gt;=HM$8,0,IF(HP54=0,HJ$8,HO54)), HO54)))</f>
        <v>0</v>
      </c>
      <c r="HE55" s="18" t="str">
        <f>IF(MAIN_STGY[[#This Row],[RSLT]]="","", MAIN_STGY[[#This Row],[RSLT]])</f>
        <v/>
      </c>
      <c r="HF5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5" s="18">
        <f>IF(STGY9[[#This Row],[SNO]]=0,0,IF(HL$10, IF(HP54&gt;=HM$8, 0, STGY9[[#This Row],[INS]]+HH54), STGY9[[#This Row],[INS]]+HH54))</f>
        <v>100</v>
      </c>
      <c r="HI55" s="18">
        <f>IF(STGY9[[#This Row],[SNO]]=0,0,IF(HL$10, IF(HP54&gt;=HM$8, 0, HI54+STGY9[[#This Row],[RTN]]), HI54+STGY9[[#This Row],[RTN]]))</f>
        <v>0</v>
      </c>
      <c r="HJ55" s="18">
        <f>STGY9[[#This Row],[RTN-TL]]-STGY9[[#This Row],[INS-TL]]</f>
        <v>-100</v>
      </c>
      <c r="HK55" s="18">
        <f>IF(STGY9[[#This Row],[SNO]]=0,0,IF(HL$10, IF(STGY9[[#This Row],[INS]]=0, 0, HN54), HN54))</f>
        <v>0</v>
      </c>
      <c r="HL55" s="18">
        <f>STGY9[[#This Row],[INS]]</f>
        <v>0</v>
      </c>
      <c r="HM55" s="18">
        <f>IF(STGY9[[#This Row],[WrL]]="Loss", (STGY9[[#This Row],[INS]]*(1 + HP$8/100)), IF(STGY9[[#This Row],[WrL]]="Won", (0), 0))</f>
        <v>0</v>
      </c>
      <c r="HN55" s="18">
        <f>IF(STGY9[[#This Row],[WrL]]="Loss", (STGY9[[#This Row],[PAM]]+STGY9[[#This Row],[LOS-TEN]]), IF(STGY9[[#This Row],[WrL]]="Won", (STGY9[[#This Row],[INS]]), 0))</f>
        <v>0</v>
      </c>
      <c r="HO55" s="18">
        <f>STGY9[[#This Row],[PAPT]]/2</f>
        <v>0</v>
      </c>
      <c r="HP55" s="43">
        <f>IF(STGY9[[#This Row],[SNO]]=0,0,IF(HL$10, IF(STGY9[[#This Row],[INS-TL]]=0, 0, STGY9[[#This Row],[PFT]]/STGY9[[#This Row],[INS-TL]]%), STGY9[[#This Row],[PFT]]/STGY9[[#This Row],[INS-TL]]%))</f>
        <v>-100</v>
      </c>
      <c r="HS55" s="20"/>
      <c r="HT55" s="21"/>
      <c r="HZ55" s="22"/>
      <c r="IB55" s="42">
        <f t="shared" si="9"/>
        <v>40</v>
      </c>
      <c r="IC55" s="12"/>
      <c r="ID55" s="18">
        <f>IF(STGY10[[#This Row],[SNO]]=0,0,IF(STGY10[[#This Row],[SNO]]=1,IJ$8,IF(IL$10, IF(IP54&gt;=IM$8,0,IF(IP54=0,IJ$8,IO54)), IO54)))</f>
        <v>0</v>
      </c>
      <c r="IE55" s="18" t="str">
        <f>IF(MAIN_STGY[[#This Row],[RSLT]]="","", MAIN_STGY[[#This Row],[RSLT]])</f>
        <v/>
      </c>
      <c r="IF5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5" s="18">
        <f>IF(STGY10[[#This Row],[SNO]]=0,0,IF(IL$10, IF(IP54&gt;=IM$8, 0, STGY10[[#This Row],[INS]]+IH54), STGY10[[#This Row],[INS]]+IH54))</f>
        <v>100</v>
      </c>
      <c r="II55" s="18">
        <f>IF(STGY10[[#This Row],[SNO]]=0,0,IF(IL$10, IF(IP54&gt;=IM$8, 0, II54+STGY10[[#This Row],[RTN]]), II54+STGY10[[#This Row],[RTN]]))</f>
        <v>0</v>
      </c>
      <c r="IJ55" s="18">
        <f>STGY10[[#This Row],[RTN-TL]]-STGY10[[#This Row],[INS-TL]]</f>
        <v>-100</v>
      </c>
      <c r="IK55" s="18">
        <f>IF(STGY10[[#This Row],[SNO]]=0,0,IF(IL$10, IF(STGY10[[#This Row],[INS]]=0, 0, IN54), IN54))</f>
        <v>0</v>
      </c>
      <c r="IL55" s="18">
        <f>STGY10[[#This Row],[INS]]</f>
        <v>0</v>
      </c>
      <c r="IM55" s="18">
        <f>IF(STGY10[[#This Row],[WrL]]="Loss", (STGY10[[#This Row],[INS]]*(1 + IP$8/100)), IF(STGY10[[#This Row],[WrL]]="Won", (0), 0))</f>
        <v>0</v>
      </c>
      <c r="IN55" s="18">
        <f>IF(STGY10[[#This Row],[WrL]]="Loss", (STGY10[[#This Row],[PAM]]+STGY10[[#This Row],[LOS-TEN]]), IF(STGY10[[#This Row],[WrL]]="Won", (STGY10[[#This Row],[INS]]), 0))</f>
        <v>0</v>
      </c>
      <c r="IO55" s="18">
        <f>STGY10[[#This Row],[PAPT]]/2</f>
        <v>0</v>
      </c>
      <c r="IP55" s="43">
        <f>IF(STGY10[[#This Row],[SNO]]=0,0,IF(IL$10, IF(STGY10[[#This Row],[INS-TL]]=0, 0, STGY10[[#This Row],[PFT]]/STGY10[[#This Row],[INS-TL]]%), STGY10[[#This Row],[PFT]]/STGY10[[#This Row],[INS-TL]]%))</f>
        <v>-100</v>
      </c>
      <c r="IS55" s="20"/>
      <c r="IT55" s="21"/>
      <c r="IZ55" s="22"/>
    </row>
    <row r="56" spans="2:260" x14ac:dyDescent="0.3">
      <c r="B56" s="89">
        <f t="shared" si="10"/>
        <v>41</v>
      </c>
      <c r="C56" s="12"/>
      <c r="D56" s="18">
        <f>IF(MAIN_STGY[[#This Row],[SNO]]=0,0,IF(MAIN_STGY[[#This Row],[SNO]]=1,J$8,IF(L$10, IF(P55&gt;=M$8,0,IF(P55=0,J$8,O55)), O55)))</f>
        <v>0</v>
      </c>
      <c r="E56" s="12"/>
      <c r="F5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6" s="18">
        <f>IF(MAIN_STGY[[#This Row],[SNO]]=0,0,IF(L$10, IF(P55&gt;=M$8, 0, MAIN_STGY[[#This Row],[INS]]+H55), MAIN_STGY[[#This Row],[INS]]+H55))</f>
        <v>100</v>
      </c>
      <c r="I56" s="18">
        <f>IF(MAIN_STGY[[#This Row],[SNO]]=0,0,IF(L$10, IF(P55&gt;=M$8, 0, I55+MAIN_STGY[[#This Row],[RTN]]), I55+MAIN_STGY[[#This Row],[RTN]]))</f>
        <v>0</v>
      </c>
      <c r="J56" s="18">
        <f>MAIN_STGY[[#This Row],[RTN-TL]]-MAIN_STGY[[#This Row],[INS-TL]]</f>
        <v>-100</v>
      </c>
      <c r="K56" s="18">
        <f>IF(MAIN_STGY[[#This Row],[SNO]]=0,0,IF(L$10, IF(MAIN_STGY[[#This Row],[INS]]=0, 0, N55), N55))</f>
        <v>0</v>
      </c>
      <c r="L56" s="18">
        <f>MAIN_STGY[[#This Row],[INS]]</f>
        <v>0</v>
      </c>
      <c r="M56" s="18">
        <f>IF(MAIN_STGY[[#This Row],[WrL]]="Loss", (MAIN_STGY[[#This Row],[INS]]*(1 + P$8/100)), IF(MAIN_STGY[[#This Row],[WrL]]="Won", (0), 0))</f>
        <v>0</v>
      </c>
      <c r="N56" s="18">
        <f>IF(MAIN_STGY[[#This Row],[WrL]]="Loss", (MAIN_STGY[[#This Row],[PAM]]+MAIN_STGY[[#This Row],[LOS-TEN]]), IF(MAIN_STGY[[#This Row],[WrL]]="Won", (MAIN_STGY[[#This Row],[INS]]), 0))</f>
        <v>0</v>
      </c>
      <c r="O56" s="18">
        <f>MAIN_STGY[[#This Row],[PAPT]]/2</f>
        <v>0</v>
      </c>
      <c r="P5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56" s="22"/>
      <c r="AB56" s="42">
        <f t="shared" si="1"/>
        <v>41</v>
      </c>
      <c r="AC56" s="12"/>
      <c r="AD56" s="18">
        <f>IF(STGY2[[#This Row],[SNO]]=0,0,IF(STGY2[[#This Row],[SNO]]=1,AJ$8,IF(AL$10, IF(AP55&gt;=AM$8,0,IF(AP55=0,AJ$8,AO55)), AO55)))</f>
        <v>0</v>
      </c>
      <c r="AE56" s="18" t="str">
        <f>IF(MAIN_STGY[[#This Row],[RSLT]]="","", MAIN_STGY[[#This Row],[RSLT]])</f>
        <v/>
      </c>
      <c r="AF5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6" s="18">
        <f>IF(STGY2[[#This Row],[SNO]]=0,0,IF(AL$10, IF(AP55&gt;=AM$8, 0, STGY2[[#This Row],[INS]]+AH55), STGY2[[#This Row],[INS]]+AH55))</f>
        <v>100</v>
      </c>
      <c r="AI56" s="18">
        <f>IF(STGY2[[#This Row],[SNO]]=0,0,IF(AL$10, IF(AP55&gt;=AM$8, 0, AI55+STGY2[[#This Row],[RTN]]), AI55+STGY2[[#This Row],[RTN]]))</f>
        <v>0</v>
      </c>
      <c r="AJ56" s="18">
        <f>STGY2[[#This Row],[RTN-TL]]-STGY2[[#This Row],[INS-TL]]</f>
        <v>-100</v>
      </c>
      <c r="AK56" s="18">
        <f>IF(STGY2[[#This Row],[SNO]]=0,0,IF(AL$10, IF(STGY2[[#This Row],[INS]]=0, 0, AN55), AN55))</f>
        <v>0</v>
      </c>
      <c r="AL56" s="18">
        <f>STGY2[[#This Row],[INS]]</f>
        <v>0</v>
      </c>
      <c r="AM56" s="18">
        <f>IF(STGY2[[#This Row],[WrL]]="Loss", (STGY2[[#This Row],[INS]]*(1 + AP$8/100)), IF(STGY2[[#This Row],[WrL]]="Won", (0), 0))</f>
        <v>0</v>
      </c>
      <c r="AN56" s="18">
        <f>IF(STGY2[[#This Row],[WrL]]="Loss", (STGY2[[#This Row],[PAM]]+STGY2[[#This Row],[LOS-TEN]]), IF(STGY2[[#This Row],[WrL]]="Won", (STGY2[[#This Row],[INS]]), 0))</f>
        <v>0</v>
      </c>
      <c r="AO56" s="18">
        <f>STGY2[[#This Row],[PAPT]]/2</f>
        <v>0</v>
      </c>
      <c r="AP56" s="43">
        <f>IF(STGY2[[#This Row],[SNO]]=0,0,IF(AL$10, IF(STGY2[[#This Row],[INS-TL]]=0, 0, STGY2[[#This Row],[PFT]]/STGY2[[#This Row],[INS-TL]]%), STGY2[[#This Row],[PFT]]/STGY2[[#This Row],[INS-TL]]%))</f>
        <v>-100</v>
      </c>
      <c r="AS56" s="20"/>
      <c r="AT56" s="21"/>
      <c r="AZ56" s="22"/>
      <c r="BB56" s="42">
        <f t="shared" si="2"/>
        <v>41</v>
      </c>
      <c r="BC56" s="12"/>
      <c r="BD56" s="18">
        <f>IF(STGY3[[#This Row],[SNO]]=0,0,IF(STGY3[[#This Row],[SNO]]=1,BJ$8,IF(BL$10, IF(BP55&gt;=BM$8,0,IF(BP55=0,BJ$8,BO55)), BO55)))</f>
        <v>0</v>
      </c>
      <c r="BE56" s="18" t="str">
        <f>IF(MAIN_STGY[[#This Row],[RSLT]]="","", MAIN_STGY[[#This Row],[RSLT]])</f>
        <v/>
      </c>
      <c r="BF5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6" s="18">
        <f>IF(STGY3[[#This Row],[SNO]]=0,0,IF(BL$10, IF(BP55&gt;=BM$8, 0, STGY3[[#This Row],[INS]]+BH55), STGY3[[#This Row],[INS]]+BH55))</f>
        <v>100</v>
      </c>
      <c r="BI56" s="18">
        <f>IF(STGY3[[#This Row],[SNO]]=0,0,IF(BL$10, IF(BP55&gt;=BM$8, 0, BI55+STGY3[[#This Row],[RTN]]), BI55+STGY3[[#This Row],[RTN]]))</f>
        <v>0</v>
      </c>
      <c r="BJ56" s="18">
        <f>STGY3[[#This Row],[RTN-TL]]-STGY3[[#This Row],[INS-TL]]</f>
        <v>-100</v>
      </c>
      <c r="BK56" s="18">
        <f>IF(STGY3[[#This Row],[SNO]]=0,0,IF(BL$10, IF(STGY3[[#This Row],[INS]]=0, 0, BN55), BN55))</f>
        <v>0</v>
      </c>
      <c r="BL56" s="18">
        <f>STGY3[[#This Row],[INS]]</f>
        <v>0</v>
      </c>
      <c r="BM56" s="18">
        <f>IF(STGY3[[#This Row],[WrL]]="Loss", (STGY3[[#This Row],[INS]]*(1 + BP$8/100)), IF(STGY3[[#This Row],[WrL]]="Won", (0), 0))</f>
        <v>0</v>
      </c>
      <c r="BN56" s="18">
        <f>IF(STGY3[[#This Row],[WrL]]="Loss", (STGY3[[#This Row],[PAM]]+STGY3[[#This Row],[LOS-TEN]]), IF(STGY3[[#This Row],[WrL]]="Won", (STGY3[[#This Row],[INS]]), 0))</f>
        <v>0</v>
      </c>
      <c r="BO56" s="18">
        <f>STGY3[[#This Row],[PAPT]]/2</f>
        <v>0</v>
      </c>
      <c r="BP56" s="43">
        <f>IF(STGY3[[#This Row],[SNO]]=0,0,IF(BL$10, IF(STGY3[[#This Row],[INS-TL]]=0, 0, STGY3[[#This Row],[PFT]]/STGY3[[#This Row],[INS-TL]]%), STGY3[[#This Row],[PFT]]/STGY3[[#This Row],[INS-TL]]%))</f>
        <v>-100</v>
      </c>
      <c r="BS56" s="20"/>
      <c r="BT56" s="21"/>
      <c r="BZ56" s="22"/>
      <c r="CB56" s="42">
        <f t="shared" si="3"/>
        <v>41</v>
      </c>
      <c r="CC56" s="12"/>
      <c r="CD56" s="18">
        <f>IF(STGY4[[#This Row],[SNO]]=0,0,IF(STGY4[[#This Row],[SNO]]=1,CJ$8,IF(CL$10, IF(CP55&gt;=CM$8,0,IF(CP55=0,CJ$8,CO55)), CO55)))</f>
        <v>0</v>
      </c>
      <c r="CE56" s="18" t="str">
        <f>IF(MAIN_STGY[[#This Row],[RSLT]]="","", MAIN_STGY[[#This Row],[RSLT]])</f>
        <v/>
      </c>
      <c r="CF5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6" s="18">
        <f>IF(STGY4[[#This Row],[SNO]]=0,0,IF(CL$10, IF(CP55&gt;=CM$8, 0, STGY4[[#This Row],[INS]]+CH55), STGY4[[#This Row],[INS]]+CH55))</f>
        <v>100</v>
      </c>
      <c r="CI56" s="18">
        <f>IF(STGY4[[#This Row],[SNO]]=0,0,IF(CL$10, IF(CP55&gt;=CM$8, 0, CI55+STGY4[[#This Row],[RTN]]), CI55+STGY4[[#This Row],[RTN]]))</f>
        <v>0</v>
      </c>
      <c r="CJ56" s="18">
        <f>STGY4[[#This Row],[RTN-TL]]-STGY4[[#This Row],[INS-TL]]</f>
        <v>-100</v>
      </c>
      <c r="CK56" s="18">
        <f>IF(STGY4[[#This Row],[SNO]]=0,0,IF(CL$10, IF(STGY4[[#This Row],[INS]]=0, 0, CN55), CN55))</f>
        <v>0</v>
      </c>
      <c r="CL56" s="18">
        <f>STGY4[[#This Row],[INS]]</f>
        <v>0</v>
      </c>
      <c r="CM56" s="18">
        <f>IF(STGY4[[#This Row],[WrL]]="Loss", (STGY4[[#This Row],[INS]]*(1 + CP$8/100)), IF(STGY4[[#This Row],[WrL]]="Won", (0), 0))</f>
        <v>0</v>
      </c>
      <c r="CN56" s="18">
        <f>IF(STGY4[[#This Row],[WrL]]="Loss", (STGY4[[#This Row],[PAM]]+STGY4[[#This Row],[LOS-TEN]]), IF(STGY4[[#This Row],[WrL]]="Won", (STGY4[[#This Row],[INS]]), 0))</f>
        <v>0</v>
      </c>
      <c r="CO56" s="18">
        <f>STGY4[[#This Row],[PAPT]]/2</f>
        <v>0</v>
      </c>
      <c r="CP56" s="43">
        <f>IF(STGY4[[#This Row],[SNO]]=0,0,IF(CL$10, IF(STGY4[[#This Row],[INS-TL]]=0, 0, STGY4[[#This Row],[PFT]]/STGY4[[#This Row],[INS-TL]]%), STGY4[[#This Row],[PFT]]/STGY4[[#This Row],[INS-TL]]%))</f>
        <v>-100</v>
      </c>
      <c r="CS56" s="20"/>
      <c r="CT56" s="21"/>
      <c r="CZ56" s="22"/>
      <c r="DB56" s="42">
        <f t="shared" si="4"/>
        <v>41</v>
      </c>
      <c r="DC56" s="12"/>
      <c r="DD56" s="18">
        <f>IF(STGY5[[#This Row],[SNO]]=0,0,IF(STGY5[[#This Row],[SNO]]=1,DJ$8,IF(DL$10, IF(DP55&gt;=DM$8,0,IF(DP55=0,DJ$8,DO55)), DO55)))</f>
        <v>0</v>
      </c>
      <c r="DE56" s="18" t="str">
        <f>IF(MAIN_STGY[[#This Row],[RSLT]]="","", MAIN_STGY[[#This Row],[RSLT]])</f>
        <v/>
      </c>
      <c r="DF5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6" s="18">
        <f>IF(STGY5[[#This Row],[SNO]]=0,0,IF(DL$10, IF(DP55&gt;=DM$8, 0, STGY5[[#This Row],[INS]]+DH55), STGY5[[#This Row],[INS]]+DH55))</f>
        <v>100</v>
      </c>
      <c r="DI56" s="18">
        <f>IF(STGY5[[#This Row],[SNO]]=0,0,IF(DL$10, IF(DP55&gt;=DM$8, 0, DI55+STGY5[[#This Row],[RTN]]), DI55+STGY5[[#This Row],[RTN]]))</f>
        <v>0</v>
      </c>
      <c r="DJ56" s="18">
        <f>STGY5[[#This Row],[RTN-TL]]-STGY5[[#This Row],[INS-TL]]</f>
        <v>-100</v>
      </c>
      <c r="DK56" s="18">
        <f>IF(STGY5[[#This Row],[SNO]]=0,0,IF(DL$10, IF(STGY5[[#This Row],[INS]]=0, 0, DN55), DN55))</f>
        <v>0</v>
      </c>
      <c r="DL56" s="18">
        <f>STGY5[[#This Row],[INS]]</f>
        <v>0</v>
      </c>
      <c r="DM56" s="18">
        <f>IF(STGY5[[#This Row],[WrL]]="Loss", (STGY5[[#This Row],[INS]]*(1 + DP$8/100)), IF(STGY5[[#This Row],[WrL]]="Won", (0), 0))</f>
        <v>0</v>
      </c>
      <c r="DN56" s="18">
        <f>IF(STGY5[[#This Row],[WrL]]="Loss", (STGY5[[#This Row],[PAM]]+STGY5[[#This Row],[LOS-TEN]]), IF(STGY5[[#This Row],[WrL]]="Won", (STGY5[[#This Row],[INS]]), 0))</f>
        <v>0</v>
      </c>
      <c r="DO56" s="18">
        <f>STGY5[[#This Row],[PAPT]]/2</f>
        <v>0</v>
      </c>
      <c r="DP56" s="43">
        <f>IF(STGY5[[#This Row],[SNO]]=0,0,IF(DL$10, IF(STGY5[[#This Row],[INS-TL]]=0, 0, STGY5[[#This Row],[PFT]]/STGY5[[#This Row],[INS-TL]]%), STGY5[[#This Row],[PFT]]/STGY5[[#This Row],[INS-TL]]%))</f>
        <v>-100</v>
      </c>
      <c r="DS56" s="20"/>
      <c r="DT56" s="21"/>
      <c r="DZ56" s="22"/>
      <c r="EB56" s="42">
        <f t="shared" si="5"/>
        <v>41</v>
      </c>
      <c r="EC56" s="12"/>
      <c r="ED56" s="18">
        <f>IF(STGY6[[#This Row],[SNO]]=0,0,IF(STGY6[[#This Row],[SNO]]=1,EJ$8,IF(EL$10, IF(EP55&gt;=EM$8,0,IF(EP55=0,EJ$8,EO55)), EO55)))</f>
        <v>0</v>
      </c>
      <c r="EE56" s="18" t="str">
        <f>IF(MAIN_STGY[[#This Row],[RSLT]]="","", MAIN_STGY[[#This Row],[RSLT]])</f>
        <v/>
      </c>
      <c r="EF5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6" s="18">
        <f>IF(STGY6[[#This Row],[SNO]]=0,0,IF(EL$10, IF(EP55&gt;=EM$8, 0, STGY6[[#This Row],[INS]]+EH55), STGY6[[#This Row],[INS]]+EH55))</f>
        <v>100</v>
      </c>
      <c r="EI56" s="18">
        <f>IF(STGY6[[#This Row],[SNO]]=0,0,IF(EL$10, IF(EP55&gt;=EM$8, 0, EI55+STGY6[[#This Row],[RTN]]), EI55+STGY6[[#This Row],[RTN]]))</f>
        <v>0</v>
      </c>
      <c r="EJ56" s="18">
        <f>STGY6[[#This Row],[RTN-TL]]-STGY6[[#This Row],[INS-TL]]</f>
        <v>-100</v>
      </c>
      <c r="EK56" s="18">
        <f>IF(STGY6[[#This Row],[SNO]]=0,0,IF(EL$10, IF(STGY6[[#This Row],[INS]]=0, 0, EN55), EN55))</f>
        <v>0</v>
      </c>
      <c r="EL56" s="18">
        <f>STGY6[[#This Row],[INS]]</f>
        <v>0</v>
      </c>
      <c r="EM56" s="18">
        <f>IF(STGY6[[#This Row],[WrL]]="Loss", (STGY6[[#This Row],[INS]]*(1 + EP$8/100)), IF(STGY6[[#This Row],[WrL]]="Won", (0), 0))</f>
        <v>0</v>
      </c>
      <c r="EN56" s="18">
        <f>IF(STGY6[[#This Row],[WrL]]="Loss", (STGY6[[#This Row],[PAM]]+STGY6[[#This Row],[LOS-TEN]]), IF(STGY6[[#This Row],[WrL]]="Won", (STGY6[[#This Row],[INS]]), 0))</f>
        <v>0</v>
      </c>
      <c r="EO56" s="18">
        <f>STGY6[[#This Row],[PAPT]]/2</f>
        <v>0</v>
      </c>
      <c r="EP56" s="43">
        <f>IF(STGY6[[#This Row],[SNO]]=0,0,IF(EL$10, IF(STGY6[[#This Row],[INS-TL]]=0, 0, STGY6[[#This Row],[PFT]]/STGY6[[#This Row],[INS-TL]]%), STGY6[[#This Row],[PFT]]/STGY6[[#This Row],[INS-TL]]%))</f>
        <v>-100</v>
      </c>
      <c r="ES56" s="20"/>
      <c r="ET56" s="21"/>
      <c r="EZ56" s="22"/>
      <c r="FB56" s="42">
        <f t="shared" si="6"/>
        <v>41</v>
      </c>
      <c r="FC56" s="12"/>
      <c r="FD56" s="18">
        <f>IF(STGY7[[#This Row],[SNO]]=0,0,IF(STGY7[[#This Row],[SNO]]=1,FJ$8,IF(FL$10, IF(FP55&gt;=FM$8,0,IF(FP55=0,FJ$8,FO55)), FO55)))</f>
        <v>0</v>
      </c>
      <c r="FE56" s="18" t="str">
        <f>IF(MAIN_STGY[[#This Row],[RSLT]]="","", MAIN_STGY[[#This Row],[RSLT]])</f>
        <v/>
      </c>
      <c r="FF5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6" s="18">
        <f>IF(STGY7[[#This Row],[SNO]]=0,0,IF(FL$10, IF(FP55&gt;=FM$8, 0, STGY7[[#This Row],[INS]]+FH55), STGY7[[#This Row],[INS]]+FH55))</f>
        <v>100</v>
      </c>
      <c r="FI56" s="18">
        <f>IF(STGY7[[#This Row],[SNO]]=0,0,IF(FL$10, IF(FP55&gt;=FM$8, 0, FI55+STGY7[[#This Row],[RTN]]), FI55+STGY7[[#This Row],[RTN]]))</f>
        <v>0</v>
      </c>
      <c r="FJ56" s="18">
        <f>STGY7[[#This Row],[RTN-TL]]-STGY7[[#This Row],[INS-TL]]</f>
        <v>-100</v>
      </c>
      <c r="FK56" s="18">
        <f>IF(STGY7[[#This Row],[SNO]]=0,0,IF(FL$10, IF(STGY7[[#This Row],[INS]]=0, 0, FN55), FN55))</f>
        <v>0</v>
      </c>
      <c r="FL56" s="18">
        <f>STGY7[[#This Row],[INS]]</f>
        <v>0</v>
      </c>
      <c r="FM56" s="18">
        <f>IF(STGY7[[#This Row],[WrL]]="Loss", (STGY7[[#This Row],[INS]]*(1 + FP$8/100)), IF(STGY7[[#This Row],[WrL]]="Won", (0), 0))</f>
        <v>0</v>
      </c>
      <c r="FN56" s="18">
        <f>IF(STGY7[[#This Row],[WrL]]="Loss", (STGY7[[#This Row],[PAM]]+STGY7[[#This Row],[LOS-TEN]]), IF(STGY7[[#This Row],[WrL]]="Won", (STGY7[[#This Row],[INS]]), 0))</f>
        <v>0</v>
      </c>
      <c r="FO56" s="18">
        <f>STGY7[[#This Row],[PAPT]]/2</f>
        <v>0</v>
      </c>
      <c r="FP56" s="43">
        <f>IF(STGY7[[#This Row],[SNO]]=0,0,IF(FL$10, IF(STGY7[[#This Row],[INS-TL]]=0, 0, STGY7[[#This Row],[PFT]]/STGY7[[#This Row],[INS-TL]]%), STGY7[[#This Row],[PFT]]/STGY7[[#This Row],[INS-TL]]%))</f>
        <v>-100</v>
      </c>
      <c r="FS56" s="20"/>
      <c r="FT56" s="21"/>
      <c r="FZ56" s="22"/>
      <c r="GB56" s="42">
        <f t="shared" si="7"/>
        <v>41</v>
      </c>
      <c r="GC56" s="12"/>
      <c r="GD56" s="18">
        <f>IF(STGY8[[#This Row],[SNO]]=0,0,IF(STGY8[[#This Row],[SNO]]=1,GJ$8,IF(GL$10, IF(GP55&gt;=GM$8,0,IF(GP55=0,GJ$8,GO55)), GO55)))</f>
        <v>0</v>
      </c>
      <c r="GE56" s="18" t="str">
        <f>IF(MAIN_STGY[[#This Row],[RSLT]]="","", MAIN_STGY[[#This Row],[RSLT]])</f>
        <v/>
      </c>
      <c r="GF5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6" s="18">
        <f>IF(STGY8[[#This Row],[SNO]]=0,0,IF(GL$10, IF(GP55&gt;=GM$8, 0, STGY8[[#This Row],[INS]]+GH55), STGY8[[#This Row],[INS]]+GH55))</f>
        <v>100</v>
      </c>
      <c r="GI56" s="18">
        <f>IF(STGY8[[#This Row],[SNO]]=0,0,IF(GL$10, IF(GP55&gt;=GM$8, 0, GI55+STGY8[[#This Row],[RTN]]), GI55+STGY8[[#This Row],[RTN]]))</f>
        <v>0</v>
      </c>
      <c r="GJ56" s="18">
        <f>STGY8[[#This Row],[RTN-TL]]-STGY8[[#This Row],[INS-TL]]</f>
        <v>-100</v>
      </c>
      <c r="GK56" s="18">
        <f>IF(STGY8[[#This Row],[SNO]]=0,0,IF(GL$10, IF(STGY8[[#This Row],[INS]]=0, 0, GN55), GN55))</f>
        <v>0</v>
      </c>
      <c r="GL56" s="18">
        <f>STGY8[[#This Row],[INS]]</f>
        <v>0</v>
      </c>
      <c r="GM56" s="18">
        <f>IF(STGY8[[#This Row],[WrL]]="Loss", (STGY8[[#This Row],[INS]]*(1 + GP$8/100)), IF(STGY8[[#This Row],[WrL]]="Won", (0), 0))</f>
        <v>0</v>
      </c>
      <c r="GN56" s="18">
        <f>IF(STGY8[[#This Row],[WrL]]="Loss", (STGY8[[#This Row],[PAM]]+STGY8[[#This Row],[LOS-TEN]]), IF(STGY8[[#This Row],[WrL]]="Won", (STGY8[[#This Row],[INS]]), 0))</f>
        <v>0</v>
      </c>
      <c r="GO56" s="18">
        <f>STGY8[[#This Row],[PAPT]]/2</f>
        <v>0</v>
      </c>
      <c r="GP56" s="43">
        <f>IF(STGY8[[#This Row],[SNO]]=0,0,IF(GL$10, IF(STGY8[[#This Row],[INS-TL]]=0, 0, STGY8[[#This Row],[PFT]]/STGY8[[#This Row],[INS-TL]]%), STGY8[[#This Row],[PFT]]/STGY8[[#This Row],[INS-TL]]%))</f>
        <v>-100</v>
      </c>
      <c r="GS56" s="20"/>
      <c r="GT56" s="21"/>
      <c r="GZ56" s="22"/>
      <c r="HB56" s="42">
        <f t="shared" si="8"/>
        <v>41</v>
      </c>
      <c r="HC56" s="12"/>
      <c r="HD56" s="18">
        <f>IF(STGY9[[#This Row],[SNO]]=0,0,IF(STGY9[[#This Row],[SNO]]=1,HJ$8,IF(HL$10, IF(HP55&gt;=HM$8,0,IF(HP55=0,HJ$8,HO55)), HO55)))</f>
        <v>0</v>
      </c>
      <c r="HE56" s="18" t="str">
        <f>IF(MAIN_STGY[[#This Row],[RSLT]]="","", MAIN_STGY[[#This Row],[RSLT]])</f>
        <v/>
      </c>
      <c r="HF5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6" s="18">
        <f>IF(STGY9[[#This Row],[SNO]]=0,0,IF(HL$10, IF(HP55&gt;=HM$8, 0, STGY9[[#This Row],[INS]]+HH55), STGY9[[#This Row],[INS]]+HH55))</f>
        <v>100</v>
      </c>
      <c r="HI56" s="18">
        <f>IF(STGY9[[#This Row],[SNO]]=0,0,IF(HL$10, IF(HP55&gt;=HM$8, 0, HI55+STGY9[[#This Row],[RTN]]), HI55+STGY9[[#This Row],[RTN]]))</f>
        <v>0</v>
      </c>
      <c r="HJ56" s="18">
        <f>STGY9[[#This Row],[RTN-TL]]-STGY9[[#This Row],[INS-TL]]</f>
        <v>-100</v>
      </c>
      <c r="HK56" s="18">
        <f>IF(STGY9[[#This Row],[SNO]]=0,0,IF(HL$10, IF(STGY9[[#This Row],[INS]]=0, 0, HN55), HN55))</f>
        <v>0</v>
      </c>
      <c r="HL56" s="18">
        <f>STGY9[[#This Row],[INS]]</f>
        <v>0</v>
      </c>
      <c r="HM56" s="18">
        <f>IF(STGY9[[#This Row],[WrL]]="Loss", (STGY9[[#This Row],[INS]]*(1 + HP$8/100)), IF(STGY9[[#This Row],[WrL]]="Won", (0), 0))</f>
        <v>0</v>
      </c>
      <c r="HN56" s="18">
        <f>IF(STGY9[[#This Row],[WrL]]="Loss", (STGY9[[#This Row],[PAM]]+STGY9[[#This Row],[LOS-TEN]]), IF(STGY9[[#This Row],[WrL]]="Won", (STGY9[[#This Row],[INS]]), 0))</f>
        <v>0</v>
      </c>
      <c r="HO56" s="18">
        <f>STGY9[[#This Row],[PAPT]]/2</f>
        <v>0</v>
      </c>
      <c r="HP56" s="43">
        <f>IF(STGY9[[#This Row],[SNO]]=0,0,IF(HL$10, IF(STGY9[[#This Row],[INS-TL]]=0, 0, STGY9[[#This Row],[PFT]]/STGY9[[#This Row],[INS-TL]]%), STGY9[[#This Row],[PFT]]/STGY9[[#This Row],[INS-TL]]%))</f>
        <v>-100</v>
      </c>
      <c r="HS56" s="20"/>
      <c r="HT56" s="21"/>
      <c r="HZ56" s="22"/>
      <c r="IB56" s="42">
        <f t="shared" si="9"/>
        <v>41</v>
      </c>
      <c r="IC56" s="12"/>
      <c r="ID56" s="18">
        <f>IF(STGY10[[#This Row],[SNO]]=0,0,IF(STGY10[[#This Row],[SNO]]=1,IJ$8,IF(IL$10, IF(IP55&gt;=IM$8,0,IF(IP55=0,IJ$8,IO55)), IO55)))</f>
        <v>0</v>
      </c>
      <c r="IE56" s="18" t="str">
        <f>IF(MAIN_STGY[[#This Row],[RSLT]]="","", MAIN_STGY[[#This Row],[RSLT]])</f>
        <v/>
      </c>
      <c r="IF5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6" s="18">
        <f>IF(STGY10[[#This Row],[SNO]]=0,0,IF(IL$10, IF(IP55&gt;=IM$8, 0, STGY10[[#This Row],[INS]]+IH55), STGY10[[#This Row],[INS]]+IH55))</f>
        <v>100</v>
      </c>
      <c r="II56" s="18">
        <f>IF(STGY10[[#This Row],[SNO]]=0,0,IF(IL$10, IF(IP55&gt;=IM$8, 0, II55+STGY10[[#This Row],[RTN]]), II55+STGY10[[#This Row],[RTN]]))</f>
        <v>0</v>
      </c>
      <c r="IJ56" s="18">
        <f>STGY10[[#This Row],[RTN-TL]]-STGY10[[#This Row],[INS-TL]]</f>
        <v>-100</v>
      </c>
      <c r="IK56" s="18">
        <f>IF(STGY10[[#This Row],[SNO]]=0,0,IF(IL$10, IF(STGY10[[#This Row],[INS]]=0, 0, IN55), IN55))</f>
        <v>0</v>
      </c>
      <c r="IL56" s="18">
        <f>STGY10[[#This Row],[INS]]</f>
        <v>0</v>
      </c>
      <c r="IM56" s="18">
        <f>IF(STGY10[[#This Row],[WrL]]="Loss", (STGY10[[#This Row],[INS]]*(1 + IP$8/100)), IF(STGY10[[#This Row],[WrL]]="Won", (0), 0))</f>
        <v>0</v>
      </c>
      <c r="IN56" s="18">
        <f>IF(STGY10[[#This Row],[WrL]]="Loss", (STGY10[[#This Row],[PAM]]+STGY10[[#This Row],[LOS-TEN]]), IF(STGY10[[#This Row],[WrL]]="Won", (STGY10[[#This Row],[INS]]), 0))</f>
        <v>0</v>
      </c>
      <c r="IO56" s="18">
        <f>STGY10[[#This Row],[PAPT]]/2</f>
        <v>0</v>
      </c>
      <c r="IP56" s="43">
        <f>IF(STGY10[[#This Row],[SNO]]=0,0,IF(IL$10, IF(STGY10[[#This Row],[INS-TL]]=0, 0, STGY10[[#This Row],[PFT]]/STGY10[[#This Row],[INS-TL]]%), STGY10[[#This Row],[PFT]]/STGY10[[#This Row],[INS-TL]]%))</f>
        <v>-100</v>
      </c>
      <c r="IS56" s="20"/>
      <c r="IT56" s="21"/>
      <c r="IZ56" s="22"/>
    </row>
    <row r="57" spans="2:260" x14ac:dyDescent="0.3">
      <c r="B57" s="89">
        <f t="shared" si="10"/>
        <v>42</v>
      </c>
      <c r="C57" s="12"/>
      <c r="D57" s="18">
        <f>IF(MAIN_STGY[[#This Row],[SNO]]=0,0,IF(MAIN_STGY[[#This Row],[SNO]]=1,J$8,IF(L$10, IF(P56&gt;=M$8,0,IF(P56=0,J$8,O56)), O56)))</f>
        <v>0</v>
      </c>
      <c r="E57" s="12"/>
      <c r="F5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7" s="18">
        <f>IF(MAIN_STGY[[#This Row],[SNO]]=0,0,IF(L$10, IF(P56&gt;=M$8, 0, MAIN_STGY[[#This Row],[INS]]+H56), MAIN_STGY[[#This Row],[INS]]+H56))</f>
        <v>100</v>
      </c>
      <c r="I57" s="18">
        <f>IF(MAIN_STGY[[#This Row],[SNO]]=0,0,IF(L$10, IF(P56&gt;=M$8, 0, I56+MAIN_STGY[[#This Row],[RTN]]), I56+MAIN_STGY[[#This Row],[RTN]]))</f>
        <v>0</v>
      </c>
      <c r="J57" s="18">
        <f>MAIN_STGY[[#This Row],[RTN-TL]]-MAIN_STGY[[#This Row],[INS-TL]]</f>
        <v>-100</v>
      </c>
      <c r="K57" s="18">
        <f>IF(MAIN_STGY[[#This Row],[SNO]]=0,0,IF(L$10, IF(MAIN_STGY[[#This Row],[INS]]=0, 0, N56), N56))</f>
        <v>0</v>
      </c>
      <c r="L57" s="18">
        <f>MAIN_STGY[[#This Row],[INS]]</f>
        <v>0</v>
      </c>
      <c r="M57" s="18">
        <f>IF(MAIN_STGY[[#This Row],[WrL]]="Loss", (MAIN_STGY[[#This Row],[INS]]*(1 + P$8/100)), IF(MAIN_STGY[[#This Row],[WrL]]="Won", (0), 0))</f>
        <v>0</v>
      </c>
      <c r="N57" s="18">
        <f>IF(MAIN_STGY[[#This Row],[WrL]]="Loss", (MAIN_STGY[[#This Row],[PAM]]+MAIN_STGY[[#This Row],[LOS-TEN]]), IF(MAIN_STGY[[#This Row],[WrL]]="Won", (MAIN_STGY[[#This Row],[INS]]), 0))</f>
        <v>0</v>
      </c>
      <c r="O57" s="18">
        <f>MAIN_STGY[[#This Row],[PAPT]]/2</f>
        <v>0</v>
      </c>
      <c r="P5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57" s="22"/>
      <c r="AB57" s="42">
        <f t="shared" si="1"/>
        <v>42</v>
      </c>
      <c r="AC57" s="12"/>
      <c r="AD57" s="18">
        <f>IF(STGY2[[#This Row],[SNO]]=0,0,IF(STGY2[[#This Row],[SNO]]=1,AJ$8,IF(AL$10, IF(AP56&gt;=AM$8,0,IF(AP56=0,AJ$8,AO56)), AO56)))</f>
        <v>0</v>
      </c>
      <c r="AE57" s="18" t="str">
        <f>IF(MAIN_STGY[[#This Row],[RSLT]]="","", MAIN_STGY[[#This Row],[RSLT]])</f>
        <v/>
      </c>
      <c r="AF5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7" s="18">
        <f>IF(STGY2[[#This Row],[SNO]]=0,0,IF(AL$10, IF(AP56&gt;=AM$8, 0, STGY2[[#This Row],[INS]]+AH56), STGY2[[#This Row],[INS]]+AH56))</f>
        <v>100</v>
      </c>
      <c r="AI57" s="18">
        <f>IF(STGY2[[#This Row],[SNO]]=0,0,IF(AL$10, IF(AP56&gt;=AM$8, 0, AI56+STGY2[[#This Row],[RTN]]), AI56+STGY2[[#This Row],[RTN]]))</f>
        <v>0</v>
      </c>
      <c r="AJ57" s="18">
        <f>STGY2[[#This Row],[RTN-TL]]-STGY2[[#This Row],[INS-TL]]</f>
        <v>-100</v>
      </c>
      <c r="AK57" s="18">
        <f>IF(STGY2[[#This Row],[SNO]]=0,0,IF(AL$10, IF(STGY2[[#This Row],[INS]]=0, 0, AN56), AN56))</f>
        <v>0</v>
      </c>
      <c r="AL57" s="18">
        <f>STGY2[[#This Row],[INS]]</f>
        <v>0</v>
      </c>
      <c r="AM57" s="18">
        <f>IF(STGY2[[#This Row],[WrL]]="Loss", (STGY2[[#This Row],[INS]]*(1 + AP$8/100)), IF(STGY2[[#This Row],[WrL]]="Won", (0), 0))</f>
        <v>0</v>
      </c>
      <c r="AN57" s="18">
        <f>IF(STGY2[[#This Row],[WrL]]="Loss", (STGY2[[#This Row],[PAM]]+STGY2[[#This Row],[LOS-TEN]]), IF(STGY2[[#This Row],[WrL]]="Won", (STGY2[[#This Row],[INS]]), 0))</f>
        <v>0</v>
      </c>
      <c r="AO57" s="18">
        <f>STGY2[[#This Row],[PAPT]]/2</f>
        <v>0</v>
      </c>
      <c r="AP57" s="43">
        <f>IF(STGY2[[#This Row],[SNO]]=0,0,IF(AL$10, IF(STGY2[[#This Row],[INS-TL]]=0, 0, STGY2[[#This Row],[PFT]]/STGY2[[#This Row],[INS-TL]]%), STGY2[[#This Row],[PFT]]/STGY2[[#This Row],[INS-TL]]%))</f>
        <v>-100</v>
      </c>
      <c r="AS57" s="20"/>
      <c r="AT57" s="21"/>
      <c r="AZ57" s="22"/>
      <c r="BB57" s="42">
        <f t="shared" si="2"/>
        <v>42</v>
      </c>
      <c r="BC57" s="12"/>
      <c r="BD57" s="18">
        <f>IF(STGY3[[#This Row],[SNO]]=0,0,IF(STGY3[[#This Row],[SNO]]=1,BJ$8,IF(BL$10, IF(BP56&gt;=BM$8,0,IF(BP56=0,BJ$8,BO56)), BO56)))</f>
        <v>0</v>
      </c>
      <c r="BE57" s="18" t="str">
        <f>IF(MAIN_STGY[[#This Row],[RSLT]]="","", MAIN_STGY[[#This Row],[RSLT]])</f>
        <v/>
      </c>
      <c r="BF5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7" s="18">
        <f>IF(STGY3[[#This Row],[SNO]]=0,0,IF(BL$10, IF(BP56&gt;=BM$8, 0, STGY3[[#This Row],[INS]]+BH56), STGY3[[#This Row],[INS]]+BH56))</f>
        <v>100</v>
      </c>
      <c r="BI57" s="18">
        <f>IF(STGY3[[#This Row],[SNO]]=0,0,IF(BL$10, IF(BP56&gt;=BM$8, 0, BI56+STGY3[[#This Row],[RTN]]), BI56+STGY3[[#This Row],[RTN]]))</f>
        <v>0</v>
      </c>
      <c r="BJ57" s="18">
        <f>STGY3[[#This Row],[RTN-TL]]-STGY3[[#This Row],[INS-TL]]</f>
        <v>-100</v>
      </c>
      <c r="BK57" s="18">
        <f>IF(STGY3[[#This Row],[SNO]]=0,0,IF(BL$10, IF(STGY3[[#This Row],[INS]]=0, 0, BN56), BN56))</f>
        <v>0</v>
      </c>
      <c r="BL57" s="18">
        <f>STGY3[[#This Row],[INS]]</f>
        <v>0</v>
      </c>
      <c r="BM57" s="18">
        <f>IF(STGY3[[#This Row],[WrL]]="Loss", (STGY3[[#This Row],[INS]]*(1 + BP$8/100)), IF(STGY3[[#This Row],[WrL]]="Won", (0), 0))</f>
        <v>0</v>
      </c>
      <c r="BN57" s="18">
        <f>IF(STGY3[[#This Row],[WrL]]="Loss", (STGY3[[#This Row],[PAM]]+STGY3[[#This Row],[LOS-TEN]]), IF(STGY3[[#This Row],[WrL]]="Won", (STGY3[[#This Row],[INS]]), 0))</f>
        <v>0</v>
      </c>
      <c r="BO57" s="18">
        <f>STGY3[[#This Row],[PAPT]]/2</f>
        <v>0</v>
      </c>
      <c r="BP57" s="43">
        <f>IF(STGY3[[#This Row],[SNO]]=0,0,IF(BL$10, IF(STGY3[[#This Row],[INS-TL]]=0, 0, STGY3[[#This Row],[PFT]]/STGY3[[#This Row],[INS-TL]]%), STGY3[[#This Row],[PFT]]/STGY3[[#This Row],[INS-TL]]%))</f>
        <v>-100</v>
      </c>
      <c r="BS57" s="20"/>
      <c r="BT57" s="21"/>
      <c r="BZ57" s="22"/>
      <c r="CB57" s="42">
        <f t="shared" si="3"/>
        <v>42</v>
      </c>
      <c r="CC57" s="12"/>
      <c r="CD57" s="18">
        <f>IF(STGY4[[#This Row],[SNO]]=0,0,IF(STGY4[[#This Row],[SNO]]=1,CJ$8,IF(CL$10, IF(CP56&gt;=CM$8,0,IF(CP56=0,CJ$8,CO56)), CO56)))</f>
        <v>0</v>
      </c>
      <c r="CE57" s="18" t="str">
        <f>IF(MAIN_STGY[[#This Row],[RSLT]]="","", MAIN_STGY[[#This Row],[RSLT]])</f>
        <v/>
      </c>
      <c r="CF5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7" s="18">
        <f>IF(STGY4[[#This Row],[SNO]]=0,0,IF(CL$10, IF(CP56&gt;=CM$8, 0, STGY4[[#This Row],[INS]]+CH56), STGY4[[#This Row],[INS]]+CH56))</f>
        <v>100</v>
      </c>
      <c r="CI57" s="18">
        <f>IF(STGY4[[#This Row],[SNO]]=0,0,IF(CL$10, IF(CP56&gt;=CM$8, 0, CI56+STGY4[[#This Row],[RTN]]), CI56+STGY4[[#This Row],[RTN]]))</f>
        <v>0</v>
      </c>
      <c r="CJ57" s="18">
        <f>STGY4[[#This Row],[RTN-TL]]-STGY4[[#This Row],[INS-TL]]</f>
        <v>-100</v>
      </c>
      <c r="CK57" s="18">
        <f>IF(STGY4[[#This Row],[SNO]]=0,0,IF(CL$10, IF(STGY4[[#This Row],[INS]]=0, 0, CN56), CN56))</f>
        <v>0</v>
      </c>
      <c r="CL57" s="18">
        <f>STGY4[[#This Row],[INS]]</f>
        <v>0</v>
      </c>
      <c r="CM57" s="18">
        <f>IF(STGY4[[#This Row],[WrL]]="Loss", (STGY4[[#This Row],[INS]]*(1 + CP$8/100)), IF(STGY4[[#This Row],[WrL]]="Won", (0), 0))</f>
        <v>0</v>
      </c>
      <c r="CN57" s="18">
        <f>IF(STGY4[[#This Row],[WrL]]="Loss", (STGY4[[#This Row],[PAM]]+STGY4[[#This Row],[LOS-TEN]]), IF(STGY4[[#This Row],[WrL]]="Won", (STGY4[[#This Row],[INS]]), 0))</f>
        <v>0</v>
      </c>
      <c r="CO57" s="18">
        <f>STGY4[[#This Row],[PAPT]]/2</f>
        <v>0</v>
      </c>
      <c r="CP57" s="43">
        <f>IF(STGY4[[#This Row],[SNO]]=0,0,IF(CL$10, IF(STGY4[[#This Row],[INS-TL]]=0, 0, STGY4[[#This Row],[PFT]]/STGY4[[#This Row],[INS-TL]]%), STGY4[[#This Row],[PFT]]/STGY4[[#This Row],[INS-TL]]%))</f>
        <v>-100</v>
      </c>
      <c r="CS57" s="20"/>
      <c r="CT57" s="21"/>
      <c r="CZ57" s="22"/>
      <c r="DB57" s="42">
        <f t="shared" si="4"/>
        <v>42</v>
      </c>
      <c r="DC57" s="12"/>
      <c r="DD57" s="18">
        <f>IF(STGY5[[#This Row],[SNO]]=0,0,IF(STGY5[[#This Row],[SNO]]=1,DJ$8,IF(DL$10, IF(DP56&gt;=DM$8,0,IF(DP56=0,DJ$8,DO56)), DO56)))</f>
        <v>0</v>
      </c>
      <c r="DE57" s="18" t="str">
        <f>IF(MAIN_STGY[[#This Row],[RSLT]]="","", MAIN_STGY[[#This Row],[RSLT]])</f>
        <v/>
      </c>
      <c r="DF5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7" s="18">
        <f>IF(STGY5[[#This Row],[SNO]]=0,0,IF(DL$10, IF(DP56&gt;=DM$8, 0, STGY5[[#This Row],[INS]]+DH56), STGY5[[#This Row],[INS]]+DH56))</f>
        <v>100</v>
      </c>
      <c r="DI57" s="18">
        <f>IF(STGY5[[#This Row],[SNO]]=0,0,IF(DL$10, IF(DP56&gt;=DM$8, 0, DI56+STGY5[[#This Row],[RTN]]), DI56+STGY5[[#This Row],[RTN]]))</f>
        <v>0</v>
      </c>
      <c r="DJ57" s="18">
        <f>STGY5[[#This Row],[RTN-TL]]-STGY5[[#This Row],[INS-TL]]</f>
        <v>-100</v>
      </c>
      <c r="DK57" s="18">
        <f>IF(STGY5[[#This Row],[SNO]]=0,0,IF(DL$10, IF(STGY5[[#This Row],[INS]]=0, 0, DN56), DN56))</f>
        <v>0</v>
      </c>
      <c r="DL57" s="18">
        <f>STGY5[[#This Row],[INS]]</f>
        <v>0</v>
      </c>
      <c r="DM57" s="18">
        <f>IF(STGY5[[#This Row],[WrL]]="Loss", (STGY5[[#This Row],[INS]]*(1 + DP$8/100)), IF(STGY5[[#This Row],[WrL]]="Won", (0), 0))</f>
        <v>0</v>
      </c>
      <c r="DN57" s="18">
        <f>IF(STGY5[[#This Row],[WrL]]="Loss", (STGY5[[#This Row],[PAM]]+STGY5[[#This Row],[LOS-TEN]]), IF(STGY5[[#This Row],[WrL]]="Won", (STGY5[[#This Row],[INS]]), 0))</f>
        <v>0</v>
      </c>
      <c r="DO57" s="18">
        <f>STGY5[[#This Row],[PAPT]]/2</f>
        <v>0</v>
      </c>
      <c r="DP57" s="43">
        <f>IF(STGY5[[#This Row],[SNO]]=0,0,IF(DL$10, IF(STGY5[[#This Row],[INS-TL]]=0, 0, STGY5[[#This Row],[PFT]]/STGY5[[#This Row],[INS-TL]]%), STGY5[[#This Row],[PFT]]/STGY5[[#This Row],[INS-TL]]%))</f>
        <v>-100</v>
      </c>
      <c r="DS57" s="20"/>
      <c r="DT57" s="21"/>
      <c r="DZ57" s="22"/>
      <c r="EB57" s="42">
        <f t="shared" si="5"/>
        <v>42</v>
      </c>
      <c r="EC57" s="12"/>
      <c r="ED57" s="18">
        <f>IF(STGY6[[#This Row],[SNO]]=0,0,IF(STGY6[[#This Row],[SNO]]=1,EJ$8,IF(EL$10, IF(EP56&gt;=EM$8,0,IF(EP56=0,EJ$8,EO56)), EO56)))</f>
        <v>0</v>
      </c>
      <c r="EE57" s="18" t="str">
        <f>IF(MAIN_STGY[[#This Row],[RSLT]]="","", MAIN_STGY[[#This Row],[RSLT]])</f>
        <v/>
      </c>
      <c r="EF5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7" s="18">
        <f>IF(STGY6[[#This Row],[SNO]]=0,0,IF(EL$10, IF(EP56&gt;=EM$8, 0, STGY6[[#This Row],[INS]]+EH56), STGY6[[#This Row],[INS]]+EH56))</f>
        <v>100</v>
      </c>
      <c r="EI57" s="18">
        <f>IF(STGY6[[#This Row],[SNO]]=0,0,IF(EL$10, IF(EP56&gt;=EM$8, 0, EI56+STGY6[[#This Row],[RTN]]), EI56+STGY6[[#This Row],[RTN]]))</f>
        <v>0</v>
      </c>
      <c r="EJ57" s="18">
        <f>STGY6[[#This Row],[RTN-TL]]-STGY6[[#This Row],[INS-TL]]</f>
        <v>-100</v>
      </c>
      <c r="EK57" s="18">
        <f>IF(STGY6[[#This Row],[SNO]]=0,0,IF(EL$10, IF(STGY6[[#This Row],[INS]]=0, 0, EN56), EN56))</f>
        <v>0</v>
      </c>
      <c r="EL57" s="18">
        <f>STGY6[[#This Row],[INS]]</f>
        <v>0</v>
      </c>
      <c r="EM57" s="18">
        <f>IF(STGY6[[#This Row],[WrL]]="Loss", (STGY6[[#This Row],[INS]]*(1 + EP$8/100)), IF(STGY6[[#This Row],[WrL]]="Won", (0), 0))</f>
        <v>0</v>
      </c>
      <c r="EN57" s="18">
        <f>IF(STGY6[[#This Row],[WrL]]="Loss", (STGY6[[#This Row],[PAM]]+STGY6[[#This Row],[LOS-TEN]]), IF(STGY6[[#This Row],[WrL]]="Won", (STGY6[[#This Row],[INS]]), 0))</f>
        <v>0</v>
      </c>
      <c r="EO57" s="18">
        <f>STGY6[[#This Row],[PAPT]]/2</f>
        <v>0</v>
      </c>
      <c r="EP57" s="43">
        <f>IF(STGY6[[#This Row],[SNO]]=0,0,IF(EL$10, IF(STGY6[[#This Row],[INS-TL]]=0, 0, STGY6[[#This Row],[PFT]]/STGY6[[#This Row],[INS-TL]]%), STGY6[[#This Row],[PFT]]/STGY6[[#This Row],[INS-TL]]%))</f>
        <v>-100</v>
      </c>
      <c r="ES57" s="20"/>
      <c r="ET57" s="21"/>
      <c r="EZ57" s="22"/>
      <c r="FB57" s="42">
        <f t="shared" si="6"/>
        <v>42</v>
      </c>
      <c r="FC57" s="12"/>
      <c r="FD57" s="18">
        <f>IF(STGY7[[#This Row],[SNO]]=0,0,IF(STGY7[[#This Row],[SNO]]=1,FJ$8,IF(FL$10, IF(FP56&gt;=FM$8,0,IF(FP56=0,FJ$8,FO56)), FO56)))</f>
        <v>0</v>
      </c>
      <c r="FE57" s="18" t="str">
        <f>IF(MAIN_STGY[[#This Row],[RSLT]]="","", MAIN_STGY[[#This Row],[RSLT]])</f>
        <v/>
      </c>
      <c r="FF5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7" s="18">
        <f>IF(STGY7[[#This Row],[SNO]]=0,0,IF(FL$10, IF(FP56&gt;=FM$8, 0, STGY7[[#This Row],[INS]]+FH56), STGY7[[#This Row],[INS]]+FH56))</f>
        <v>100</v>
      </c>
      <c r="FI57" s="18">
        <f>IF(STGY7[[#This Row],[SNO]]=0,0,IF(FL$10, IF(FP56&gt;=FM$8, 0, FI56+STGY7[[#This Row],[RTN]]), FI56+STGY7[[#This Row],[RTN]]))</f>
        <v>0</v>
      </c>
      <c r="FJ57" s="18">
        <f>STGY7[[#This Row],[RTN-TL]]-STGY7[[#This Row],[INS-TL]]</f>
        <v>-100</v>
      </c>
      <c r="FK57" s="18">
        <f>IF(STGY7[[#This Row],[SNO]]=0,0,IF(FL$10, IF(STGY7[[#This Row],[INS]]=0, 0, FN56), FN56))</f>
        <v>0</v>
      </c>
      <c r="FL57" s="18">
        <f>STGY7[[#This Row],[INS]]</f>
        <v>0</v>
      </c>
      <c r="FM57" s="18">
        <f>IF(STGY7[[#This Row],[WrL]]="Loss", (STGY7[[#This Row],[INS]]*(1 + FP$8/100)), IF(STGY7[[#This Row],[WrL]]="Won", (0), 0))</f>
        <v>0</v>
      </c>
      <c r="FN57" s="18">
        <f>IF(STGY7[[#This Row],[WrL]]="Loss", (STGY7[[#This Row],[PAM]]+STGY7[[#This Row],[LOS-TEN]]), IF(STGY7[[#This Row],[WrL]]="Won", (STGY7[[#This Row],[INS]]), 0))</f>
        <v>0</v>
      </c>
      <c r="FO57" s="18">
        <f>STGY7[[#This Row],[PAPT]]/2</f>
        <v>0</v>
      </c>
      <c r="FP57" s="43">
        <f>IF(STGY7[[#This Row],[SNO]]=0,0,IF(FL$10, IF(STGY7[[#This Row],[INS-TL]]=0, 0, STGY7[[#This Row],[PFT]]/STGY7[[#This Row],[INS-TL]]%), STGY7[[#This Row],[PFT]]/STGY7[[#This Row],[INS-TL]]%))</f>
        <v>-100</v>
      </c>
      <c r="FS57" s="20"/>
      <c r="FT57" s="21"/>
      <c r="FZ57" s="22"/>
      <c r="GB57" s="42">
        <f t="shared" si="7"/>
        <v>42</v>
      </c>
      <c r="GC57" s="12"/>
      <c r="GD57" s="18">
        <f>IF(STGY8[[#This Row],[SNO]]=0,0,IF(STGY8[[#This Row],[SNO]]=1,GJ$8,IF(GL$10, IF(GP56&gt;=GM$8,0,IF(GP56=0,GJ$8,GO56)), GO56)))</f>
        <v>0</v>
      </c>
      <c r="GE57" s="18" t="str">
        <f>IF(MAIN_STGY[[#This Row],[RSLT]]="","", MAIN_STGY[[#This Row],[RSLT]])</f>
        <v/>
      </c>
      <c r="GF5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7" s="18">
        <f>IF(STGY8[[#This Row],[SNO]]=0,0,IF(GL$10, IF(GP56&gt;=GM$8, 0, STGY8[[#This Row],[INS]]+GH56), STGY8[[#This Row],[INS]]+GH56))</f>
        <v>100</v>
      </c>
      <c r="GI57" s="18">
        <f>IF(STGY8[[#This Row],[SNO]]=0,0,IF(GL$10, IF(GP56&gt;=GM$8, 0, GI56+STGY8[[#This Row],[RTN]]), GI56+STGY8[[#This Row],[RTN]]))</f>
        <v>0</v>
      </c>
      <c r="GJ57" s="18">
        <f>STGY8[[#This Row],[RTN-TL]]-STGY8[[#This Row],[INS-TL]]</f>
        <v>-100</v>
      </c>
      <c r="GK57" s="18">
        <f>IF(STGY8[[#This Row],[SNO]]=0,0,IF(GL$10, IF(STGY8[[#This Row],[INS]]=0, 0, GN56), GN56))</f>
        <v>0</v>
      </c>
      <c r="GL57" s="18">
        <f>STGY8[[#This Row],[INS]]</f>
        <v>0</v>
      </c>
      <c r="GM57" s="18">
        <f>IF(STGY8[[#This Row],[WrL]]="Loss", (STGY8[[#This Row],[INS]]*(1 + GP$8/100)), IF(STGY8[[#This Row],[WrL]]="Won", (0), 0))</f>
        <v>0</v>
      </c>
      <c r="GN57" s="18">
        <f>IF(STGY8[[#This Row],[WrL]]="Loss", (STGY8[[#This Row],[PAM]]+STGY8[[#This Row],[LOS-TEN]]), IF(STGY8[[#This Row],[WrL]]="Won", (STGY8[[#This Row],[INS]]), 0))</f>
        <v>0</v>
      </c>
      <c r="GO57" s="18">
        <f>STGY8[[#This Row],[PAPT]]/2</f>
        <v>0</v>
      </c>
      <c r="GP57" s="43">
        <f>IF(STGY8[[#This Row],[SNO]]=0,0,IF(GL$10, IF(STGY8[[#This Row],[INS-TL]]=0, 0, STGY8[[#This Row],[PFT]]/STGY8[[#This Row],[INS-TL]]%), STGY8[[#This Row],[PFT]]/STGY8[[#This Row],[INS-TL]]%))</f>
        <v>-100</v>
      </c>
      <c r="GS57" s="20"/>
      <c r="GT57" s="21"/>
      <c r="GZ57" s="22"/>
      <c r="HB57" s="42">
        <f t="shared" si="8"/>
        <v>42</v>
      </c>
      <c r="HC57" s="12"/>
      <c r="HD57" s="18">
        <f>IF(STGY9[[#This Row],[SNO]]=0,0,IF(STGY9[[#This Row],[SNO]]=1,HJ$8,IF(HL$10, IF(HP56&gt;=HM$8,0,IF(HP56=0,HJ$8,HO56)), HO56)))</f>
        <v>0</v>
      </c>
      <c r="HE57" s="18" t="str">
        <f>IF(MAIN_STGY[[#This Row],[RSLT]]="","", MAIN_STGY[[#This Row],[RSLT]])</f>
        <v/>
      </c>
      <c r="HF5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7" s="18">
        <f>IF(STGY9[[#This Row],[SNO]]=0,0,IF(HL$10, IF(HP56&gt;=HM$8, 0, STGY9[[#This Row],[INS]]+HH56), STGY9[[#This Row],[INS]]+HH56))</f>
        <v>100</v>
      </c>
      <c r="HI57" s="18">
        <f>IF(STGY9[[#This Row],[SNO]]=0,0,IF(HL$10, IF(HP56&gt;=HM$8, 0, HI56+STGY9[[#This Row],[RTN]]), HI56+STGY9[[#This Row],[RTN]]))</f>
        <v>0</v>
      </c>
      <c r="HJ57" s="18">
        <f>STGY9[[#This Row],[RTN-TL]]-STGY9[[#This Row],[INS-TL]]</f>
        <v>-100</v>
      </c>
      <c r="HK57" s="18">
        <f>IF(STGY9[[#This Row],[SNO]]=0,0,IF(HL$10, IF(STGY9[[#This Row],[INS]]=0, 0, HN56), HN56))</f>
        <v>0</v>
      </c>
      <c r="HL57" s="18">
        <f>STGY9[[#This Row],[INS]]</f>
        <v>0</v>
      </c>
      <c r="HM57" s="18">
        <f>IF(STGY9[[#This Row],[WrL]]="Loss", (STGY9[[#This Row],[INS]]*(1 + HP$8/100)), IF(STGY9[[#This Row],[WrL]]="Won", (0), 0))</f>
        <v>0</v>
      </c>
      <c r="HN57" s="18">
        <f>IF(STGY9[[#This Row],[WrL]]="Loss", (STGY9[[#This Row],[PAM]]+STGY9[[#This Row],[LOS-TEN]]), IF(STGY9[[#This Row],[WrL]]="Won", (STGY9[[#This Row],[INS]]), 0))</f>
        <v>0</v>
      </c>
      <c r="HO57" s="18">
        <f>STGY9[[#This Row],[PAPT]]/2</f>
        <v>0</v>
      </c>
      <c r="HP57" s="43">
        <f>IF(STGY9[[#This Row],[SNO]]=0,0,IF(HL$10, IF(STGY9[[#This Row],[INS-TL]]=0, 0, STGY9[[#This Row],[PFT]]/STGY9[[#This Row],[INS-TL]]%), STGY9[[#This Row],[PFT]]/STGY9[[#This Row],[INS-TL]]%))</f>
        <v>-100</v>
      </c>
      <c r="HS57" s="20"/>
      <c r="HT57" s="21"/>
      <c r="HZ57" s="22"/>
      <c r="IB57" s="42">
        <f t="shared" si="9"/>
        <v>42</v>
      </c>
      <c r="IC57" s="12"/>
      <c r="ID57" s="18">
        <f>IF(STGY10[[#This Row],[SNO]]=0,0,IF(STGY10[[#This Row],[SNO]]=1,IJ$8,IF(IL$10, IF(IP56&gt;=IM$8,0,IF(IP56=0,IJ$8,IO56)), IO56)))</f>
        <v>0</v>
      </c>
      <c r="IE57" s="18" t="str">
        <f>IF(MAIN_STGY[[#This Row],[RSLT]]="","", MAIN_STGY[[#This Row],[RSLT]])</f>
        <v/>
      </c>
      <c r="IF5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7" s="18">
        <f>IF(STGY10[[#This Row],[SNO]]=0,0,IF(IL$10, IF(IP56&gt;=IM$8, 0, STGY10[[#This Row],[INS]]+IH56), STGY10[[#This Row],[INS]]+IH56))</f>
        <v>100</v>
      </c>
      <c r="II57" s="18">
        <f>IF(STGY10[[#This Row],[SNO]]=0,0,IF(IL$10, IF(IP56&gt;=IM$8, 0, II56+STGY10[[#This Row],[RTN]]), II56+STGY10[[#This Row],[RTN]]))</f>
        <v>0</v>
      </c>
      <c r="IJ57" s="18">
        <f>STGY10[[#This Row],[RTN-TL]]-STGY10[[#This Row],[INS-TL]]</f>
        <v>-100</v>
      </c>
      <c r="IK57" s="18">
        <f>IF(STGY10[[#This Row],[SNO]]=0,0,IF(IL$10, IF(STGY10[[#This Row],[INS]]=0, 0, IN56), IN56))</f>
        <v>0</v>
      </c>
      <c r="IL57" s="18">
        <f>STGY10[[#This Row],[INS]]</f>
        <v>0</v>
      </c>
      <c r="IM57" s="18">
        <f>IF(STGY10[[#This Row],[WrL]]="Loss", (STGY10[[#This Row],[INS]]*(1 + IP$8/100)), IF(STGY10[[#This Row],[WrL]]="Won", (0), 0))</f>
        <v>0</v>
      </c>
      <c r="IN57" s="18">
        <f>IF(STGY10[[#This Row],[WrL]]="Loss", (STGY10[[#This Row],[PAM]]+STGY10[[#This Row],[LOS-TEN]]), IF(STGY10[[#This Row],[WrL]]="Won", (STGY10[[#This Row],[INS]]), 0))</f>
        <v>0</v>
      </c>
      <c r="IO57" s="18">
        <f>STGY10[[#This Row],[PAPT]]/2</f>
        <v>0</v>
      </c>
      <c r="IP57" s="43">
        <f>IF(STGY10[[#This Row],[SNO]]=0,0,IF(IL$10, IF(STGY10[[#This Row],[INS-TL]]=0, 0, STGY10[[#This Row],[PFT]]/STGY10[[#This Row],[INS-TL]]%), STGY10[[#This Row],[PFT]]/STGY10[[#This Row],[INS-TL]]%))</f>
        <v>-100</v>
      </c>
      <c r="IS57" s="20"/>
      <c r="IT57" s="21"/>
      <c r="IZ57" s="22"/>
    </row>
    <row r="58" spans="2:260" x14ac:dyDescent="0.3">
      <c r="B58" s="89">
        <f t="shared" si="10"/>
        <v>43</v>
      </c>
      <c r="C58" s="12"/>
      <c r="D58" s="18">
        <f>IF(MAIN_STGY[[#This Row],[SNO]]=0,0,IF(MAIN_STGY[[#This Row],[SNO]]=1,J$8,IF(L$10, IF(P57&gt;=M$8,0,IF(P57=0,J$8,O57)), O57)))</f>
        <v>0</v>
      </c>
      <c r="E58" s="12"/>
      <c r="F5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8" s="18">
        <f>IF(MAIN_STGY[[#This Row],[SNO]]=0,0,IF(L$10, IF(P57&gt;=M$8, 0, MAIN_STGY[[#This Row],[INS]]+H57), MAIN_STGY[[#This Row],[INS]]+H57))</f>
        <v>100</v>
      </c>
      <c r="I58" s="18">
        <f>IF(MAIN_STGY[[#This Row],[SNO]]=0,0,IF(L$10, IF(P57&gt;=M$8, 0, I57+MAIN_STGY[[#This Row],[RTN]]), I57+MAIN_STGY[[#This Row],[RTN]]))</f>
        <v>0</v>
      </c>
      <c r="J58" s="18">
        <f>MAIN_STGY[[#This Row],[RTN-TL]]-MAIN_STGY[[#This Row],[INS-TL]]</f>
        <v>-100</v>
      </c>
      <c r="K58" s="18">
        <f>IF(MAIN_STGY[[#This Row],[SNO]]=0,0,IF(L$10, IF(MAIN_STGY[[#This Row],[INS]]=0, 0, N57), N57))</f>
        <v>0</v>
      </c>
      <c r="L58" s="18">
        <f>MAIN_STGY[[#This Row],[INS]]</f>
        <v>0</v>
      </c>
      <c r="M58" s="18">
        <f>IF(MAIN_STGY[[#This Row],[WrL]]="Loss", (MAIN_STGY[[#This Row],[INS]]*(1 + P$8/100)), IF(MAIN_STGY[[#This Row],[WrL]]="Won", (0), 0))</f>
        <v>0</v>
      </c>
      <c r="N58" s="18">
        <f>IF(MAIN_STGY[[#This Row],[WrL]]="Loss", (MAIN_STGY[[#This Row],[PAM]]+MAIN_STGY[[#This Row],[LOS-TEN]]), IF(MAIN_STGY[[#This Row],[WrL]]="Won", (MAIN_STGY[[#This Row],[INS]]), 0))</f>
        <v>0</v>
      </c>
      <c r="O58" s="18">
        <f>MAIN_STGY[[#This Row],[PAPT]]/2</f>
        <v>0</v>
      </c>
      <c r="P5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58" s="22"/>
      <c r="AB58" s="42">
        <f t="shared" si="1"/>
        <v>43</v>
      </c>
      <c r="AC58" s="12"/>
      <c r="AD58" s="18">
        <f>IF(STGY2[[#This Row],[SNO]]=0,0,IF(STGY2[[#This Row],[SNO]]=1,AJ$8,IF(AL$10, IF(AP57&gt;=AM$8,0,IF(AP57=0,AJ$8,AO57)), AO57)))</f>
        <v>0</v>
      </c>
      <c r="AE58" s="18" t="str">
        <f>IF(MAIN_STGY[[#This Row],[RSLT]]="","", MAIN_STGY[[#This Row],[RSLT]])</f>
        <v/>
      </c>
      <c r="AF5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8" s="18">
        <f>IF(STGY2[[#This Row],[SNO]]=0,0,IF(AL$10, IF(AP57&gt;=AM$8, 0, STGY2[[#This Row],[INS]]+AH57), STGY2[[#This Row],[INS]]+AH57))</f>
        <v>100</v>
      </c>
      <c r="AI58" s="18">
        <f>IF(STGY2[[#This Row],[SNO]]=0,0,IF(AL$10, IF(AP57&gt;=AM$8, 0, AI57+STGY2[[#This Row],[RTN]]), AI57+STGY2[[#This Row],[RTN]]))</f>
        <v>0</v>
      </c>
      <c r="AJ58" s="18">
        <f>STGY2[[#This Row],[RTN-TL]]-STGY2[[#This Row],[INS-TL]]</f>
        <v>-100</v>
      </c>
      <c r="AK58" s="18">
        <f>IF(STGY2[[#This Row],[SNO]]=0,0,IF(AL$10, IF(STGY2[[#This Row],[INS]]=0, 0, AN57), AN57))</f>
        <v>0</v>
      </c>
      <c r="AL58" s="18">
        <f>STGY2[[#This Row],[INS]]</f>
        <v>0</v>
      </c>
      <c r="AM58" s="18">
        <f>IF(STGY2[[#This Row],[WrL]]="Loss", (STGY2[[#This Row],[INS]]*(1 + AP$8/100)), IF(STGY2[[#This Row],[WrL]]="Won", (0), 0))</f>
        <v>0</v>
      </c>
      <c r="AN58" s="18">
        <f>IF(STGY2[[#This Row],[WrL]]="Loss", (STGY2[[#This Row],[PAM]]+STGY2[[#This Row],[LOS-TEN]]), IF(STGY2[[#This Row],[WrL]]="Won", (STGY2[[#This Row],[INS]]), 0))</f>
        <v>0</v>
      </c>
      <c r="AO58" s="18">
        <f>STGY2[[#This Row],[PAPT]]/2</f>
        <v>0</v>
      </c>
      <c r="AP58" s="43">
        <f>IF(STGY2[[#This Row],[SNO]]=0,0,IF(AL$10, IF(STGY2[[#This Row],[INS-TL]]=0, 0, STGY2[[#This Row],[PFT]]/STGY2[[#This Row],[INS-TL]]%), STGY2[[#This Row],[PFT]]/STGY2[[#This Row],[INS-TL]]%))</f>
        <v>-100</v>
      </c>
      <c r="AS58" s="20"/>
      <c r="AT58" s="21"/>
      <c r="AZ58" s="22"/>
      <c r="BB58" s="42">
        <f t="shared" si="2"/>
        <v>43</v>
      </c>
      <c r="BC58" s="12"/>
      <c r="BD58" s="18">
        <f>IF(STGY3[[#This Row],[SNO]]=0,0,IF(STGY3[[#This Row],[SNO]]=1,BJ$8,IF(BL$10, IF(BP57&gt;=BM$8,0,IF(BP57=0,BJ$8,BO57)), BO57)))</f>
        <v>0</v>
      </c>
      <c r="BE58" s="18" t="str">
        <f>IF(MAIN_STGY[[#This Row],[RSLT]]="","", MAIN_STGY[[#This Row],[RSLT]])</f>
        <v/>
      </c>
      <c r="BF5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8" s="18">
        <f>IF(STGY3[[#This Row],[SNO]]=0,0,IF(BL$10, IF(BP57&gt;=BM$8, 0, STGY3[[#This Row],[INS]]+BH57), STGY3[[#This Row],[INS]]+BH57))</f>
        <v>100</v>
      </c>
      <c r="BI58" s="18">
        <f>IF(STGY3[[#This Row],[SNO]]=0,0,IF(BL$10, IF(BP57&gt;=BM$8, 0, BI57+STGY3[[#This Row],[RTN]]), BI57+STGY3[[#This Row],[RTN]]))</f>
        <v>0</v>
      </c>
      <c r="BJ58" s="18">
        <f>STGY3[[#This Row],[RTN-TL]]-STGY3[[#This Row],[INS-TL]]</f>
        <v>-100</v>
      </c>
      <c r="BK58" s="18">
        <f>IF(STGY3[[#This Row],[SNO]]=0,0,IF(BL$10, IF(STGY3[[#This Row],[INS]]=0, 0, BN57), BN57))</f>
        <v>0</v>
      </c>
      <c r="BL58" s="18">
        <f>STGY3[[#This Row],[INS]]</f>
        <v>0</v>
      </c>
      <c r="BM58" s="18">
        <f>IF(STGY3[[#This Row],[WrL]]="Loss", (STGY3[[#This Row],[INS]]*(1 + BP$8/100)), IF(STGY3[[#This Row],[WrL]]="Won", (0), 0))</f>
        <v>0</v>
      </c>
      <c r="BN58" s="18">
        <f>IF(STGY3[[#This Row],[WrL]]="Loss", (STGY3[[#This Row],[PAM]]+STGY3[[#This Row],[LOS-TEN]]), IF(STGY3[[#This Row],[WrL]]="Won", (STGY3[[#This Row],[INS]]), 0))</f>
        <v>0</v>
      </c>
      <c r="BO58" s="18">
        <f>STGY3[[#This Row],[PAPT]]/2</f>
        <v>0</v>
      </c>
      <c r="BP58" s="43">
        <f>IF(STGY3[[#This Row],[SNO]]=0,0,IF(BL$10, IF(STGY3[[#This Row],[INS-TL]]=0, 0, STGY3[[#This Row],[PFT]]/STGY3[[#This Row],[INS-TL]]%), STGY3[[#This Row],[PFT]]/STGY3[[#This Row],[INS-TL]]%))</f>
        <v>-100</v>
      </c>
      <c r="BS58" s="20"/>
      <c r="BT58" s="21"/>
      <c r="BZ58" s="22"/>
      <c r="CB58" s="42">
        <f t="shared" si="3"/>
        <v>43</v>
      </c>
      <c r="CC58" s="12"/>
      <c r="CD58" s="18">
        <f>IF(STGY4[[#This Row],[SNO]]=0,0,IF(STGY4[[#This Row],[SNO]]=1,CJ$8,IF(CL$10, IF(CP57&gt;=CM$8,0,IF(CP57=0,CJ$8,CO57)), CO57)))</f>
        <v>0</v>
      </c>
      <c r="CE58" s="18" t="str">
        <f>IF(MAIN_STGY[[#This Row],[RSLT]]="","", MAIN_STGY[[#This Row],[RSLT]])</f>
        <v/>
      </c>
      <c r="CF5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8" s="18">
        <f>IF(STGY4[[#This Row],[SNO]]=0,0,IF(CL$10, IF(CP57&gt;=CM$8, 0, STGY4[[#This Row],[INS]]+CH57), STGY4[[#This Row],[INS]]+CH57))</f>
        <v>100</v>
      </c>
      <c r="CI58" s="18">
        <f>IF(STGY4[[#This Row],[SNO]]=0,0,IF(CL$10, IF(CP57&gt;=CM$8, 0, CI57+STGY4[[#This Row],[RTN]]), CI57+STGY4[[#This Row],[RTN]]))</f>
        <v>0</v>
      </c>
      <c r="CJ58" s="18">
        <f>STGY4[[#This Row],[RTN-TL]]-STGY4[[#This Row],[INS-TL]]</f>
        <v>-100</v>
      </c>
      <c r="CK58" s="18">
        <f>IF(STGY4[[#This Row],[SNO]]=0,0,IF(CL$10, IF(STGY4[[#This Row],[INS]]=0, 0, CN57), CN57))</f>
        <v>0</v>
      </c>
      <c r="CL58" s="18">
        <f>STGY4[[#This Row],[INS]]</f>
        <v>0</v>
      </c>
      <c r="CM58" s="18">
        <f>IF(STGY4[[#This Row],[WrL]]="Loss", (STGY4[[#This Row],[INS]]*(1 + CP$8/100)), IF(STGY4[[#This Row],[WrL]]="Won", (0), 0))</f>
        <v>0</v>
      </c>
      <c r="CN58" s="18">
        <f>IF(STGY4[[#This Row],[WrL]]="Loss", (STGY4[[#This Row],[PAM]]+STGY4[[#This Row],[LOS-TEN]]), IF(STGY4[[#This Row],[WrL]]="Won", (STGY4[[#This Row],[INS]]), 0))</f>
        <v>0</v>
      </c>
      <c r="CO58" s="18">
        <f>STGY4[[#This Row],[PAPT]]/2</f>
        <v>0</v>
      </c>
      <c r="CP58" s="43">
        <f>IF(STGY4[[#This Row],[SNO]]=0,0,IF(CL$10, IF(STGY4[[#This Row],[INS-TL]]=0, 0, STGY4[[#This Row],[PFT]]/STGY4[[#This Row],[INS-TL]]%), STGY4[[#This Row],[PFT]]/STGY4[[#This Row],[INS-TL]]%))</f>
        <v>-100</v>
      </c>
      <c r="CS58" s="20"/>
      <c r="CT58" s="21"/>
      <c r="CZ58" s="22"/>
      <c r="DB58" s="42">
        <f t="shared" si="4"/>
        <v>43</v>
      </c>
      <c r="DC58" s="12"/>
      <c r="DD58" s="18">
        <f>IF(STGY5[[#This Row],[SNO]]=0,0,IF(STGY5[[#This Row],[SNO]]=1,DJ$8,IF(DL$10, IF(DP57&gt;=DM$8,0,IF(DP57=0,DJ$8,DO57)), DO57)))</f>
        <v>0</v>
      </c>
      <c r="DE58" s="18" t="str">
        <f>IF(MAIN_STGY[[#This Row],[RSLT]]="","", MAIN_STGY[[#This Row],[RSLT]])</f>
        <v/>
      </c>
      <c r="DF5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8" s="18">
        <f>IF(STGY5[[#This Row],[SNO]]=0,0,IF(DL$10, IF(DP57&gt;=DM$8, 0, STGY5[[#This Row],[INS]]+DH57), STGY5[[#This Row],[INS]]+DH57))</f>
        <v>100</v>
      </c>
      <c r="DI58" s="18">
        <f>IF(STGY5[[#This Row],[SNO]]=0,0,IF(DL$10, IF(DP57&gt;=DM$8, 0, DI57+STGY5[[#This Row],[RTN]]), DI57+STGY5[[#This Row],[RTN]]))</f>
        <v>0</v>
      </c>
      <c r="DJ58" s="18">
        <f>STGY5[[#This Row],[RTN-TL]]-STGY5[[#This Row],[INS-TL]]</f>
        <v>-100</v>
      </c>
      <c r="DK58" s="18">
        <f>IF(STGY5[[#This Row],[SNO]]=0,0,IF(DL$10, IF(STGY5[[#This Row],[INS]]=0, 0, DN57), DN57))</f>
        <v>0</v>
      </c>
      <c r="DL58" s="18">
        <f>STGY5[[#This Row],[INS]]</f>
        <v>0</v>
      </c>
      <c r="DM58" s="18">
        <f>IF(STGY5[[#This Row],[WrL]]="Loss", (STGY5[[#This Row],[INS]]*(1 + DP$8/100)), IF(STGY5[[#This Row],[WrL]]="Won", (0), 0))</f>
        <v>0</v>
      </c>
      <c r="DN58" s="18">
        <f>IF(STGY5[[#This Row],[WrL]]="Loss", (STGY5[[#This Row],[PAM]]+STGY5[[#This Row],[LOS-TEN]]), IF(STGY5[[#This Row],[WrL]]="Won", (STGY5[[#This Row],[INS]]), 0))</f>
        <v>0</v>
      </c>
      <c r="DO58" s="18">
        <f>STGY5[[#This Row],[PAPT]]/2</f>
        <v>0</v>
      </c>
      <c r="DP58" s="43">
        <f>IF(STGY5[[#This Row],[SNO]]=0,0,IF(DL$10, IF(STGY5[[#This Row],[INS-TL]]=0, 0, STGY5[[#This Row],[PFT]]/STGY5[[#This Row],[INS-TL]]%), STGY5[[#This Row],[PFT]]/STGY5[[#This Row],[INS-TL]]%))</f>
        <v>-100</v>
      </c>
      <c r="DS58" s="20"/>
      <c r="DT58" s="21"/>
      <c r="DZ58" s="22"/>
      <c r="EB58" s="42">
        <f t="shared" si="5"/>
        <v>43</v>
      </c>
      <c r="EC58" s="12"/>
      <c r="ED58" s="18">
        <f>IF(STGY6[[#This Row],[SNO]]=0,0,IF(STGY6[[#This Row],[SNO]]=1,EJ$8,IF(EL$10, IF(EP57&gt;=EM$8,0,IF(EP57=0,EJ$8,EO57)), EO57)))</f>
        <v>0</v>
      </c>
      <c r="EE58" s="18" t="str">
        <f>IF(MAIN_STGY[[#This Row],[RSLT]]="","", MAIN_STGY[[#This Row],[RSLT]])</f>
        <v/>
      </c>
      <c r="EF5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8" s="18">
        <f>IF(STGY6[[#This Row],[SNO]]=0,0,IF(EL$10, IF(EP57&gt;=EM$8, 0, STGY6[[#This Row],[INS]]+EH57), STGY6[[#This Row],[INS]]+EH57))</f>
        <v>100</v>
      </c>
      <c r="EI58" s="18">
        <f>IF(STGY6[[#This Row],[SNO]]=0,0,IF(EL$10, IF(EP57&gt;=EM$8, 0, EI57+STGY6[[#This Row],[RTN]]), EI57+STGY6[[#This Row],[RTN]]))</f>
        <v>0</v>
      </c>
      <c r="EJ58" s="18">
        <f>STGY6[[#This Row],[RTN-TL]]-STGY6[[#This Row],[INS-TL]]</f>
        <v>-100</v>
      </c>
      <c r="EK58" s="18">
        <f>IF(STGY6[[#This Row],[SNO]]=0,0,IF(EL$10, IF(STGY6[[#This Row],[INS]]=0, 0, EN57), EN57))</f>
        <v>0</v>
      </c>
      <c r="EL58" s="18">
        <f>STGY6[[#This Row],[INS]]</f>
        <v>0</v>
      </c>
      <c r="EM58" s="18">
        <f>IF(STGY6[[#This Row],[WrL]]="Loss", (STGY6[[#This Row],[INS]]*(1 + EP$8/100)), IF(STGY6[[#This Row],[WrL]]="Won", (0), 0))</f>
        <v>0</v>
      </c>
      <c r="EN58" s="18">
        <f>IF(STGY6[[#This Row],[WrL]]="Loss", (STGY6[[#This Row],[PAM]]+STGY6[[#This Row],[LOS-TEN]]), IF(STGY6[[#This Row],[WrL]]="Won", (STGY6[[#This Row],[INS]]), 0))</f>
        <v>0</v>
      </c>
      <c r="EO58" s="18">
        <f>STGY6[[#This Row],[PAPT]]/2</f>
        <v>0</v>
      </c>
      <c r="EP58" s="43">
        <f>IF(STGY6[[#This Row],[SNO]]=0,0,IF(EL$10, IF(STGY6[[#This Row],[INS-TL]]=0, 0, STGY6[[#This Row],[PFT]]/STGY6[[#This Row],[INS-TL]]%), STGY6[[#This Row],[PFT]]/STGY6[[#This Row],[INS-TL]]%))</f>
        <v>-100</v>
      </c>
      <c r="ES58" s="20"/>
      <c r="ET58" s="21"/>
      <c r="EZ58" s="22"/>
      <c r="FB58" s="42">
        <f t="shared" si="6"/>
        <v>43</v>
      </c>
      <c r="FC58" s="12"/>
      <c r="FD58" s="18">
        <f>IF(STGY7[[#This Row],[SNO]]=0,0,IF(STGY7[[#This Row],[SNO]]=1,FJ$8,IF(FL$10, IF(FP57&gt;=FM$8,0,IF(FP57=0,FJ$8,FO57)), FO57)))</f>
        <v>0</v>
      </c>
      <c r="FE58" s="18" t="str">
        <f>IF(MAIN_STGY[[#This Row],[RSLT]]="","", MAIN_STGY[[#This Row],[RSLT]])</f>
        <v/>
      </c>
      <c r="FF5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8" s="18">
        <f>IF(STGY7[[#This Row],[SNO]]=0,0,IF(FL$10, IF(FP57&gt;=FM$8, 0, STGY7[[#This Row],[INS]]+FH57), STGY7[[#This Row],[INS]]+FH57))</f>
        <v>100</v>
      </c>
      <c r="FI58" s="18">
        <f>IF(STGY7[[#This Row],[SNO]]=0,0,IF(FL$10, IF(FP57&gt;=FM$8, 0, FI57+STGY7[[#This Row],[RTN]]), FI57+STGY7[[#This Row],[RTN]]))</f>
        <v>0</v>
      </c>
      <c r="FJ58" s="18">
        <f>STGY7[[#This Row],[RTN-TL]]-STGY7[[#This Row],[INS-TL]]</f>
        <v>-100</v>
      </c>
      <c r="FK58" s="18">
        <f>IF(STGY7[[#This Row],[SNO]]=0,0,IF(FL$10, IF(STGY7[[#This Row],[INS]]=0, 0, FN57), FN57))</f>
        <v>0</v>
      </c>
      <c r="FL58" s="18">
        <f>STGY7[[#This Row],[INS]]</f>
        <v>0</v>
      </c>
      <c r="FM58" s="18">
        <f>IF(STGY7[[#This Row],[WrL]]="Loss", (STGY7[[#This Row],[INS]]*(1 + FP$8/100)), IF(STGY7[[#This Row],[WrL]]="Won", (0), 0))</f>
        <v>0</v>
      </c>
      <c r="FN58" s="18">
        <f>IF(STGY7[[#This Row],[WrL]]="Loss", (STGY7[[#This Row],[PAM]]+STGY7[[#This Row],[LOS-TEN]]), IF(STGY7[[#This Row],[WrL]]="Won", (STGY7[[#This Row],[INS]]), 0))</f>
        <v>0</v>
      </c>
      <c r="FO58" s="18">
        <f>STGY7[[#This Row],[PAPT]]/2</f>
        <v>0</v>
      </c>
      <c r="FP58" s="43">
        <f>IF(STGY7[[#This Row],[SNO]]=0,0,IF(FL$10, IF(STGY7[[#This Row],[INS-TL]]=0, 0, STGY7[[#This Row],[PFT]]/STGY7[[#This Row],[INS-TL]]%), STGY7[[#This Row],[PFT]]/STGY7[[#This Row],[INS-TL]]%))</f>
        <v>-100</v>
      </c>
      <c r="FS58" s="20"/>
      <c r="FT58" s="21"/>
      <c r="FZ58" s="22"/>
      <c r="GB58" s="42">
        <f t="shared" si="7"/>
        <v>43</v>
      </c>
      <c r="GC58" s="12"/>
      <c r="GD58" s="18">
        <f>IF(STGY8[[#This Row],[SNO]]=0,0,IF(STGY8[[#This Row],[SNO]]=1,GJ$8,IF(GL$10, IF(GP57&gt;=GM$8,0,IF(GP57=0,GJ$8,GO57)), GO57)))</f>
        <v>0</v>
      </c>
      <c r="GE58" s="18" t="str">
        <f>IF(MAIN_STGY[[#This Row],[RSLT]]="","", MAIN_STGY[[#This Row],[RSLT]])</f>
        <v/>
      </c>
      <c r="GF5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8" s="18">
        <f>IF(STGY8[[#This Row],[SNO]]=0,0,IF(GL$10, IF(GP57&gt;=GM$8, 0, STGY8[[#This Row],[INS]]+GH57), STGY8[[#This Row],[INS]]+GH57))</f>
        <v>100</v>
      </c>
      <c r="GI58" s="18">
        <f>IF(STGY8[[#This Row],[SNO]]=0,0,IF(GL$10, IF(GP57&gt;=GM$8, 0, GI57+STGY8[[#This Row],[RTN]]), GI57+STGY8[[#This Row],[RTN]]))</f>
        <v>0</v>
      </c>
      <c r="GJ58" s="18">
        <f>STGY8[[#This Row],[RTN-TL]]-STGY8[[#This Row],[INS-TL]]</f>
        <v>-100</v>
      </c>
      <c r="GK58" s="18">
        <f>IF(STGY8[[#This Row],[SNO]]=0,0,IF(GL$10, IF(STGY8[[#This Row],[INS]]=0, 0, GN57), GN57))</f>
        <v>0</v>
      </c>
      <c r="GL58" s="18">
        <f>STGY8[[#This Row],[INS]]</f>
        <v>0</v>
      </c>
      <c r="GM58" s="18">
        <f>IF(STGY8[[#This Row],[WrL]]="Loss", (STGY8[[#This Row],[INS]]*(1 + GP$8/100)), IF(STGY8[[#This Row],[WrL]]="Won", (0), 0))</f>
        <v>0</v>
      </c>
      <c r="GN58" s="18">
        <f>IF(STGY8[[#This Row],[WrL]]="Loss", (STGY8[[#This Row],[PAM]]+STGY8[[#This Row],[LOS-TEN]]), IF(STGY8[[#This Row],[WrL]]="Won", (STGY8[[#This Row],[INS]]), 0))</f>
        <v>0</v>
      </c>
      <c r="GO58" s="18">
        <f>STGY8[[#This Row],[PAPT]]/2</f>
        <v>0</v>
      </c>
      <c r="GP58" s="43">
        <f>IF(STGY8[[#This Row],[SNO]]=0,0,IF(GL$10, IF(STGY8[[#This Row],[INS-TL]]=0, 0, STGY8[[#This Row],[PFT]]/STGY8[[#This Row],[INS-TL]]%), STGY8[[#This Row],[PFT]]/STGY8[[#This Row],[INS-TL]]%))</f>
        <v>-100</v>
      </c>
      <c r="GS58" s="20"/>
      <c r="GT58" s="21"/>
      <c r="GZ58" s="22"/>
      <c r="HB58" s="42">
        <f t="shared" si="8"/>
        <v>43</v>
      </c>
      <c r="HC58" s="12"/>
      <c r="HD58" s="18">
        <f>IF(STGY9[[#This Row],[SNO]]=0,0,IF(STGY9[[#This Row],[SNO]]=1,HJ$8,IF(HL$10, IF(HP57&gt;=HM$8,0,IF(HP57=0,HJ$8,HO57)), HO57)))</f>
        <v>0</v>
      </c>
      <c r="HE58" s="18" t="str">
        <f>IF(MAIN_STGY[[#This Row],[RSLT]]="","", MAIN_STGY[[#This Row],[RSLT]])</f>
        <v/>
      </c>
      <c r="HF5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8" s="18">
        <f>IF(STGY9[[#This Row],[SNO]]=0,0,IF(HL$10, IF(HP57&gt;=HM$8, 0, STGY9[[#This Row],[INS]]+HH57), STGY9[[#This Row],[INS]]+HH57))</f>
        <v>100</v>
      </c>
      <c r="HI58" s="18">
        <f>IF(STGY9[[#This Row],[SNO]]=0,0,IF(HL$10, IF(HP57&gt;=HM$8, 0, HI57+STGY9[[#This Row],[RTN]]), HI57+STGY9[[#This Row],[RTN]]))</f>
        <v>0</v>
      </c>
      <c r="HJ58" s="18">
        <f>STGY9[[#This Row],[RTN-TL]]-STGY9[[#This Row],[INS-TL]]</f>
        <v>-100</v>
      </c>
      <c r="HK58" s="18">
        <f>IF(STGY9[[#This Row],[SNO]]=0,0,IF(HL$10, IF(STGY9[[#This Row],[INS]]=0, 0, HN57), HN57))</f>
        <v>0</v>
      </c>
      <c r="HL58" s="18">
        <f>STGY9[[#This Row],[INS]]</f>
        <v>0</v>
      </c>
      <c r="HM58" s="18">
        <f>IF(STGY9[[#This Row],[WrL]]="Loss", (STGY9[[#This Row],[INS]]*(1 + HP$8/100)), IF(STGY9[[#This Row],[WrL]]="Won", (0), 0))</f>
        <v>0</v>
      </c>
      <c r="HN58" s="18">
        <f>IF(STGY9[[#This Row],[WrL]]="Loss", (STGY9[[#This Row],[PAM]]+STGY9[[#This Row],[LOS-TEN]]), IF(STGY9[[#This Row],[WrL]]="Won", (STGY9[[#This Row],[INS]]), 0))</f>
        <v>0</v>
      </c>
      <c r="HO58" s="18">
        <f>STGY9[[#This Row],[PAPT]]/2</f>
        <v>0</v>
      </c>
      <c r="HP58" s="43">
        <f>IF(STGY9[[#This Row],[SNO]]=0,0,IF(HL$10, IF(STGY9[[#This Row],[INS-TL]]=0, 0, STGY9[[#This Row],[PFT]]/STGY9[[#This Row],[INS-TL]]%), STGY9[[#This Row],[PFT]]/STGY9[[#This Row],[INS-TL]]%))</f>
        <v>-100</v>
      </c>
      <c r="HS58" s="20"/>
      <c r="HT58" s="21"/>
      <c r="HZ58" s="22"/>
      <c r="IB58" s="42">
        <f t="shared" si="9"/>
        <v>43</v>
      </c>
      <c r="IC58" s="12"/>
      <c r="ID58" s="18">
        <f>IF(STGY10[[#This Row],[SNO]]=0,0,IF(STGY10[[#This Row],[SNO]]=1,IJ$8,IF(IL$10, IF(IP57&gt;=IM$8,0,IF(IP57=0,IJ$8,IO57)), IO57)))</f>
        <v>0</v>
      </c>
      <c r="IE58" s="18" t="str">
        <f>IF(MAIN_STGY[[#This Row],[RSLT]]="","", MAIN_STGY[[#This Row],[RSLT]])</f>
        <v/>
      </c>
      <c r="IF5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8" s="18">
        <f>IF(STGY10[[#This Row],[SNO]]=0,0,IF(IL$10, IF(IP57&gt;=IM$8, 0, STGY10[[#This Row],[INS]]+IH57), STGY10[[#This Row],[INS]]+IH57))</f>
        <v>100</v>
      </c>
      <c r="II58" s="18">
        <f>IF(STGY10[[#This Row],[SNO]]=0,0,IF(IL$10, IF(IP57&gt;=IM$8, 0, II57+STGY10[[#This Row],[RTN]]), II57+STGY10[[#This Row],[RTN]]))</f>
        <v>0</v>
      </c>
      <c r="IJ58" s="18">
        <f>STGY10[[#This Row],[RTN-TL]]-STGY10[[#This Row],[INS-TL]]</f>
        <v>-100</v>
      </c>
      <c r="IK58" s="18">
        <f>IF(STGY10[[#This Row],[SNO]]=0,0,IF(IL$10, IF(STGY10[[#This Row],[INS]]=0, 0, IN57), IN57))</f>
        <v>0</v>
      </c>
      <c r="IL58" s="18">
        <f>STGY10[[#This Row],[INS]]</f>
        <v>0</v>
      </c>
      <c r="IM58" s="18">
        <f>IF(STGY10[[#This Row],[WrL]]="Loss", (STGY10[[#This Row],[INS]]*(1 + IP$8/100)), IF(STGY10[[#This Row],[WrL]]="Won", (0), 0))</f>
        <v>0</v>
      </c>
      <c r="IN58" s="18">
        <f>IF(STGY10[[#This Row],[WrL]]="Loss", (STGY10[[#This Row],[PAM]]+STGY10[[#This Row],[LOS-TEN]]), IF(STGY10[[#This Row],[WrL]]="Won", (STGY10[[#This Row],[INS]]), 0))</f>
        <v>0</v>
      </c>
      <c r="IO58" s="18">
        <f>STGY10[[#This Row],[PAPT]]/2</f>
        <v>0</v>
      </c>
      <c r="IP58" s="43">
        <f>IF(STGY10[[#This Row],[SNO]]=0,0,IF(IL$10, IF(STGY10[[#This Row],[INS-TL]]=0, 0, STGY10[[#This Row],[PFT]]/STGY10[[#This Row],[INS-TL]]%), STGY10[[#This Row],[PFT]]/STGY10[[#This Row],[INS-TL]]%))</f>
        <v>-100</v>
      </c>
      <c r="IS58" s="20"/>
      <c r="IT58" s="21"/>
      <c r="IZ58" s="22"/>
    </row>
    <row r="59" spans="2:260" x14ac:dyDescent="0.3">
      <c r="B59" s="89">
        <f t="shared" si="10"/>
        <v>44</v>
      </c>
      <c r="C59" s="12"/>
      <c r="D59" s="18">
        <f>IF(MAIN_STGY[[#This Row],[SNO]]=0,0,IF(MAIN_STGY[[#This Row],[SNO]]=1,J$8,IF(L$10, IF(P58&gt;=M$8,0,IF(P58=0,J$8,O58)), O58)))</f>
        <v>0</v>
      </c>
      <c r="E59" s="12"/>
      <c r="F5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5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59" s="18">
        <f>IF(MAIN_STGY[[#This Row],[SNO]]=0,0,IF(L$10, IF(P58&gt;=M$8, 0, MAIN_STGY[[#This Row],[INS]]+H58), MAIN_STGY[[#This Row],[INS]]+H58))</f>
        <v>100</v>
      </c>
      <c r="I59" s="18">
        <f>IF(MAIN_STGY[[#This Row],[SNO]]=0,0,IF(L$10, IF(P58&gt;=M$8, 0, I58+MAIN_STGY[[#This Row],[RTN]]), I58+MAIN_STGY[[#This Row],[RTN]]))</f>
        <v>0</v>
      </c>
      <c r="J59" s="18">
        <f>MAIN_STGY[[#This Row],[RTN-TL]]-MAIN_STGY[[#This Row],[INS-TL]]</f>
        <v>-100</v>
      </c>
      <c r="K59" s="18">
        <f>IF(MAIN_STGY[[#This Row],[SNO]]=0,0,IF(L$10, IF(MAIN_STGY[[#This Row],[INS]]=0, 0, N58), N58))</f>
        <v>0</v>
      </c>
      <c r="L59" s="18">
        <f>MAIN_STGY[[#This Row],[INS]]</f>
        <v>0</v>
      </c>
      <c r="M59" s="18">
        <f>IF(MAIN_STGY[[#This Row],[WrL]]="Loss", (MAIN_STGY[[#This Row],[INS]]*(1 + P$8/100)), IF(MAIN_STGY[[#This Row],[WrL]]="Won", (0), 0))</f>
        <v>0</v>
      </c>
      <c r="N59" s="18">
        <f>IF(MAIN_STGY[[#This Row],[WrL]]="Loss", (MAIN_STGY[[#This Row],[PAM]]+MAIN_STGY[[#This Row],[LOS-TEN]]), IF(MAIN_STGY[[#This Row],[WrL]]="Won", (MAIN_STGY[[#This Row],[INS]]), 0))</f>
        <v>0</v>
      </c>
      <c r="O59" s="18">
        <f>MAIN_STGY[[#This Row],[PAPT]]/2</f>
        <v>0</v>
      </c>
      <c r="P5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59" s="22"/>
      <c r="AB59" s="42">
        <f t="shared" si="1"/>
        <v>44</v>
      </c>
      <c r="AC59" s="12"/>
      <c r="AD59" s="18">
        <f>IF(STGY2[[#This Row],[SNO]]=0,0,IF(STGY2[[#This Row],[SNO]]=1,AJ$8,IF(AL$10, IF(AP58&gt;=AM$8,0,IF(AP58=0,AJ$8,AO58)), AO58)))</f>
        <v>0</v>
      </c>
      <c r="AE59" s="18" t="str">
        <f>IF(MAIN_STGY[[#This Row],[RSLT]]="","", MAIN_STGY[[#This Row],[RSLT]])</f>
        <v/>
      </c>
      <c r="AF5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5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59" s="18">
        <f>IF(STGY2[[#This Row],[SNO]]=0,0,IF(AL$10, IF(AP58&gt;=AM$8, 0, STGY2[[#This Row],[INS]]+AH58), STGY2[[#This Row],[INS]]+AH58))</f>
        <v>100</v>
      </c>
      <c r="AI59" s="18">
        <f>IF(STGY2[[#This Row],[SNO]]=0,0,IF(AL$10, IF(AP58&gt;=AM$8, 0, AI58+STGY2[[#This Row],[RTN]]), AI58+STGY2[[#This Row],[RTN]]))</f>
        <v>0</v>
      </c>
      <c r="AJ59" s="18">
        <f>STGY2[[#This Row],[RTN-TL]]-STGY2[[#This Row],[INS-TL]]</f>
        <v>-100</v>
      </c>
      <c r="AK59" s="18">
        <f>IF(STGY2[[#This Row],[SNO]]=0,0,IF(AL$10, IF(STGY2[[#This Row],[INS]]=0, 0, AN58), AN58))</f>
        <v>0</v>
      </c>
      <c r="AL59" s="18">
        <f>STGY2[[#This Row],[INS]]</f>
        <v>0</v>
      </c>
      <c r="AM59" s="18">
        <f>IF(STGY2[[#This Row],[WrL]]="Loss", (STGY2[[#This Row],[INS]]*(1 + AP$8/100)), IF(STGY2[[#This Row],[WrL]]="Won", (0), 0))</f>
        <v>0</v>
      </c>
      <c r="AN59" s="18">
        <f>IF(STGY2[[#This Row],[WrL]]="Loss", (STGY2[[#This Row],[PAM]]+STGY2[[#This Row],[LOS-TEN]]), IF(STGY2[[#This Row],[WrL]]="Won", (STGY2[[#This Row],[INS]]), 0))</f>
        <v>0</v>
      </c>
      <c r="AO59" s="18">
        <f>STGY2[[#This Row],[PAPT]]/2</f>
        <v>0</v>
      </c>
      <c r="AP59" s="43">
        <f>IF(STGY2[[#This Row],[SNO]]=0,0,IF(AL$10, IF(STGY2[[#This Row],[INS-TL]]=0, 0, STGY2[[#This Row],[PFT]]/STGY2[[#This Row],[INS-TL]]%), STGY2[[#This Row],[PFT]]/STGY2[[#This Row],[INS-TL]]%))</f>
        <v>-100</v>
      </c>
      <c r="AS59" s="20"/>
      <c r="AT59" s="21"/>
      <c r="AZ59" s="22"/>
      <c r="BB59" s="42">
        <f t="shared" si="2"/>
        <v>44</v>
      </c>
      <c r="BC59" s="12"/>
      <c r="BD59" s="18">
        <f>IF(STGY3[[#This Row],[SNO]]=0,0,IF(STGY3[[#This Row],[SNO]]=1,BJ$8,IF(BL$10, IF(BP58&gt;=BM$8,0,IF(BP58=0,BJ$8,BO58)), BO58)))</f>
        <v>0</v>
      </c>
      <c r="BE59" s="18" t="str">
        <f>IF(MAIN_STGY[[#This Row],[RSLT]]="","", MAIN_STGY[[#This Row],[RSLT]])</f>
        <v/>
      </c>
      <c r="BF5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5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59" s="18">
        <f>IF(STGY3[[#This Row],[SNO]]=0,0,IF(BL$10, IF(BP58&gt;=BM$8, 0, STGY3[[#This Row],[INS]]+BH58), STGY3[[#This Row],[INS]]+BH58))</f>
        <v>100</v>
      </c>
      <c r="BI59" s="18">
        <f>IF(STGY3[[#This Row],[SNO]]=0,0,IF(BL$10, IF(BP58&gt;=BM$8, 0, BI58+STGY3[[#This Row],[RTN]]), BI58+STGY3[[#This Row],[RTN]]))</f>
        <v>0</v>
      </c>
      <c r="BJ59" s="18">
        <f>STGY3[[#This Row],[RTN-TL]]-STGY3[[#This Row],[INS-TL]]</f>
        <v>-100</v>
      </c>
      <c r="BK59" s="18">
        <f>IF(STGY3[[#This Row],[SNO]]=0,0,IF(BL$10, IF(STGY3[[#This Row],[INS]]=0, 0, BN58), BN58))</f>
        <v>0</v>
      </c>
      <c r="BL59" s="18">
        <f>STGY3[[#This Row],[INS]]</f>
        <v>0</v>
      </c>
      <c r="BM59" s="18">
        <f>IF(STGY3[[#This Row],[WrL]]="Loss", (STGY3[[#This Row],[INS]]*(1 + BP$8/100)), IF(STGY3[[#This Row],[WrL]]="Won", (0), 0))</f>
        <v>0</v>
      </c>
      <c r="BN59" s="18">
        <f>IF(STGY3[[#This Row],[WrL]]="Loss", (STGY3[[#This Row],[PAM]]+STGY3[[#This Row],[LOS-TEN]]), IF(STGY3[[#This Row],[WrL]]="Won", (STGY3[[#This Row],[INS]]), 0))</f>
        <v>0</v>
      </c>
      <c r="BO59" s="18">
        <f>STGY3[[#This Row],[PAPT]]/2</f>
        <v>0</v>
      </c>
      <c r="BP59" s="43">
        <f>IF(STGY3[[#This Row],[SNO]]=0,0,IF(BL$10, IF(STGY3[[#This Row],[INS-TL]]=0, 0, STGY3[[#This Row],[PFT]]/STGY3[[#This Row],[INS-TL]]%), STGY3[[#This Row],[PFT]]/STGY3[[#This Row],[INS-TL]]%))</f>
        <v>-100</v>
      </c>
      <c r="BS59" s="20"/>
      <c r="BT59" s="21"/>
      <c r="BZ59" s="22"/>
      <c r="CB59" s="42">
        <f t="shared" si="3"/>
        <v>44</v>
      </c>
      <c r="CC59" s="12"/>
      <c r="CD59" s="18">
        <f>IF(STGY4[[#This Row],[SNO]]=0,0,IF(STGY4[[#This Row],[SNO]]=1,CJ$8,IF(CL$10, IF(CP58&gt;=CM$8,0,IF(CP58=0,CJ$8,CO58)), CO58)))</f>
        <v>0</v>
      </c>
      <c r="CE59" s="18" t="str">
        <f>IF(MAIN_STGY[[#This Row],[RSLT]]="","", MAIN_STGY[[#This Row],[RSLT]])</f>
        <v/>
      </c>
      <c r="CF5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5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59" s="18">
        <f>IF(STGY4[[#This Row],[SNO]]=0,0,IF(CL$10, IF(CP58&gt;=CM$8, 0, STGY4[[#This Row],[INS]]+CH58), STGY4[[#This Row],[INS]]+CH58))</f>
        <v>100</v>
      </c>
      <c r="CI59" s="18">
        <f>IF(STGY4[[#This Row],[SNO]]=0,0,IF(CL$10, IF(CP58&gt;=CM$8, 0, CI58+STGY4[[#This Row],[RTN]]), CI58+STGY4[[#This Row],[RTN]]))</f>
        <v>0</v>
      </c>
      <c r="CJ59" s="18">
        <f>STGY4[[#This Row],[RTN-TL]]-STGY4[[#This Row],[INS-TL]]</f>
        <v>-100</v>
      </c>
      <c r="CK59" s="18">
        <f>IF(STGY4[[#This Row],[SNO]]=0,0,IF(CL$10, IF(STGY4[[#This Row],[INS]]=0, 0, CN58), CN58))</f>
        <v>0</v>
      </c>
      <c r="CL59" s="18">
        <f>STGY4[[#This Row],[INS]]</f>
        <v>0</v>
      </c>
      <c r="CM59" s="18">
        <f>IF(STGY4[[#This Row],[WrL]]="Loss", (STGY4[[#This Row],[INS]]*(1 + CP$8/100)), IF(STGY4[[#This Row],[WrL]]="Won", (0), 0))</f>
        <v>0</v>
      </c>
      <c r="CN59" s="18">
        <f>IF(STGY4[[#This Row],[WrL]]="Loss", (STGY4[[#This Row],[PAM]]+STGY4[[#This Row],[LOS-TEN]]), IF(STGY4[[#This Row],[WrL]]="Won", (STGY4[[#This Row],[INS]]), 0))</f>
        <v>0</v>
      </c>
      <c r="CO59" s="18">
        <f>STGY4[[#This Row],[PAPT]]/2</f>
        <v>0</v>
      </c>
      <c r="CP59" s="43">
        <f>IF(STGY4[[#This Row],[SNO]]=0,0,IF(CL$10, IF(STGY4[[#This Row],[INS-TL]]=0, 0, STGY4[[#This Row],[PFT]]/STGY4[[#This Row],[INS-TL]]%), STGY4[[#This Row],[PFT]]/STGY4[[#This Row],[INS-TL]]%))</f>
        <v>-100</v>
      </c>
      <c r="CS59" s="20"/>
      <c r="CT59" s="21"/>
      <c r="CZ59" s="22"/>
      <c r="DB59" s="42">
        <f t="shared" si="4"/>
        <v>44</v>
      </c>
      <c r="DC59" s="12"/>
      <c r="DD59" s="18">
        <f>IF(STGY5[[#This Row],[SNO]]=0,0,IF(STGY5[[#This Row],[SNO]]=1,DJ$8,IF(DL$10, IF(DP58&gt;=DM$8,0,IF(DP58=0,DJ$8,DO58)), DO58)))</f>
        <v>0</v>
      </c>
      <c r="DE59" s="18" t="str">
        <f>IF(MAIN_STGY[[#This Row],[RSLT]]="","", MAIN_STGY[[#This Row],[RSLT]])</f>
        <v/>
      </c>
      <c r="DF5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5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59" s="18">
        <f>IF(STGY5[[#This Row],[SNO]]=0,0,IF(DL$10, IF(DP58&gt;=DM$8, 0, STGY5[[#This Row],[INS]]+DH58), STGY5[[#This Row],[INS]]+DH58))</f>
        <v>100</v>
      </c>
      <c r="DI59" s="18">
        <f>IF(STGY5[[#This Row],[SNO]]=0,0,IF(DL$10, IF(DP58&gt;=DM$8, 0, DI58+STGY5[[#This Row],[RTN]]), DI58+STGY5[[#This Row],[RTN]]))</f>
        <v>0</v>
      </c>
      <c r="DJ59" s="18">
        <f>STGY5[[#This Row],[RTN-TL]]-STGY5[[#This Row],[INS-TL]]</f>
        <v>-100</v>
      </c>
      <c r="DK59" s="18">
        <f>IF(STGY5[[#This Row],[SNO]]=0,0,IF(DL$10, IF(STGY5[[#This Row],[INS]]=0, 0, DN58), DN58))</f>
        <v>0</v>
      </c>
      <c r="DL59" s="18">
        <f>STGY5[[#This Row],[INS]]</f>
        <v>0</v>
      </c>
      <c r="DM59" s="18">
        <f>IF(STGY5[[#This Row],[WrL]]="Loss", (STGY5[[#This Row],[INS]]*(1 + DP$8/100)), IF(STGY5[[#This Row],[WrL]]="Won", (0), 0))</f>
        <v>0</v>
      </c>
      <c r="DN59" s="18">
        <f>IF(STGY5[[#This Row],[WrL]]="Loss", (STGY5[[#This Row],[PAM]]+STGY5[[#This Row],[LOS-TEN]]), IF(STGY5[[#This Row],[WrL]]="Won", (STGY5[[#This Row],[INS]]), 0))</f>
        <v>0</v>
      </c>
      <c r="DO59" s="18">
        <f>STGY5[[#This Row],[PAPT]]/2</f>
        <v>0</v>
      </c>
      <c r="DP59" s="43">
        <f>IF(STGY5[[#This Row],[SNO]]=0,0,IF(DL$10, IF(STGY5[[#This Row],[INS-TL]]=0, 0, STGY5[[#This Row],[PFT]]/STGY5[[#This Row],[INS-TL]]%), STGY5[[#This Row],[PFT]]/STGY5[[#This Row],[INS-TL]]%))</f>
        <v>-100</v>
      </c>
      <c r="DS59" s="20"/>
      <c r="DT59" s="21"/>
      <c r="DZ59" s="22"/>
      <c r="EB59" s="42">
        <f t="shared" si="5"/>
        <v>44</v>
      </c>
      <c r="EC59" s="12"/>
      <c r="ED59" s="18">
        <f>IF(STGY6[[#This Row],[SNO]]=0,0,IF(STGY6[[#This Row],[SNO]]=1,EJ$8,IF(EL$10, IF(EP58&gt;=EM$8,0,IF(EP58=0,EJ$8,EO58)), EO58)))</f>
        <v>0</v>
      </c>
      <c r="EE59" s="18" t="str">
        <f>IF(MAIN_STGY[[#This Row],[RSLT]]="","", MAIN_STGY[[#This Row],[RSLT]])</f>
        <v/>
      </c>
      <c r="EF5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5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59" s="18">
        <f>IF(STGY6[[#This Row],[SNO]]=0,0,IF(EL$10, IF(EP58&gt;=EM$8, 0, STGY6[[#This Row],[INS]]+EH58), STGY6[[#This Row],[INS]]+EH58))</f>
        <v>100</v>
      </c>
      <c r="EI59" s="18">
        <f>IF(STGY6[[#This Row],[SNO]]=0,0,IF(EL$10, IF(EP58&gt;=EM$8, 0, EI58+STGY6[[#This Row],[RTN]]), EI58+STGY6[[#This Row],[RTN]]))</f>
        <v>0</v>
      </c>
      <c r="EJ59" s="18">
        <f>STGY6[[#This Row],[RTN-TL]]-STGY6[[#This Row],[INS-TL]]</f>
        <v>-100</v>
      </c>
      <c r="EK59" s="18">
        <f>IF(STGY6[[#This Row],[SNO]]=0,0,IF(EL$10, IF(STGY6[[#This Row],[INS]]=0, 0, EN58), EN58))</f>
        <v>0</v>
      </c>
      <c r="EL59" s="18">
        <f>STGY6[[#This Row],[INS]]</f>
        <v>0</v>
      </c>
      <c r="EM59" s="18">
        <f>IF(STGY6[[#This Row],[WrL]]="Loss", (STGY6[[#This Row],[INS]]*(1 + EP$8/100)), IF(STGY6[[#This Row],[WrL]]="Won", (0), 0))</f>
        <v>0</v>
      </c>
      <c r="EN59" s="18">
        <f>IF(STGY6[[#This Row],[WrL]]="Loss", (STGY6[[#This Row],[PAM]]+STGY6[[#This Row],[LOS-TEN]]), IF(STGY6[[#This Row],[WrL]]="Won", (STGY6[[#This Row],[INS]]), 0))</f>
        <v>0</v>
      </c>
      <c r="EO59" s="18">
        <f>STGY6[[#This Row],[PAPT]]/2</f>
        <v>0</v>
      </c>
      <c r="EP59" s="43">
        <f>IF(STGY6[[#This Row],[SNO]]=0,0,IF(EL$10, IF(STGY6[[#This Row],[INS-TL]]=0, 0, STGY6[[#This Row],[PFT]]/STGY6[[#This Row],[INS-TL]]%), STGY6[[#This Row],[PFT]]/STGY6[[#This Row],[INS-TL]]%))</f>
        <v>-100</v>
      </c>
      <c r="ES59" s="20"/>
      <c r="ET59" s="21"/>
      <c r="EZ59" s="22"/>
      <c r="FB59" s="42">
        <f t="shared" si="6"/>
        <v>44</v>
      </c>
      <c r="FC59" s="12"/>
      <c r="FD59" s="18">
        <f>IF(STGY7[[#This Row],[SNO]]=0,0,IF(STGY7[[#This Row],[SNO]]=1,FJ$8,IF(FL$10, IF(FP58&gt;=FM$8,0,IF(FP58=0,FJ$8,FO58)), FO58)))</f>
        <v>0</v>
      </c>
      <c r="FE59" s="18" t="str">
        <f>IF(MAIN_STGY[[#This Row],[RSLT]]="","", MAIN_STGY[[#This Row],[RSLT]])</f>
        <v/>
      </c>
      <c r="FF5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5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59" s="18">
        <f>IF(STGY7[[#This Row],[SNO]]=0,0,IF(FL$10, IF(FP58&gt;=FM$8, 0, STGY7[[#This Row],[INS]]+FH58), STGY7[[#This Row],[INS]]+FH58))</f>
        <v>100</v>
      </c>
      <c r="FI59" s="18">
        <f>IF(STGY7[[#This Row],[SNO]]=0,0,IF(FL$10, IF(FP58&gt;=FM$8, 0, FI58+STGY7[[#This Row],[RTN]]), FI58+STGY7[[#This Row],[RTN]]))</f>
        <v>0</v>
      </c>
      <c r="FJ59" s="18">
        <f>STGY7[[#This Row],[RTN-TL]]-STGY7[[#This Row],[INS-TL]]</f>
        <v>-100</v>
      </c>
      <c r="FK59" s="18">
        <f>IF(STGY7[[#This Row],[SNO]]=0,0,IF(FL$10, IF(STGY7[[#This Row],[INS]]=0, 0, FN58), FN58))</f>
        <v>0</v>
      </c>
      <c r="FL59" s="18">
        <f>STGY7[[#This Row],[INS]]</f>
        <v>0</v>
      </c>
      <c r="FM59" s="18">
        <f>IF(STGY7[[#This Row],[WrL]]="Loss", (STGY7[[#This Row],[INS]]*(1 + FP$8/100)), IF(STGY7[[#This Row],[WrL]]="Won", (0), 0))</f>
        <v>0</v>
      </c>
      <c r="FN59" s="18">
        <f>IF(STGY7[[#This Row],[WrL]]="Loss", (STGY7[[#This Row],[PAM]]+STGY7[[#This Row],[LOS-TEN]]), IF(STGY7[[#This Row],[WrL]]="Won", (STGY7[[#This Row],[INS]]), 0))</f>
        <v>0</v>
      </c>
      <c r="FO59" s="18">
        <f>STGY7[[#This Row],[PAPT]]/2</f>
        <v>0</v>
      </c>
      <c r="FP59" s="43">
        <f>IF(STGY7[[#This Row],[SNO]]=0,0,IF(FL$10, IF(STGY7[[#This Row],[INS-TL]]=0, 0, STGY7[[#This Row],[PFT]]/STGY7[[#This Row],[INS-TL]]%), STGY7[[#This Row],[PFT]]/STGY7[[#This Row],[INS-TL]]%))</f>
        <v>-100</v>
      </c>
      <c r="FS59" s="20"/>
      <c r="FT59" s="21"/>
      <c r="FZ59" s="22"/>
      <c r="GB59" s="42">
        <f t="shared" si="7"/>
        <v>44</v>
      </c>
      <c r="GC59" s="12"/>
      <c r="GD59" s="18">
        <f>IF(STGY8[[#This Row],[SNO]]=0,0,IF(STGY8[[#This Row],[SNO]]=1,GJ$8,IF(GL$10, IF(GP58&gt;=GM$8,0,IF(GP58=0,GJ$8,GO58)), GO58)))</f>
        <v>0</v>
      </c>
      <c r="GE59" s="18" t="str">
        <f>IF(MAIN_STGY[[#This Row],[RSLT]]="","", MAIN_STGY[[#This Row],[RSLT]])</f>
        <v/>
      </c>
      <c r="GF5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5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59" s="18">
        <f>IF(STGY8[[#This Row],[SNO]]=0,0,IF(GL$10, IF(GP58&gt;=GM$8, 0, STGY8[[#This Row],[INS]]+GH58), STGY8[[#This Row],[INS]]+GH58))</f>
        <v>100</v>
      </c>
      <c r="GI59" s="18">
        <f>IF(STGY8[[#This Row],[SNO]]=0,0,IF(GL$10, IF(GP58&gt;=GM$8, 0, GI58+STGY8[[#This Row],[RTN]]), GI58+STGY8[[#This Row],[RTN]]))</f>
        <v>0</v>
      </c>
      <c r="GJ59" s="18">
        <f>STGY8[[#This Row],[RTN-TL]]-STGY8[[#This Row],[INS-TL]]</f>
        <v>-100</v>
      </c>
      <c r="GK59" s="18">
        <f>IF(STGY8[[#This Row],[SNO]]=0,0,IF(GL$10, IF(STGY8[[#This Row],[INS]]=0, 0, GN58), GN58))</f>
        <v>0</v>
      </c>
      <c r="GL59" s="18">
        <f>STGY8[[#This Row],[INS]]</f>
        <v>0</v>
      </c>
      <c r="GM59" s="18">
        <f>IF(STGY8[[#This Row],[WrL]]="Loss", (STGY8[[#This Row],[INS]]*(1 + GP$8/100)), IF(STGY8[[#This Row],[WrL]]="Won", (0), 0))</f>
        <v>0</v>
      </c>
      <c r="GN59" s="18">
        <f>IF(STGY8[[#This Row],[WrL]]="Loss", (STGY8[[#This Row],[PAM]]+STGY8[[#This Row],[LOS-TEN]]), IF(STGY8[[#This Row],[WrL]]="Won", (STGY8[[#This Row],[INS]]), 0))</f>
        <v>0</v>
      </c>
      <c r="GO59" s="18">
        <f>STGY8[[#This Row],[PAPT]]/2</f>
        <v>0</v>
      </c>
      <c r="GP59" s="43">
        <f>IF(STGY8[[#This Row],[SNO]]=0,0,IF(GL$10, IF(STGY8[[#This Row],[INS-TL]]=0, 0, STGY8[[#This Row],[PFT]]/STGY8[[#This Row],[INS-TL]]%), STGY8[[#This Row],[PFT]]/STGY8[[#This Row],[INS-TL]]%))</f>
        <v>-100</v>
      </c>
      <c r="GS59" s="20"/>
      <c r="GT59" s="21"/>
      <c r="GZ59" s="22"/>
      <c r="HB59" s="42">
        <f t="shared" si="8"/>
        <v>44</v>
      </c>
      <c r="HC59" s="12"/>
      <c r="HD59" s="18">
        <f>IF(STGY9[[#This Row],[SNO]]=0,0,IF(STGY9[[#This Row],[SNO]]=1,HJ$8,IF(HL$10, IF(HP58&gt;=HM$8,0,IF(HP58=0,HJ$8,HO58)), HO58)))</f>
        <v>0</v>
      </c>
      <c r="HE59" s="18" t="str">
        <f>IF(MAIN_STGY[[#This Row],[RSLT]]="","", MAIN_STGY[[#This Row],[RSLT]])</f>
        <v/>
      </c>
      <c r="HF5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5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59" s="18">
        <f>IF(STGY9[[#This Row],[SNO]]=0,0,IF(HL$10, IF(HP58&gt;=HM$8, 0, STGY9[[#This Row],[INS]]+HH58), STGY9[[#This Row],[INS]]+HH58))</f>
        <v>100</v>
      </c>
      <c r="HI59" s="18">
        <f>IF(STGY9[[#This Row],[SNO]]=0,0,IF(HL$10, IF(HP58&gt;=HM$8, 0, HI58+STGY9[[#This Row],[RTN]]), HI58+STGY9[[#This Row],[RTN]]))</f>
        <v>0</v>
      </c>
      <c r="HJ59" s="18">
        <f>STGY9[[#This Row],[RTN-TL]]-STGY9[[#This Row],[INS-TL]]</f>
        <v>-100</v>
      </c>
      <c r="HK59" s="18">
        <f>IF(STGY9[[#This Row],[SNO]]=0,0,IF(HL$10, IF(STGY9[[#This Row],[INS]]=0, 0, HN58), HN58))</f>
        <v>0</v>
      </c>
      <c r="HL59" s="18">
        <f>STGY9[[#This Row],[INS]]</f>
        <v>0</v>
      </c>
      <c r="HM59" s="18">
        <f>IF(STGY9[[#This Row],[WrL]]="Loss", (STGY9[[#This Row],[INS]]*(1 + HP$8/100)), IF(STGY9[[#This Row],[WrL]]="Won", (0), 0))</f>
        <v>0</v>
      </c>
      <c r="HN59" s="18">
        <f>IF(STGY9[[#This Row],[WrL]]="Loss", (STGY9[[#This Row],[PAM]]+STGY9[[#This Row],[LOS-TEN]]), IF(STGY9[[#This Row],[WrL]]="Won", (STGY9[[#This Row],[INS]]), 0))</f>
        <v>0</v>
      </c>
      <c r="HO59" s="18">
        <f>STGY9[[#This Row],[PAPT]]/2</f>
        <v>0</v>
      </c>
      <c r="HP59" s="43">
        <f>IF(STGY9[[#This Row],[SNO]]=0,0,IF(HL$10, IF(STGY9[[#This Row],[INS-TL]]=0, 0, STGY9[[#This Row],[PFT]]/STGY9[[#This Row],[INS-TL]]%), STGY9[[#This Row],[PFT]]/STGY9[[#This Row],[INS-TL]]%))</f>
        <v>-100</v>
      </c>
      <c r="HS59" s="20"/>
      <c r="HT59" s="21"/>
      <c r="HZ59" s="22"/>
      <c r="IB59" s="42">
        <f t="shared" si="9"/>
        <v>44</v>
      </c>
      <c r="IC59" s="12"/>
      <c r="ID59" s="18">
        <f>IF(STGY10[[#This Row],[SNO]]=0,0,IF(STGY10[[#This Row],[SNO]]=1,IJ$8,IF(IL$10, IF(IP58&gt;=IM$8,0,IF(IP58=0,IJ$8,IO58)), IO58)))</f>
        <v>0</v>
      </c>
      <c r="IE59" s="18" t="str">
        <f>IF(MAIN_STGY[[#This Row],[RSLT]]="","", MAIN_STGY[[#This Row],[RSLT]])</f>
        <v/>
      </c>
      <c r="IF5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5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59" s="18">
        <f>IF(STGY10[[#This Row],[SNO]]=0,0,IF(IL$10, IF(IP58&gt;=IM$8, 0, STGY10[[#This Row],[INS]]+IH58), STGY10[[#This Row],[INS]]+IH58))</f>
        <v>100</v>
      </c>
      <c r="II59" s="18">
        <f>IF(STGY10[[#This Row],[SNO]]=0,0,IF(IL$10, IF(IP58&gt;=IM$8, 0, II58+STGY10[[#This Row],[RTN]]), II58+STGY10[[#This Row],[RTN]]))</f>
        <v>0</v>
      </c>
      <c r="IJ59" s="18">
        <f>STGY10[[#This Row],[RTN-TL]]-STGY10[[#This Row],[INS-TL]]</f>
        <v>-100</v>
      </c>
      <c r="IK59" s="18">
        <f>IF(STGY10[[#This Row],[SNO]]=0,0,IF(IL$10, IF(STGY10[[#This Row],[INS]]=0, 0, IN58), IN58))</f>
        <v>0</v>
      </c>
      <c r="IL59" s="18">
        <f>STGY10[[#This Row],[INS]]</f>
        <v>0</v>
      </c>
      <c r="IM59" s="18">
        <f>IF(STGY10[[#This Row],[WrL]]="Loss", (STGY10[[#This Row],[INS]]*(1 + IP$8/100)), IF(STGY10[[#This Row],[WrL]]="Won", (0), 0))</f>
        <v>0</v>
      </c>
      <c r="IN59" s="18">
        <f>IF(STGY10[[#This Row],[WrL]]="Loss", (STGY10[[#This Row],[PAM]]+STGY10[[#This Row],[LOS-TEN]]), IF(STGY10[[#This Row],[WrL]]="Won", (STGY10[[#This Row],[INS]]), 0))</f>
        <v>0</v>
      </c>
      <c r="IO59" s="18">
        <f>STGY10[[#This Row],[PAPT]]/2</f>
        <v>0</v>
      </c>
      <c r="IP59" s="43">
        <f>IF(STGY10[[#This Row],[SNO]]=0,0,IF(IL$10, IF(STGY10[[#This Row],[INS-TL]]=0, 0, STGY10[[#This Row],[PFT]]/STGY10[[#This Row],[INS-TL]]%), STGY10[[#This Row],[PFT]]/STGY10[[#This Row],[INS-TL]]%))</f>
        <v>-100</v>
      </c>
      <c r="IS59" s="20"/>
      <c r="IT59" s="21"/>
      <c r="IZ59" s="22"/>
    </row>
    <row r="60" spans="2:260" x14ac:dyDescent="0.3">
      <c r="B60" s="89">
        <f t="shared" si="10"/>
        <v>45</v>
      </c>
      <c r="C60" s="12"/>
      <c r="D60" s="18">
        <f>IF(MAIN_STGY[[#This Row],[SNO]]=0,0,IF(MAIN_STGY[[#This Row],[SNO]]=1,J$8,IF(L$10, IF(P59&gt;=M$8,0,IF(P59=0,J$8,O59)), O59)))</f>
        <v>0</v>
      </c>
      <c r="E60" s="12"/>
      <c r="F6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0" s="18">
        <f>IF(MAIN_STGY[[#This Row],[SNO]]=0,0,IF(L$10, IF(P59&gt;=M$8, 0, MAIN_STGY[[#This Row],[INS]]+H59), MAIN_STGY[[#This Row],[INS]]+H59))</f>
        <v>100</v>
      </c>
      <c r="I60" s="18">
        <f>IF(MAIN_STGY[[#This Row],[SNO]]=0,0,IF(L$10, IF(P59&gt;=M$8, 0, I59+MAIN_STGY[[#This Row],[RTN]]), I59+MAIN_STGY[[#This Row],[RTN]]))</f>
        <v>0</v>
      </c>
      <c r="J60" s="18">
        <f>MAIN_STGY[[#This Row],[RTN-TL]]-MAIN_STGY[[#This Row],[INS-TL]]</f>
        <v>-100</v>
      </c>
      <c r="K60" s="18">
        <f>IF(MAIN_STGY[[#This Row],[SNO]]=0,0,IF(L$10, IF(MAIN_STGY[[#This Row],[INS]]=0, 0, N59), N59))</f>
        <v>0</v>
      </c>
      <c r="L60" s="18">
        <f>MAIN_STGY[[#This Row],[INS]]</f>
        <v>0</v>
      </c>
      <c r="M60" s="18">
        <f>IF(MAIN_STGY[[#This Row],[WrL]]="Loss", (MAIN_STGY[[#This Row],[INS]]*(1 + P$8/100)), IF(MAIN_STGY[[#This Row],[WrL]]="Won", (0), 0))</f>
        <v>0</v>
      </c>
      <c r="N60" s="18">
        <f>IF(MAIN_STGY[[#This Row],[WrL]]="Loss", (MAIN_STGY[[#This Row],[PAM]]+MAIN_STGY[[#This Row],[LOS-TEN]]), IF(MAIN_STGY[[#This Row],[WrL]]="Won", (MAIN_STGY[[#This Row],[INS]]), 0))</f>
        <v>0</v>
      </c>
      <c r="O60" s="18">
        <f>MAIN_STGY[[#This Row],[PAPT]]/2</f>
        <v>0</v>
      </c>
      <c r="P6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60" s="22"/>
      <c r="AB60" s="42">
        <f t="shared" si="1"/>
        <v>45</v>
      </c>
      <c r="AC60" s="12"/>
      <c r="AD60" s="18">
        <f>IF(STGY2[[#This Row],[SNO]]=0,0,IF(STGY2[[#This Row],[SNO]]=1,AJ$8,IF(AL$10, IF(AP59&gt;=AM$8,0,IF(AP59=0,AJ$8,AO59)), AO59)))</f>
        <v>0</v>
      </c>
      <c r="AE60" s="18" t="str">
        <f>IF(MAIN_STGY[[#This Row],[RSLT]]="","", MAIN_STGY[[#This Row],[RSLT]])</f>
        <v/>
      </c>
      <c r="AF6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0" s="18">
        <f>IF(STGY2[[#This Row],[SNO]]=0,0,IF(AL$10, IF(AP59&gt;=AM$8, 0, STGY2[[#This Row],[INS]]+AH59), STGY2[[#This Row],[INS]]+AH59))</f>
        <v>100</v>
      </c>
      <c r="AI60" s="18">
        <f>IF(STGY2[[#This Row],[SNO]]=0,0,IF(AL$10, IF(AP59&gt;=AM$8, 0, AI59+STGY2[[#This Row],[RTN]]), AI59+STGY2[[#This Row],[RTN]]))</f>
        <v>0</v>
      </c>
      <c r="AJ60" s="18">
        <f>STGY2[[#This Row],[RTN-TL]]-STGY2[[#This Row],[INS-TL]]</f>
        <v>-100</v>
      </c>
      <c r="AK60" s="18">
        <f>IF(STGY2[[#This Row],[SNO]]=0,0,IF(AL$10, IF(STGY2[[#This Row],[INS]]=0, 0, AN59), AN59))</f>
        <v>0</v>
      </c>
      <c r="AL60" s="18">
        <f>STGY2[[#This Row],[INS]]</f>
        <v>0</v>
      </c>
      <c r="AM60" s="18">
        <f>IF(STGY2[[#This Row],[WrL]]="Loss", (STGY2[[#This Row],[INS]]*(1 + AP$8/100)), IF(STGY2[[#This Row],[WrL]]="Won", (0), 0))</f>
        <v>0</v>
      </c>
      <c r="AN60" s="18">
        <f>IF(STGY2[[#This Row],[WrL]]="Loss", (STGY2[[#This Row],[PAM]]+STGY2[[#This Row],[LOS-TEN]]), IF(STGY2[[#This Row],[WrL]]="Won", (STGY2[[#This Row],[INS]]), 0))</f>
        <v>0</v>
      </c>
      <c r="AO60" s="18">
        <f>STGY2[[#This Row],[PAPT]]/2</f>
        <v>0</v>
      </c>
      <c r="AP60" s="43">
        <f>IF(STGY2[[#This Row],[SNO]]=0,0,IF(AL$10, IF(STGY2[[#This Row],[INS-TL]]=0, 0, STGY2[[#This Row],[PFT]]/STGY2[[#This Row],[INS-TL]]%), STGY2[[#This Row],[PFT]]/STGY2[[#This Row],[INS-TL]]%))</f>
        <v>-100</v>
      </c>
      <c r="AS60" s="20"/>
      <c r="AT60" s="21"/>
      <c r="AZ60" s="22"/>
      <c r="BB60" s="42">
        <f t="shared" si="2"/>
        <v>45</v>
      </c>
      <c r="BC60" s="12"/>
      <c r="BD60" s="18">
        <f>IF(STGY3[[#This Row],[SNO]]=0,0,IF(STGY3[[#This Row],[SNO]]=1,BJ$8,IF(BL$10, IF(BP59&gt;=BM$8,0,IF(BP59=0,BJ$8,BO59)), BO59)))</f>
        <v>0</v>
      </c>
      <c r="BE60" s="18" t="str">
        <f>IF(MAIN_STGY[[#This Row],[RSLT]]="","", MAIN_STGY[[#This Row],[RSLT]])</f>
        <v/>
      </c>
      <c r="BF6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0" s="18">
        <f>IF(STGY3[[#This Row],[SNO]]=0,0,IF(BL$10, IF(BP59&gt;=BM$8, 0, STGY3[[#This Row],[INS]]+BH59), STGY3[[#This Row],[INS]]+BH59))</f>
        <v>100</v>
      </c>
      <c r="BI60" s="18">
        <f>IF(STGY3[[#This Row],[SNO]]=0,0,IF(BL$10, IF(BP59&gt;=BM$8, 0, BI59+STGY3[[#This Row],[RTN]]), BI59+STGY3[[#This Row],[RTN]]))</f>
        <v>0</v>
      </c>
      <c r="BJ60" s="18">
        <f>STGY3[[#This Row],[RTN-TL]]-STGY3[[#This Row],[INS-TL]]</f>
        <v>-100</v>
      </c>
      <c r="BK60" s="18">
        <f>IF(STGY3[[#This Row],[SNO]]=0,0,IF(BL$10, IF(STGY3[[#This Row],[INS]]=0, 0, BN59), BN59))</f>
        <v>0</v>
      </c>
      <c r="BL60" s="18">
        <f>STGY3[[#This Row],[INS]]</f>
        <v>0</v>
      </c>
      <c r="BM60" s="18">
        <f>IF(STGY3[[#This Row],[WrL]]="Loss", (STGY3[[#This Row],[INS]]*(1 + BP$8/100)), IF(STGY3[[#This Row],[WrL]]="Won", (0), 0))</f>
        <v>0</v>
      </c>
      <c r="BN60" s="18">
        <f>IF(STGY3[[#This Row],[WrL]]="Loss", (STGY3[[#This Row],[PAM]]+STGY3[[#This Row],[LOS-TEN]]), IF(STGY3[[#This Row],[WrL]]="Won", (STGY3[[#This Row],[INS]]), 0))</f>
        <v>0</v>
      </c>
      <c r="BO60" s="18">
        <f>STGY3[[#This Row],[PAPT]]/2</f>
        <v>0</v>
      </c>
      <c r="BP60" s="43">
        <f>IF(STGY3[[#This Row],[SNO]]=0,0,IF(BL$10, IF(STGY3[[#This Row],[INS-TL]]=0, 0, STGY3[[#This Row],[PFT]]/STGY3[[#This Row],[INS-TL]]%), STGY3[[#This Row],[PFT]]/STGY3[[#This Row],[INS-TL]]%))</f>
        <v>-100</v>
      </c>
      <c r="BS60" s="20"/>
      <c r="BT60" s="21"/>
      <c r="BZ60" s="22"/>
      <c r="CB60" s="42">
        <f t="shared" si="3"/>
        <v>45</v>
      </c>
      <c r="CC60" s="12"/>
      <c r="CD60" s="18">
        <f>IF(STGY4[[#This Row],[SNO]]=0,0,IF(STGY4[[#This Row],[SNO]]=1,CJ$8,IF(CL$10, IF(CP59&gt;=CM$8,0,IF(CP59=0,CJ$8,CO59)), CO59)))</f>
        <v>0</v>
      </c>
      <c r="CE60" s="18" t="str">
        <f>IF(MAIN_STGY[[#This Row],[RSLT]]="","", MAIN_STGY[[#This Row],[RSLT]])</f>
        <v/>
      </c>
      <c r="CF6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0" s="18">
        <f>IF(STGY4[[#This Row],[SNO]]=0,0,IF(CL$10, IF(CP59&gt;=CM$8, 0, STGY4[[#This Row],[INS]]+CH59), STGY4[[#This Row],[INS]]+CH59))</f>
        <v>100</v>
      </c>
      <c r="CI60" s="18">
        <f>IF(STGY4[[#This Row],[SNO]]=0,0,IF(CL$10, IF(CP59&gt;=CM$8, 0, CI59+STGY4[[#This Row],[RTN]]), CI59+STGY4[[#This Row],[RTN]]))</f>
        <v>0</v>
      </c>
      <c r="CJ60" s="18">
        <f>STGY4[[#This Row],[RTN-TL]]-STGY4[[#This Row],[INS-TL]]</f>
        <v>-100</v>
      </c>
      <c r="CK60" s="18">
        <f>IF(STGY4[[#This Row],[SNO]]=0,0,IF(CL$10, IF(STGY4[[#This Row],[INS]]=0, 0, CN59), CN59))</f>
        <v>0</v>
      </c>
      <c r="CL60" s="18">
        <f>STGY4[[#This Row],[INS]]</f>
        <v>0</v>
      </c>
      <c r="CM60" s="18">
        <f>IF(STGY4[[#This Row],[WrL]]="Loss", (STGY4[[#This Row],[INS]]*(1 + CP$8/100)), IF(STGY4[[#This Row],[WrL]]="Won", (0), 0))</f>
        <v>0</v>
      </c>
      <c r="CN60" s="18">
        <f>IF(STGY4[[#This Row],[WrL]]="Loss", (STGY4[[#This Row],[PAM]]+STGY4[[#This Row],[LOS-TEN]]), IF(STGY4[[#This Row],[WrL]]="Won", (STGY4[[#This Row],[INS]]), 0))</f>
        <v>0</v>
      </c>
      <c r="CO60" s="18">
        <f>STGY4[[#This Row],[PAPT]]/2</f>
        <v>0</v>
      </c>
      <c r="CP60" s="43">
        <f>IF(STGY4[[#This Row],[SNO]]=0,0,IF(CL$10, IF(STGY4[[#This Row],[INS-TL]]=0, 0, STGY4[[#This Row],[PFT]]/STGY4[[#This Row],[INS-TL]]%), STGY4[[#This Row],[PFT]]/STGY4[[#This Row],[INS-TL]]%))</f>
        <v>-100</v>
      </c>
      <c r="CS60" s="20"/>
      <c r="CT60" s="21"/>
      <c r="CZ60" s="22"/>
      <c r="DB60" s="42">
        <f t="shared" si="4"/>
        <v>45</v>
      </c>
      <c r="DC60" s="12"/>
      <c r="DD60" s="18">
        <f>IF(STGY5[[#This Row],[SNO]]=0,0,IF(STGY5[[#This Row],[SNO]]=1,DJ$8,IF(DL$10, IF(DP59&gt;=DM$8,0,IF(DP59=0,DJ$8,DO59)), DO59)))</f>
        <v>0</v>
      </c>
      <c r="DE60" s="18" t="str">
        <f>IF(MAIN_STGY[[#This Row],[RSLT]]="","", MAIN_STGY[[#This Row],[RSLT]])</f>
        <v/>
      </c>
      <c r="DF6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0" s="18">
        <f>IF(STGY5[[#This Row],[SNO]]=0,0,IF(DL$10, IF(DP59&gt;=DM$8, 0, STGY5[[#This Row],[INS]]+DH59), STGY5[[#This Row],[INS]]+DH59))</f>
        <v>100</v>
      </c>
      <c r="DI60" s="18">
        <f>IF(STGY5[[#This Row],[SNO]]=0,0,IF(DL$10, IF(DP59&gt;=DM$8, 0, DI59+STGY5[[#This Row],[RTN]]), DI59+STGY5[[#This Row],[RTN]]))</f>
        <v>0</v>
      </c>
      <c r="DJ60" s="18">
        <f>STGY5[[#This Row],[RTN-TL]]-STGY5[[#This Row],[INS-TL]]</f>
        <v>-100</v>
      </c>
      <c r="DK60" s="18">
        <f>IF(STGY5[[#This Row],[SNO]]=0,0,IF(DL$10, IF(STGY5[[#This Row],[INS]]=0, 0, DN59), DN59))</f>
        <v>0</v>
      </c>
      <c r="DL60" s="18">
        <f>STGY5[[#This Row],[INS]]</f>
        <v>0</v>
      </c>
      <c r="DM60" s="18">
        <f>IF(STGY5[[#This Row],[WrL]]="Loss", (STGY5[[#This Row],[INS]]*(1 + DP$8/100)), IF(STGY5[[#This Row],[WrL]]="Won", (0), 0))</f>
        <v>0</v>
      </c>
      <c r="DN60" s="18">
        <f>IF(STGY5[[#This Row],[WrL]]="Loss", (STGY5[[#This Row],[PAM]]+STGY5[[#This Row],[LOS-TEN]]), IF(STGY5[[#This Row],[WrL]]="Won", (STGY5[[#This Row],[INS]]), 0))</f>
        <v>0</v>
      </c>
      <c r="DO60" s="18">
        <f>STGY5[[#This Row],[PAPT]]/2</f>
        <v>0</v>
      </c>
      <c r="DP60" s="43">
        <f>IF(STGY5[[#This Row],[SNO]]=0,0,IF(DL$10, IF(STGY5[[#This Row],[INS-TL]]=0, 0, STGY5[[#This Row],[PFT]]/STGY5[[#This Row],[INS-TL]]%), STGY5[[#This Row],[PFT]]/STGY5[[#This Row],[INS-TL]]%))</f>
        <v>-100</v>
      </c>
      <c r="DS60" s="20"/>
      <c r="DT60" s="21"/>
      <c r="DZ60" s="22"/>
      <c r="EB60" s="42">
        <f t="shared" si="5"/>
        <v>45</v>
      </c>
      <c r="EC60" s="12"/>
      <c r="ED60" s="18">
        <f>IF(STGY6[[#This Row],[SNO]]=0,0,IF(STGY6[[#This Row],[SNO]]=1,EJ$8,IF(EL$10, IF(EP59&gt;=EM$8,0,IF(EP59=0,EJ$8,EO59)), EO59)))</f>
        <v>0</v>
      </c>
      <c r="EE60" s="18" t="str">
        <f>IF(MAIN_STGY[[#This Row],[RSLT]]="","", MAIN_STGY[[#This Row],[RSLT]])</f>
        <v/>
      </c>
      <c r="EF6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0" s="18">
        <f>IF(STGY6[[#This Row],[SNO]]=0,0,IF(EL$10, IF(EP59&gt;=EM$8, 0, STGY6[[#This Row],[INS]]+EH59), STGY6[[#This Row],[INS]]+EH59))</f>
        <v>100</v>
      </c>
      <c r="EI60" s="18">
        <f>IF(STGY6[[#This Row],[SNO]]=0,0,IF(EL$10, IF(EP59&gt;=EM$8, 0, EI59+STGY6[[#This Row],[RTN]]), EI59+STGY6[[#This Row],[RTN]]))</f>
        <v>0</v>
      </c>
      <c r="EJ60" s="18">
        <f>STGY6[[#This Row],[RTN-TL]]-STGY6[[#This Row],[INS-TL]]</f>
        <v>-100</v>
      </c>
      <c r="EK60" s="18">
        <f>IF(STGY6[[#This Row],[SNO]]=0,0,IF(EL$10, IF(STGY6[[#This Row],[INS]]=0, 0, EN59), EN59))</f>
        <v>0</v>
      </c>
      <c r="EL60" s="18">
        <f>STGY6[[#This Row],[INS]]</f>
        <v>0</v>
      </c>
      <c r="EM60" s="18">
        <f>IF(STGY6[[#This Row],[WrL]]="Loss", (STGY6[[#This Row],[INS]]*(1 + EP$8/100)), IF(STGY6[[#This Row],[WrL]]="Won", (0), 0))</f>
        <v>0</v>
      </c>
      <c r="EN60" s="18">
        <f>IF(STGY6[[#This Row],[WrL]]="Loss", (STGY6[[#This Row],[PAM]]+STGY6[[#This Row],[LOS-TEN]]), IF(STGY6[[#This Row],[WrL]]="Won", (STGY6[[#This Row],[INS]]), 0))</f>
        <v>0</v>
      </c>
      <c r="EO60" s="18">
        <f>STGY6[[#This Row],[PAPT]]/2</f>
        <v>0</v>
      </c>
      <c r="EP60" s="43">
        <f>IF(STGY6[[#This Row],[SNO]]=0,0,IF(EL$10, IF(STGY6[[#This Row],[INS-TL]]=0, 0, STGY6[[#This Row],[PFT]]/STGY6[[#This Row],[INS-TL]]%), STGY6[[#This Row],[PFT]]/STGY6[[#This Row],[INS-TL]]%))</f>
        <v>-100</v>
      </c>
      <c r="ES60" s="20"/>
      <c r="ET60" s="21"/>
      <c r="EZ60" s="22"/>
      <c r="FB60" s="42">
        <f t="shared" si="6"/>
        <v>45</v>
      </c>
      <c r="FC60" s="12"/>
      <c r="FD60" s="18">
        <f>IF(STGY7[[#This Row],[SNO]]=0,0,IF(STGY7[[#This Row],[SNO]]=1,FJ$8,IF(FL$10, IF(FP59&gt;=FM$8,0,IF(FP59=0,FJ$8,FO59)), FO59)))</f>
        <v>0</v>
      </c>
      <c r="FE60" s="18" t="str">
        <f>IF(MAIN_STGY[[#This Row],[RSLT]]="","", MAIN_STGY[[#This Row],[RSLT]])</f>
        <v/>
      </c>
      <c r="FF6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0" s="18">
        <f>IF(STGY7[[#This Row],[SNO]]=0,0,IF(FL$10, IF(FP59&gt;=FM$8, 0, STGY7[[#This Row],[INS]]+FH59), STGY7[[#This Row],[INS]]+FH59))</f>
        <v>100</v>
      </c>
      <c r="FI60" s="18">
        <f>IF(STGY7[[#This Row],[SNO]]=0,0,IF(FL$10, IF(FP59&gt;=FM$8, 0, FI59+STGY7[[#This Row],[RTN]]), FI59+STGY7[[#This Row],[RTN]]))</f>
        <v>0</v>
      </c>
      <c r="FJ60" s="18">
        <f>STGY7[[#This Row],[RTN-TL]]-STGY7[[#This Row],[INS-TL]]</f>
        <v>-100</v>
      </c>
      <c r="FK60" s="18">
        <f>IF(STGY7[[#This Row],[SNO]]=0,0,IF(FL$10, IF(STGY7[[#This Row],[INS]]=0, 0, FN59), FN59))</f>
        <v>0</v>
      </c>
      <c r="FL60" s="18">
        <f>STGY7[[#This Row],[INS]]</f>
        <v>0</v>
      </c>
      <c r="FM60" s="18">
        <f>IF(STGY7[[#This Row],[WrL]]="Loss", (STGY7[[#This Row],[INS]]*(1 + FP$8/100)), IF(STGY7[[#This Row],[WrL]]="Won", (0), 0))</f>
        <v>0</v>
      </c>
      <c r="FN60" s="18">
        <f>IF(STGY7[[#This Row],[WrL]]="Loss", (STGY7[[#This Row],[PAM]]+STGY7[[#This Row],[LOS-TEN]]), IF(STGY7[[#This Row],[WrL]]="Won", (STGY7[[#This Row],[INS]]), 0))</f>
        <v>0</v>
      </c>
      <c r="FO60" s="18">
        <f>STGY7[[#This Row],[PAPT]]/2</f>
        <v>0</v>
      </c>
      <c r="FP60" s="43">
        <f>IF(STGY7[[#This Row],[SNO]]=0,0,IF(FL$10, IF(STGY7[[#This Row],[INS-TL]]=0, 0, STGY7[[#This Row],[PFT]]/STGY7[[#This Row],[INS-TL]]%), STGY7[[#This Row],[PFT]]/STGY7[[#This Row],[INS-TL]]%))</f>
        <v>-100</v>
      </c>
      <c r="FS60" s="20"/>
      <c r="FT60" s="21"/>
      <c r="FZ60" s="22"/>
      <c r="GB60" s="42">
        <f t="shared" si="7"/>
        <v>45</v>
      </c>
      <c r="GC60" s="12"/>
      <c r="GD60" s="18">
        <f>IF(STGY8[[#This Row],[SNO]]=0,0,IF(STGY8[[#This Row],[SNO]]=1,GJ$8,IF(GL$10, IF(GP59&gt;=GM$8,0,IF(GP59=0,GJ$8,GO59)), GO59)))</f>
        <v>0</v>
      </c>
      <c r="GE60" s="18" t="str">
        <f>IF(MAIN_STGY[[#This Row],[RSLT]]="","", MAIN_STGY[[#This Row],[RSLT]])</f>
        <v/>
      </c>
      <c r="GF6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0" s="18">
        <f>IF(STGY8[[#This Row],[SNO]]=0,0,IF(GL$10, IF(GP59&gt;=GM$8, 0, STGY8[[#This Row],[INS]]+GH59), STGY8[[#This Row],[INS]]+GH59))</f>
        <v>100</v>
      </c>
      <c r="GI60" s="18">
        <f>IF(STGY8[[#This Row],[SNO]]=0,0,IF(GL$10, IF(GP59&gt;=GM$8, 0, GI59+STGY8[[#This Row],[RTN]]), GI59+STGY8[[#This Row],[RTN]]))</f>
        <v>0</v>
      </c>
      <c r="GJ60" s="18">
        <f>STGY8[[#This Row],[RTN-TL]]-STGY8[[#This Row],[INS-TL]]</f>
        <v>-100</v>
      </c>
      <c r="GK60" s="18">
        <f>IF(STGY8[[#This Row],[SNO]]=0,0,IF(GL$10, IF(STGY8[[#This Row],[INS]]=0, 0, GN59), GN59))</f>
        <v>0</v>
      </c>
      <c r="GL60" s="18">
        <f>STGY8[[#This Row],[INS]]</f>
        <v>0</v>
      </c>
      <c r="GM60" s="18">
        <f>IF(STGY8[[#This Row],[WrL]]="Loss", (STGY8[[#This Row],[INS]]*(1 + GP$8/100)), IF(STGY8[[#This Row],[WrL]]="Won", (0), 0))</f>
        <v>0</v>
      </c>
      <c r="GN60" s="18">
        <f>IF(STGY8[[#This Row],[WrL]]="Loss", (STGY8[[#This Row],[PAM]]+STGY8[[#This Row],[LOS-TEN]]), IF(STGY8[[#This Row],[WrL]]="Won", (STGY8[[#This Row],[INS]]), 0))</f>
        <v>0</v>
      </c>
      <c r="GO60" s="18">
        <f>STGY8[[#This Row],[PAPT]]/2</f>
        <v>0</v>
      </c>
      <c r="GP60" s="43">
        <f>IF(STGY8[[#This Row],[SNO]]=0,0,IF(GL$10, IF(STGY8[[#This Row],[INS-TL]]=0, 0, STGY8[[#This Row],[PFT]]/STGY8[[#This Row],[INS-TL]]%), STGY8[[#This Row],[PFT]]/STGY8[[#This Row],[INS-TL]]%))</f>
        <v>-100</v>
      </c>
      <c r="GS60" s="20"/>
      <c r="GT60" s="21"/>
      <c r="GZ60" s="22"/>
      <c r="HB60" s="42">
        <f t="shared" si="8"/>
        <v>45</v>
      </c>
      <c r="HC60" s="12"/>
      <c r="HD60" s="18">
        <f>IF(STGY9[[#This Row],[SNO]]=0,0,IF(STGY9[[#This Row],[SNO]]=1,HJ$8,IF(HL$10, IF(HP59&gt;=HM$8,0,IF(HP59=0,HJ$8,HO59)), HO59)))</f>
        <v>0</v>
      </c>
      <c r="HE60" s="18" t="str">
        <f>IF(MAIN_STGY[[#This Row],[RSLT]]="","", MAIN_STGY[[#This Row],[RSLT]])</f>
        <v/>
      </c>
      <c r="HF6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0" s="18">
        <f>IF(STGY9[[#This Row],[SNO]]=0,0,IF(HL$10, IF(HP59&gt;=HM$8, 0, STGY9[[#This Row],[INS]]+HH59), STGY9[[#This Row],[INS]]+HH59))</f>
        <v>100</v>
      </c>
      <c r="HI60" s="18">
        <f>IF(STGY9[[#This Row],[SNO]]=0,0,IF(HL$10, IF(HP59&gt;=HM$8, 0, HI59+STGY9[[#This Row],[RTN]]), HI59+STGY9[[#This Row],[RTN]]))</f>
        <v>0</v>
      </c>
      <c r="HJ60" s="18">
        <f>STGY9[[#This Row],[RTN-TL]]-STGY9[[#This Row],[INS-TL]]</f>
        <v>-100</v>
      </c>
      <c r="HK60" s="18">
        <f>IF(STGY9[[#This Row],[SNO]]=0,0,IF(HL$10, IF(STGY9[[#This Row],[INS]]=0, 0, HN59), HN59))</f>
        <v>0</v>
      </c>
      <c r="HL60" s="18">
        <f>STGY9[[#This Row],[INS]]</f>
        <v>0</v>
      </c>
      <c r="HM60" s="18">
        <f>IF(STGY9[[#This Row],[WrL]]="Loss", (STGY9[[#This Row],[INS]]*(1 + HP$8/100)), IF(STGY9[[#This Row],[WrL]]="Won", (0), 0))</f>
        <v>0</v>
      </c>
      <c r="HN60" s="18">
        <f>IF(STGY9[[#This Row],[WrL]]="Loss", (STGY9[[#This Row],[PAM]]+STGY9[[#This Row],[LOS-TEN]]), IF(STGY9[[#This Row],[WrL]]="Won", (STGY9[[#This Row],[INS]]), 0))</f>
        <v>0</v>
      </c>
      <c r="HO60" s="18">
        <f>STGY9[[#This Row],[PAPT]]/2</f>
        <v>0</v>
      </c>
      <c r="HP60" s="43">
        <f>IF(STGY9[[#This Row],[SNO]]=0,0,IF(HL$10, IF(STGY9[[#This Row],[INS-TL]]=0, 0, STGY9[[#This Row],[PFT]]/STGY9[[#This Row],[INS-TL]]%), STGY9[[#This Row],[PFT]]/STGY9[[#This Row],[INS-TL]]%))</f>
        <v>-100</v>
      </c>
      <c r="HS60" s="20"/>
      <c r="HT60" s="21"/>
      <c r="HZ60" s="22"/>
      <c r="IB60" s="42">
        <f t="shared" si="9"/>
        <v>45</v>
      </c>
      <c r="IC60" s="12"/>
      <c r="ID60" s="18">
        <f>IF(STGY10[[#This Row],[SNO]]=0,0,IF(STGY10[[#This Row],[SNO]]=1,IJ$8,IF(IL$10, IF(IP59&gt;=IM$8,0,IF(IP59=0,IJ$8,IO59)), IO59)))</f>
        <v>0</v>
      </c>
      <c r="IE60" s="18" t="str">
        <f>IF(MAIN_STGY[[#This Row],[RSLT]]="","", MAIN_STGY[[#This Row],[RSLT]])</f>
        <v/>
      </c>
      <c r="IF6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0" s="18">
        <f>IF(STGY10[[#This Row],[SNO]]=0,0,IF(IL$10, IF(IP59&gt;=IM$8, 0, STGY10[[#This Row],[INS]]+IH59), STGY10[[#This Row],[INS]]+IH59))</f>
        <v>100</v>
      </c>
      <c r="II60" s="18">
        <f>IF(STGY10[[#This Row],[SNO]]=0,0,IF(IL$10, IF(IP59&gt;=IM$8, 0, II59+STGY10[[#This Row],[RTN]]), II59+STGY10[[#This Row],[RTN]]))</f>
        <v>0</v>
      </c>
      <c r="IJ60" s="18">
        <f>STGY10[[#This Row],[RTN-TL]]-STGY10[[#This Row],[INS-TL]]</f>
        <v>-100</v>
      </c>
      <c r="IK60" s="18">
        <f>IF(STGY10[[#This Row],[SNO]]=0,0,IF(IL$10, IF(STGY10[[#This Row],[INS]]=0, 0, IN59), IN59))</f>
        <v>0</v>
      </c>
      <c r="IL60" s="18">
        <f>STGY10[[#This Row],[INS]]</f>
        <v>0</v>
      </c>
      <c r="IM60" s="18">
        <f>IF(STGY10[[#This Row],[WrL]]="Loss", (STGY10[[#This Row],[INS]]*(1 + IP$8/100)), IF(STGY10[[#This Row],[WrL]]="Won", (0), 0))</f>
        <v>0</v>
      </c>
      <c r="IN60" s="18">
        <f>IF(STGY10[[#This Row],[WrL]]="Loss", (STGY10[[#This Row],[PAM]]+STGY10[[#This Row],[LOS-TEN]]), IF(STGY10[[#This Row],[WrL]]="Won", (STGY10[[#This Row],[INS]]), 0))</f>
        <v>0</v>
      </c>
      <c r="IO60" s="18">
        <f>STGY10[[#This Row],[PAPT]]/2</f>
        <v>0</v>
      </c>
      <c r="IP60" s="43">
        <f>IF(STGY10[[#This Row],[SNO]]=0,0,IF(IL$10, IF(STGY10[[#This Row],[INS-TL]]=0, 0, STGY10[[#This Row],[PFT]]/STGY10[[#This Row],[INS-TL]]%), STGY10[[#This Row],[PFT]]/STGY10[[#This Row],[INS-TL]]%))</f>
        <v>-100</v>
      </c>
      <c r="IS60" s="20"/>
      <c r="IT60" s="21"/>
      <c r="IZ60" s="22"/>
    </row>
    <row r="61" spans="2:260" x14ac:dyDescent="0.3">
      <c r="B61" s="89">
        <f t="shared" si="10"/>
        <v>46</v>
      </c>
      <c r="C61" s="12"/>
      <c r="D61" s="18">
        <f>IF(MAIN_STGY[[#This Row],[SNO]]=0,0,IF(MAIN_STGY[[#This Row],[SNO]]=1,J$8,IF(L$10, IF(P60&gt;=M$8,0,IF(P60=0,J$8,O60)), O60)))</f>
        <v>0</v>
      </c>
      <c r="E61" s="12"/>
      <c r="F6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1" s="18">
        <f>IF(MAIN_STGY[[#This Row],[SNO]]=0,0,IF(L$10, IF(P60&gt;=M$8, 0, MAIN_STGY[[#This Row],[INS]]+H60), MAIN_STGY[[#This Row],[INS]]+H60))</f>
        <v>100</v>
      </c>
      <c r="I61" s="18">
        <f>IF(MAIN_STGY[[#This Row],[SNO]]=0,0,IF(L$10, IF(P60&gt;=M$8, 0, I60+MAIN_STGY[[#This Row],[RTN]]), I60+MAIN_STGY[[#This Row],[RTN]]))</f>
        <v>0</v>
      </c>
      <c r="J61" s="18">
        <f>MAIN_STGY[[#This Row],[RTN-TL]]-MAIN_STGY[[#This Row],[INS-TL]]</f>
        <v>-100</v>
      </c>
      <c r="K61" s="18">
        <f>IF(MAIN_STGY[[#This Row],[SNO]]=0,0,IF(L$10, IF(MAIN_STGY[[#This Row],[INS]]=0, 0, N60), N60))</f>
        <v>0</v>
      </c>
      <c r="L61" s="18">
        <f>MAIN_STGY[[#This Row],[INS]]</f>
        <v>0</v>
      </c>
      <c r="M61" s="18">
        <f>IF(MAIN_STGY[[#This Row],[WrL]]="Loss", (MAIN_STGY[[#This Row],[INS]]*(1 + P$8/100)), IF(MAIN_STGY[[#This Row],[WrL]]="Won", (0), 0))</f>
        <v>0</v>
      </c>
      <c r="N61" s="18">
        <f>IF(MAIN_STGY[[#This Row],[WrL]]="Loss", (MAIN_STGY[[#This Row],[PAM]]+MAIN_STGY[[#This Row],[LOS-TEN]]), IF(MAIN_STGY[[#This Row],[WrL]]="Won", (MAIN_STGY[[#This Row],[INS]]), 0))</f>
        <v>0</v>
      </c>
      <c r="O61" s="18">
        <f>MAIN_STGY[[#This Row],[PAPT]]/2</f>
        <v>0</v>
      </c>
      <c r="P6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61" s="44"/>
      <c r="S61" s="45"/>
      <c r="T61" s="46"/>
      <c r="U61" s="84"/>
      <c r="V61" s="44"/>
      <c r="W61" s="44"/>
      <c r="X61" s="44"/>
      <c r="Z61" s="22"/>
      <c r="AB61" s="42">
        <f t="shared" si="1"/>
        <v>46</v>
      </c>
      <c r="AC61" s="12"/>
      <c r="AD61" s="18">
        <f>IF(STGY2[[#This Row],[SNO]]=0,0,IF(STGY2[[#This Row],[SNO]]=1,AJ$8,IF(AL$10, IF(AP60&gt;=AM$8,0,IF(AP60=0,AJ$8,AO60)), AO60)))</f>
        <v>0</v>
      </c>
      <c r="AE61" s="18" t="str">
        <f>IF(MAIN_STGY[[#This Row],[RSLT]]="","", MAIN_STGY[[#This Row],[RSLT]])</f>
        <v/>
      </c>
      <c r="AF6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1" s="18">
        <f>IF(STGY2[[#This Row],[SNO]]=0,0,IF(AL$10, IF(AP60&gt;=AM$8, 0, STGY2[[#This Row],[INS]]+AH60), STGY2[[#This Row],[INS]]+AH60))</f>
        <v>100</v>
      </c>
      <c r="AI61" s="18">
        <f>IF(STGY2[[#This Row],[SNO]]=0,0,IF(AL$10, IF(AP60&gt;=AM$8, 0, AI60+STGY2[[#This Row],[RTN]]), AI60+STGY2[[#This Row],[RTN]]))</f>
        <v>0</v>
      </c>
      <c r="AJ61" s="18">
        <f>STGY2[[#This Row],[RTN-TL]]-STGY2[[#This Row],[INS-TL]]</f>
        <v>-100</v>
      </c>
      <c r="AK61" s="18">
        <f>IF(STGY2[[#This Row],[SNO]]=0,0,IF(AL$10, IF(STGY2[[#This Row],[INS]]=0, 0, AN60), AN60))</f>
        <v>0</v>
      </c>
      <c r="AL61" s="18">
        <f>STGY2[[#This Row],[INS]]</f>
        <v>0</v>
      </c>
      <c r="AM61" s="18">
        <f>IF(STGY2[[#This Row],[WrL]]="Loss", (STGY2[[#This Row],[INS]]*(1 + AP$8/100)), IF(STGY2[[#This Row],[WrL]]="Won", (0), 0))</f>
        <v>0</v>
      </c>
      <c r="AN61" s="18">
        <f>IF(STGY2[[#This Row],[WrL]]="Loss", (STGY2[[#This Row],[PAM]]+STGY2[[#This Row],[LOS-TEN]]), IF(STGY2[[#This Row],[WrL]]="Won", (STGY2[[#This Row],[INS]]), 0))</f>
        <v>0</v>
      </c>
      <c r="AO61" s="18">
        <f>STGY2[[#This Row],[PAPT]]/2</f>
        <v>0</v>
      </c>
      <c r="AP61" s="43">
        <f>IF(STGY2[[#This Row],[SNO]]=0,0,IF(AL$10, IF(STGY2[[#This Row],[INS-TL]]=0, 0, STGY2[[#This Row],[PFT]]/STGY2[[#This Row],[INS-TL]]%), STGY2[[#This Row],[PFT]]/STGY2[[#This Row],[INS-TL]]%))</f>
        <v>-100</v>
      </c>
      <c r="AS61" s="20"/>
      <c r="AT61" s="21"/>
      <c r="AZ61" s="22"/>
      <c r="BB61" s="42">
        <f t="shared" si="2"/>
        <v>46</v>
      </c>
      <c r="BC61" s="12"/>
      <c r="BD61" s="18">
        <f>IF(STGY3[[#This Row],[SNO]]=0,0,IF(STGY3[[#This Row],[SNO]]=1,BJ$8,IF(BL$10, IF(BP60&gt;=BM$8,0,IF(BP60=0,BJ$8,BO60)), BO60)))</f>
        <v>0</v>
      </c>
      <c r="BE61" s="18" t="str">
        <f>IF(MAIN_STGY[[#This Row],[RSLT]]="","", MAIN_STGY[[#This Row],[RSLT]])</f>
        <v/>
      </c>
      <c r="BF6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1" s="18">
        <f>IF(STGY3[[#This Row],[SNO]]=0,0,IF(BL$10, IF(BP60&gt;=BM$8, 0, STGY3[[#This Row],[INS]]+BH60), STGY3[[#This Row],[INS]]+BH60))</f>
        <v>100</v>
      </c>
      <c r="BI61" s="18">
        <f>IF(STGY3[[#This Row],[SNO]]=0,0,IF(BL$10, IF(BP60&gt;=BM$8, 0, BI60+STGY3[[#This Row],[RTN]]), BI60+STGY3[[#This Row],[RTN]]))</f>
        <v>0</v>
      </c>
      <c r="BJ61" s="18">
        <f>STGY3[[#This Row],[RTN-TL]]-STGY3[[#This Row],[INS-TL]]</f>
        <v>-100</v>
      </c>
      <c r="BK61" s="18">
        <f>IF(STGY3[[#This Row],[SNO]]=0,0,IF(BL$10, IF(STGY3[[#This Row],[INS]]=0, 0, BN60), BN60))</f>
        <v>0</v>
      </c>
      <c r="BL61" s="18">
        <f>STGY3[[#This Row],[INS]]</f>
        <v>0</v>
      </c>
      <c r="BM61" s="18">
        <f>IF(STGY3[[#This Row],[WrL]]="Loss", (STGY3[[#This Row],[INS]]*(1 + BP$8/100)), IF(STGY3[[#This Row],[WrL]]="Won", (0), 0))</f>
        <v>0</v>
      </c>
      <c r="BN61" s="18">
        <f>IF(STGY3[[#This Row],[WrL]]="Loss", (STGY3[[#This Row],[PAM]]+STGY3[[#This Row],[LOS-TEN]]), IF(STGY3[[#This Row],[WrL]]="Won", (STGY3[[#This Row],[INS]]), 0))</f>
        <v>0</v>
      </c>
      <c r="BO61" s="18">
        <f>STGY3[[#This Row],[PAPT]]/2</f>
        <v>0</v>
      </c>
      <c r="BP61" s="43">
        <f>IF(STGY3[[#This Row],[SNO]]=0,0,IF(BL$10, IF(STGY3[[#This Row],[INS-TL]]=0, 0, STGY3[[#This Row],[PFT]]/STGY3[[#This Row],[INS-TL]]%), STGY3[[#This Row],[PFT]]/STGY3[[#This Row],[INS-TL]]%))</f>
        <v>-100</v>
      </c>
      <c r="BS61" s="20"/>
      <c r="BT61" s="21"/>
      <c r="BZ61" s="22"/>
      <c r="CB61" s="42">
        <f t="shared" si="3"/>
        <v>46</v>
      </c>
      <c r="CC61" s="12"/>
      <c r="CD61" s="18">
        <f>IF(STGY4[[#This Row],[SNO]]=0,0,IF(STGY4[[#This Row],[SNO]]=1,CJ$8,IF(CL$10, IF(CP60&gt;=CM$8,0,IF(CP60=0,CJ$8,CO60)), CO60)))</f>
        <v>0</v>
      </c>
      <c r="CE61" s="18" t="str">
        <f>IF(MAIN_STGY[[#This Row],[RSLT]]="","", MAIN_STGY[[#This Row],[RSLT]])</f>
        <v/>
      </c>
      <c r="CF6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1" s="18">
        <f>IF(STGY4[[#This Row],[SNO]]=0,0,IF(CL$10, IF(CP60&gt;=CM$8, 0, STGY4[[#This Row],[INS]]+CH60), STGY4[[#This Row],[INS]]+CH60))</f>
        <v>100</v>
      </c>
      <c r="CI61" s="18">
        <f>IF(STGY4[[#This Row],[SNO]]=0,0,IF(CL$10, IF(CP60&gt;=CM$8, 0, CI60+STGY4[[#This Row],[RTN]]), CI60+STGY4[[#This Row],[RTN]]))</f>
        <v>0</v>
      </c>
      <c r="CJ61" s="18">
        <f>STGY4[[#This Row],[RTN-TL]]-STGY4[[#This Row],[INS-TL]]</f>
        <v>-100</v>
      </c>
      <c r="CK61" s="18">
        <f>IF(STGY4[[#This Row],[SNO]]=0,0,IF(CL$10, IF(STGY4[[#This Row],[INS]]=0, 0, CN60), CN60))</f>
        <v>0</v>
      </c>
      <c r="CL61" s="18">
        <f>STGY4[[#This Row],[INS]]</f>
        <v>0</v>
      </c>
      <c r="CM61" s="18">
        <f>IF(STGY4[[#This Row],[WrL]]="Loss", (STGY4[[#This Row],[INS]]*(1 + CP$8/100)), IF(STGY4[[#This Row],[WrL]]="Won", (0), 0))</f>
        <v>0</v>
      </c>
      <c r="CN61" s="18">
        <f>IF(STGY4[[#This Row],[WrL]]="Loss", (STGY4[[#This Row],[PAM]]+STGY4[[#This Row],[LOS-TEN]]), IF(STGY4[[#This Row],[WrL]]="Won", (STGY4[[#This Row],[INS]]), 0))</f>
        <v>0</v>
      </c>
      <c r="CO61" s="18">
        <f>STGY4[[#This Row],[PAPT]]/2</f>
        <v>0</v>
      </c>
      <c r="CP61" s="43">
        <f>IF(STGY4[[#This Row],[SNO]]=0,0,IF(CL$10, IF(STGY4[[#This Row],[INS-TL]]=0, 0, STGY4[[#This Row],[PFT]]/STGY4[[#This Row],[INS-TL]]%), STGY4[[#This Row],[PFT]]/STGY4[[#This Row],[INS-TL]]%))</f>
        <v>-100</v>
      </c>
      <c r="CS61" s="20"/>
      <c r="CT61" s="21"/>
      <c r="CZ61" s="22"/>
      <c r="DB61" s="42">
        <f t="shared" si="4"/>
        <v>46</v>
      </c>
      <c r="DC61" s="12"/>
      <c r="DD61" s="18">
        <f>IF(STGY5[[#This Row],[SNO]]=0,0,IF(STGY5[[#This Row],[SNO]]=1,DJ$8,IF(DL$10, IF(DP60&gt;=DM$8,0,IF(DP60=0,DJ$8,DO60)), DO60)))</f>
        <v>0</v>
      </c>
      <c r="DE61" s="18" t="str">
        <f>IF(MAIN_STGY[[#This Row],[RSLT]]="","", MAIN_STGY[[#This Row],[RSLT]])</f>
        <v/>
      </c>
      <c r="DF6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1" s="18">
        <f>IF(STGY5[[#This Row],[SNO]]=0,0,IF(DL$10, IF(DP60&gt;=DM$8, 0, STGY5[[#This Row],[INS]]+DH60), STGY5[[#This Row],[INS]]+DH60))</f>
        <v>100</v>
      </c>
      <c r="DI61" s="18">
        <f>IF(STGY5[[#This Row],[SNO]]=0,0,IF(DL$10, IF(DP60&gt;=DM$8, 0, DI60+STGY5[[#This Row],[RTN]]), DI60+STGY5[[#This Row],[RTN]]))</f>
        <v>0</v>
      </c>
      <c r="DJ61" s="18">
        <f>STGY5[[#This Row],[RTN-TL]]-STGY5[[#This Row],[INS-TL]]</f>
        <v>-100</v>
      </c>
      <c r="DK61" s="18">
        <f>IF(STGY5[[#This Row],[SNO]]=0,0,IF(DL$10, IF(STGY5[[#This Row],[INS]]=0, 0, DN60), DN60))</f>
        <v>0</v>
      </c>
      <c r="DL61" s="18">
        <f>STGY5[[#This Row],[INS]]</f>
        <v>0</v>
      </c>
      <c r="DM61" s="18">
        <f>IF(STGY5[[#This Row],[WrL]]="Loss", (STGY5[[#This Row],[INS]]*(1 + DP$8/100)), IF(STGY5[[#This Row],[WrL]]="Won", (0), 0))</f>
        <v>0</v>
      </c>
      <c r="DN61" s="18">
        <f>IF(STGY5[[#This Row],[WrL]]="Loss", (STGY5[[#This Row],[PAM]]+STGY5[[#This Row],[LOS-TEN]]), IF(STGY5[[#This Row],[WrL]]="Won", (STGY5[[#This Row],[INS]]), 0))</f>
        <v>0</v>
      </c>
      <c r="DO61" s="18">
        <f>STGY5[[#This Row],[PAPT]]/2</f>
        <v>0</v>
      </c>
      <c r="DP61" s="43">
        <f>IF(STGY5[[#This Row],[SNO]]=0,0,IF(DL$10, IF(STGY5[[#This Row],[INS-TL]]=0, 0, STGY5[[#This Row],[PFT]]/STGY5[[#This Row],[INS-TL]]%), STGY5[[#This Row],[PFT]]/STGY5[[#This Row],[INS-TL]]%))</f>
        <v>-100</v>
      </c>
      <c r="DS61" s="20"/>
      <c r="DT61" s="21"/>
      <c r="DZ61" s="22"/>
      <c r="EB61" s="42">
        <f t="shared" si="5"/>
        <v>46</v>
      </c>
      <c r="EC61" s="12"/>
      <c r="ED61" s="18">
        <f>IF(STGY6[[#This Row],[SNO]]=0,0,IF(STGY6[[#This Row],[SNO]]=1,EJ$8,IF(EL$10, IF(EP60&gt;=EM$8,0,IF(EP60=0,EJ$8,EO60)), EO60)))</f>
        <v>0</v>
      </c>
      <c r="EE61" s="18" t="str">
        <f>IF(MAIN_STGY[[#This Row],[RSLT]]="","", MAIN_STGY[[#This Row],[RSLT]])</f>
        <v/>
      </c>
      <c r="EF6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1" s="18">
        <f>IF(STGY6[[#This Row],[SNO]]=0,0,IF(EL$10, IF(EP60&gt;=EM$8, 0, STGY6[[#This Row],[INS]]+EH60), STGY6[[#This Row],[INS]]+EH60))</f>
        <v>100</v>
      </c>
      <c r="EI61" s="18">
        <f>IF(STGY6[[#This Row],[SNO]]=0,0,IF(EL$10, IF(EP60&gt;=EM$8, 0, EI60+STGY6[[#This Row],[RTN]]), EI60+STGY6[[#This Row],[RTN]]))</f>
        <v>0</v>
      </c>
      <c r="EJ61" s="18">
        <f>STGY6[[#This Row],[RTN-TL]]-STGY6[[#This Row],[INS-TL]]</f>
        <v>-100</v>
      </c>
      <c r="EK61" s="18">
        <f>IF(STGY6[[#This Row],[SNO]]=0,0,IF(EL$10, IF(STGY6[[#This Row],[INS]]=0, 0, EN60), EN60))</f>
        <v>0</v>
      </c>
      <c r="EL61" s="18">
        <f>STGY6[[#This Row],[INS]]</f>
        <v>0</v>
      </c>
      <c r="EM61" s="18">
        <f>IF(STGY6[[#This Row],[WrL]]="Loss", (STGY6[[#This Row],[INS]]*(1 + EP$8/100)), IF(STGY6[[#This Row],[WrL]]="Won", (0), 0))</f>
        <v>0</v>
      </c>
      <c r="EN61" s="18">
        <f>IF(STGY6[[#This Row],[WrL]]="Loss", (STGY6[[#This Row],[PAM]]+STGY6[[#This Row],[LOS-TEN]]), IF(STGY6[[#This Row],[WrL]]="Won", (STGY6[[#This Row],[INS]]), 0))</f>
        <v>0</v>
      </c>
      <c r="EO61" s="18">
        <f>STGY6[[#This Row],[PAPT]]/2</f>
        <v>0</v>
      </c>
      <c r="EP61" s="43">
        <f>IF(STGY6[[#This Row],[SNO]]=0,0,IF(EL$10, IF(STGY6[[#This Row],[INS-TL]]=0, 0, STGY6[[#This Row],[PFT]]/STGY6[[#This Row],[INS-TL]]%), STGY6[[#This Row],[PFT]]/STGY6[[#This Row],[INS-TL]]%))</f>
        <v>-100</v>
      </c>
      <c r="ES61" s="20"/>
      <c r="ET61" s="21"/>
      <c r="EZ61" s="22"/>
      <c r="FB61" s="42">
        <f t="shared" si="6"/>
        <v>46</v>
      </c>
      <c r="FC61" s="12"/>
      <c r="FD61" s="18">
        <f>IF(STGY7[[#This Row],[SNO]]=0,0,IF(STGY7[[#This Row],[SNO]]=1,FJ$8,IF(FL$10, IF(FP60&gt;=FM$8,0,IF(FP60=0,FJ$8,FO60)), FO60)))</f>
        <v>0</v>
      </c>
      <c r="FE61" s="18" t="str">
        <f>IF(MAIN_STGY[[#This Row],[RSLT]]="","", MAIN_STGY[[#This Row],[RSLT]])</f>
        <v/>
      </c>
      <c r="FF6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1" s="18">
        <f>IF(STGY7[[#This Row],[SNO]]=0,0,IF(FL$10, IF(FP60&gt;=FM$8, 0, STGY7[[#This Row],[INS]]+FH60), STGY7[[#This Row],[INS]]+FH60))</f>
        <v>100</v>
      </c>
      <c r="FI61" s="18">
        <f>IF(STGY7[[#This Row],[SNO]]=0,0,IF(FL$10, IF(FP60&gt;=FM$8, 0, FI60+STGY7[[#This Row],[RTN]]), FI60+STGY7[[#This Row],[RTN]]))</f>
        <v>0</v>
      </c>
      <c r="FJ61" s="18">
        <f>STGY7[[#This Row],[RTN-TL]]-STGY7[[#This Row],[INS-TL]]</f>
        <v>-100</v>
      </c>
      <c r="FK61" s="18">
        <f>IF(STGY7[[#This Row],[SNO]]=0,0,IF(FL$10, IF(STGY7[[#This Row],[INS]]=0, 0, FN60), FN60))</f>
        <v>0</v>
      </c>
      <c r="FL61" s="18">
        <f>STGY7[[#This Row],[INS]]</f>
        <v>0</v>
      </c>
      <c r="FM61" s="18">
        <f>IF(STGY7[[#This Row],[WrL]]="Loss", (STGY7[[#This Row],[INS]]*(1 + FP$8/100)), IF(STGY7[[#This Row],[WrL]]="Won", (0), 0))</f>
        <v>0</v>
      </c>
      <c r="FN61" s="18">
        <f>IF(STGY7[[#This Row],[WrL]]="Loss", (STGY7[[#This Row],[PAM]]+STGY7[[#This Row],[LOS-TEN]]), IF(STGY7[[#This Row],[WrL]]="Won", (STGY7[[#This Row],[INS]]), 0))</f>
        <v>0</v>
      </c>
      <c r="FO61" s="18">
        <f>STGY7[[#This Row],[PAPT]]/2</f>
        <v>0</v>
      </c>
      <c r="FP61" s="43">
        <f>IF(STGY7[[#This Row],[SNO]]=0,0,IF(FL$10, IF(STGY7[[#This Row],[INS-TL]]=0, 0, STGY7[[#This Row],[PFT]]/STGY7[[#This Row],[INS-TL]]%), STGY7[[#This Row],[PFT]]/STGY7[[#This Row],[INS-TL]]%))</f>
        <v>-100</v>
      </c>
      <c r="FS61" s="20"/>
      <c r="FT61" s="21"/>
      <c r="FZ61" s="22"/>
      <c r="GB61" s="42">
        <f t="shared" si="7"/>
        <v>46</v>
      </c>
      <c r="GC61" s="12"/>
      <c r="GD61" s="18">
        <f>IF(STGY8[[#This Row],[SNO]]=0,0,IF(STGY8[[#This Row],[SNO]]=1,GJ$8,IF(GL$10, IF(GP60&gt;=GM$8,0,IF(GP60=0,GJ$8,GO60)), GO60)))</f>
        <v>0</v>
      </c>
      <c r="GE61" s="18" t="str">
        <f>IF(MAIN_STGY[[#This Row],[RSLT]]="","", MAIN_STGY[[#This Row],[RSLT]])</f>
        <v/>
      </c>
      <c r="GF6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1" s="18">
        <f>IF(STGY8[[#This Row],[SNO]]=0,0,IF(GL$10, IF(GP60&gt;=GM$8, 0, STGY8[[#This Row],[INS]]+GH60), STGY8[[#This Row],[INS]]+GH60))</f>
        <v>100</v>
      </c>
      <c r="GI61" s="18">
        <f>IF(STGY8[[#This Row],[SNO]]=0,0,IF(GL$10, IF(GP60&gt;=GM$8, 0, GI60+STGY8[[#This Row],[RTN]]), GI60+STGY8[[#This Row],[RTN]]))</f>
        <v>0</v>
      </c>
      <c r="GJ61" s="18">
        <f>STGY8[[#This Row],[RTN-TL]]-STGY8[[#This Row],[INS-TL]]</f>
        <v>-100</v>
      </c>
      <c r="GK61" s="18">
        <f>IF(STGY8[[#This Row],[SNO]]=0,0,IF(GL$10, IF(STGY8[[#This Row],[INS]]=0, 0, GN60), GN60))</f>
        <v>0</v>
      </c>
      <c r="GL61" s="18">
        <f>STGY8[[#This Row],[INS]]</f>
        <v>0</v>
      </c>
      <c r="GM61" s="18">
        <f>IF(STGY8[[#This Row],[WrL]]="Loss", (STGY8[[#This Row],[INS]]*(1 + GP$8/100)), IF(STGY8[[#This Row],[WrL]]="Won", (0), 0))</f>
        <v>0</v>
      </c>
      <c r="GN61" s="18">
        <f>IF(STGY8[[#This Row],[WrL]]="Loss", (STGY8[[#This Row],[PAM]]+STGY8[[#This Row],[LOS-TEN]]), IF(STGY8[[#This Row],[WrL]]="Won", (STGY8[[#This Row],[INS]]), 0))</f>
        <v>0</v>
      </c>
      <c r="GO61" s="18">
        <f>STGY8[[#This Row],[PAPT]]/2</f>
        <v>0</v>
      </c>
      <c r="GP61" s="43">
        <f>IF(STGY8[[#This Row],[SNO]]=0,0,IF(GL$10, IF(STGY8[[#This Row],[INS-TL]]=0, 0, STGY8[[#This Row],[PFT]]/STGY8[[#This Row],[INS-TL]]%), STGY8[[#This Row],[PFT]]/STGY8[[#This Row],[INS-TL]]%))</f>
        <v>-100</v>
      </c>
      <c r="GS61" s="20"/>
      <c r="GT61" s="21"/>
      <c r="GZ61" s="22"/>
      <c r="HB61" s="42">
        <f t="shared" si="8"/>
        <v>46</v>
      </c>
      <c r="HC61" s="12"/>
      <c r="HD61" s="18">
        <f>IF(STGY9[[#This Row],[SNO]]=0,0,IF(STGY9[[#This Row],[SNO]]=1,HJ$8,IF(HL$10, IF(HP60&gt;=HM$8,0,IF(HP60=0,HJ$8,HO60)), HO60)))</f>
        <v>0</v>
      </c>
      <c r="HE61" s="18" t="str">
        <f>IF(MAIN_STGY[[#This Row],[RSLT]]="","", MAIN_STGY[[#This Row],[RSLT]])</f>
        <v/>
      </c>
      <c r="HF6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1" s="18">
        <f>IF(STGY9[[#This Row],[SNO]]=0,0,IF(HL$10, IF(HP60&gt;=HM$8, 0, STGY9[[#This Row],[INS]]+HH60), STGY9[[#This Row],[INS]]+HH60))</f>
        <v>100</v>
      </c>
      <c r="HI61" s="18">
        <f>IF(STGY9[[#This Row],[SNO]]=0,0,IF(HL$10, IF(HP60&gt;=HM$8, 0, HI60+STGY9[[#This Row],[RTN]]), HI60+STGY9[[#This Row],[RTN]]))</f>
        <v>0</v>
      </c>
      <c r="HJ61" s="18">
        <f>STGY9[[#This Row],[RTN-TL]]-STGY9[[#This Row],[INS-TL]]</f>
        <v>-100</v>
      </c>
      <c r="HK61" s="18">
        <f>IF(STGY9[[#This Row],[SNO]]=0,0,IF(HL$10, IF(STGY9[[#This Row],[INS]]=0, 0, HN60), HN60))</f>
        <v>0</v>
      </c>
      <c r="HL61" s="18">
        <f>STGY9[[#This Row],[INS]]</f>
        <v>0</v>
      </c>
      <c r="HM61" s="18">
        <f>IF(STGY9[[#This Row],[WrL]]="Loss", (STGY9[[#This Row],[INS]]*(1 + HP$8/100)), IF(STGY9[[#This Row],[WrL]]="Won", (0), 0))</f>
        <v>0</v>
      </c>
      <c r="HN61" s="18">
        <f>IF(STGY9[[#This Row],[WrL]]="Loss", (STGY9[[#This Row],[PAM]]+STGY9[[#This Row],[LOS-TEN]]), IF(STGY9[[#This Row],[WrL]]="Won", (STGY9[[#This Row],[INS]]), 0))</f>
        <v>0</v>
      </c>
      <c r="HO61" s="18">
        <f>STGY9[[#This Row],[PAPT]]/2</f>
        <v>0</v>
      </c>
      <c r="HP61" s="43">
        <f>IF(STGY9[[#This Row],[SNO]]=0,0,IF(HL$10, IF(STGY9[[#This Row],[INS-TL]]=0, 0, STGY9[[#This Row],[PFT]]/STGY9[[#This Row],[INS-TL]]%), STGY9[[#This Row],[PFT]]/STGY9[[#This Row],[INS-TL]]%))</f>
        <v>-100</v>
      </c>
      <c r="HS61" s="20"/>
      <c r="HT61" s="21"/>
      <c r="HZ61" s="22"/>
      <c r="IB61" s="42">
        <f t="shared" si="9"/>
        <v>46</v>
      </c>
      <c r="IC61" s="12"/>
      <c r="ID61" s="18">
        <f>IF(STGY10[[#This Row],[SNO]]=0,0,IF(STGY10[[#This Row],[SNO]]=1,IJ$8,IF(IL$10, IF(IP60&gt;=IM$8,0,IF(IP60=0,IJ$8,IO60)), IO60)))</f>
        <v>0</v>
      </c>
      <c r="IE61" s="18" t="str">
        <f>IF(MAIN_STGY[[#This Row],[RSLT]]="","", MAIN_STGY[[#This Row],[RSLT]])</f>
        <v/>
      </c>
      <c r="IF6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1" s="18">
        <f>IF(STGY10[[#This Row],[SNO]]=0,0,IF(IL$10, IF(IP60&gt;=IM$8, 0, STGY10[[#This Row],[INS]]+IH60), STGY10[[#This Row],[INS]]+IH60))</f>
        <v>100</v>
      </c>
      <c r="II61" s="18">
        <f>IF(STGY10[[#This Row],[SNO]]=0,0,IF(IL$10, IF(IP60&gt;=IM$8, 0, II60+STGY10[[#This Row],[RTN]]), II60+STGY10[[#This Row],[RTN]]))</f>
        <v>0</v>
      </c>
      <c r="IJ61" s="18">
        <f>STGY10[[#This Row],[RTN-TL]]-STGY10[[#This Row],[INS-TL]]</f>
        <v>-100</v>
      </c>
      <c r="IK61" s="18">
        <f>IF(STGY10[[#This Row],[SNO]]=0,0,IF(IL$10, IF(STGY10[[#This Row],[INS]]=0, 0, IN60), IN60))</f>
        <v>0</v>
      </c>
      <c r="IL61" s="18">
        <f>STGY10[[#This Row],[INS]]</f>
        <v>0</v>
      </c>
      <c r="IM61" s="18">
        <f>IF(STGY10[[#This Row],[WrL]]="Loss", (STGY10[[#This Row],[INS]]*(1 + IP$8/100)), IF(STGY10[[#This Row],[WrL]]="Won", (0), 0))</f>
        <v>0</v>
      </c>
      <c r="IN61" s="18">
        <f>IF(STGY10[[#This Row],[WrL]]="Loss", (STGY10[[#This Row],[PAM]]+STGY10[[#This Row],[LOS-TEN]]), IF(STGY10[[#This Row],[WrL]]="Won", (STGY10[[#This Row],[INS]]), 0))</f>
        <v>0</v>
      </c>
      <c r="IO61" s="18">
        <f>STGY10[[#This Row],[PAPT]]/2</f>
        <v>0</v>
      </c>
      <c r="IP61" s="43">
        <f>IF(STGY10[[#This Row],[SNO]]=0,0,IF(IL$10, IF(STGY10[[#This Row],[INS-TL]]=0, 0, STGY10[[#This Row],[PFT]]/STGY10[[#This Row],[INS-TL]]%), STGY10[[#This Row],[PFT]]/STGY10[[#This Row],[INS-TL]]%))</f>
        <v>-100</v>
      </c>
      <c r="IS61" s="20"/>
      <c r="IT61" s="21"/>
      <c r="IZ61" s="22"/>
    </row>
    <row r="62" spans="2:260" x14ac:dyDescent="0.3">
      <c r="B62" s="89">
        <f t="shared" si="10"/>
        <v>47</v>
      </c>
      <c r="C62" s="12"/>
      <c r="D62" s="18">
        <f>IF(MAIN_STGY[[#This Row],[SNO]]=0,0,IF(MAIN_STGY[[#This Row],[SNO]]=1,J$8,IF(L$10, IF(P61&gt;=M$8,0,IF(P61=0,J$8,O61)), O61)))</f>
        <v>0</v>
      </c>
      <c r="E62" s="12"/>
      <c r="F6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2" s="18">
        <f>IF(MAIN_STGY[[#This Row],[SNO]]=0,0,IF(L$10, IF(P61&gt;=M$8, 0, MAIN_STGY[[#This Row],[INS]]+H61), MAIN_STGY[[#This Row],[INS]]+H61))</f>
        <v>100</v>
      </c>
      <c r="I62" s="18">
        <f>IF(MAIN_STGY[[#This Row],[SNO]]=0,0,IF(L$10, IF(P61&gt;=M$8, 0, I61+MAIN_STGY[[#This Row],[RTN]]), I61+MAIN_STGY[[#This Row],[RTN]]))</f>
        <v>0</v>
      </c>
      <c r="J62" s="18">
        <f>MAIN_STGY[[#This Row],[RTN-TL]]-MAIN_STGY[[#This Row],[INS-TL]]</f>
        <v>-100</v>
      </c>
      <c r="K62" s="18">
        <f>IF(MAIN_STGY[[#This Row],[SNO]]=0,0,IF(L$10, IF(MAIN_STGY[[#This Row],[INS]]=0, 0, N61), N61))</f>
        <v>0</v>
      </c>
      <c r="L62" s="18">
        <f>MAIN_STGY[[#This Row],[INS]]</f>
        <v>0</v>
      </c>
      <c r="M62" s="18">
        <f>IF(MAIN_STGY[[#This Row],[WrL]]="Loss", (MAIN_STGY[[#This Row],[INS]]*(1 + P$8/100)), IF(MAIN_STGY[[#This Row],[WrL]]="Won", (0), 0))</f>
        <v>0</v>
      </c>
      <c r="N62" s="18">
        <f>IF(MAIN_STGY[[#This Row],[WrL]]="Loss", (MAIN_STGY[[#This Row],[PAM]]+MAIN_STGY[[#This Row],[LOS-TEN]]), IF(MAIN_STGY[[#This Row],[WrL]]="Won", (MAIN_STGY[[#This Row],[INS]]), 0))</f>
        <v>0</v>
      </c>
      <c r="O62" s="18">
        <f>MAIN_STGY[[#This Row],[PAPT]]/2</f>
        <v>0</v>
      </c>
      <c r="P6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62" s="44"/>
      <c r="S62" s="45"/>
      <c r="T62" s="46"/>
      <c r="U62" s="84"/>
      <c r="V62" s="44"/>
      <c r="W62" s="44"/>
      <c r="X62" s="44"/>
      <c r="Z62" s="22"/>
      <c r="AB62" s="42">
        <f t="shared" si="1"/>
        <v>47</v>
      </c>
      <c r="AC62" s="12"/>
      <c r="AD62" s="18">
        <f>IF(STGY2[[#This Row],[SNO]]=0,0,IF(STGY2[[#This Row],[SNO]]=1,AJ$8,IF(AL$10, IF(AP61&gt;=AM$8,0,IF(AP61=0,AJ$8,AO61)), AO61)))</f>
        <v>0</v>
      </c>
      <c r="AE62" s="18" t="str">
        <f>IF(MAIN_STGY[[#This Row],[RSLT]]="","", MAIN_STGY[[#This Row],[RSLT]])</f>
        <v/>
      </c>
      <c r="AF6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2" s="18">
        <f>IF(STGY2[[#This Row],[SNO]]=0,0,IF(AL$10, IF(AP61&gt;=AM$8, 0, STGY2[[#This Row],[INS]]+AH61), STGY2[[#This Row],[INS]]+AH61))</f>
        <v>100</v>
      </c>
      <c r="AI62" s="18">
        <f>IF(STGY2[[#This Row],[SNO]]=0,0,IF(AL$10, IF(AP61&gt;=AM$8, 0, AI61+STGY2[[#This Row],[RTN]]), AI61+STGY2[[#This Row],[RTN]]))</f>
        <v>0</v>
      </c>
      <c r="AJ62" s="18">
        <f>STGY2[[#This Row],[RTN-TL]]-STGY2[[#This Row],[INS-TL]]</f>
        <v>-100</v>
      </c>
      <c r="AK62" s="18">
        <f>IF(STGY2[[#This Row],[SNO]]=0,0,IF(AL$10, IF(STGY2[[#This Row],[INS]]=0, 0, AN61), AN61))</f>
        <v>0</v>
      </c>
      <c r="AL62" s="18">
        <f>STGY2[[#This Row],[INS]]</f>
        <v>0</v>
      </c>
      <c r="AM62" s="18">
        <f>IF(STGY2[[#This Row],[WrL]]="Loss", (STGY2[[#This Row],[INS]]*(1 + AP$8/100)), IF(STGY2[[#This Row],[WrL]]="Won", (0), 0))</f>
        <v>0</v>
      </c>
      <c r="AN62" s="18">
        <f>IF(STGY2[[#This Row],[WrL]]="Loss", (STGY2[[#This Row],[PAM]]+STGY2[[#This Row],[LOS-TEN]]), IF(STGY2[[#This Row],[WrL]]="Won", (STGY2[[#This Row],[INS]]), 0))</f>
        <v>0</v>
      </c>
      <c r="AO62" s="18">
        <f>STGY2[[#This Row],[PAPT]]/2</f>
        <v>0</v>
      </c>
      <c r="AP62" s="43">
        <f>IF(STGY2[[#This Row],[SNO]]=0,0,IF(AL$10, IF(STGY2[[#This Row],[INS-TL]]=0, 0, STGY2[[#This Row],[PFT]]/STGY2[[#This Row],[INS-TL]]%), STGY2[[#This Row],[PFT]]/STGY2[[#This Row],[INS-TL]]%))</f>
        <v>-100</v>
      </c>
      <c r="AS62" s="20"/>
      <c r="AT62" s="21"/>
      <c r="AZ62" s="22"/>
      <c r="BB62" s="42">
        <f t="shared" si="2"/>
        <v>47</v>
      </c>
      <c r="BC62" s="12"/>
      <c r="BD62" s="18">
        <f>IF(STGY3[[#This Row],[SNO]]=0,0,IF(STGY3[[#This Row],[SNO]]=1,BJ$8,IF(BL$10, IF(BP61&gt;=BM$8,0,IF(BP61=0,BJ$8,BO61)), BO61)))</f>
        <v>0</v>
      </c>
      <c r="BE62" s="18" t="str">
        <f>IF(MAIN_STGY[[#This Row],[RSLT]]="","", MAIN_STGY[[#This Row],[RSLT]])</f>
        <v/>
      </c>
      <c r="BF6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2" s="18">
        <f>IF(STGY3[[#This Row],[SNO]]=0,0,IF(BL$10, IF(BP61&gt;=BM$8, 0, STGY3[[#This Row],[INS]]+BH61), STGY3[[#This Row],[INS]]+BH61))</f>
        <v>100</v>
      </c>
      <c r="BI62" s="18">
        <f>IF(STGY3[[#This Row],[SNO]]=0,0,IF(BL$10, IF(BP61&gt;=BM$8, 0, BI61+STGY3[[#This Row],[RTN]]), BI61+STGY3[[#This Row],[RTN]]))</f>
        <v>0</v>
      </c>
      <c r="BJ62" s="18">
        <f>STGY3[[#This Row],[RTN-TL]]-STGY3[[#This Row],[INS-TL]]</f>
        <v>-100</v>
      </c>
      <c r="BK62" s="18">
        <f>IF(STGY3[[#This Row],[SNO]]=0,0,IF(BL$10, IF(STGY3[[#This Row],[INS]]=0, 0, BN61), BN61))</f>
        <v>0</v>
      </c>
      <c r="BL62" s="18">
        <f>STGY3[[#This Row],[INS]]</f>
        <v>0</v>
      </c>
      <c r="BM62" s="18">
        <f>IF(STGY3[[#This Row],[WrL]]="Loss", (STGY3[[#This Row],[INS]]*(1 + BP$8/100)), IF(STGY3[[#This Row],[WrL]]="Won", (0), 0))</f>
        <v>0</v>
      </c>
      <c r="BN62" s="18">
        <f>IF(STGY3[[#This Row],[WrL]]="Loss", (STGY3[[#This Row],[PAM]]+STGY3[[#This Row],[LOS-TEN]]), IF(STGY3[[#This Row],[WrL]]="Won", (STGY3[[#This Row],[INS]]), 0))</f>
        <v>0</v>
      </c>
      <c r="BO62" s="18">
        <f>STGY3[[#This Row],[PAPT]]/2</f>
        <v>0</v>
      </c>
      <c r="BP62" s="43">
        <f>IF(STGY3[[#This Row],[SNO]]=0,0,IF(BL$10, IF(STGY3[[#This Row],[INS-TL]]=0, 0, STGY3[[#This Row],[PFT]]/STGY3[[#This Row],[INS-TL]]%), STGY3[[#This Row],[PFT]]/STGY3[[#This Row],[INS-TL]]%))</f>
        <v>-100</v>
      </c>
      <c r="BS62" s="20"/>
      <c r="BT62" s="21"/>
      <c r="BZ62" s="22"/>
      <c r="CB62" s="42">
        <f t="shared" si="3"/>
        <v>47</v>
      </c>
      <c r="CC62" s="12"/>
      <c r="CD62" s="18">
        <f>IF(STGY4[[#This Row],[SNO]]=0,0,IF(STGY4[[#This Row],[SNO]]=1,CJ$8,IF(CL$10, IF(CP61&gt;=CM$8,0,IF(CP61=0,CJ$8,CO61)), CO61)))</f>
        <v>0</v>
      </c>
      <c r="CE62" s="18" t="str">
        <f>IF(MAIN_STGY[[#This Row],[RSLT]]="","", MAIN_STGY[[#This Row],[RSLT]])</f>
        <v/>
      </c>
      <c r="CF6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2" s="18">
        <f>IF(STGY4[[#This Row],[SNO]]=0,0,IF(CL$10, IF(CP61&gt;=CM$8, 0, STGY4[[#This Row],[INS]]+CH61), STGY4[[#This Row],[INS]]+CH61))</f>
        <v>100</v>
      </c>
      <c r="CI62" s="18">
        <f>IF(STGY4[[#This Row],[SNO]]=0,0,IF(CL$10, IF(CP61&gt;=CM$8, 0, CI61+STGY4[[#This Row],[RTN]]), CI61+STGY4[[#This Row],[RTN]]))</f>
        <v>0</v>
      </c>
      <c r="CJ62" s="18">
        <f>STGY4[[#This Row],[RTN-TL]]-STGY4[[#This Row],[INS-TL]]</f>
        <v>-100</v>
      </c>
      <c r="CK62" s="18">
        <f>IF(STGY4[[#This Row],[SNO]]=0,0,IF(CL$10, IF(STGY4[[#This Row],[INS]]=0, 0, CN61), CN61))</f>
        <v>0</v>
      </c>
      <c r="CL62" s="18">
        <f>STGY4[[#This Row],[INS]]</f>
        <v>0</v>
      </c>
      <c r="CM62" s="18">
        <f>IF(STGY4[[#This Row],[WrL]]="Loss", (STGY4[[#This Row],[INS]]*(1 + CP$8/100)), IF(STGY4[[#This Row],[WrL]]="Won", (0), 0))</f>
        <v>0</v>
      </c>
      <c r="CN62" s="18">
        <f>IF(STGY4[[#This Row],[WrL]]="Loss", (STGY4[[#This Row],[PAM]]+STGY4[[#This Row],[LOS-TEN]]), IF(STGY4[[#This Row],[WrL]]="Won", (STGY4[[#This Row],[INS]]), 0))</f>
        <v>0</v>
      </c>
      <c r="CO62" s="18">
        <f>STGY4[[#This Row],[PAPT]]/2</f>
        <v>0</v>
      </c>
      <c r="CP62" s="43">
        <f>IF(STGY4[[#This Row],[SNO]]=0,0,IF(CL$10, IF(STGY4[[#This Row],[INS-TL]]=0, 0, STGY4[[#This Row],[PFT]]/STGY4[[#This Row],[INS-TL]]%), STGY4[[#This Row],[PFT]]/STGY4[[#This Row],[INS-TL]]%))</f>
        <v>-100</v>
      </c>
      <c r="CS62" s="20"/>
      <c r="CT62" s="21"/>
      <c r="CZ62" s="22"/>
      <c r="DB62" s="42">
        <f t="shared" si="4"/>
        <v>47</v>
      </c>
      <c r="DC62" s="12"/>
      <c r="DD62" s="18">
        <f>IF(STGY5[[#This Row],[SNO]]=0,0,IF(STGY5[[#This Row],[SNO]]=1,DJ$8,IF(DL$10, IF(DP61&gt;=DM$8,0,IF(DP61=0,DJ$8,DO61)), DO61)))</f>
        <v>0</v>
      </c>
      <c r="DE62" s="18" t="str">
        <f>IF(MAIN_STGY[[#This Row],[RSLT]]="","", MAIN_STGY[[#This Row],[RSLT]])</f>
        <v/>
      </c>
      <c r="DF6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2" s="18">
        <f>IF(STGY5[[#This Row],[SNO]]=0,0,IF(DL$10, IF(DP61&gt;=DM$8, 0, STGY5[[#This Row],[INS]]+DH61), STGY5[[#This Row],[INS]]+DH61))</f>
        <v>100</v>
      </c>
      <c r="DI62" s="18">
        <f>IF(STGY5[[#This Row],[SNO]]=0,0,IF(DL$10, IF(DP61&gt;=DM$8, 0, DI61+STGY5[[#This Row],[RTN]]), DI61+STGY5[[#This Row],[RTN]]))</f>
        <v>0</v>
      </c>
      <c r="DJ62" s="18">
        <f>STGY5[[#This Row],[RTN-TL]]-STGY5[[#This Row],[INS-TL]]</f>
        <v>-100</v>
      </c>
      <c r="DK62" s="18">
        <f>IF(STGY5[[#This Row],[SNO]]=0,0,IF(DL$10, IF(STGY5[[#This Row],[INS]]=0, 0, DN61), DN61))</f>
        <v>0</v>
      </c>
      <c r="DL62" s="18">
        <f>STGY5[[#This Row],[INS]]</f>
        <v>0</v>
      </c>
      <c r="DM62" s="18">
        <f>IF(STGY5[[#This Row],[WrL]]="Loss", (STGY5[[#This Row],[INS]]*(1 + DP$8/100)), IF(STGY5[[#This Row],[WrL]]="Won", (0), 0))</f>
        <v>0</v>
      </c>
      <c r="DN62" s="18">
        <f>IF(STGY5[[#This Row],[WrL]]="Loss", (STGY5[[#This Row],[PAM]]+STGY5[[#This Row],[LOS-TEN]]), IF(STGY5[[#This Row],[WrL]]="Won", (STGY5[[#This Row],[INS]]), 0))</f>
        <v>0</v>
      </c>
      <c r="DO62" s="18">
        <f>STGY5[[#This Row],[PAPT]]/2</f>
        <v>0</v>
      </c>
      <c r="DP62" s="43">
        <f>IF(STGY5[[#This Row],[SNO]]=0,0,IF(DL$10, IF(STGY5[[#This Row],[INS-TL]]=0, 0, STGY5[[#This Row],[PFT]]/STGY5[[#This Row],[INS-TL]]%), STGY5[[#This Row],[PFT]]/STGY5[[#This Row],[INS-TL]]%))</f>
        <v>-100</v>
      </c>
      <c r="DS62" s="20"/>
      <c r="DT62" s="21"/>
      <c r="DZ62" s="22"/>
      <c r="EB62" s="42">
        <f t="shared" si="5"/>
        <v>47</v>
      </c>
      <c r="EC62" s="12"/>
      <c r="ED62" s="18">
        <f>IF(STGY6[[#This Row],[SNO]]=0,0,IF(STGY6[[#This Row],[SNO]]=1,EJ$8,IF(EL$10, IF(EP61&gt;=EM$8,0,IF(EP61=0,EJ$8,EO61)), EO61)))</f>
        <v>0</v>
      </c>
      <c r="EE62" s="18" t="str">
        <f>IF(MAIN_STGY[[#This Row],[RSLT]]="","", MAIN_STGY[[#This Row],[RSLT]])</f>
        <v/>
      </c>
      <c r="EF6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2" s="18">
        <f>IF(STGY6[[#This Row],[SNO]]=0,0,IF(EL$10, IF(EP61&gt;=EM$8, 0, STGY6[[#This Row],[INS]]+EH61), STGY6[[#This Row],[INS]]+EH61))</f>
        <v>100</v>
      </c>
      <c r="EI62" s="18">
        <f>IF(STGY6[[#This Row],[SNO]]=0,0,IF(EL$10, IF(EP61&gt;=EM$8, 0, EI61+STGY6[[#This Row],[RTN]]), EI61+STGY6[[#This Row],[RTN]]))</f>
        <v>0</v>
      </c>
      <c r="EJ62" s="18">
        <f>STGY6[[#This Row],[RTN-TL]]-STGY6[[#This Row],[INS-TL]]</f>
        <v>-100</v>
      </c>
      <c r="EK62" s="18">
        <f>IF(STGY6[[#This Row],[SNO]]=0,0,IF(EL$10, IF(STGY6[[#This Row],[INS]]=0, 0, EN61), EN61))</f>
        <v>0</v>
      </c>
      <c r="EL62" s="18">
        <f>STGY6[[#This Row],[INS]]</f>
        <v>0</v>
      </c>
      <c r="EM62" s="18">
        <f>IF(STGY6[[#This Row],[WrL]]="Loss", (STGY6[[#This Row],[INS]]*(1 + EP$8/100)), IF(STGY6[[#This Row],[WrL]]="Won", (0), 0))</f>
        <v>0</v>
      </c>
      <c r="EN62" s="18">
        <f>IF(STGY6[[#This Row],[WrL]]="Loss", (STGY6[[#This Row],[PAM]]+STGY6[[#This Row],[LOS-TEN]]), IF(STGY6[[#This Row],[WrL]]="Won", (STGY6[[#This Row],[INS]]), 0))</f>
        <v>0</v>
      </c>
      <c r="EO62" s="18">
        <f>STGY6[[#This Row],[PAPT]]/2</f>
        <v>0</v>
      </c>
      <c r="EP62" s="43">
        <f>IF(STGY6[[#This Row],[SNO]]=0,0,IF(EL$10, IF(STGY6[[#This Row],[INS-TL]]=0, 0, STGY6[[#This Row],[PFT]]/STGY6[[#This Row],[INS-TL]]%), STGY6[[#This Row],[PFT]]/STGY6[[#This Row],[INS-TL]]%))</f>
        <v>-100</v>
      </c>
      <c r="ES62" s="20"/>
      <c r="ET62" s="21"/>
      <c r="EZ62" s="22"/>
      <c r="FB62" s="42">
        <f t="shared" si="6"/>
        <v>47</v>
      </c>
      <c r="FC62" s="12"/>
      <c r="FD62" s="18">
        <f>IF(STGY7[[#This Row],[SNO]]=0,0,IF(STGY7[[#This Row],[SNO]]=1,FJ$8,IF(FL$10, IF(FP61&gt;=FM$8,0,IF(FP61=0,FJ$8,FO61)), FO61)))</f>
        <v>0</v>
      </c>
      <c r="FE62" s="18" t="str">
        <f>IF(MAIN_STGY[[#This Row],[RSLT]]="","", MAIN_STGY[[#This Row],[RSLT]])</f>
        <v/>
      </c>
      <c r="FF6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2" s="18">
        <f>IF(STGY7[[#This Row],[SNO]]=0,0,IF(FL$10, IF(FP61&gt;=FM$8, 0, STGY7[[#This Row],[INS]]+FH61), STGY7[[#This Row],[INS]]+FH61))</f>
        <v>100</v>
      </c>
      <c r="FI62" s="18">
        <f>IF(STGY7[[#This Row],[SNO]]=0,0,IF(FL$10, IF(FP61&gt;=FM$8, 0, FI61+STGY7[[#This Row],[RTN]]), FI61+STGY7[[#This Row],[RTN]]))</f>
        <v>0</v>
      </c>
      <c r="FJ62" s="18">
        <f>STGY7[[#This Row],[RTN-TL]]-STGY7[[#This Row],[INS-TL]]</f>
        <v>-100</v>
      </c>
      <c r="FK62" s="18">
        <f>IF(STGY7[[#This Row],[SNO]]=0,0,IF(FL$10, IF(STGY7[[#This Row],[INS]]=0, 0, FN61), FN61))</f>
        <v>0</v>
      </c>
      <c r="FL62" s="18">
        <f>STGY7[[#This Row],[INS]]</f>
        <v>0</v>
      </c>
      <c r="FM62" s="18">
        <f>IF(STGY7[[#This Row],[WrL]]="Loss", (STGY7[[#This Row],[INS]]*(1 + FP$8/100)), IF(STGY7[[#This Row],[WrL]]="Won", (0), 0))</f>
        <v>0</v>
      </c>
      <c r="FN62" s="18">
        <f>IF(STGY7[[#This Row],[WrL]]="Loss", (STGY7[[#This Row],[PAM]]+STGY7[[#This Row],[LOS-TEN]]), IF(STGY7[[#This Row],[WrL]]="Won", (STGY7[[#This Row],[INS]]), 0))</f>
        <v>0</v>
      </c>
      <c r="FO62" s="18">
        <f>STGY7[[#This Row],[PAPT]]/2</f>
        <v>0</v>
      </c>
      <c r="FP62" s="43">
        <f>IF(STGY7[[#This Row],[SNO]]=0,0,IF(FL$10, IF(STGY7[[#This Row],[INS-TL]]=0, 0, STGY7[[#This Row],[PFT]]/STGY7[[#This Row],[INS-TL]]%), STGY7[[#This Row],[PFT]]/STGY7[[#This Row],[INS-TL]]%))</f>
        <v>-100</v>
      </c>
      <c r="FS62" s="20"/>
      <c r="FT62" s="21"/>
      <c r="FZ62" s="22"/>
      <c r="GB62" s="42">
        <f t="shared" si="7"/>
        <v>47</v>
      </c>
      <c r="GC62" s="12"/>
      <c r="GD62" s="18">
        <f>IF(STGY8[[#This Row],[SNO]]=0,0,IF(STGY8[[#This Row],[SNO]]=1,GJ$8,IF(GL$10, IF(GP61&gt;=GM$8,0,IF(GP61=0,GJ$8,GO61)), GO61)))</f>
        <v>0</v>
      </c>
      <c r="GE62" s="18" t="str">
        <f>IF(MAIN_STGY[[#This Row],[RSLT]]="","", MAIN_STGY[[#This Row],[RSLT]])</f>
        <v/>
      </c>
      <c r="GF6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2" s="18">
        <f>IF(STGY8[[#This Row],[SNO]]=0,0,IF(GL$10, IF(GP61&gt;=GM$8, 0, STGY8[[#This Row],[INS]]+GH61), STGY8[[#This Row],[INS]]+GH61))</f>
        <v>100</v>
      </c>
      <c r="GI62" s="18">
        <f>IF(STGY8[[#This Row],[SNO]]=0,0,IF(GL$10, IF(GP61&gt;=GM$8, 0, GI61+STGY8[[#This Row],[RTN]]), GI61+STGY8[[#This Row],[RTN]]))</f>
        <v>0</v>
      </c>
      <c r="GJ62" s="18">
        <f>STGY8[[#This Row],[RTN-TL]]-STGY8[[#This Row],[INS-TL]]</f>
        <v>-100</v>
      </c>
      <c r="GK62" s="18">
        <f>IF(STGY8[[#This Row],[SNO]]=0,0,IF(GL$10, IF(STGY8[[#This Row],[INS]]=0, 0, GN61), GN61))</f>
        <v>0</v>
      </c>
      <c r="GL62" s="18">
        <f>STGY8[[#This Row],[INS]]</f>
        <v>0</v>
      </c>
      <c r="GM62" s="18">
        <f>IF(STGY8[[#This Row],[WrL]]="Loss", (STGY8[[#This Row],[INS]]*(1 + GP$8/100)), IF(STGY8[[#This Row],[WrL]]="Won", (0), 0))</f>
        <v>0</v>
      </c>
      <c r="GN62" s="18">
        <f>IF(STGY8[[#This Row],[WrL]]="Loss", (STGY8[[#This Row],[PAM]]+STGY8[[#This Row],[LOS-TEN]]), IF(STGY8[[#This Row],[WrL]]="Won", (STGY8[[#This Row],[INS]]), 0))</f>
        <v>0</v>
      </c>
      <c r="GO62" s="18">
        <f>STGY8[[#This Row],[PAPT]]/2</f>
        <v>0</v>
      </c>
      <c r="GP62" s="43">
        <f>IF(STGY8[[#This Row],[SNO]]=0,0,IF(GL$10, IF(STGY8[[#This Row],[INS-TL]]=0, 0, STGY8[[#This Row],[PFT]]/STGY8[[#This Row],[INS-TL]]%), STGY8[[#This Row],[PFT]]/STGY8[[#This Row],[INS-TL]]%))</f>
        <v>-100</v>
      </c>
      <c r="GS62" s="20"/>
      <c r="GT62" s="21"/>
      <c r="GZ62" s="22"/>
      <c r="HB62" s="42">
        <f t="shared" si="8"/>
        <v>47</v>
      </c>
      <c r="HC62" s="12"/>
      <c r="HD62" s="18">
        <f>IF(STGY9[[#This Row],[SNO]]=0,0,IF(STGY9[[#This Row],[SNO]]=1,HJ$8,IF(HL$10, IF(HP61&gt;=HM$8,0,IF(HP61=0,HJ$8,HO61)), HO61)))</f>
        <v>0</v>
      </c>
      <c r="HE62" s="18" t="str">
        <f>IF(MAIN_STGY[[#This Row],[RSLT]]="","", MAIN_STGY[[#This Row],[RSLT]])</f>
        <v/>
      </c>
      <c r="HF6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2" s="18">
        <f>IF(STGY9[[#This Row],[SNO]]=0,0,IF(HL$10, IF(HP61&gt;=HM$8, 0, STGY9[[#This Row],[INS]]+HH61), STGY9[[#This Row],[INS]]+HH61))</f>
        <v>100</v>
      </c>
      <c r="HI62" s="18">
        <f>IF(STGY9[[#This Row],[SNO]]=0,0,IF(HL$10, IF(HP61&gt;=HM$8, 0, HI61+STGY9[[#This Row],[RTN]]), HI61+STGY9[[#This Row],[RTN]]))</f>
        <v>0</v>
      </c>
      <c r="HJ62" s="18">
        <f>STGY9[[#This Row],[RTN-TL]]-STGY9[[#This Row],[INS-TL]]</f>
        <v>-100</v>
      </c>
      <c r="HK62" s="18">
        <f>IF(STGY9[[#This Row],[SNO]]=0,0,IF(HL$10, IF(STGY9[[#This Row],[INS]]=0, 0, HN61), HN61))</f>
        <v>0</v>
      </c>
      <c r="HL62" s="18">
        <f>STGY9[[#This Row],[INS]]</f>
        <v>0</v>
      </c>
      <c r="HM62" s="18">
        <f>IF(STGY9[[#This Row],[WrL]]="Loss", (STGY9[[#This Row],[INS]]*(1 + HP$8/100)), IF(STGY9[[#This Row],[WrL]]="Won", (0), 0))</f>
        <v>0</v>
      </c>
      <c r="HN62" s="18">
        <f>IF(STGY9[[#This Row],[WrL]]="Loss", (STGY9[[#This Row],[PAM]]+STGY9[[#This Row],[LOS-TEN]]), IF(STGY9[[#This Row],[WrL]]="Won", (STGY9[[#This Row],[INS]]), 0))</f>
        <v>0</v>
      </c>
      <c r="HO62" s="18">
        <f>STGY9[[#This Row],[PAPT]]/2</f>
        <v>0</v>
      </c>
      <c r="HP62" s="43">
        <f>IF(STGY9[[#This Row],[SNO]]=0,0,IF(HL$10, IF(STGY9[[#This Row],[INS-TL]]=0, 0, STGY9[[#This Row],[PFT]]/STGY9[[#This Row],[INS-TL]]%), STGY9[[#This Row],[PFT]]/STGY9[[#This Row],[INS-TL]]%))</f>
        <v>-100</v>
      </c>
      <c r="HS62" s="20"/>
      <c r="HT62" s="21"/>
      <c r="HZ62" s="22"/>
      <c r="IB62" s="42">
        <f t="shared" si="9"/>
        <v>47</v>
      </c>
      <c r="IC62" s="12"/>
      <c r="ID62" s="18">
        <f>IF(STGY10[[#This Row],[SNO]]=0,0,IF(STGY10[[#This Row],[SNO]]=1,IJ$8,IF(IL$10, IF(IP61&gt;=IM$8,0,IF(IP61=0,IJ$8,IO61)), IO61)))</f>
        <v>0</v>
      </c>
      <c r="IE62" s="18" t="str">
        <f>IF(MAIN_STGY[[#This Row],[RSLT]]="","", MAIN_STGY[[#This Row],[RSLT]])</f>
        <v/>
      </c>
      <c r="IF6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2" s="18">
        <f>IF(STGY10[[#This Row],[SNO]]=0,0,IF(IL$10, IF(IP61&gt;=IM$8, 0, STGY10[[#This Row],[INS]]+IH61), STGY10[[#This Row],[INS]]+IH61))</f>
        <v>100</v>
      </c>
      <c r="II62" s="18">
        <f>IF(STGY10[[#This Row],[SNO]]=0,0,IF(IL$10, IF(IP61&gt;=IM$8, 0, II61+STGY10[[#This Row],[RTN]]), II61+STGY10[[#This Row],[RTN]]))</f>
        <v>0</v>
      </c>
      <c r="IJ62" s="18">
        <f>STGY10[[#This Row],[RTN-TL]]-STGY10[[#This Row],[INS-TL]]</f>
        <v>-100</v>
      </c>
      <c r="IK62" s="18">
        <f>IF(STGY10[[#This Row],[SNO]]=0,0,IF(IL$10, IF(STGY10[[#This Row],[INS]]=0, 0, IN61), IN61))</f>
        <v>0</v>
      </c>
      <c r="IL62" s="18">
        <f>STGY10[[#This Row],[INS]]</f>
        <v>0</v>
      </c>
      <c r="IM62" s="18">
        <f>IF(STGY10[[#This Row],[WrL]]="Loss", (STGY10[[#This Row],[INS]]*(1 + IP$8/100)), IF(STGY10[[#This Row],[WrL]]="Won", (0), 0))</f>
        <v>0</v>
      </c>
      <c r="IN62" s="18">
        <f>IF(STGY10[[#This Row],[WrL]]="Loss", (STGY10[[#This Row],[PAM]]+STGY10[[#This Row],[LOS-TEN]]), IF(STGY10[[#This Row],[WrL]]="Won", (STGY10[[#This Row],[INS]]), 0))</f>
        <v>0</v>
      </c>
      <c r="IO62" s="18">
        <f>STGY10[[#This Row],[PAPT]]/2</f>
        <v>0</v>
      </c>
      <c r="IP62" s="43">
        <f>IF(STGY10[[#This Row],[SNO]]=0,0,IF(IL$10, IF(STGY10[[#This Row],[INS-TL]]=0, 0, STGY10[[#This Row],[PFT]]/STGY10[[#This Row],[INS-TL]]%), STGY10[[#This Row],[PFT]]/STGY10[[#This Row],[INS-TL]]%))</f>
        <v>-100</v>
      </c>
      <c r="IS62" s="20"/>
      <c r="IT62" s="21"/>
      <c r="IZ62" s="22"/>
    </row>
    <row r="63" spans="2:260" ht="15.65" x14ac:dyDescent="0.3">
      <c r="B63" s="89">
        <f t="shared" si="10"/>
        <v>48</v>
      </c>
      <c r="C63" s="12"/>
      <c r="D63" s="18">
        <f>IF(MAIN_STGY[[#This Row],[SNO]]=0,0,IF(MAIN_STGY[[#This Row],[SNO]]=1,J$8,IF(L$10, IF(P62&gt;=M$8,0,IF(P62=0,J$8,O62)), O62)))</f>
        <v>0</v>
      </c>
      <c r="E63" s="12"/>
      <c r="F6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3" s="18">
        <f>IF(MAIN_STGY[[#This Row],[SNO]]=0,0,IF(L$10, IF(P62&gt;=M$8, 0, MAIN_STGY[[#This Row],[INS]]+H62), MAIN_STGY[[#This Row],[INS]]+H62))</f>
        <v>100</v>
      </c>
      <c r="I63" s="18">
        <f>IF(MAIN_STGY[[#This Row],[SNO]]=0,0,IF(L$10, IF(P62&gt;=M$8, 0, I62+MAIN_STGY[[#This Row],[RTN]]), I62+MAIN_STGY[[#This Row],[RTN]]))</f>
        <v>0</v>
      </c>
      <c r="J63" s="18">
        <f>MAIN_STGY[[#This Row],[RTN-TL]]-MAIN_STGY[[#This Row],[INS-TL]]</f>
        <v>-100</v>
      </c>
      <c r="K63" s="18">
        <f>IF(MAIN_STGY[[#This Row],[SNO]]=0,0,IF(L$10, IF(MAIN_STGY[[#This Row],[INS]]=0, 0, N62), N62))</f>
        <v>0</v>
      </c>
      <c r="L63" s="18">
        <f>MAIN_STGY[[#This Row],[INS]]</f>
        <v>0</v>
      </c>
      <c r="M63" s="18">
        <f>IF(MAIN_STGY[[#This Row],[WrL]]="Loss", (MAIN_STGY[[#This Row],[INS]]*(1 + P$8/100)), IF(MAIN_STGY[[#This Row],[WrL]]="Won", (0), 0))</f>
        <v>0</v>
      </c>
      <c r="N63" s="18">
        <f>IF(MAIN_STGY[[#This Row],[WrL]]="Loss", (MAIN_STGY[[#This Row],[PAM]]+MAIN_STGY[[#This Row],[LOS-TEN]]), IF(MAIN_STGY[[#This Row],[WrL]]="Won", (MAIN_STGY[[#This Row],[INS]]), 0))</f>
        <v>0</v>
      </c>
      <c r="O63" s="18">
        <f>MAIN_STGY[[#This Row],[PAPT]]/2</f>
        <v>0</v>
      </c>
      <c r="P6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63" s="52" t="s">
        <v>68</v>
      </c>
      <c r="S63" s="52" t="s">
        <v>70</v>
      </c>
      <c r="T63" s="52" t="s">
        <v>70</v>
      </c>
      <c r="U63" s="52" t="s">
        <v>70</v>
      </c>
      <c r="V63" s="52" t="s">
        <v>70</v>
      </c>
      <c r="W63" s="55"/>
      <c r="X63" s="44"/>
      <c r="Z63" s="22"/>
      <c r="AB63" s="42">
        <f t="shared" si="1"/>
        <v>48</v>
      </c>
      <c r="AC63" s="12"/>
      <c r="AD63" s="18">
        <f>IF(STGY2[[#This Row],[SNO]]=0,0,IF(STGY2[[#This Row],[SNO]]=1,AJ$8,IF(AL$10, IF(AP62&gt;=AM$8,0,IF(AP62=0,AJ$8,AO62)), AO62)))</f>
        <v>0</v>
      </c>
      <c r="AE63" s="18" t="str">
        <f>IF(MAIN_STGY[[#This Row],[RSLT]]="","", MAIN_STGY[[#This Row],[RSLT]])</f>
        <v/>
      </c>
      <c r="AF6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3" s="18">
        <f>IF(STGY2[[#This Row],[SNO]]=0,0,IF(AL$10, IF(AP62&gt;=AM$8, 0, STGY2[[#This Row],[INS]]+AH62), STGY2[[#This Row],[INS]]+AH62))</f>
        <v>100</v>
      </c>
      <c r="AI63" s="18">
        <f>IF(STGY2[[#This Row],[SNO]]=0,0,IF(AL$10, IF(AP62&gt;=AM$8, 0, AI62+STGY2[[#This Row],[RTN]]), AI62+STGY2[[#This Row],[RTN]]))</f>
        <v>0</v>
      </c>
      <c r="AJ63" s="18">
        <f>STGY2[[#This Row],[RTN-TL]]-STGY2[[#This Row],[INS-TL]]</f>
        <v>-100</v>
      </c>
      <c r="AK63" s="18">
        <f>IF(STGY2[[#This Row],[SNO]]=0,0,IF(AL$10, IF(STGY2[[#This Row],[INS]]=0, 0, AN62), AN62))</f>
        <v>0</v>
      </c>
      <c r="AL63" s="18">
        <f>STGY2[[#This Row],[INS]]</f>
        <v>0</v>
      </c>
      <c r="AM63" s="18">
        <f>IF(STGY2[[#This Row],[WrL]]="Loss", (STGY2[[#This Row],[INS]]*(1 + AP$8/100)), IF(STGY2[[#This Row],[WrL]]="Won", (0), 0))</f>
        <v>0</v>
      </c>
      <c r="AN63" s="18">
        <f>IF(STGY2[[#This Row],[WrL]]="Loss", (STGY2[[#This Row],[PAM]]+STGY2[[#This Row],[LOS-TEN]]), IF(STGY2[[#This Row],[WrL]]="Won", (STGY2[[#This Row],[INS]]), 0))</f>
        <v>0</v>
      </c>
      <c r="AO63" s="18">
        <f>STGY2[[#This Row],[PAPT]]/2</f>
        <v>0</v>
      </c>
      <c r="AP63" s="43">
        <f>IF(STGY2[[#This Row],[SNO]]=0,0,IF(AL$10, IF(STGY2[[#This Row],[INS-TL]]=0, 0, STGY2[[#This Row],[PFT]]/STGY2[[#This Row],[INS-TL]]%), STGY2[[#This Row],[PFT]]/STGY2[[#This Row],[INS-TL]]%))</f>
        <v>-100</v>
      </c>
      <c r="AS63" s="20"/>
      <c r="AT63" s="21"/>
      <c r="AZ63" s="22"/>
      <c r="BB63" s="42">
        <f t="shared" si="2"/>
        <v>48</v>
      </c>
      <c r="BC63" s="12"/>
      <c r="BD63" s="18">
        <f>IF(STGY3[[#This Row],[SNO]]=0,0,IF(STGY3[[#This Row],[SNO]]=1,BJ$8,IF(BL$10, IF(BP62&gt;=BM$8,0,IF(BP62=0,BJ$8,BO62)), BO62)))</f>
        <v>0</v>
      </c>
      <c r="BE63" s="18" t="str">
        <f>IF(MAIN_STGY[[#This Row],[RSLT]]="","", MAIN_STGY[[#This Row],[RSLT]])</f>
        <v/>
      </c>
      <c r="BF6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3" s="18">
        <f>IF(STGY3[[#This Row],[SNO]]=0,0,IF(BL$10, IF(BP62&gt;=BM$8, 0, STGY3[[#This Row],[INS]]+BH62), STGY3[[#This Row],[INS]]+BH62))</f>
        <v>100</v>
      </c>
      <c r="BI63" s="18">
        <f>IF(STGY3[[#This Row],[SNO]]=0,0,IF(BL$10, IF(BP62&gt;=BM$8, 0, BI62+STGY3[[#This Row],[RTN]]), BI62+STGY3[[#This Row],[RTN]]))</f>
        <v>0</v>
      </c>
      <c r="BJ63" s="18">
        <f>STGY3[[#This Row],[RTN-TL]]-STGY3[[#This Row],[INS-TL]]</f>
        <v>-100</v>
      </c>
      <c r="BK63" s="18">
        <f>IF(STGY3[[#This Row],[SNO]]=0,0,IF(BL$10, IF(STGY3[[#This Row],[INS]]=0, 0, BN62), BN62))</f>
        <v>0</v>
      </c>
      <c r="BL63" s="18">
        <f>STGY3[[#This Row],[INS]]</f>
        <v>0</v>
      </c>
      <c r="BM63" s="18">
        <f>IF(STGY3[[#This Row],[WrL]]="Loss", (STGY3[[#This Row],[INS]]*(1 + BP$8/100)), IF(STGY3[[#This Row],[WrL]]="Won", (0), 0))</f>
        <v>0</v>
      </c>
      <c r="BN63" s="18">
        <f>IF(STGY3[[#This Row],[WrL]]="Loss", (STGY3[[#This Row],[PAM]]+STGY3[[#This Row],[LOS-TEN]]), IF(STGY3[[#This Row],[WrL]]="Won", (STGY3[[#This Row],[INS]]), 0))</f>
        <v>0</v>
      </c>
      <c r="BO63" s="18">
        <f>STGY3[[#This Row],[PAPT]]/2</f>
        <v>0</v>
      </c>
      <c r="BP63" s="43">
        <f>IF(STGY3[[#This Row],[SNO]]=0,0,IF(BL$10, IF(STGY3[[#This Row],[INS-TL]]=0, 0, STGY3[[#This Row],[PFT]]/STGY3[[#This Row],[INS-TL]]%), STGY3[[#This Row],[PFT]]/STGY3[[#This Row],[INS-TL]]%))</f>
        <v>-100</v>
      </c>
      <c r="BS63" s="20"/>
      <c r="BT63" s="21"/>
      <c r="BZ63" s="22"/>
      <c r="CB63" s="42">
        <f t="shared" si="3"/>
        <v>48</v>
      </c>
      <c r="CC63" s="12"/>
      <c r="CD63" s="18">
        <f>IF(STGY4[[#This Row],[SNO]]=0,0,IF(STGY4[[#This Row],[SNO]]=1,CJ$8,IF(CL$10, IF(CP62&gt;=CM$8,0,IF(CP62=0,CJ$8,CO62)), CO62)))</f>
        <v>0</v>
      </c>
      <c r="CE63" s="18" t="str">
        <f>IF(MAIN_STGY[[#This Row],[RSLT]]="","", MAIN_STGY[[#This Row],[RSLT]])</f>
        <v/>
      </c>
      <c r="CF6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3" s="18">
        <f>IF(STGY4[[#This Row],[SNO]]=0,0,IF(CL$10, IF(CP62&gt;=CM$8, 0, STGY4[[#This Row],[INS]]+CH62), STGY4[[#This Row],[INS]]+CH62))</f>
        <v>100</v>
      </c>
      <c r="CI63" s="18">
        <f>IF(STGY4[[#This Row],[SNO]]=0,0,IF(CL$10, IF(CP62&gt;=CM$8, 0, CI62+STGY4[[#This Row],[RTN]]), CI62+STGY4[[#This Row],[RTN]]))</f>
        <v>0</v>
      </c>
      <c r="CJ63" s="18">
        <f>STGY4[[#This Row],[RTN-TL]]-STGY4[[#This Row],[INS-TL]]</f>
        <v>-100</v>
      </c>
      <c r="CK63" s="18">
        <f>IF(STGY4[[#This Row],[SNO]]=0,0,IF(CL$10, IF(STGY4[[#This Row],[INS]]=0, 0, CN62), CN62))</f>
        <v>0</v>
      </c>
      <c r="CL63" s="18">
        <f>STGY4[[#This Row],[INS]]</f>
        <v>0</v>
      </c>
      <c r="CM63" s="18">
        <f>IF(STGY4[[#This Row],[WrL]]="Loss", (STGY4[[#This Row],[INS]]*(1 + CP$8/100)), IF(STGY4[[#This Row],[WrL]]="Won", (0), 0))</f>
        <v>0</v>
      </c>
      <c r="CN63" s="18">
        <f>IF(STGY4[[#This Row],[WrL]]="Loss", (STGY4[[#This Row],[PAM]]+STGY4[[#This Row],[LOS-TEN]]), IF(STGY4[[#This Row],[WrL]]="Won", (STGY4[[#This Row],[INS]]), 0))</f>
        <v>0</v>
      </c>
      <c r="CO63" s="18">
        <f>STGY4[[#This Row],[PAPT]]/2</f>
        <v>0</v>
      </c>
      <c r="CP63" s="43">
        <f>IF(STGY4[[#This Row],[SNO]]=0,0,IF(CL$10, IF(STGY4[[#This Row],[INS-TL]]=0, 0, STGY4[[#This Row],[PFT]]/STGY4[[#This Row],[INS-TL]]%), STGY4[[#This Row],[PFT]]/STGY4[[#This Row],[INS-TL]]%))</f>
        <v>-100</v>
      </c>
      <c r="CS63" s="20"/>
      <c r="CT63" s="21"/>
      <c r="CZ63" s="22"/>
      <c r="DB63" s="42">
        <f t="shared" si="4"/>
        <v>48</v>
      </c>
      <c r="DC63" s="12"/>
      <c r="DD63" s="18">
        <f>IF(STGY5[[#This Row],[SNO]]=0,0,IF(STGY5[[#This Row],[SNO]]=1,DJ$8,IF(DL$10, IF(DP62&gt;=DM$8,0,IF(DP62=0,DJ$8,DO62)), DO62)))</f>
        <v>0</v>
      </c>
      <c r="DE63" s="18" t="str">
        <f>IF(MAIN_STGY[[#This Row],[RSLT]]="","", MAIN_STGY[[#This Row],[RSLT]])</f>
        <v/>
      </c>
      <c r="DF6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3" s="18">
        <f>IF(STGY5[[#This Row],[SNO]]=0,0,IF(DL$10, IF(DP62&gt;=DM$8, 0, STGY5[[#This Row],[INS]]+DH62), STGY5[[#This Row],[INS]]+DH62))</f>
        <v>100</v>
      </c>
      <c r="DI63" s="18">
        <f>IF(STGY5[[#This Row],[SNO]]=0,0,IF(DL$10, IF(DP62&gt;=DM$8, 0, DI62+STGY5[[#This Row],[RTN]]), DI62+STGY5[[#This Row],[RTN]]))</f>
        <v>0</v>
      </c>
      <c r="DJ63" s="18">
        <f>STGY5[[#This Row],[RTN-TL]]-STGY5[[#This Row],[INS-TL]]</f>
        <v>-100</v>
      </c>
      <c r="DK63" s="18">
        <f>IF(STGY5[[#This Row],[SNO]]=0,0,IF(DL$10, IF(STGY5[[#This Row],[INS]]=0, 0, DN62), DN62))</f>
        <v>0</v>
      </c>
      <c r="DL63" s="18">
        <f>STGY5[[#This Row],[INS]]</f>
        <v>0</v>
      </c>
      <c r="DM63" s="18">
        <f>IF(STGY5[[#This Row],[WrL]]="Loss", (STGY5[[#This Row],[INS]]*(1 + DP$8/100)), IF(STGY5[[#This Row],[WrL]]="Won", (0), 0))</f>
        <v>0</v>
      </c>
      <c r="DN63" s="18">
        <f>IF(STGY5[[#This Row],[WrL]]="Loss", (STGY5[[#This Row],[PAM]]+STGY5[[#This Row],[LOS-TEN]]), IF(STGY5[[#This Row],[WrL]]="Won", (STGY5[[#This Row],[INS]]), 0))</f>
        <v>0</v>
      </c>
      <c r="DO63" s="18">
        <f>STGY5[[#This Row],[PAPT]]/2</f>
        <v>0</v>
      </c>
      <c r="DP63" s="43">
        <f>IF(STGY5[[#This Row],[SNO]]=0,0,IF(DL$10, IF(STGY5[[#This Row],[INS-TL]]=0, 0, STGY5[[#This Row],[PFT]]/STGY5[[#This Row],[INS-TL]]%), STGY5[[#This Row],[PFT]]/STGY5[[#This Row],[INS-TL]]%))</f>
        <v>-100</v>
      </c>
      <c r="DS63" s="20"/>
      <c r="DT63" s="21"/>
      <c r="DZ63" s="22"/>
      <c r="EB63" s="42">
        <f t="shared" si="5"/>
        <v>48</v>
      </c>
      <c r="EC63" s="12"/>
      <c r="ED63" s="18">
        <f>IF(STGY6[[#This Row],[SNO]]=0,0,IF(STGY6[[#This Row],[SNO]]=1,EJ$8,IF(EL$10, IF(EP62&gt;=EM$8,0,IF(EP62=0,EJ$8,EO62)), EO62)))</f>
        <v>0</v>
      </c>
      <c r="EE63" s="18" t="str">
        <f>IF(MAIN_STGY[[#This Row],[RSLT]]="","", MAIN_STGY[[#This Row],[RSLT]])</f>
        <v/>
      </c>
      <c r="EF6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3" s="18">
        <f>IF(STGY6[[#This Row],[SNO]]=0,0,IF(EL$10, IF(EP62&gt;=EM$8, 0, STGY6[[#This Row],[INS]]+EH62), STGY6[[#This Row],[INS]]+EH62))</f>
        <v>100</v>
      </c>
      <c r="EI63" s="18">
        <f>IF(STGY6[[#This Row],[SNO]]=0,0,IF(EL$10, IF(EP62&gt;=EM$8, 0, EI62+STGY6[[#This Row],[RTN]]), EI62+STGY6[[#This Row],[RTN]]))</f>
        <v>0</v>
      </c>
      <c r="EJ63" s="18">
        <f>STGY6[[#This Row],[RTN-TL]]-STGY6[[#This Row],[INS-TL]]</f>
        <v>-100</v>
      </c>
      <c r="EK63" s="18">
        <f>IF(STGY6[[#This Row],[SNO]]=0,0,IF(EL$10, IF(STGY6[[#This Row],[INS]]=0, 0, EN62), EN62))</f>
        <v>0</v>
      </c>
      <c r="EL63" s="18">
        <f>STGY6[[#This Row],[INS]]</f>
        <v>0</v>
      </c>
      <c r="EM63" s="18">
        <f>IF(STGY6[[#This Row],[WrL]]="Loss", (STGY6[[#This Row],[INS]]*(1 + EP$8/100)), IF(STGY6[[#This Row],[WrL]]="Won", (0), 0))</f>
        <v>0</v>
      </c>
      <c r="EN63" s="18">
        <f>IF(STGY6[[#This Row],[WrL]]="Loss", (STGY6[[#This Row],[PAM]]+STGY6[[#This Row],[LOS-TEN]]), IF(STGY6[[#This Row],[WrL]]="Won", (STGY6[[#This Row],[INS]]), 0))</f>
        <v>0</v>
      </c>
      <c r="EO63" s="18">
        <f>STGY6[[#This Row],[PAPT]]/2</f>
        <v>0</v>
      </c>
      <c r="EP63" s="43">
        <f>IF(STGY6[[#This Row],[SNO]]=0,0,IF(EL$10, IF(STGY6[[#This Row],[INS-TL]]=0, 0, STGY6[[#This Row],[PFT]]/STGY6[[#This Row],[INS-TL]]%), STGY6[[#This Row],[PFT]]/STGY6[[#This Row],[INS-TL]]%))</f>
        <v>-100</v>
      </c>
      <c r="ES63" s="20"/>
      <c r="ET63" s="21"/>
      <c r="EZ63" s="22"/>
      <c r="FB63" s="42">
        <f t="shared" si="6"/>
        <v>48</v>
      </c>
      <c r="FC63" s="12"/>
      <c r="FD63" s="18">
        <f>IF(STGY7[[#This Row],[SNO]]=0,0,IF(STGY7[[#This Row],[SNO]]=1,FJ$8,IF(FL$10, IF(FP62&gt;=FM$8,0,IF(FP62=0,FJ$8,FO62)), FO62)))</f>
        <v>0</v>
      </c>
      <c r="FE63" s="18" t="str">
        <f>IF(MAIN_STGY[[#This Row],[RSLT]]="","", MAIN_STGY[[#This Row],[RSLT]])</f>
        <v/>
      </c>
      <c r="FF6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3" s="18">
        <f>IF(STGY7[[#This Row],[SNO]]=0,0,IF(FL$10, IF(FP62&gt;=FM$8, 0, STGY7[[#This Row],[INS]]+FH62), STGY7[[#This Row],[INS]]+FH62))</f>
        <v>100</v>
      </c>
      <c r="FI63" s="18">
        <f>IF(STGY7[[#This Row],[SNO]]=0,0,IF(FL$10, IF(FP62&gt;=FM$8, 0, FI62+STGY7[[#This Row],[RTN]]), FI62+STGY7[[#This Row],[RTN]]))</f>
        <v>0</v>
      </c>
      <c r="FJ63" s="18">
        <f>STGY7[[#This Row],[RTN-TL]]-STGY7[[#This Row],[INS-TL]]</f>
        <v>-100</v>
      </c>
      <c r="FK63" s="18">
        <f>IF(STGY7[[#This Row],[SNO]]=0,0,IF(FL$10, IF(STGY7[[#This Row],[INS]]=0, 0, FN62), FN62))</f>
        <v>0</v>
      </c>
      <c r="FL63" s="18">
        <f>STGY7[[#This Row],[INS]]</f>
        <v>0</v>
      </c>
      <c r="FM63" s="18">
        <f>IF(STGY7[[#This Row],[WrL]]="Loss", (STGY7[[#This Row],[INS]]*(1 + FP$8/100)), IF(STGY7[[#This Row],[WrL]]="Won", (0), 0))</f>
        <v>0</v>
      </c>
      <c r="FN63" s="18">
        <f>IF(STGY7[[#This Row],[WrL]]="Loss", (STGY7[[#This Row],[PAM]]+STGY7[[#This Row],[LOS-TEN]]), IF(STGY7[[#This Row],[WrL]]="Won", (STGY7[[#This Row],[INS]]), 0))</f>
        <v>0</v>
      </c>
      <c r="FO63" s="18">
        <f>STGY7[[#This Row],[PAPT]]/2</f>
        <v>0</v>
      </c>
      <c r="FP63" s="43">
        <f>IF(STGY7[[#This Row],[SNO]]=0,0,IF(FL$10, IF(STGY7[[#This Row],[INS-TL]]=0, 0, STGY7[[#This Row],[PFT]]/STGY7[[#This Row],[INS-TL]]%), STGY7[[#This Row],[PFT]]/STGY7[[#This Row],[INS-TL]]%))</f>
        <v>-100</v>
      </c>
      <c r="FS63" s="20"/>
      <c r="FT63" s="21"/>
      <c r="FZ63" s="22"/>
      <c r="GB63" s="42">
        <f t="shared" si="7"/>
        <v>48</v>
      </c>
      <c r="GC63" s="12"/>
      <c r="GD63" s="18">
        <f>IF(STGY8[[#This Row],[SNO]]=0,0,IF(STGY8[[#This Row],[SNO]]=1,GJ$8,IF(GL$10, IF(GP62&gt;=GM$8,0,IF(GP62=0,GJ$8,GO62)), GO62)))</f>
        <v>0</v>
      </c>
      <c r="GE63" s="18" t="str">
        <f>IF(MAIN_STGY[[#This Row],[RSLT]]="","", MAIN_STGY[[#This Row],[RSLT]])</f>
        <v/>
      </c>
      <c r="GF6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3" s="18">
        <f>IF(STGY8[[#This Row],[SNO]]=0,0,IF(GL$10, IF(GP62&gt;=GM$8, 0, STGY8[[#This Row],[INS]]+GH62), STGY8[[#This Row],[INS]]+GH62))</f>
        <v>100</v>
      </c>
      <c r="GI63" s="18">
        <f>IF(STGY8[[#This Row],[SNO]]=0,0,IF(GL$10, IF(GP62&gt;=GM$8, 0, GI62+STGY8[[#This Row],[RTN]]), GI62+STGY8[[#This Row],[RTN]]))</f>
        <v>0</v>
      </c>
      <c r="GJ63" s="18">
        <f>STGY8[[#This Row],[RTN-TL]]-STGY8[[#This Row],[INS-TL]]</f>
        <v>-100</v>
      </c>
      <c r="GK63" s="18">
        <f>IF(STGY8[[#This Row],[SNO]]=0,0,IF(GL$10, IF(STGY8[[#This Row],[INS]]=0, 0, GN62), GN62))</f>
        <v>0</v>
      </c>
      <c r="GL63" s="18">
        <f>STGY8[[#This Row],[INS]]</f>
        <v>0</v>
      </c>
      <c r="GM63" s="18">
        <f>IF(STGY8[[#This Row],[WrL]]="Loss", (STGY8[[#This Row],[INS]]*(1 + GP$8/100)), IF(STGY8[[#This Row],[WrL]]="Won", (0), 0))</f>
        <v>0</v>
      </c>
      <c r="GN63" s="18">
        <f>IF(STGY8[[#This Row],[WrL]]="Loss", (STGY8[[#This Row],[PAM]]+STGY8[[#This Row],[LOS-TEN]]), IF(STGY8[[#This Row],[WrL]]="Won", (STGY8[[#This Row],[INS]]), 0))</f>
        <v>0</v>
      </c>
      <c r="GO63" s="18">
        <f>STGY8[[#This Row],[PAPT]]/2</f>
        <v>0</v>
      </c>
      <c r="GP63" s="43">
        <f>IF(STGY8[[#This Row],[SNO]]=0,0,IF(GL$10, IF(STGY8[[#This Row],[INS-TL]]=0, 0, STGY8[[#This Row],[PFT]]/STGY8[[#This Row],[INS-TL]]%), STGY8[[#This Row],[PFT]]/STGY8[[#This Row],[INS-TL]]%))</f>
        <v>-100</v>
      </c>
      <c r="GS63" s="20"/>
      <c r="GT63" s="21"/>
      <c r="GZ63" s="22"/>
      <c r="HB63" s="42">
        <f t="shared" si="8"/>
        <v>48</v>
      </c>
      <c r="HC63" s="12"/>
      <c r="HD63" s="18">
        <f>IF(STGY9[[#This Row],[SNO]]=0,0,IF(STGY9[[#This Row],[SNO]]=1,HJ$8,IF(HL$10, IF(HP62&gt;=HM$8,0,IF(HP62=0,HJ$8,HO62)), HO62)))</f>
        <v>0</v>
      </c>
      <c r="HE63" s="18" t="str">
        <f>IF(MAIN_STGY[[#This Row],[RSLT]]="","", MAIN_STGY[[#This Row],[RSLT]])</f>
        <v/>
      </c>
      <c r="HF6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3" s="18">
        <f>IF(STGY9[[#This Row],[SNO]]=0,0,IF(HL$10, IF(HP62&gt;=HM$8, 0, STGY9[[#This Row],[INS]]+HH62), STGY9[[#This Row],[INS]]+HH62))</f>
        <v>100</v>
      </c>
      <c r="HI63" s="18">
        <f>IF(STGY9[[#This Row],[SNO]]=0,0,IF(HL$10, IF(HP62&gt;=HM$8, 0, HI62+STGY9[[#This Row],[RTN]]), HI62+STGY9[[#This Row],[RTN]]))</f>
        <v>0</v>
      </c>
      <c r="HJ63" s="18">
        <f>STGY9[[#This Row],[RTN-TL]]-STGY9[[#This Row],[INS-TL]]</f>
        <v>-100</v>
      </c>
      <c r="HK63" s="18">
        <f>IF(STGY9[[#This Row],[SNO]]=0,0,IF(HL$10, IF(STGY9[[#This Row],[INS]]=0, 0, HN62), HN62))</f>
        <v>0</v>
      </c>
      <c r="HL63" s="18">
        <f>STGY9[[#This Row],[INS]]</f>
        <v>0</v>
      </c>
      <c r="HM63" s="18">
        <f>IF(STGY9[[#This Row],[WrL]]="Loss", (STGY9[[#This Row],[INS]]*(1 + HP$8/100)), IF(STGY9[[#This Row],[WrL]]="Won", (0), 0))</f>
        <v>0</v>
      </c>
      <c r="HN63" s="18">
        <f>IF(STGY9[[#This Row],[WrL]]="Loss", (STGY9[[#This Row],[PAM]]+STGY9[[#This Row],[LOS-TEN]]), IF(STGY9[[#This Row],[WrL]]="Won", (STGY9[[#This Row],[INS]]), 0))</f>
        <v>0</v>
      </c>
      <c r="HO63" s="18">
        <f>STGY9[[#This Row],[PAPT]]/2</f>
        <v>0</v>
      </c>
      <c r="HP63" s="43">
        <f>IF(STGY9[[#This Row],[SNO]]=0,0,IF(HL$10, IF(STGY9[[#This Row],[INS-TL]]=0, 0, STGY9[[#This Row],[PFT]]/STGY9[[#This Row],[INS-TL]]%), STGY9[[#This Row],[PFT]]/STGY9[[#This Row],[INS-TL]]%))</f>
        <v>-100</v>
      </c>
      <c r="HS63" s="20"/>
      <c r="HT63" s="21"/>
      <c r="HZ63" s="22"/>
      <c r="IB63" s="42">
        <f t="shared" si="9"/>
        <v>48</v>
      </c>
      <c r="IC63" s="12"/>
      <c r="ID63" s="18">
        <f>IF(STGY10[[#This Row],[SNO]]=0,0,IF(STGY10[[#This Row],[SNO]]=1,IJ$8,IF(IL$10, IF(IP62&gt;=IM$8,0,IF(IP62=0,IJ$8,IO62)), IO62)))</f>
        <v>0</v>
      </c>
      <c r="IE63" s="18" t="str">
        <f>IF(MAIN_STGY[[#This Row],[RSLT]]="","", MAIN_STGY[[#This Row],[RSLT]])</f>
        <v/>
      </c>
      <c r="IF6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3" s="18">
        <f>IF(STGY10[[#This Row],[SNO]]=0,0,IF(IL$10, IF(IP62&gt;=IM$8, 0, STGY10[[#This Row],[INS]]+IH62), STGY10[[#This Row],[INS]]+IH62))</f>
        <v>100</v>
      </c>
      <c r="II63" s="18">
        <f>IF(STGY10[[#This Row],[SNO]]=0,0,IF(IL$10, IF(IP62&gt;=IM$8, 0, II62+STGY10[[#This Row],[RTN]]), II62+STGY10[[#This Row],[RTN]]))</f>
        <v>0</v>
      </c>
      <c r="IJ63" s="18">
        <f>STGY10[[#This Row],[RTN-TL]]-STGY10[[#This Row],[INS-TL]]</f>
        <v>-100</v>
      </c>
      <c r="IK63" s="18">
        <f>IF(STGY10[[#This Row],[SNO]]=0,0,IF(IL$10, IF(STGY10[[#This Row],[INS]]=0, 0, IN62), IN62))</f>
        <v>0</v>
      </c>
      <c r="IL63" s="18">
        <f>STGY10[[#This Row],[INS]]</f>
        <v>0</v>
      </c>
      <c r="IM63" s="18">
        <f>IF(STGY10[[#This Row],[WrL]]="Loss", (STGY10[[#This Row],[INS]]*(1 + IP$8/100)), IF(STGY10[[#This Row],[WrL]]="Won", (0), 0))</f>
        <v>0</v>
      </c>
      <c r="IN63" s="18">
        <f>IF(STGY10[[#This Row],[WrL]]="Loss", (STGY10[[#This Row],[PAM]]+STGY10[[#This Row],[LOS-TEN]]), IF(STGY10[[#This Row],[WrL]]="Won", (STGY10[[#This Row],[INS]]), 0))</f>
        <v>0</v>
      </c>
      <c r="IO63" s="18">
        <f>STGY10[[#This Row],[PAPT]]/2</f>
        <v>0</v>
      </c>
      <c r="IP63" s="43">
        <f>IF(STGY10[[#This Row],[SNO]]=0,0,IF(IL$10, IF(STGY10[[#This Row],[INS-TL]]=0, 0, STGY10[[#This Row],[PFT]]/STGY10[[#This Row],[INS-TL]]%), STGY10[[#This Row],[PFT]]/STGY10[[#This Row],[INS-TL]]%))</f>
        <v>-100</v>
      </c>
      <c r="IS63" s="20"/>
      <c r="IT63" s="21"/>
      <c r="IZ63" s="22"/>
    </row>
    <row r="64" spans="2:260" ht="15.65" x14ac:dyDescent="0.3">
      <c r="B64" s="89">
        <f t="shared" si="10"/>
        <v>49</v>
      </c>
      <c r="C64" s="12"/>
      <c r="D64" s="18">
        <f>IF(MAIN_STGY[[#This Row],[SNO]]=0,0,IF(MAIN_STGY[[#This Row],[SNO]]=1,J$8,IF(L$10, IF(P63&gt;=M$8,0,IF(P63=0,J$8,O63)), O63)))</f>
        <v>0</v>
      </c>
      <c r="E64" s="12"/>
      <c r="F6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4" s="18">
        <f>IF(MAIN_STGY[[#This Row],[SNO]]=0,0,IF(L$10, IF(P63&gt;=M$8, 0, MAIN_STGY[[#This Row],[INS]]+H63), MAIN_STGY[[#This Row],[INS]]+H63))</f>
        <v>100</v>
      </c>
      <c r="I64" s="18">
        <f>IF(MAIN_STGY[[#This Row],[SNO]]=0,0,IF(L$10, IF(P63&gt;=M$8, 0, I63+MAIN_STGY[[#This Row],[RTN]]), I63+MAIN_STGY[[#This Row],[RTN]]))</f>
        <v>0</v>
      </c>
      <c r="J64" s="18">
        <f>MAIN_STGY[[#This Row],[RTN-TL]]-MAIN_STGY[[#This Row],[INS-TL]]</f>
        <v>-100</v>
      </c>
      <c r="K64" s="18">
        <f>IF(MAIN_STGY[[#This Row],[SNO]]=0,0,IF(L$10, IF(MAIN_STGY[[#This Row],[INS]]=0, 0, N63), N63))</f>
        <v>0</v>
      </c>
      <c r="L64" s="18">
        <f>MAIN_STGY[[#This Row],[INS]]</f>
        <v>0</v>
      </c>
      <c r="M64" s="18">
        <f>IF(MAIN_STGY[[#This Row],[WrL]]="Loss", (MAIN_STGY[[#This Row],[INS]]*(1 + P$8/100)), IF(MAIN_STGY[[#This Row],[WrL]]="Won", (0), 0))</f>
        <v>0</v>
      </c>
      <c r="N64" s="18">
        <f>IF(MAIN_STGY[[#This Row],[WrL]]="Loss", (MAIN_STGY[[#This Row],[PAM]]+MAIN_STGY[[#This Row],[LOS-TEN]]), IF(MAIN_STGY[[#This Row],[WrL]]="Won", (MAIN_STGY[[#This Row],[INS]]), 0))</f>
        <v>0</v>
      </c>
      <c r="O64" s="18">
        <f>MAIN_STGY[[#This Row],[PAPT]]/2</f>
        <v>0</v>
      </c>
      <c r="P6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64" s="53" t="s">
        <v>69</v>
      </c>
      <c r="S64" s="53" t="s">
        <v>69</v>
      </c>
      <c r="T64" s="53" t="s">
        <v>69</v>
      </c>
      <c r="U64" s="53" t="s">
        <v>69</v>
      </c>
      <c r="V64" s="53" t="s">
        <v>69</v>
      </c>
      <c r="W64" s="55"/>
      <c r="X64" s="44"/>
      <c r="Z64" s="22"/>
      <c r="AB64" s="42">
        <f t="shared" si="1"/>
        <v>49</v>
      </c>
      <c r="AC64" s="12"/>
      <c r="AD64" s="18">
        <f>IF(STGY2[[#This Row],[SNO]]=0,0,IF(STGY2[[#This Row],[SNO]]=1,AJ$8,IF(AL$10, IF(AP63&gt;=AM$8,0,IF(AP63=0,AJ$8,AO63)), AO63)))</f>
        <v>0</v>
      </c>
      <c r="AE64" s="18" t="str">
        <f>IF(MAIN_STGY[[#This Row],[RSLT]]="","", MAIN_STGY[[#This Row],[RSLT]])</f>
        <v/>
      </c>
      <c r="AF6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4" s="18">
        <f>IF(STGY2[[#This Row],[SNO]]=0,0,IF(AL$10, IF(AP63&gt;=AM$8, 0, STGY2[[#This Row],[INS]]+AH63), STGY2[[#This Row],[INS]]+AH63))</f>
        <v>100</v>
      </c>
      <c r="AI64" s="18">
        <f>IF(STGY2[[#This Row],[SNO]]=0,0,IF(AL$10, IF(AP63&gt;=AM$8, 0, AI63+STGY2[[#This Row],[RTN]]), AI63+STGY2[[#This Row],[RTN]]))</f>
        <v>0</v>
      </c>
      <c r="AJ64" s="18">
        <f>STGY2[[#This Row],[RTN-TL]]-STGY2[[#This Row],[INS-TL]]</f>
        <v>-100</v>
      </c>
      <c r="AK64" s="18">
        <f>IF(STGY2[[#This Row],[SNO]]=0,0,IF(AL$10, IF(STGY2[[#This Row],[INS]]=0, 0, AN63), AN63))</f>
        <v>0</v>
      </c>
      <c r="AL64" s="18">
        <f>STGY2[[#This Row],[INS]]</f>
        <v>0</v>
      </c>
      <c r="AM64" s="18">
        <f>IF(STGY2[[#This Row],[WrL]]="Loss", (STGY2[[#This Row],[INS]]*(1 + AP$8/100)), IF(STGY2[[#This Row],[WrL]]="Won", (0), 0))</f>
        <v>0</v>
      </c>
      <c r="AN64" s="18">
        <f>IF(STGY2[[#This Row],[WrL]]="Loss", (STGY2[[#This Row],[PAM]]+STGY2[[#This Row],[LOS-TEN]]), IF(STGY2[[#This Row],[WrL]]="Won", (STGY2[[#This Row],[INS]]), 0))</f>
        <v>0</v>
      </c>
      <c r="AO64" s="18">
        <f>STGY2[[#This Row],[PAPT]]/2</f>
        <v>0</v>
      </c>
      <c r="AP64" s="43">
        <f>IF(STGY2[[#This Row],[SNO]]=0,0,IF(AL$10, IF(STGY2[[#This Row],[INS-TL]]=0, 0, STGY2[[#This Row],[PFT]]/STGY2[[#This Row],[INS-TL]]%), STGY2[[#This Row],[PFT]]/STGY2[[#This Row],[INS-TL]]%))</f>
        <v>-100</v>
      </c>
      <c r="AS64" s="20"/>
      <c r="AT64" s="21"/>
      <c r="AZ64" s="22"/>
      <c r="BB64" s="42">
        <f t="shared" si="2"/>
        <v>49</v>
      </c>
      <c r="BC64" s="12"/>
      <c r="BD64" s="18">
        <f>IF(STGY3[[#This Row],[SNO]]=0,0,IF(STGY3[[#This Row],[SNO]]=1,BJ$8,IF(BL$10, IF(BP63&gt;=BM$8,0,IF(BP63=0,BJ$8,BO63)), BO63)))</f>
        <v>0</v>
      </c>
      <c r="BE64" s="18" t="str">
        <f>IF(MAIN_STGY[[#This Row],[RSLT]]="","", MAIN_STGY[[#This Row],[RSLT]])</f>
        <v/>
      </c>
      <c r="BF6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4" s="18">
        <f>IF(STGY3[[#This Row],[SNO]]=0,0,IF(BL$10, IF(BP63&gt;=BM$8, 0, STGY3[[#This Row],[INS]]+BH63), STGY3[[#This Row],[INS]]+BH63))</f>
        <v>100</v>
      </c>
      <c r="BI64" s="18">
        <f>IF(STGY3[[#This Row],[SNO]]=0,0,IF(BL$10, IF(BP63&gt;=BM$8, 0, BI63+STGY3[[#This Row],[RTN]]), BI63+STGY3[[#This Row],[RTN]]))</f>
        <v>0</v>
      </c>
      <c r="BJ64" s="18">
        <f>STGY3[[#This Row],[RTN-TL]]-STGY3[[#This Row],[INS-TL]]</f>
        <v>-100</v>
      </c>
      <c r="BK64" s="18">
        <f>IF(STGY3[[#This Row],[SNO]]=0,0,IF(BL$10, IF(STGY3[[#This Row],[INS]]=0, 0, BN63), BN63))</f>
        <v>0</v>
      </c>
      <c r="BL64" s="18">
        <f>STGY3[[#This Row],[INS]]</f>
        <v>0</v>
      </c>
      <c r="BM64" s="18">
        <f>IF(STGY3[[#This Row],[WrL]]="Loss", (STGY3[[#This Row],[INS]]*(1 + BP$8/100)), IF(STGY3[[#This Row],[WrL]]="Won", (0), 0))</f>
        <v>0</v>
      </c>
      <c r="BN64" s="18">
        <f>IF(STGY3[[#This Row],[WrL]]="Loss", (STGY3[[#This Row],[PAM]]+STGY3[[#This Row],[LOS-TEN]]), IF(STGY3[[#This Row],[WrL]]="Won", (STGY3[[#This Row],[INS]]), 0))</f>
        <v>0</v>
      </c>
      <c r="BO64" s="18">
        <f>STGY3[[#This Row],[PAPT]]/2</f>
        <v>0</v>
      </c>
      <c r="BP64" s="43">
        <f>IF(STGY3[[#This Row],[SNO]]=0,0,IF(BL$10, IF(STGY3[[#This Row],[INS-TL]]=0, 0, STGY3[[#This Row],[PFT]]/STGY3[[#This Row],[INS-TL]]%), STGY3[[#This Row],[PFT]]/STGY3[[#This Row],[INS-TL]]%))</f>
        <v>-100</v>
      </c>
      <c r="BS64" s="20"/>
      <c r="BT64" s="21"/>
      <c r="BZ64" s="22"/>
      <c r="CB64" s="42">
        <f t="shared" si="3"/>
        <v>49</v>
      </c>
      <c r="CC64" s="12"/>
      <c r="CD64" s="18">
        <f>IF(STGY4[[#This Row],[SNO]]=0,0,IF(STGY4[[#This Row],[SNO]]=1,CJ$8,IF(CL$10, IF(CP63&gt;=CM$8,0,IF(CP63=0,CJ$8,CO63)), CO63)))</f>
        <v>0</v>
      </c>
      <c r="CE64" s="18" t="str">
        <f>IF(MAIN_STGY[[#This Row],[RSLT]]="","", MAIN_STGY[[#This Row],[RSLT]])</f>
        <v/>
      </c>
      <c r="CF6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4" s="18">
        <f>IF(STGY4[[#This Row],[SNO]]=0,0,IF(CL$10, IF(CP63&gt;=CM$8, 0, STGY4[[#This Row],[INS]]+CH63), STGY4[[#This Row],[INS]]+CH63))</f>
        <v>100</v>
      </c>
      <c r="CI64" s="18">
        <f>IF(STGY4[[#This Row],[SNO]]=0,0,IF(CL$10, IF(CP63&gt;=CM$8, 0, CI63+STGY4[[#This Row],[RTN]]), CI63+STGY4[[#This Row],[RTN]]))</f>
        <v>0</v>
      </c>
      <c r="CJ64" s="18">
        <f>STGY4[[#This Row],[RTN-TL]]-STGY4[[#This Row],[INS-TL]]</f>
        <v>-100</v>
      </c>
      <c r="CK64" s="18">
        <f>IF(STGY4[[#This Row],[SNO]]=0,0,IF(CL$10, IF(STGY4[[#This Row],[INS]]=0, 0, CN63), CN63))</f>
        <v>0</v>
      </c>
      <c r="CL64" s="18">
        <f>STGY4[[#This Row],[INS]]</f>
        <v>0</v>
      </c>
      <c r="CM64" s="18">
        <f>IF(STGY4[[#This Row],[WrL]]="Loss", (STGY4[[#This Row],[INS]]*(1 + CP$8/100)), IF(STGY4[[#This Row],[WrL]]="Won", (0), 0))</f>
        <v>0</v>
      </c>
      <c r="CN64" s="18">
        <f>IF(STGY4[[#This Row],[WrL]]="Loss", (STGY4[[#This Row],[PAM]]+STGY4[[#This Row],[LOS-TEN]]), IF(STGY4[[#This Row],[WrL]]="Won", (STGY4[[#This Row],[INS]]), 0))</f>
        <v>0</v>
      </c>
      <c r="CO64" s="18">
        <f>STGY4[[#This Row],[PAPT]]/2</f>
        <v>0</v>
      </c>
      <c r="CP64" s="43">
        <f>IF(STGY4[[#This Row],[SNO]]=0,0,IF(CL$10, IF(STGY4[[#This Row],[INS-TL]]=0, 0, STGY4[[#This Row],[PFT]]/STGY4[[#This Row],[INS-TL]]%), STGY4[[#This Row],[PFT]]/STGY4[[#This Row],[INS-TL]]%))</f>
        <v>-100</v>
      </c>
      <c r="CS64" s="20"/>
      <c r="CT64" s="21"/>
      <c r="CZ64" s="22"/>
      <c r="DB64" s="42">
        <f t="shared" si="4"/>
        <v>49</v>
      </c>
      <c r="DC64" s="12"/>
      <c r="DD64" s="18">
        <f>IF(STGY5[[#This Row],[SNO]]=0,0,IF(STGY5[[#This Row],[SNO]]=1,DJ$8,IF(DL$10, IF(DP63&gt;=DM$8,0,IF(DP63=0,DJ$8,DO63)), DO63)))</f>
        <v>0</v>
      </c>
      <c r="DE64" s="18" t="str">
        <f>IF(MAIN_STGY[[#This Row],[RSLT]]="","", MAIN_STGY[[#This Row],[RSLT]])</f>
        <v/>
      </c>
      <c r="DF6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4" s="18">
        <f>IF(STGY5[[#This Row],[SNO]]=0,0,IF(DL$10, IF(DP63&gt;=DM$8, 0, STGY5[[#This Row],[INS]]+DH63), STGY5[[#This Row],[INS]]+DH63))</f>
        <v>100</v>
      </c>
      <c r="DI64" s="18">
        <f>IF(STGY5[[#This Row],[SNO]]=0,0,IF(DL$10, IF(DP63&gt;=DM$8, 0, DI63+STGY5[[#This Row],[RTN]]), DI63+STGY5[[#This Row],[RTN]]))</f>
        <v>0</v>
      </c>
      <c r="DJ64" s="18">
        <f>STGY5[[#This Row],[RTN-TL]]-STGY5[[#This Row],[INS-TL]]</f>
        <v>-100</v>
      </c>
      <c r="DK64" s="18">
        <f>IF(STGY5[[#This Row],[SNO]]=0,0,IF(DL$10, IF(STGY5[[#This Row],[INS]]=0, 0, DN63), DN63))</f>
        <v>0</v>
      </c>
      <c r="DL64" s="18">
        <f>STGY5[[#This Row],[INS]]</f>
        <v>0</v>
      </c>
      <c r="DM64" s="18">
        <f>IF(STGY5[[#This Row],[WrL]]="Loss", (STGY5[[#This Row],[INS]]*(1 + DP$8/100)), IF(STGY5[[#This Row],[WrL]]="Won", (0), 0))</f>
        <v>0</v>
      </c>
      <c r="DN64" s="18">
        <f>IF(STGY5[[#This Row],[WrL]]="Loss", (STGY5[[#This Row],[PAM]]+STGY5[[#This Row],[LOS-TEN]]), IF(STGY5[[#This Row],[WrL]]="Won", (STGY5[[#This Row],[INS]]), 0))</f>
        <v>0</v>
      </c>
      <c r="DO64" s="18">
        <f>STGY5[[#This Row],[PAPT]]/2</f>
        <v>0</v>
      </c>
      <c r="DP64" s="43">
        <f>IF(STGY5[[#This Row],[SNO]]=0,0,IF(DL$10, IF(STGY5[[#This Row],[INS-TL]]=0, 0, STGY5[[#This Row],[PFT]]/STGY5[[#This Row],[INS-TL]]%), STGY5[[#This Row],[PFT]]/STGY5[[#This Row],[INS-TL]]%))</f>
        <v>-100</v>
      </c>
      <c r="DS64" s="20"/>
      <c r="DT64" s="21"/>
      <c r="DZ64" s="22"/>
      <c r="EB64" s="42">
        <f t="shared" si="5"/>
        <v>49</v>
      </c>
      <c r="EC64" s="12"/>
      <c r="ED64" s="18">
        <f>IF(STGY6[[#This Row],[SNO]]=0,0,IF(STGY6[[#This Row],[SNO]]=1,EJ$8,IF(EL$10, IF(EP63&gt;=EM$8,0,IF(EP63=0,EJ$8,EO63)), EO63)))</f>
        <v>0</v>
      </c>
      <c r="EE64" s="18" t="str">
        <f>IF(MAIN_STGY[[#This Row],[RSLT]]="","", MAIN_STGY[[#This Row],[RSLT]])</f>
        <v/>
      </c>
      <c r="EF6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4" s="18">
        <f>IF(STGY6[[#This Row],[SNO]]=0,0,IF(EL$10, IF(EP63&gt;=EM$8, 0, STGY6[[#This Row],[INS]]+EH63), STGY6[[#This Row],[INS]]+EH63))</f>
        <v>100</v>
      </c>
      <c r="EI64" s="18">
        <f>IF(STGY6[[#This Row],[SNO]]=0,0,IF(EL$10, IF(EP63&gt;=EM$8, 0, EI63+STGY6[[#This Row],[RTN]]), EI63+STGY6[[#This Row],[RTN]]))</f>
        <v>0</v>
      </c>
      <c r="EJ64" s="18">
        <f>STGY6[[#This Row],[RTN-TL]]-STGY6[[#This Row],[INS-TL]]</f>
        <v>-100</v>
      </c>
      <c r="EK64" s="18">
        <f>IF(STGY6[[#This Row],[SNO]]=0,0,IF(EL$10, IF(STGY6[[#This Row],[INS]]=0, 0, EN63), EN63))</f>
        <v>0</v>
      </c>
      <c r="EL64" s="18">
        <f>STGY6[[#This Row],[INS]]</f>
        <v>0</v>
      </c>
      <c r="EM64" s="18">
        <f>IF(STGY6[[#This Row],[WrL]]="Loss", (STGY6[[#This Row],[INS]]*(1 + EP$8/100)), IF(STGY6[[#This Row],[WrL]]="Won", (0), 0))</f>
        <v>0</v>
      </c>
      <c r="EN64" s="18">
        <f>IF(STGY6[[#This Row],[WrL]]="Loss", (STGY6[[#This Row],[PAM]]+STGY6[[#This Row],[LOS-TEN]]), IF(STGY6[[#This Row],[WrL]]="Won", (STGY6[[#This Row],[INS]]), 0))</f>
        <v>0</v>
      </c>
      <c r="EO64" s="18">
        <f>STGY6[[#This Row],[PAPT]]/2</f>
        <v>0</v>
      </c>
      <c r="EP64" s="43">
        <f>IF(STGY6[[#This Row],[SNO]]=0,0,IF(EL$10, IF(STGY6[[#This Row],[INS-TL]]=0, 0, STGY6[[#This Row],[PFT]]/STGY6[[#This Row],[INS-TL]]%), STGY6[[#This Row],[PFT]]/STGY6[[#This Row],[INS-TL]]%))</f>
        <v>-100</v>
      </c>
      <c r="ES64" s="20"/>
      <c r="ET64" s="21"/>
      <c r="EZ64" s="22"/>
      <c r="FB64" s="42">
        <f t="shared" si="6"/>
        <v>49</v>
      </c>
      <c r="FC64" s="12"/>
      <c r="FD64" s="18">
        <f>IF(STGY7[[#This Row],[SNO]]=0,0,IF(STGY7[[#This Row],[SNO]]=1,FJ$8,IF(FL$10, IF(FP63&gt;=FM$8,0,IF(FP63=0,FJ$8,FO63)), FO63)))</f>
        <v>0</v>
      </c>
      <c r="FE64" s="18" t="str">
        <f>IF(MAIN_STGY[[#This Row],[RSLT]]="","", MAIN_STGY[[#This Row],[RSLT]])</f>
        <v/>
      </c>
      <c r="FF6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4" s="18">
        <f>IF(STGY7[[#This Row],[SNO]]=0,0,IF(FL$10, IF(FP63&gt;=FM$8, 0, STGY7[[#This Row],[INS]]+FH63), STGY7[[#This Row],[INS]]+FH63))</f>
        <v>100</v>
      </c>
      <c r="FI64" s="18">
        <f>IF(STGY7[[#This Row],[SNO]]=0,0,IF(FL$10, IF(FP63&gt;=FM$8, 0, FI63+STGY7[[#This Row],[RTN]]), FI63+STGY7[[#This Row],[RTN]]))</f>
        <v>0</v>
      </c>
      <c r="FJ64" s="18">
        <f>STGY7[[#This Row],[RTN-TL]]-STGY7[[#This Row],[INS-TL]]</f>
        <v>-100</v>
      </c>
      <c r="FK64" s="18">
        <f>IF(STGY7[[#This Row],[SNO]]=0,0,IF(FL$10, IF(STGY7[[#This Row],[INS]]=0, 0, FN63), FN63))</f>
        <v>0</v>
      </c>
      <c r="FL64" s="18">
        <f>STGY7[[#This Row],[INS]]</f>
        <v>0</v>
      </c>
      <c r="FM64" s="18">
        <f>IF(STGY7[[#This Row],[WrL]]="Loss", (STGY7[[#This Row],[INS]]*(1 + FP$8/100)), IF(STGY7[[#This Row],[WrL]]="Won", (0), 0))</f>
        <v>0</v>
      </c>
      <c r="FN64" s="18">
        <f>IF(STGY7[[#This Row],[WrL]]="Loss", (STGY7[[#This Row],[PAM]]+STGY7[[#This Row],[LOS-TEN]]), IF(STGY7[[#This Row],[WrL]]="Won", (STGY7[[#This Row],[INS]]), 0))</f>
        <v>0</v>
      </c>
      <c r="FO64" s="18">
        <f>STGY7[[#This Row],[PAPT]]/2</f>
        <v>0</v>
      </c>
      <c r="FP64" s="43">
        <f>IF(STGY7[[#This Row],[SNO]]=0,0,IF(FL$10, IF(STGY7[[#This Row],[INS-TL]]=0, 0, STGY7[[#This Row],[PFT]]/STGY7[[#This Row],[INS-TL]]%), STGY7[[#This Row],[PFT]]/STGY7[[#This Row],[INS-TL]]%))</f>
        <v>-100</v>
      </c>
      <c r="FS64" s="20"/>
      <c r="FT64" s="21"/>
      <c r="FZ64" s="22"/>
      <c r="GB64" s="42">
        <f t="shared" si="7"/>
        <v>49</v>
      </c>
      <c r="GC64" s="12"/>
      <c r="GD64" s="18">
        <f>IF(STGY8[[#This Row],[SNO]]=0,0,IF(STGY8[[#This Row],[SNO]]=1,GJ$8,IF(GL$10, IF(GP63&gt;=GM$8,0,IF(GP63=0,GJ$8,GO63)), GO63)))</f>
        <v>0</v>
      </c>
      <c r="GE64" s="18" t="str">
        <f>IF(MAIN_STGY[[#This Row],[RSLT]]="","", MAIN_STGY[[#This Row],[RSLT]])</f>
        <v/>
      </c>
      <c r="GF6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4" s="18">
        <f>IF(STGY8[[#This Row],[SNO]]=0,0,IF(GL$10, IF(GP63&gt;=GM$8, 0, STGY8[[#This Row],[INS]]+GH63), STGY8[[#This Row],[INS]]+GH63))</f>
        <v>100</v>
      </c>
      <c r="GI64" s="18">
        <f>IF(STGY8[[#This Row],[SNO]]=0,0,IF(GL$10, IF(GP63&gt;=GM$8, 0, GI63+STGY8[[#This Row],[RTN]]), GI63+STGY8[[#This Row],[RTN]]))</f>
        <v>0</v>
      </c>
      <c r="GJ64" s="18">
        <f>STGY8[[#This Row],[RTN-TL]]-STGY8[[#This Row],[INS-TL]]</f>
        <v>-100</v>
      </c>
      <c r="GK64" s="18">
        <f>IF(STGY8[[#This Row],[SNO]]=0,0,IF(GL$10, IF(STGY8[[#This Row],[INS]]=0, 0, GN63), GN63))</f>
        <v>0</v>
      </c>
      <c r="GL64" s="18">
        <f>STGY8[[#This Row],[INS]]</f>
        <v>0</v>
      </c>
      <c r="GM64" s="18">
        <f>IF(STGY8[[#This Row],[WrL]]="Loss", (STGY8[[#This Row],[INS]]*(1 + GP$8/100)), IF(STGY8[[#This Row],[WrL]]="Won", (0), 0))</f>
        <v>0</v>
      </c>
      <c r="GN64" s="18">
        <f>IF(STGY8[[#This Row],[WrL]]="Loss", (STGY8[[#This Row],[PAM]]+STGY8[[#This Row],[LOS-TEN]]), IF(STGY8[[#This Row],[WrL]]="Won", (STGY8[[#This Row],[INS]]), 0))</f>
        <v>0</v>
      </c>
      <c r="GO64" s="18">
        <f>STGY8[[#This Row],[PAPT]]/2</f>
        <v>0</v>
      </c>
      <c r="GP64" s="43">
        <f>IF(STGY8[[#This Row],[SNO]]=0,0,IF(GL$10, IF(STGY8[[#This Row],[INS-TL]]=0, 0, STGY8[[#This Row],[PFT]]/STGY8[[#This Row],[INS-TL]]%), STGY8[[#This Row],[PFT]]/STGY8[[#This Row],[INS-TL]]%))</f>
        <v>-100</v>
      </c>
      <c r="GS64" s="20"/>
      <c r="GT64" s="21"/>
      <c r="GZ64" s="22"/>
      <c r="HB64" s="42">
        <f t="shared" si="8"/>
        <v>49</v>
      </c>
      <c r="HC64" s="12"/>
      <c r="HD64" s="18">
        <f>IF(STGY9[[#This Row],[SNO]]=0,0,IF(STGY9[[#This Row],[SNO]]=1,HJ$8,IF(HL$10, IF(HP63&gt;=HM$8,0,IF(HP63=0,HJ$8,HO63)), HO63)))</f>
        <v>0</v>
      </c>
      <c r="HE64" s="18" t="str">
        <f>IF(MAIN_STGY[[#This Row],[RSLT]]="","", MAIN_STGY[[#This Row],[RSLT]])</f>
        <v/>
      </c>
      <c r="HF6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4" s="18">
        <f>IF(STGY9[[#This Row],[SNO]]=0,0,IF(HL$10, IF(HP63&gt;=HM$8, 0, STGY9[[#This Row],[INS]]+HH63), STGY9[[#This Row],[INS]]+HH63))</f>
        <v>100</v>
      </c>
      <c r="HI64" s="18">
        <f>IF(STGY9[[#This Row],[SNO]]=0,0,IF(HL$10, IF(HP63&gt;=HM$8, 0, HI63+STGY9[[#This Row],[RTN]]), HI63+STGY9[[#This Row],[RTN]]))</f>
        <v>0</v>
      </c>
      <c r="HJ64" s="18">
        <f>STGY9[[#This Row],[RTN-TL]]-STGY9[[#This Row],[INS-TL]]</f>
        <v>-100</v>
      </c>
      <c r="HK64" s="18">
        <f>IF(STGY9[[#This Row],[SNO]]=0,0,IF(HL$10, IF(STGY9[[#This Row],[INS]]=0, 0, HN63), HN63))</f>
        <v>0</v>
      </c>
      <c r="HL64" s="18">
        <f>STGY9[[#This Row],[INS]]</f>
        <v>0</v>
      </c>
      <c r="HM64" s="18">
        <f>IF(STGY9[[#This Row],[WrL]]="Loss", (STGY9[[#This Row],[INS]]*(1 + HP$8/100)), IF(STGY9[[#This Row],[WrL]]="Won", (0), 0))</f>
        <v>0</v>
      </c>
      <c r="HN64" s="18">
        <f>IF(STGY9[[#This Row],[WrL]]="Loss", (STGY9[[#This Row],[PAM]]+STGY9[[#This Row],[LOS-TEN]]), IF(STGY9[[#This Row],[WrL]]="Won", (STGY9[[#This Row],[INS]]), 0))</f>
        <v>0</v>
      </c>
      <c r="HO64" s="18">
        <f>STGY9[[#This Row],[PAPT]]/2</f>
        <v>0</v>
      </c>
      <c r="HP64" s="43">
        <f>IF(STGY9[[#This Row],[SNO]]=0,0,IF(HL$10, IF(STGY9[[#This Row],[INS-TL]]=0, 0, STGY9[[#This Row],[PFT]]/STGY9[[#This Row],[INS-TL]]%), STGY9[[#This Row],[PFT]]/STGY9[[#This Row],[INS-TL]]%))</f>
        <v>-100</v>
      </c>
      <c r="HS64" s="20"/>
      <c r="HT64" s="21"/>
      <c r="HZ64" s="22"/>
      <c r="IB64" s="42">
        <f t="shared" si="9"/>
        <v>49</v>
      </c>
      <c r="IC64" s="12"/>
      <c r="ID64" s="18">
        <f>IF(STGY10[[#This Row],[SNO]]=0,0,IF(STGY10[[#This Row],[SNO]]=1,IJ$8,IF(IL$10, IF(IP63&gt;=IM$8,0,IF(IP63=0,IJ$8,IO63)), IO63)))</f>
        <v>0</v>
      </c>
      <c r="IE64" s="18" t="str">
        <f>IF(MAIN_STGY[[#This Row],[RSLT]]="","", MAIN_STGY[[#This Row],[RSLT]])</f>
        <v/>
      </c>
      <c r="IF6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4" s="18">
        <f>IF(STGY10[[#This Row],[SNO]]=0,0,IF(IL$10, IF(IP63&gt;=IM$8, 0, STGY10[[#This Row],[INS]]+IH63), STGY10[[#This Row],[INS]]+IH63))</f>
        <v>100</v>
      </c>
      <c r="II64" s="18">
        <f>IF(STGY10[[#This Row],[SNO]]=0,0,IF(IL$10, IF(IP63&gt;=IM$8, 0, II63+STGY10[[#This Row],[RTN]]), II63+STGY10[[#This Row],[RTN]]))</f>
        <v>0</v>
      </c>
      <c r="IJ64" s="18">
        <f>STGY10[[#This Row],[RTN-TL]]-STGY10[[#This Row],[INS-TL]]</f>
        <v>-100</v>
      </c>
      <c r="IK64" s="18">
        <f>IF(STGY10[[#This Row],[SNO]]=0,0,IF(IL$10, IF(STGY10[[#This Row],[INS]]=0, 0, IN63), IN63))</f>
        <v>0</v>
      </c>
      <c r="IL64" s="18">
        <f>STGY10[[#This Row],[INS]]</f>
        <v>0</v>
      </c>
      <c r="IM64" s="18">
        <f>IF(STGY10[[#This Row],[WrL]]="Loss", (STGY10[[#This Row],[INS]]*(1 + IP$8/100)), IF(STGY10[[#This Row],[WrL]]="Won", (0), 0))</f>
        <v>0</v>
      </c>
      <c r="IN64" s="18">
        <f>IF(STGY10[[#This Row],[WrL]]="Loss", (STGY10[[#This Row],[PAM]]+STGY10[[#This Row],[LOS-TEN]]), IF(STGY10[[#This Row],[WrL]]="Won", (STGY10[[#This Row],[INS]]), 0))</f>
        <v>0</v>
      </c>
      <c r="IO64" s="18">
        <f>STGY10[[#This Row],[PAPT]]/2</f>
        <v>0</v>
      </c>
      <c r="IP64" s="43">
        <f>IF(STGY10[[#This Row],[SNO]]=0,0,IF(IL$10, IF(STGY10[[#This Row],[INS-TL]]=0, 0, STGY10[[#This Row],[PFT]]/STGY10[[#This Row],[INS-TL]]%), STGY10[[#This Row],[PFT]]/STGY10[[#This Row],[INS-TL]]%))</f>
        <v>-100</v>
      </c>
      <c r="IS64" s="20"/>
      <c r="IT64" s="21"/>
      <c r="IZ64" s="22"/>
    </row>
    <row r="65" spans="2:260" ht="15.65" x14ac:dyDescent="0.3">
      <c r="B65" s="89">
        <f t="shared" si="10"/>
        <v>50</v>
      </c>
      <c r="C65" s="12"/>
      <c r="D65" s="18">
        <f>IF(MAIN_STGY[[#This Row],[SNO]]=0,0,IF(MAIN_STGY[[#This Row],[SNO]]=1,J$8,IF(L$10, IF(P64&gt;=M$8,0,IF(P64=0,J$8,O64)), O64)))</f>
        <v>0</v>
      </c>
      <c r="E65" s="12"/>
      <c r="F6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5" s="18">
        <f>IF(MAIN_STGY[[#This Row],[SNO]]=0,0,IF(L$10, IF(P64&gt;=M$8, 0, MAIN_STGY[[#This Row],[INS]]+H64), MAIN_STGY[[#This Row],[INS]]+H64))</f>
        <v>100</v>
      </c>
      <c r="I65" s="18">
        <f>IF(MAIN_STGY[[#This Row],[SNO]]=0,0,IF(L$10, IF(P64&gt;=M$8, 0, I64+MAIN_STGY[[#This Row],[RTN]]), I64+MAIN_STGY[[#This Row],[RTN]]))</f>
        <v>0</v>
      </c>
      <c r="J65" s="18">
        <f>MAIN_STGY[[#This Row],[RTN-TL]]-MAIN_STGY[[#This Row],[INS-TL]]</f>
        <v>-100</v>
      </c>
      <c r="K65" s="18">
        <f>IF(MAIN_STGY[[#This Row],[SNO]]=0,0,IF(L$10, IF(MAIN_STGY[[#This Row],[INS]]=0, 0, N64), N64))</f>
        <v>0</v>
      </c>
      <c r="L65" s="18">
        <f>MAIN_STGY[[#This Row],[INS]]</f>
        <v>0</v>
      </c>
      <c r="M65" s="18">
        <f>IF(MAIN_STGY[[#This Row],[WrL]]="Loss", (MAIN_STGY[[#This Row],[INS]]*(1 + P$8/100)), IF(MAIN_STGY[[#This Row],[WrL]]="Won", (0), 0))</f>
        <v>0</v>
      </c>
      <c r="N65" s="18">
        <f>IF(MAIN_STGY[[#This Row],[WrL]]="Loss", (MAIN_STGY[[#This Row],[PAM]]+MAIN_STGY[[#This Row],[LOS-TEN]]), IF(MAIN_STGY[[#This Row],[WrL]]="Won", (MAIN_STGY[[#This Row],[INS]]), 0))</f>
        <v>0</v>
      </c>
      <c r="O65" s="18">
        <f>MAIN_STGY[[#This Row],[PAPT]]/2</f>
        <v>0</v>
      </c>
      <c r="P6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65" s="54" t="s">
        <v>56</v>
      </c>
      <c r="S65" s="54" t="s">
        <v>57</v>
      </c>
      <c r="T65" s="54" t="s">
        <v>71</v>
      </c>
      <c r="U65" s="54" t="s">
        <v>58</v>
      </c>
      <c r="V65" s="54" t="s">
        <v>59</v>
      </c>
      <c r="W65" s="55"/>
      <c r="X65" s="44"/>
      <c r="Z65" s="22"/>
      <c r="AB65" s="42">
        <f t="shared" si="1"/>
        <v>50</v>
      </c>
      <c r="AC65" s="12"/>
      <c r="AD65" s="18">
        <f>IF(STGY2[[#This Row],[SNO]]=0,0,IF(STGY2[[#This Row],[SNO]]=1,AJ$8,IF(AL$10, IF(AP64&gt;=AM$8,0,IF(AP64=0,AJ$8,AO64)), AO64)))</f>
        <v>0</v>
      </c>
      <c r="AE65" s="18" t="str">
        <f>IF(MAIN_STGY[[#This Row],[RSLT]]="","", MAIN_STGY[[#This Row],[RSLT]])</f>
        <v/>
      </c>
      <c r="AF6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5" s="18">
        <f>IF(STGY2[[#This Row],[SNO]]=0,0,IF(AL$10, IF(AP64&gt;=AM$8, 0, STGY2[[#This Row],[INS]]+AH64), STGY2[[#This Row],[INS]]+AH64))</f>
        <v>100</v>
      </c>
      <c r="AI65" s="18">
        <f>IF(STGY2[[#This Row],[SNO]]=0,0,IF(AL$10, IF(AP64&gt;=AM$8, 0, AI64+STGY2[[#This Row],[RTN]]), AI64+STGY2[[#This Row],[RTN]]))</f>
        <v>0</v>
      </c>
      <c r="AJ65" s="18">
        <f>STGY2[[#This Row],[RTN-TL]]-STGY2[[#This Row],[INS-TL]]</f>
        <v>-100</v>
      </c>
      <c r="AK65" s="18">
        <f>IF(STGY2[[#This Row],[SNO]]=0,0,IF(AL$10, IF(STGY2[[#This Row],[INS]]=0, 0, AN64), AN64))</f>
        <v>0</v>
      </c>
      <c r="AL65" s="18">
        <f>STGY2[[#This Row],[INS]]</f>
        <v>0</v>
      </c>
      <c r="AM65" s="18">
        <f>IF(STGY2[[#This Row],[WrL]]="Loss", (STGY2[[#This Row],[INS]]*(1 + AP$8/100)), IF(STGY2[[#This Row],[WrL]]="Won", (0), 0))</f>
        <v>0</v>
      </c>
      <c r="AN65" s="18">
        <f>IF(STGY2[[#This Row],[WrL]]="Loss", (STGY2[[#This Row],[PAM]]+STGY2[[#This Row],[LOS-TEN]]), IF(STGY2[[#This Row],[WrL]]="Won", (STGY2[[#This Row],[INS]]), 0))</f>
        <v>0</v>
      </c>
      <c r="AO65" s="18">
        <f>STGY2[[#This Row],[PAPT]]/2</f>
        <v>0</v>
      </c>
      <c r="AP65" s="43">
        <f>IF(STGY2[[#This Row],[SNO]]=0,0,IF(AL$10, IF(STGY2[[#This Row],[INS-TL]]=0, 0, STGY2[[#This Row],[PFT]]/STGY2[[#This Row],[INS-TL]]%), STGY2[[#This Row],[PFT]]/STGY2[[#This Row],[INS-TL]]%))</f>
        <v>-100</v>
      </c>
      <c r="AS65" s="20"/>
      <c r="AT65" s="21"/>
      <c r="AZ65" s="22"/>
      <c r="BB65" s="42">
        <f t="shared" si="2"/>
        <v>50</v>
      </c>
      <c r="BC65" s="12"/>
      <c r="BD65" s="18">
        <f>IF(STGY3[[#This Row],[SNO]]=0,0,IF(STGY3[[#This Row],[SNO]]=1,BJ$8,IF(BL$10, IF(BP64&gt;=BM$8,0,IF(BP64=0,BJ$8,BO64)), BO64)))</f>
        <v>0</v>
      </c>
      <c r="BE65" s="18" t="str">
        <f>IF(MAIN_STGY[[#This Row],[RSLT]]="","", MAIN_STGY[[#This Row],[RSLT]])</f>
        <v/>
      </c>
      <c r="BF6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5" s="18">
        <f>IF(STGY3[[#This Row],[SNO]]=0,0,IF(BL$10, IF(BP64&gt;=BM$8, 0, STGY3[[#This Row],[INS]]+BH64), STGY3[[#This Row],[INS]]+BH64))</f>
        <v>100</v>
      </c>
      <c r="BI65" s="18">
        <f>IF(STGY3[[#This Row],[SNO]]=0,0,IF(BL$10, IF(BP64&gt;=BM$8, 0, BI64+STGY3[[#This Row],[RTN]]), BI64+STGY3[[#This Row],[RTN]]))</f>
        <v>0</v>
      </c>
      <c r="BJ65" s="18">
        <f>STGY3[[#This Row],[RTN-TL]]-STGY3[[#This Row],[INS-TL]]</f>
        <v>-100</v>
      </c>
      <c r="BK65" s="18">
        <f>IF(STGY3[[#This Row],[SNO]]=0,0,IF(BL$10, IF(STGY3[[#This Row],[INS]]=0, 0, BN64), BN64))</f>
        <v>0</v>
      </c>
      <c r="BL65" s="18">
        <f>STGY3[[#This Row],[INS]]</f>
        <v>0</v>
      </c>
      <c r="BM65" s="18">
        <f>IF(STGY3[[#This Row],[WrL]]="Loss", (STGY3[[#This Row],[INS]]*(1 + BP$8/100)), IF(STGY3[[#This Row],[WrL]]="Won", (0), 0))</f>
        <v>0</v>
      </c>
      <c r="BN65" s="18">
        <f>IF(STGY3[[#This Row],[WrL]]="Loss", (STGY3[[#This Row],[PAM]]+STGY3[[#This Row],[LOS-TEN]]), IF(STGY3[[#This Row],[WrL]]="Won", (STGY3[[#This Row],[INS]]), 0))</f>
        <v>0</v>
      </c>
      <c r="BO65" s="18">
        <f>STGY3[[#This Row],[PAPT]]/2</f>
        <v>0</v>
      </c>
      <c r="BP65" s="43">
        <f>IF(STGY3[[#This Row],[SNO]]=0,0,IF(BL$10, IF(STGY3[[#This Row],[INS-TL]]=0, 0, STGY3[[#This Row],[PFT]]/STGY3[[#This Row],[INS-TL]]%), STGY3[[#This Row],[PFT]]/STGY3[[#This Row],[INS-TL]]%))</f>
        <v>-100</v>
      </c>
      <c r="BS65" s="20"/>
      <c r="BT65" s="21"/>
      <c r="BZ65" s="22"/>
      <c r="CB65" s="42">
        <f t="shared" si="3"/>
        <v>50</v>
      </c>
      <c r="CC65" s="12"/>
      <c r="CD65" s="18">
        <f>IF(STGY4[[#This Row],[SNO]]=0,0,IF(STGY4[[#This Row],[SNO]]=1,CJ$8,IF(CL$10, IF(CP64&gt;=CM$8,0,IF(CP64=0,CJ$8,CO64)), CO64)))</f>
        <v>0</v>
      </c>
      <c r="CE65" s="18" t="str">
        <f>IF(MAIN_STGY[[#This Row],[RSLT]]="","", MAIN_STGY[[#This Row],[RSLT]])</f>
        <v/>
      </c>
      <c r="CF6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5" s="18">
        <f>IF(STGY4[[#This Row],[SNO]]=0,0,IF(CL$10, IF(CP64&gt;=CM$8, 0, STGY4[[#This Row],[INS]]+CH64), STGY4[[#This Row],[INS]]+CH64))</f>
        <v>100</v>
      </c>
      <c r="CI65" s="18">
        <f>IF(STGY4[[#This Row],[SNO]]=0,0,IF(CL$10, IF(CP64&gt;=CM$8, 0, CI64+STGY4[[#This Row],[RTN]]), CI64+STGY4[[#This Row],[RTN]]))</f>
        <v>0</v>
      </c>
      <c r="CJ65" s="18">
        <f>STGY4[[#This Row],[RTN-TL]]-STGY4[[#This Row],[INS-TL]]</f>
        <v>-100</v>
      </c>
      <c r="CK65" s="18">
        <f>IF(STGY4[[#This Row],[SNO]]=0,0,IF(CL$10, IF(STGY4[[#This Row],[INS]]=0, 0, CN64), CN64))</f>
        <v>0</v>
      </c>
      <c r="CL65" s="18">
        <f>STGY4[[#This Row],[INS]]</f>
        <v>0</v>
      </c>
      <c r="CM65" s="18">
        <f>IF(STGY4[[#This Row],[WrL]]="Loss", (STGY4[[#This Row],[INS]]*(1 + CP$8/100)), IF(STGY4[[#This Row],[WrL]]="Won", (0), 0))</f>
        <v>0</v>
      </c>
      <c r="CN65" s="18">
        <f>IF(STGY4[[#This Row],[WrL]]="Loss", (STGY4[[#This Row],[PAM]]+STGY4[[#This Row],[LOS-TEN]]), IF(STGY4[[#This Row],[WrL]]="Won", (STGY4[[#This Row],[INS]]), 0))</f>
        <v>0</v>
      </c>
      <c r="CO65" s="18">
        <f>STGY4[[#This Row],[PAPT]]/2</f>
        <v>0</v>
      </c>
      <c r="CP65" s="43">
        <f>IF(STGY4[[#This Row],[SNO]]=0,0,IF(CL$10, IF(STGY4[[#This Row],[INS-TL]]=0, 0, STGY4[[#This Row],[PFT]]/STGY4[[#This Row],[INS-TL]]%), STGY4[[#This Row],[PFT]]/STGY4[[#This Row],[INS-TL]]%))</f>
        <v>-100</v>
      </c>
      <c r="CS65" s="20"/>
      <c r="CT65" s="21"/>
      <c r="CZ65" s="22"/>
      <c r="DB65" s="42">
        <f t="shared" si="4"/>
        <v>50</v>
      </c>
      <c r="DC65" s="12"/>
      <c r="DD65" s="18">
        <f>IF(STGY5[[#This Row],[SNO]]=0,0,IF(STGY5[[#This Row],[SNO]]=1,DJ$8,IF(DL$10, IF(DP64&gt;=DM$8,0,IF(DP64=0,DJ$8,DO64)), DO64)))</f>
        <v>0</v>
      </c>
      <c r="DE65" s="18" t="str">
        <f>IF(MAIN_STGY[[#This Row],[RSLT]]="","", MAIN_STGY[[#This Row],[RSLT]])</f>
        <v/>
      </c>
      <c r="DF6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5" s="18">
        <f>IF(STGY5[[#This Row],[SNO]]=0,0,IF(DL$10, IF(DP64&gt;=DM$8, 0, STGY5[[#This Row],[INS]]+DH64), STGY5[[#This Row],[INS]]+DH64))</f>
        <v>100</v>
      </c>
      <c r="DI65" s="18">
        <f>IF(STGY5[[#This Row],[SNO]]=0,0,IF(DL$10, IF(DP64&gt;=DM$8, 0, DI64+STGY5[[#This Row],[RTN]]), DI64+STGY5[[#This Row],[RTN]]))</f>
        <v>0</v>
      </c>
      <c r="DJ65" s="18">
        <f>STGY5[[#This Row],[RTN-TL]]-STGY5[[#This Row],[INS-TL]]</f>
        <v>-100</v>
      </c>
      <c r="DK65" s="18">
        <f>IF(STGY5[[#This Row],[SNO]]=0,0,IF(DL$10, IF(STGY5[[#This Row],[INS]]=0, 0, DN64), DN64))</f>
        <v>0</v>
      </c>
      <c r="DL65" s="18">
        <f>STGY5[[#This Row],[INS]]</f>
        <v>0</v>
      </c>
      <c r="DM65" s="18">
        <f>IF(STGY5[[#This Row],[WrL]]="Loss", (STGY5[[#This Row],[INS]]*(1 + DP$8/100)), IF(STGY5[[#This Row],[WrL]]="Won", (0), 0))</f>
        <v>0</v>
      </c>
      <c r="DN65" s="18">
        <f>IF(STGY5[[#This Row],[WrL]]="Loss", (STGY5[[#This Row],[PAM]]+STGY5[[#This Row],[LOS-TEN]]), IF(STGY5[[#This Row],[WrL]]="Won", (STGY5[[#This Row],[INS]]), 0))</f>
        <v>0</v>
      </c>
      <c r="DO65" s="18">
        <f>STGY5[[#This Row],[PAPT]]/2</f>
        <v>0</v>
      </c>
      <c r="DP65" s="43">
        <f>IF(STGY5[[#This Row],[SNO]]=0,0,IF(DL$10, IF(STGY5[[#This Row],[INS-TL]]=0, 0, STGY5[[#This Row],[PFT]]/STGY5[[#This Row],[INS-TL]]%), STGY5[[#This Row],[PFT]]/STGY5[[#This Row],[INS-TL]]%))</f>
        <v>-100</v>
      </c>
      <c r="DS65" s="20"/>
      <c r="DT65" s="21"/>
      <c r="DZ65" s="22"/>
      <c r="EB65" s="42">
        <f t="shared" si="5"/>
        <v>50</v>
      </c>
      <c r="EC65" s="12"/>
      <c r="ED65" s="18">
        <f>IF(STGY6[[#This Row],[SNO]]=0,0,IF(STGY6[[#This Row],[SNO]]=1,EJ$8,IF(EL$10, IF(EP64&gt;=EM$8,0,IF(EP64=0,EJ$8,EO64)), EO64)))</f>
        <v>0</v>
      </c>
      <c r="EE65" s="18" t="str">
        <f>IF(MAIN_STGY[[#This Row],[RSLT]]="","", MAIN_STGY[[#This Row],[RSLT]])</f>
        <v/>
      </c>
      <c r="EF6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5" s="18">
        <f>IF(STGY6[[#This Row],[SNO]]=0,0,IF(EL$10, IF(EP64&gt;=EM$8, 0, STGY6[[#This Row],[INS]]+EH64), STGY6[[#This Row],[INS]]+EH64))</f>
        <v>100</v>
      </c>
      <c r="EI65" s="18">
        <f>IF(STGY6[[#This Row],[SNO]]=0,0,IF(EL$10, IF(EP64&gt;=EM$8, 0, EI64+STGY6[[#This Row],[RTN]]), EI64+STGY6[[#This Row],[RTN]]))</f>
        <v>0</v>
      </c>
      <c r="EJ65" s="18">
        <f>STGY6[[#This Row],[RTN-TL]]-STGY6[[#This Row],[INS-TL]]</f>
        <v>-100</v>
      </c>
      <c r="EK65" s="18">
        <f>IF(STGY6[[#This Row],[SNO]]=0,0,IF(EL$10, IF(STGY6[[#This Row],[INS]]=0, 0, EN64), EN64))</f>
        <v>0</v>
      </c>
      <c r="EL65" s="18">
        <f>STGY6[[#This Row],[INS]]</f>
        <v>0</v>
      </c>
      <c r="EM65" s="18">
        <f>IF(STGY6[[#This Row],[WrL]]="Loss", (STGY6[[#This Row],[INS]]*(1 + EP$8/100)), IF(STGY6[[#This Row],[WrL]]="Won", (0), 0))</f>
        <v>0</v>
      </c>
      <c r="EN65" s="18">
        <f>IF(STGY6[[#This Row],[WrL]]="Loss", (STGY6[[#This Row],[PAM]]+STGY6[[#This Row],[LOS-TEN]]), IF(STGY6[[#This Row],[WrL]]="Won", (STGY6[[#This Row],[INS]]), 0))</f>
        <v>0</v>
      </c>
      <c r="EO65" s="18">
        <f>STGY6[[#This Row],[PAPT]]/2</f>
        <v>0</v>
      </c>
      <c r="EP65" s="43">
        <f>IF(STGY6[[#This Row],[SNO]]=0,0,IF(EL$10, IF(STGY6[[#This Row],[INS-TL]]=0, 0, STGY6[[#This Row],[PFT]]/STGY6[[#This Row],[INS-TL]]%), STGY6[[#This Row],[PFT]]/STGY6[[#This Row],[INS-TL]]%))</f>
        <v>-100</v>
      </c>
      <c r="ES65" s="20"/>
      <c r="ET65" s="21"/>
      <c r="EZ65" s="22"/>
      <c r="FB65" s="42">
        <f t="shared" si="6"/>
        <v>50</v>
      </c>
      <c r="FC65" s="12"/>
      <c r="FD65" s="18">
        <f>IF(STGY7[[#This Row],[SNO]]=0,0,IF(STGY7[[#This Row],[SNO]]=1,FJ$8,IF(FL$10, IF(FP64&gt;=FM$8,0,IF(FP64=0,FJ$8,FO64)), FO64)))</f>
        <v>0</v>
      </c>
      <c r="FE65" s="18" t="str">
        <f>IF(MAIN_STGY[[#This Row],[RSLT]]="","", MAIN_STGY[[#This Row],[RSLT]])</f>
        <v/>
      </c>
      <c r="FF6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5" s="18">
        <f>IF(STGY7[[#This Row],[SNO]]=0,0,IF(FL$10, IF(FP64&gt;=FM$8, 0, STGY7[[#This Row],[INS]]+FH64), STGY7[[#This Row],[INS]]+FH64))</f>
        <v>100</v>
      </c>
      <c r="FI65" s="18">
        <f>IF(STGY7[[#This Row],[SNO]]=0,0,IF(FL$10, IF(FP64&gt;=FM$8, 0, FI64+STGY7[[#This Row],[RTN]]), FI64+STGY7[[#This Row],[RTN]]))</f>
        <v>0</v>
      </c>
      <c r="FJ65" s="18">
        <f>STGY7[[#This Row],[RTN-TL]]-STGY7[[#This Row],[INS-TL]]</f>
        <v>-100</v>
      </c>
      <c r="FK65" s="18">
        <f>IF(STGY7[[#This Row],[SNO]]=0,0,IF(FL$10, IF(STGY7[[#This Row],[INS]]=0, 0, FN64), FN64))</f>
        <v>0</v>
      </c>
      <c r="FL65" s="18">
        <f>STGY7[[#This Row],[INS]]</f>
        <v>0</v>
      </c>
      <c r="FM65" s="18">
        <f>IF(STGY7[[#This Row],[WrL]]="Loss", (STGY7[[#This Row],[INS]]*(1 + FP$8/100)), IF(STGY7[[#This Row],[WrL]]="Won", (0), 0))</f>
        <v>0</v>
      </c>
      <c r="FN65" s="18">
        <f>IF(STGY7[[#This Row],[WrL]]="Loss", (STGY7[[#This Row],[PAM]]+STGY7[[#This Row],[LOS-TEN]]), IF(STGY7[[#This Row],[WrL]]="Won", (STGY7[[#This Row],[INS]]), 0))</f>
        <v>0</v>
      </c>
      <c r="FO65" s="18">
        <f>STGY7[[#This Row],[PAPT]]/2</f>
        <v>0</v>
      </c>
      <c r="FP65" s="43">
        <f>IF(STGY7[[#This Row],[SNO]]=0,0,IF(FL$10, IF(STGY7[[#This Row],[INS-TL]]=0, 0, STGY7[[#This Row],[PFT]]/STGY7[[#This Row],[INS-TL]]%), STGY7[[#This Row],[PFT]]/STGY7[[#This Row],[INS-TL]]%))</f>
        <v>-100</v>
      </c>
      <c r="FS65" s="20"/>
      <c r="FT65" s="21"/>
      <c r="FZ65" s="22"/>
      <c r="GB65" s="42">
        <f t="shared" si="7"/>
        <v>50</v>
      </c>
      <c r="GC65" s="12"/>
      <c r="GD65" s="18">
        <f>IF(STGY8[[#This Row],[SNO]]=0,0,IF(STGY8[[#This Row],[SNO]]=1,GJ$8,IF(GL$10, IF(GP64&gt;=GM$8,0,IF(GP64=0,GJ$8,GO64)), GO64)))</f>
        <v>0</v>
      </c>
      <c r="GE65" s="18" t="str">
        <f>IF(MAIN_STGY[[#This Row],[RSLT]]="","", MAIN_STGY[[#This Row],[RSLT]])</f>
        <v/>
      </c>
      <c r="GF6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5" s="18">
        <f>IF(STGY8[[#This Row],[SNO]]=0,0,IF(GL$10, IF(GP64&gt;=GM$8, 0, STGY8[[#This Row],[INS]]+GH64), STGY8[[#This Row],[INS]]+GH64))</f>
        <v>100</v>
      </c>
      <c r="GI65" s="18">
        <f>IF(STGY8[[#This Row],[SNO]]=0,0,IF(GL$10, IF(GP64&gt;=GM$8, 0, GI64+STGY8[[#This Row],[RTN]]), GI64+STGY8[[#This Row],[RTN]]))</f>
        <v>0</v>
      </c>
      <c r="GJ65" s="18">
        <f>STGY8[[#This Row],[RTN-TL]]-STGY8[[#This Row],[INS-TL]]</f>
        <v>-100</v>
      </c>
      <c r="GK65" s="18">
        <f>IF(STGY8[[#This Row],[SNO]]=0,0,IF(GL$10, IF(STGY8[[#This Row],[INS]]=0, 0, GN64), GN64))</f>
        <v>0</v>
      </c>
      <c r="GL65" s="18">
        <f>STGY8[[#This Row],[INS]]</f>
        <v>0</v>
      </c>
      <c r="GM65" s="18">
        <f>IF(STGY8[[#This Row],[WrL]]="Loss", (STGY8[[#This Row],[INS]]*(1 + GP$8/100)), IF(STGY8[[#This Row],[WrL]]="Won", (0), 0))</f>
        <v>0</v>
      </c>
      <c r="GN65" s="18">
        <f>IF(STGY8[[#This Row],[WrL]]="Loss", (STGY8[[#This Row],[PAM]]+STGY8[[#This Row],[LOS-TEN]]), IF(STGY8[[#This Row],[WrL]]="Won", (STGY8[[#This Row],[INS]]), 0))</f>
        <v>0</v>
      </c>
      <c r="GO65" s="18">
        <f>STGY8[[#This Row],[PAPT]]/2</f>
        <v>0</v>
      </c>
      <c r="GP65" s="43">
        <f>IF(STGY8[[#This Row],[SNO]]=0,0,IF(GL$10, IF(STGY8[[#This Row],[INS-TL]]=0, 0, STGY8[[#This Row],[PFT]]/STGY8[[#This Row],[INS-TL]]%), STGY8[[#This Row],[PFT]]/STGY8[[#This Row],[INS-TL]]%))</f>
        <v>-100</v>
      </c>
      <c r="GS65" s="20"/>
      <c r="GT65" s="21"/>
      <c r="GZ65" s="22"/>
      <c r="HB65" s="42">
        <f t="shared" si="8"/>
        <v>50</v>
      </c>
      <c r="HC65" s="12"/>
      <c r="HD65" s="18">
        <f>IF(STGY9[[#This Row],[SNO]]=0,0,IF(STGY9[[#This Row],[SNO]]=1,HJ$8,IF(HL$10, IF(HP64&gt;=HM$8,0,IF(HP64=0,HJ$8,HO64)), HO64)))</f>
        <v>0</v>
      </c>
      <c r="HE65" s="18" t="str">
        <f>IF(MAIN_STGY[[#This Row],[RSLT]]="","", MAIN_STGY[[#This Row],[RSLT]])</f>
        <v/>
      </c>
      <c r="HF6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5" s="18">
        <f>IF(STGY9[[#This Row],[SNO]]=0,0,IF(HL$10, IF(HP64&gt;=HM$8, 0, STGY9[[#This Row],[INS]]+HH64), STGY9[[#This Row],[INS]]+HH64))</f>
        <v>100</v>
      </c>
      <c r="HI65" s="18">
        <f>IF(STGY9[[#This Row],[SNO]]=0,0,IF(HL$10, IF(HP64&gt;=HM$8, 0, HI64+STGY9[[#This Row],[RTN]]), HI64+STGY9[[#This Row],[RTN]]))</f>
        <v>0</v>
      </c>
      <c r="HJ65" s="18">
        <f>STGY9[[#This Row],[RTN-TL]]-STGY9[[#This Row],[INS-TL]]</f>
        <v>-100</v>
      </c>
      <c r="HK65" s="18">
        <f>IF(STGY9[[#This Row],[SNO]]=0,0,IF(HL$10, IF(STGY9[[#This Row],[INS]]=0, 0, HN64), HN64))</f>
        <v>0</v>
      </c>
      <c r="HL65" s="18">
        <f>STGY9[[#This Row],[INS]]</f>
        <v>0</v>
      </c>
      <c r="HM65" s="18">
        <f>IF(STGY9[[#This Row],[WrL]]="Loss", (STGY9[[#This Row],[INS]]*(1 + HP$8/100)), IF(STGY9[[#This Row],[WrL]]="Won", (0), 0))</f>
        <v>0</v>
      </c>
      <c r="HN65" s="18">
        <f>IF(STGY9[[#This Row],[WrL]]="Loss", (STGY9[[#This Row],[PAM]]+STGY9[[#This Row],[LOS-TEN]]), IF(STGY9[[#This Row],[WrL]]="Won", (STGY9[[#This Row],[INS]]), 0))</f>
        <v>0</v>
      </c>
      <c r="HO65" s="18">
        <f>STGY9[[#This Row],[PAPT]]/2</f>
        <v>0</v>
      </c>
      <c r="HP65" s="43">
        <f>IF(STGY9[[#This Row],[SNO]]=0,0,IF(HL$10, IF(STGY9[[#This Row],[INS-TL]]=0, 0, STGY9[[#This Row],[PFT]]/STGY9[[#This Row],[INS-TL]]%), STGY9[[#This Row],[PFT]]/STGY9[[#This Row],[INS-TL]]%))</f>
        <v>-100</v>
      </c>
      <c r="HS65" s="20"/>
      <c r="HT65" s="21"/>
      <c r="HZ65" s="22"/>
      <c r="IB65" s="42">
        <f t="shared" si="9"/>
        <v>50</v>
      </c>
      <c r="IC65" s="12"/>
      <c r="ID65" s="18">
        <f>IF(STGY10[[#This Row],[SNO]]=0,0,IF(STGY10[[#This Row],[SNO]]=1,IJ$8,IF(IL$10, IF(IP64&gt;=IM$8,0,IF(IP64=0,IJ$8,IO64)), IO64)))</f>
        <v>0</v>
      </c>
      <c r="IE65" s="18" t="str">
        <f>IF(MAIN_STGY[[#This Row],[RSLT]]="","", MAIN_STGY[[#This Row],[RSLT]])</f>
        <v/>
      </c>
      <c r="IF6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5" s="18">
        <f>IF(STGY10[[#This Row],[SNO]]=0,0,IF(IL$10, IF(IP64&gt;=IM$8, 0, STGY10[[#This Row],[INS]]+IH64), STGY10[[#This Row],[INS]]+IH64))</f>
        <v>100</v>
      </c>
      <c r="II65" s="18">
        <f>IF(STGY10[[#This Row],[SNO]]=0,0,IF(IL$10, IF(IP64&gt;=IM$8, 0, II64+STGY10[[#This Row],[RTN]]), II64+STGY10[[#This Row],[RTN]]))</f>
        <v>0</v>
      </c>
      <c r="IJ65" s="18">
        <f>STGY10[[#This Row],[RTN-TL]]-STGY10[[#This Row],[INS-TL]]</f>
        <v>-100</v>
      </c>
      <c r="IK65" s="18">
        <f>IF(STGY10[[#This Row],[SNO]]=0,0,IF(IL$10, IF(STGY10[[#This Row],[INS]]=0, 0, IN64), IN64))</f>
        <v>0</v>
      </c>
      <c r="IL65" s="18">
        <f>STGY10[[#This Row],[INS]]</f>
        <v>0</v>
      </c>
      <c r="IM65" s="18">
        <f>IF(STGY10[[#This Row],[WrL]]="Loss", (STGY10[[#This Row],[INS]]*(1 + IP$8/100)), IF(STGY10[[#This Row],[WrL]]="Won", (0), 0))</f>
        <v>0</v>
      </c>
      <c r="IN65" s="18">
        <f>IF(STGY10[[#This Row],[WrL]]="Loss", (STGY10[[#This Row],[PAM]]+STGY10[[#This Row],[LOS-TEN]]), IF(STGY10[[#This Row],[WrL]]="Won", (STGY10[[#This Row],[INS]]), 0))</f>
        <v>0</v>
      </c>
      <c r="IO65" s="18">
        <f>STGY10[[#This Row],[PAPT]]/2</f>
        <v>0</v>
      </c>
      <c r="IP65" s="43">
        <f>IF(STGY10[[#This Row],[SNO]]=0,0,IF(IL$10, IF(STGY10[[#This Row],[INS-TL]]=0, 0, STGY10[[#This Row],[PFT]]/STGY10[[#This Row],[INS-TL]]%), STGY10[[#This Row],[PFT]]/STGY10[[#This Row],[INS-TL]]%))</f>
        <v>-100</v>
      </c>
      <c r="IS65" s="20"/>
      <c r="IT65" s="21"/>
      <c r="IZ65" s="22"/>
    </row>
    <row r="66" spans="2:260" ht="15.65" x14ac:dyDescent="0.3">
      <c r="B66" s="89">
        <f t="shared" si="10"/>
        <v>51</v>
      </c>
      <c r="C66" s="12"/>
      <c r="D66" s="18">
        <f>IF(MAIN_STGY[[#This Row],[SNO]]=0,0,IF(MAIN_STGY[[#This Row],[SNO]]=1,J$8,IF(L$10, IF(P65&gt;=M$8,0,IF(P65=0,J$8,O65)), O65)))</f>
        <v>0</v>
      </c>
      <c r="E66" s="12"/>
      <c r="F6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6" s="18">
        <f>IF(MAIN_STGY[[#This Row],[SNO]]=0,0,IF(L$10, IF(P65&gt;=M$8, 0, MAIN_STGY[[#This Row],[INS]]+H65), MAIN_STGY[[#This Row],[INS]]+H65))</f>
        <v>100</v>
      </c>
      <c r="I66" s="18">
        <f>IF(MAIN_STGY[[#This Row],[SNO]]=0,0,IF(L$10, IF(P65&gt;=M$8, 0, I65+MAIN_STGY[[#This Row],[RTN]]), I65+MAIN_STGY[[#This Row],[RTN]]))</f>
        <v>0</v>
      </c>
      <c r="J66" s="18">
        <f>MAIN_STGY[[#This Row],[RTN-TL]]-MAIN_STGY[[#This Row],[INS-TL]]</f>
        <v>-100</v>
      </c>
      <c r="K66" s="18">
        <f>IF(MAIN_STGY[[#This Row],[SNO]]=0,0,IF(L$10, IF(MAIN_STGY[[#This Row],[INS]]=0, 0, N65), N65))</f>
        <v>0</v>
      </c>
      <c r="L66" s="18">
        <f>MAIN_STGY[[#This Row],[INS]]</f>
        <v>0</v>
      </c>
      <c r="M66" s="18">
        <f>IF(MAIN_STGY[[#This Row],[WrL]]="Loss", (MAIN_STGY[[#This Row],[INS]]*(1 + P$8/100)), IF(MAIN_STGY[[#This Row],[WrL]]="Won", (0), 0))</f>
        <v>0</v>
      </c>
      <c r="N66" s="18">
        <f>IF(MAIN_STGY[[#This Row],[WrL]]="Loss", (MAIN_STGY[[#This Row],[PAM]]+MAIN_STGY[[#This Row],[LOS-TEN]]), IF(MAIN_STGY[[#This Row],[WrL]]="Won", (MAIN_STGY[[#This Row],[INS]]), 0))</f>
        <v>0</v>
      </c>
      <c r="O66" s="18">
        <f>MAIN_STGY[[#This Row],[PAPT]]/2</f>
        <v>0</v>
      </c>
      <c r="P6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66" s="51">
        <f>SUMIF(SORTALL24[S or B], "S", SORTALL24[Last Value])</f>
        <v>0</v>
      </c>
      <c r="S66" s="51">
        <f>SUMIF(SORTALL24[S or B], "B", SORTALL24[Last Value])</f>
        <v>0</v>
      </c>
      <c r="T66" s="51">
        <f>R66+S66</f>
        <v>0</v>
      </c>
      <c r="U66" s="51">
        <f>MAX(R66, S66) - MIN(R66, S66)</f>
        <v>0</v>
      </c>
      <c r="V66" s="51" t="str">
        <f>IF(R66 &gt; S66, "S", IF(S66 &gt; R66, "B", "Equal"))</f>
        <v>Equal</v>
      </c>
      <c r="W66" s="55"/>
      <c r="X66" s="44"/>
      <c r="Z66" s="22"/>
      <c r="AB66" s="42">
        <f t="shared" si="1"/>
        <v>51</v>
      </c>
      <c r="AC66" s="12"/>
      <c r="AD66" s="18">
        <f>IF(STGY2[[#This Row],[SNO]]=0,0,IF(STGY2[[#This Row],[SNO]]=1,AJ$8,IF(AL$10, IF(AP65&gt;=AM$8,0,IF(AP65=0,AJ$8,AO65)), AO65)))</f>
        <v>0</v>
      </c>
      <c r="AE66" s="18" t="str">
        <f>IF(MAIN_STGY[[#This Row],[RSLT]]="","", MAIN_STGY[[#This Row],[RSLT]])</f>
        <v/>
      </c>
      <c r="AF6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6" s="18">
        <f>IF(STGY2[[#This Row],[SNO]]=0,0,IF(AL$10, IF(AP65&gt;=AM$8, 0, STGY2[[#This Row],[INS]]+AH65), STGY2[[#This Row],[INS]]+AH65))</f>
        <v>100</v>
      </c>
      <c r="AI66" s="18">
        <f>IF(STGY2[[#This Row],[SNO]]=0,0,IF(AL$10, IF(AP65&gt;=AM$8, 0, AI65+STGY2[[#This Row],[RTN]]), AI65+STGY2[[#This Row],[RTN]]))</f>
        <v>0</v>
      </c>
      <c r="AJ66" s="18">
        <f>STGY2[[#This Row],[RTN-TL]]-STGY2[[#This Row],[INS-TL]]</f>
        <v>-100</v>
      </c>
      <c r="AK66" s="18">
        <f>IF(STGY2[[#This Row],[SNO]]=0,0,IF(AL$10, IF(STGY2[[#This Row],[INS]]=0, 0, AN65), AN65))</f>
        <v>0</v>
      </c>
      <c r="AL66" s="18">
        <f>STGY2[[#This Row],[INS]]</f>
        <v>0</v>
      </c>
      <c r="AM66" s="18">
        <f>IF(STGY2[[#This Row],[WrL]]="Loss", (STGY2[[#This Row],[INS]]*(1 + AP$8/100)), IF(STGY2[[#This Row],[WrL]]="Won", (0), 0))</f>
        <v>0</v>
      </c>
      <c r="AN66" s="18">
        <f>IF(STGY2[[#This Row],[WrL]]="Loss", (STGY2[[#This Row],[PAM]]+STGY2[[#This Row],[LOS-TEN]]), IF(STGY2[[#This Row],[WrL]]="Won", (STGY2[[#This Row],[INS]]), 0))</f>
        <v>0</v>
      </c>
      <c r="AO66" s="18">
        <f>STGY2[[#This Row],[PAPT]]/2</f>
        <v>0</v>
      </c>
      <c r="AP66" s="43">
        <f>IF(STGY2[[#This Row],[SNO]]=0,0,IF(AL$10, IF(STGY2[[#This Row],[INS-TL]]=0, 0, STGY2[[#This Row],[PFT]]/STGY2[[#This Row],[INS-TL]]%), STGY2[[#This Row],[PFT]]/STGY2[[#This Row],[INS-TL]]%))</f>
        <v>-100</v>
      </c>
      <c r="AS66" s="20"/>
      <c r="AT66" s="21"/>
      <c r="AZ66" s="22"/>
      <c r="BB66" s="42">
        <f t="shared" si="2"/>
        <v>51</v>
      </c>
      <c r="BC66" s="12"/>
      <c r="BD66" s="18">
        <f>IF(STGY3[[#This Row],[SNO]]=0,0,IF(STGY3[[#This Row],[SNO]]=1,BJ$8,IF(BL$10, IF(BP65&gt;=BM$8,0,IF(BP65=0,BJ$8,BO65)), BO65)))</f>
        <v>0</v>
      </c>
      <c r="BE66" s="18" t="str">
        <f>IF(MAIN_STGY[[#This Row],[RSLT]]="","", MAIN_STGY[[#This Row],[RSLT]])</f>
        <v/>
      </c>
      <c r="BF6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6" s="18">
        <f>IF(STGY3[[#This Row],[SNO]]=0,0,IF(BL$10, IF(BP65&gt;=BM$8, 0, STGY3[[#This Row],[INS]]+BH65), STGY3[[#This Row],[INS]]+BH65))</f>
        <v>100</v>
      </c>
      <c r="BI66" s="18">
        <f>IF(STGY3[[#This Row],[SNO]]=0,0,IF(BL$10, IF(BP65&gt;=BM$8, 0, BI65+STGY3[[#This Row],[RTN]]), BI65+STGY3[[#This Row],[RTN]]))</f>
        <v>0</v>
      </c>
      <c r="BJ66" s="18">
        <f>STGY3[[#This Row],[RTN-TL]]-STGY3[[#This Row],[INS-TL]]</f>
        <v>-100</v>
      </c>
      <c r="BK66" s="18">
        <f>IF(STGY3[[#This Row],[SNO]]=0,0,IF(BL$10, IF(STGY3[[#This Row],[INS]]=0, 0, BN65), BN65))</f>
        <v>0</v>
      </c>
      <c r="BL66" s="18">
        <f>STGY3[[#This Row],[INS]]</f>
        <v>0</v>
      </c>
      <c r="BM66" s="18">
        <f>IF(STGY3[[#This Row],[WrL]]="Loss", (STGY3[[#This Row],[INS]]*(1 + BP$8/100)), IF(STGY3[[#This Row],[WrL]]="Won", (0), 0))</f>
        <v>0</v>
      </c>
      <c r="BN66" s="18">
        <f>IF(STGY3[[#This Row],[WrL]]="Loss", (STGY3[[#This Row],[PAM]]+STGY3[[#This Row],[LOS-TEN]]), IF(STGY3[[#This Row],[WrL]]="Won", (STGY3[[#This Row],[INS]]), 0))</f>
        <v>0</v>
      </c>
      <c r="BO66" s="18">
        <f>STGY3[[#This Row],[PAPT]]/2</f>
        <v>0</v>
      </c>
      <c r="BP66" s="43">
        <f>IF(STGY3[[#This Row],[SNO]]=0,0,IF(BL$10, IF(STGY3[[#This Row],[INS-TL]]=0, 0, STGY3[[#This Row],[PFT]]/STGY3[[#This Row],[INS-TL]]%), STGY3[[#This Row],[PFT]]/STGY3[[#This Row],[INS-TL]]%))</f>
        <v>-100</v>
      </c>
      <c r="BS66" s="20"/>
      <c r="BT66" s="21"/>
      <c r="BZ66" s="22"/>
      <c r="CB66" s="42">
        <f t="shared" si="3"/>
        <v>51</v>
      </c>
      <c r="CC66" s="12"/>
      <c r="CD66" s="18">
        <f>IF(STGY4[[#This Row],[SNO]]=0,0,IF(STGY4[[#This Row],[SNO]]=1,CJ$8,IF(CL$10, IF(CP65&gt;=CM$8,0,IF(CP65=0,CJ$8,CO65)), CO65)))</f>
        <v>0</v>
      </c>
      <c r="CE66" s="18" t="str">
        <f>IF(MAIN_STGY[[#This Row],[RSLT]]="","", MAIN_STGY[[#This Row],[RSLT]])</f>
        <v/>
      </c>
      <c r="CF6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6" s="18">
        <f>IF(STGY4[[#This Row],[SNO]]=0,0,IF(CL$10, IF(CP65&gt;=CM$8, 0, STGY4[[#This Row],[INS]]+CH65), STGY4[[#This Row],[INS]]+CH65))</f>
        <v>100</v>
      </c>
      <c r="CI66" s="18">
        <f>IF(STGY4[[#This Row],[SNO]]=0,0,IF(CL$10, IF(CP65&gt;=CM$8, 0, CI65+STGY4[[#This Row],[RTN]]), CI65+STGY4[[#This Row],[RTN]]))</f>
        <v>0</v>
      </c>
      <c r="CJ66" s="18">
        <f>STGY4[[#This Row],[RTN-TL]]-STGY4[[#This Row],[INS-TL]]</f>
        <v>-100</v>
      </c>
      <c r="CK66" s="18">
        <f>IF(STGY4[[#This Row],[SNO]]=0,0,IF(CL$10, IF(STGY4[[#This Row],[INS]]=0, 0, CN65), CN65))</f>
        <v>0</v>
      </c>
      <c r="CL66" s="18">
        <f>STGY4[[#This Row],[INS]]</f>
        <v>0</v>
      </c>
      <c r="CM66" s="18">
        <f>IF(STGY4[[#This Row],[WrL]]="Loss", (STGY4[[#This Row],[INS]]*(1 + CP$8/100)), IF(STGY4[[#This Row],[WrL]]="Won", (0), 0))</f>
        <v>0</v>
      </c>
      <c r="CN66" s="18">
        <f>IF(STGY4[[#This Row],[WrL]]="Loss", (STGY4[[#This Row],[PAM]]+STGY4[[#This Row],[LOS-TEN]]), IF(STGY4[[#This Row],[WrL]]="Won", (STGY4[[#This Row],[INS]]), 0))</f>
        <v>0</v>
      </c>
      <c r="CO66" s="18">
        <f>STGY4[[#This Row],[PAPT]]/2</f>
        <v>0</v>
      </c>
      <c r="CP66" s="43">
        <f>IF(STGY4[[#This Row],[SNO]]=0,0,IF(CL$10, IF(STGY4[[#This Row],[INS-TL]]=0, 0, STGY4[[#This Row],[PFT]]/STGY4[[#This Row],[INS-TL]]%), STGY4[[#This Row],[PFT]]/STGY4[[#This Row],[INS-TL]]%))</f>
        <v>-100</v>
      </c>
      <c r="CS66" s="20"/>
      <c r="CT66" s="21"/>
      <c r="CZ66" s="22"/>
      <c r="DB66" s="42">
        <f t="shared" si="4"/>
        <v>51</v>
      </c>
      <c r="DC66" s="12"/>
      <c r="DD66" s="18">
        <f>IF(STGY5[[#This Row],[SNO]]=0,0,IF(STGY5[[#This Row],[SNO]]=1,DJ$8,IF(DL$10, IF(DP65&gt;=DM$8,0,IF(DP65=0,DJ$8,DO65)), DO65)))</f>
        <v>0</v>
      </c>
      <c r="DE66" s="18" t="str">
        <f>IF(MAIN_STGY[[#This Row],[RSLT]]="","", MAIN_STGY[[#This Row],[RSLT]])</f>
        <v/>
      </c>
      <c r="DF6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6" s="18">
        <f>IF(STGY5[[#This Row],[SNO]]=0,0,IF(DL$10, IF(DP65&gt;=DM$8, 0, STGY5[[#This Row],[INS]]+DH65), STGY5[[#This Row],[INS]]+DH65))</f>
        <v>100</v>
      </c>
      <c r="DI66" s="18">
        <f>IF(STGY5[[#This Row],[SNO]]=0,0,IF(DL$10, IF(DP65&gt;=DM$8, 0, DI65+STGY5[[#This Row],[RTN]]), DI65+STGY5[[#This Row],[RTN]]))</f>
        <v>0</v>
      </c>
      <c r="DJ66" s="18">
        <f>STGY5[[#This Row],[RTN-TL]]-STGY5[[#This Row],[INS-TL]]</f>
        <v>-100</v>
      </c>
      <c r="DK66" s="18">
        <f>IF(STGY5[[#This Row],[SNO]]=0,0,IF(DL$10, IF(STGY5[[#This Row],[INS]]=0, 0, DN65), DN65))</f>
        <v>0</v>
      </c>
      <c r="DL66" s="18">
        <f>STGY5[[#This Row],[INS]]</f>
        <v>0</v>
      </c>
      <c r="DM66" s="18">
        <f>IF(STGY5[[#This Row],[WrL]]="Loss", (STGY5[[#This Row],[INS]]*(1 + DP$8/100)), IF(STGY5[[#This Row],[WrL]]="Won", (0), 0))</f>
        <v>0</v>
      </c>
      <c r="DN66" s="18">
        <f>IF(STGY5[[#This Row],[WrL]]="Loss", (STGY5[[#This Row],[PAM]]+STGY5[[#This Row],[LOS-TEN]]), IF(STGY5[[#This Row],[WrL]]="Won", (STGY5[[#This Row],[INS]]), 0))</f>
        <v>0</v>
      </c>
      <c r="DO66" s="18">
        <f>STGY5[[#This Row],[PAPT]]/2</f>
        <v>0</v>
      </c>
      <c r="DP66" s="43">
        <f>IF(STGY5[[#This Row],[SNO]]=0,0,IF(DL$10, IF(STGY5[[#This Row],[INS-TL]]=0, 0, STGY5[[#This Row],[PFT]]/STGY5[[#This Row],[INS-TL]]%), STGY5[[#This Row],[PFT]]/STGY5[[#This Row],[INS-TL]]%))</f>
        <v>-100</v>
      </c>
      <c r="DS66" s="20"/>
      <c r="DT66" s="21"/>
      <c r="DZ66" s="22"/>
      <c r="EB66" s="42">
        <f t="shared" si="5"/>
        <v>51</v>
      </c>
      <c r="EC66" s="12"/>
      <c r="ED66" s="18">
        <f>IF(STGY6[[#This Row],[SNO]]=0,0,IF(STGY6[[#This Row],[SNO]]=1,EJ$8,IF(EL$10, IF(EP65&gt;=EM$8,0,IF(EP65=0,EJ$8,EO65)), EO65)))</f>
        <v>0</v>
      </c>
      <c r="EE66" s="18" t="str">
        <f>IF(MAIN_STGY[[#This Row],[RSLT]]="","", MAIN_STGY[[#This Row],[RSLT]])</f>
        <v/>
      </c>
      <c r="EF6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6" s="18">
        <f>IF(STGY6[[#This Row],[SNO]]=0,0,IF(EL$10, IF(EP65&gt;=EM$8, 0, STGY6[[#This Row],[INS]]+EH65), STGY6[[#This Row],[INS]]+EH65))</f>
        <v>100</v>
      </c>
      <c r="EI66" s="18">
        <f>IF(STGY6[[#This Row],[SNO]]=0,0,IF(EL$10, IF(EP65&gt;=EM$8, 0, EI65+STGY6[[#This Row],[RTN]]), EI65+STGY6[[#This Row],[RTN]]))</f>
        <v>0</v>
      </c>
      <c r="EJ66" s="18">
        <f>STGY6[[#This Row],[RTN-TL]]-STGY6[[#This Row],[INS-TL]]</f>
        <v>-100</v>
      </c>
      <c r="EK66" s="18">
        <f>IF(STGY6[[#This Row],[SNO]]=0,0,IF(EL$10, IF(STGY6[[#This Row],[INS]]=0, 0, EN65), EN65))</f>
        <v>0</v>
      </c>
      <c r="EL66" s="18">
        <f>STGY6[[#This Row],[INS]]</f>
        <v>0</v>
      </c>
      <c r="EM66" s="18">
        <f>IF(STGY6[[#This Row],[WrL]]="Loss", (STGY6[[#This Row],[INS]]*(1 + EP$8/100)), IF(STGY6[[#This Row],[WrL]]="Won", (0), 0))</f>
        <v>0</v>
      </c>
      <c r="EN66" s="18">
        <f>IF(STGY6[[#This Row],[WrL]]="Loss", (STGY6[[#This Row],[PAM]]+STGY6[[#This Row],[LOS-TEN]]), IF(STGY6[[#This Row],[WrL]]="Won", (STGY6[[#This Row],[INS]]), 0))</f>
        <v>0</v>
      </c>
      <c r="EO66" s="18">
        <f>STGY6[[#This Row],[PAPT]]/2</f>
        <v>0</v>
      </c>
      <c r="EP66" s="43">
        <f>IF(STGY6[[#This Row],[SNO]]=0,0,IF(EL$10, IF(STGY6[[#This Row],[INS-TL]]=0, 0, STGY6[[#This Row],[PFT]]/STGY6[[#This Row],[INS-TL]]%), STGY6[[#This Row],[PFT]]/STGY6[[#This Row],[INS-TL]]%))</f>
        <v>-100</v>
      </c>
      <c r="ES66" s="20"/>
      <c r="ET66" s="21"/>
      <c r="EZ66" s="22"/>
      <c r="FB66" s="42">
        <f t="shared" si="6"/>
        <v>51</v>
      </c>
      <c r="FC66" s="12"/>
      <c r="FD66" s="18">
        <f>IF(STGY7[[#This Row],[SNO]]=0,0,IF(STGY7[[#This Row],[SNO]]=1,FJ$8,IF(FL$10, IF(FP65&gt;=FM$8,0,IF(FP65=0,FJ$8,FO65)), FO65)))</f>
        <v>0</v>
      </c>
      <c r="FE66" s="18" t="str">
        <f>IF(MAIN_STGY[[#This Row],[RSLT]]="","", MAIN_STGY[[#This Row],[RSLT]])</f>
        <v/>
      </c>
      <c r="FF6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6" s="18">
        <f>IF(STGY7[[#This Row],[SNO]]=0,0,IF(FL$10, IF(FP65&gt;=FM$8, 0, STGY7[[#This Row],[INS]]+FH65), STGY7[[#This Row],[INS]]+FH65))</f>
        <v>100</v>
      </c>
      <c r="FI66" s="18">
        <f>IF(STGY7[[#This Row],[SNO]]=0,0,IF(FL$10, IF(FP65&gt;=FM$8, 0, FI65+STGY7[[#This Row],[RTN]]), FI65+STGY7[[#This Row],[RTN]]))</f>
        <v>0</v>
      </c>
      <c r="FJ66" s="18">
        <f>STGY7[[#This Row],[RTN-TL]]-STGY7[[#This Row],[INS-TL]]</f>
        <v>-100</v>
      </c>
      <c r="FK66" s="18">
        <f>IF(STGY7[[#This Row],[SNO]]=0,0,IF(FL$10, IF(STGY7[[#This Row],[INS]]=0, 0, FN65), FN65))</f>
        <v>0</v>
      </c>
      <c r="FL66" s="18">
        <f>STGY7[[#This Row],[INS]]</f>
        <v>0</v>
      </c>
      <c r="FM66" s="18">
        <f>IF(STGY7[[#This Row],[WrL]]="Loss", (STGY7[[#This Row],[INS]]*(1 + FP$8/100)), IF(STGY7[[#This Row],[WrL]]="Won", (0), 0))</f>
        <v>0</v>
      </c>
      <c r="FN66" s="18">
        <f>IF(STGY7[[#This Row],[WrL]]="Loss", (STGY7[[#This Row],[PAM]]+STGY7[[#This Row],[LOS-TEN]]), IF(STGY7[[#This Row],[WrL]]="Won", (STGY7[[#This Row],[INS]]), 0))</f>
        <v>0</v>
      </c>
      <c r="FO66" s="18">
        <f>STGY7[[#This Row],[PAPT]]/2</f>
        <v>0</v>
      </c>
      <c r="FP66" s="43">
        <f>IF(STGY7[[#This Row],[SNO]]=0,0,IF(FL$10, IF(STGY7[[#This Row],[INS-TL]]=0, 0, STGY7[[#This Row],[PFT]]/STGY7[[#This Row],[INS-TL]]%), STGY7[[#This Row],[PFT]]/STGY7[[#This Row],[INS-TL]]%))</f>
        <v>-100</v>
      </c>
      <c r="FS66" s="20"/>
      <c r="FT66" s="21"/>
      <c r="FZ66" s="22"/>
      <c r="GB66" s="42">
        <f t="shared" si="7"/>
        <v>51</v>
      </c>
      <c r="GC66" s="12"/>
      <c r="GD66" s="18">
        <f>IF(STGY8[[#This Row],[SNO]]=0,0,IF(STGY8[[#This Row],[SNO]]=1,GJ$8,IF(GL$10, IF(GP65&gt;=GM$8,0,IF(GP65=0,GJ$8,GO65)), GO65)))</f>
        <v>0</v>
      </c>
      <c r="GE66" s="18" t="str">
        <f>IF(MAIN_STGY[[#This Row],[RSLT]]="","", MAIN_STGY[[#This Row],[RSLT]])</f>
        <v/>
      </c>
      <c r="GF6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6" s="18">
        <f>IF(STGY8[[#This Row],[SNO]]=0,0,IF(GL$10, IF(GP65&gt;=GM$8, 0, STGY8[[#This Row],[INS]]+GH65), STGY8[[#This Row],[INS]]+GH65))</f>
        <v>100</v>
      </c>
      <c r="GI66" s="18">
        <f>IF(STGY8[[#This Row],[SNO]]=0,0,IF(GL$10, IF(GP65&gt;=GM$8, 0, GI65+STGY8[[#This Row],[RTN]]), GI65+STGY8[[#This Row],[RTN]]))</f>
        <v>0</v>
      </c>
      <c r="GJ66" s="18">
        <f>STGY8[[#This Row],[RTN-TL]]-STGY8[[#This Row],[INS-TL]]</f>
        <v>-100</v>
      </c>
      <c r="GK66" s="18">
        <f>IF(STGY8[[#This Row],[SNO]]=0,0,IF(GL$10, IF(STGY8[[#This Row],[INS]]=0, 0, GN65), GN65))</f>
        <v>0</v>
      </c>
      <c r="GL66" s="18">
        <f>STGY8[[#This Row],[INS]]</f>
        <v>0</v>
      </c>
      <c r="GM66" s="18">
        <f>IF(STGY8[[#This Row],[WrL]]="Loss", (STGY8[[#This Row],[INS]]*(1 + GP$8/100)), IF(STGY8[[#This Row],[WrL]]="Won", (0), 0))</f>
        <v>0</v>
      </c>
      <c r="GN66" s="18">
        <f>IF(STGY8[[#This Row],[WrL]]="Loss", (STGY8[[#This Row],[PAM]]+STGY8[[#This Row],[LOS-TEN]]), IF(STGY8[[#This Row],[WrL]]="Won", (STGY8[[#This Row],[INS]]), 0))</f>
        <v>0</v>
      </c>
      <c r="GO66" s="18">
        <f>STGY8[[#This Row],[PAPT]]/2</f>
        <v>0</v>
      </c>
      <c r="GP66" s="43">
        <f>IF(STGY8[[#This Row],[SNO]]=0,0,IF(GL$10, IF(STGY8[[#This Row],[INS-TL]]=0, 0, STGY8[[#This Row],[PFT]]/STGY8[[#This Row],[INS-TL]]%), STGY8[[#This Row],[PFT]]/STGY8[[#This Row],[INS-TL]]%))</f>
        <v>-100</v>
      </c>
      <c r="GS66" s="20"/>
      <c r="GT66" s="21"/>
      <c r="GZ66" s="22"/>
      <c r="HB66" s="42">
        <f t="shared" si="8"/>
        <v>51</v>
      </c>
      <c r="HC66" s="12"/>
      <c r="HD66" s="18">
        <f>IF(STGY9[[#This Row],[SNO]]=0,0,IF(STGY9[[#This Row],[SNO]]=1,HJ$8,IF(HL$10, IF(HP65&gt;=HM$8,0,IF(HP65=0,HJ$8,HO65)), HO65)))</f>
        <v>0</v>
      </c>
      <c r="HE66" s="18" t="str">
        <f>IF(MAIN_STGY[[#This Row],[RSLT]]="","", MAIN_STGY[[#This Row],[RSLT]])</f>
        <v/>
      </c>
      <c r="HF6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6" s="18">
        <f>IF(STGY9[[#This Row],[SNO]]=0,0,IF(HL$10, IF(HP65&gt;=HM$8, 0, STGY9[[#This Row],[INS]]+HH65), STGY9[[#This Row],[INS]]+HH65))</f>
        <v>100</v>
      </c>
      <c r="HI66" s="18">
        <f>IF(STGY9[[#This Row],[SNO]]=0,0,IF(HL$10, IF(HP65&gt;=HM$8, 0, HI65+STGY9[[#This Row],[RTN]]), HI65+STGY9[[#This Row],[RTN]]))</f>
        <v>0</v>
      </c>
      <c r="HJ66" s="18">
        <f>STGY9[[#This Row],[RTN-TL]]-STGY9[[#This Row],[INS-TL]]</f>
        <v>-100</v>
      </c>
      <c r="HK66" s="18">
        <f>IF(STGY9[[#This Row],[SNO]]=0,0,IF(HL$10, IF(STGY9[[#This Row],[INS]]=0, 0, HN65), HN65))</f>
        <v>0</v>
      </c>
      <c r="HL66" s="18">
        <f>STGY9[[#This Row],[INS]]</f>
        <v>0</v>
      </c>
      <c r="HM66" s="18">
        <f>IF(STGY9[[#This Row],[WrL]]="Loss", (STGY9[[#This Row],[INS]]*(1 + HP$8/100)), IF(STGY9[[#This Row],[WrL]]="Won", (0), 0))</f>
        <v>0</v>
      </c>
      <c r="HN66" s="18">
        <f>IF(STGY9[[#This Row],[WrL]]="Loss", (STGY9[[#This Row],[PAM]]+STGY9[[#This Row],[LOS-TEN]]), IF(STGY9[[#This Row],[WrL]]="Won", (STGY9[[#This Row],[INS]]), 0))</f>
        <v>0</v>
      </c>
      <c r="HO66" s="18">
        <f>STGY9[[#This Row],[PAPT]]/2</f>
        <v>0</v>
      </c>
      <c r="HP66" s="43">
        <f>IF(STGY9[[#This Row],[SNO]]=0,0,IF(HL$10, IF(STGY9[[#This Row],[INS-TL]]=0, 0, STGY9[[#This Row],[PFT]]/STGY9[[#This Row],[INS-TL]]%), STGY9[[#This Row],[PFT]]/STGY9[[#This Row],[INS-TL]]%))</f>
        <v>-100</v>
      </c>
      <c r="HS66" s="20"/>
      <c r="HT66" s="21"/>
      <c r="HZ66" s="22"/>
      <c r="IB66" s="42">
        <f t="shared" si="9"/>
        <v>51</v>
      </c>
      <c r="IC66" s="12"/>
      <c r="ID66" s="18">
        <f>IF(STGY10[[#This Row],[SNO]]=0,0,IF(STGY10[[#This Row],[SNO]]=1,IJ$8,IF(IL$10, IF(IP65&gt;=IM$8,0,IF(IP65=0,IJ$8,IO65)), IO65)))</f>
        <v>0</v>
      </c>
      <c r="IE66" s="18" t="str">
        <f>IF(MAIN_STGY[[#This Row],[RSLT]]="","", MAIN_STGY[[#This Row],[RSLT]])</f>
        <v/>
      </c>
      <c r="IF6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6" s="18">
        <f>IF(STGY10[[#This Row],[SNO]]=0,0,IF(IL$10, IF(IP65&gt;=IM$8, 0, STGY10[[#This Row],[INS]]+IH65), STGY10[[#This Row],[INS]]+IH65))</f>
        <v>100</v>
      </c>
      <c r="II66" s="18">
        <f>IF(STGY10[[#This Row],[SNO]]=0,0,IF(IL$10, IF(IP65&gt;=IM$8, 0, II65+STGY10[[#This Row],[RTN]]), II65+STGY10[[#This Row],[RTN]]))</f>
        <v>0</v>
      </c>
      <c r="IJ66" s="18">
        <f>STGY10[[#This Row],[RTN-TL]]-STGY10[[#This Row],[INS-TL]]</f>
        <v>-100</v>
      </c>
      <c r="IK66" s="18">
        <f>IF(STGY10[[#This Row],[SNO]]=0,0,IF(IL$10, IF(STGY10[[#This Row],[INS]]=0, 0, IN65), IN65))</f>
        <v>0</v>
      </c>
      <c r="IL66" s="18">
        <f>STGY10[[#This Row],[INS]]</f>
        <v>0</v>
      </c>
      <c r="IM66" s="18">
        <f>IF(STGY10[[#This Row],[WrL]]="Loss", (STGY10[[#This Row],[INS]]*(1 + IP$8/100)), IF(STGY10[[#This Row],[WrL]]="Won", (0), 0))</f>
        <v>0</v>
      </c>
      <c r="IN66" s="18">
        <f>IF(STGY10[[#This Row],[WrL]]="Loss", (STGY10[[#This Row],[PAM]]+STGY10[[#This Row],[LOS-TEN]]), IF(STGY10[[#This Row],[WrL]]="Won", (STGY10[[#This Row],[INS]]), 0))</f>
        <v>0</v>
      </c>
      <c r="IO66" s="18">
        <f>STGY10[[#This Row],[PAPT]]/2</f>
        <v>0</v>
      </c>
      <c r="IP66" s="43">
        <f>IF(STGY10[[#This Row],[SNO]]=0,0,IF(IL$10, IF(STGY10[[#This Row],[INS-TL]]=0, 0, STGY10[[#This Row],[PFT]]/STGY10[[#This Row],[INS-TL]]%), STGY10[[#This Row],[PFT]]/STGY10[[#This Row],[INS-TL]]%))</f>
        <v>-100</v>
      </c>
      <c r="IS66" s="20"/>
      <c r="IT66" s="21"/>
      <c r="IZ66" s="22"/>
    </row>
    <row r="67" spans="2:260" x14ac:dyDescent="0.3">
      <c r="B67" s="89">
        <f t="shared" si="10"/>
        <v>52</v>
      </c>
      <c r="C67" s="12"/>
      <c r="D67" s="18">
        <f>IF(MAIN_STGY[[#This Row],[SNO]]=0,0,IF(MAIN_STGY[[#This Row],[SNO]]=1,J$8,IF(L$10, IF(P66&gt;=M$8,0,IF(P66=0,J$8,O66)), O66)))</f>
        <v>0</v>
      </c>
      <c r="E67" s="12"/>
      <c r="F6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7" s="18">
        <f>IF(MAIN_STGY[[#This Row],[SNO]]=0,0,IF(L$10, IF(P66&gt;=M$8, 0, MAIN_STGY[[#This Row],[INS]]+H66), MAIN_STGY[[#This Row],[INS]]+H66))</f>
        <v>100</v>
      </c>
      <c r="I67" s="18">
        <f>IF(MAIN_STGY[[#This Row],[SNO]]=0,0,IF(L$10, IF(P66&gt;=M$8, 0, I66+MAIN_STGY[[#This Row],[RTN]]), I66+MAIN_STGY[[#This Row],[RTN]]))</f>
        <v>0</v>
      </c>
      <c r="J67" s="18">
        <f>MAIN_STGY[[#This Row],[RTN-TL]]-MAIN_STGY[[#This Row],[INS-TL]]</f>
        <v>-100</v>
      </c>
      <c r="K67" s="18">
        <f>IF(MAIN_STGY[[#This Row],[SNO]]=0,0,IF(L$10, IF(MAIN_STGY[[#This Row],[INS]]=0, 0, N66), N66))</f>
        <v>0</v>
      </c>
      <c r="L67" s="18">
        <f>MAIN_STGY[[#This Row],[INS]]</f>
        <v>0</v>
      </c>
      <c r="M67" s="18">
        <f>IF(MAIN_STGY[[#This Row],[WrL]]="Loss", (MAIN_STGY[[#This Row],[INS]]*(1 + P$8/100)), IF(MAIN_STGY[[#This Row],[WrL]]="Won", (0), 0))</f>
        <v>0</v>
      </c>
      <c r="N67" s="18">
        <f>IF(MAIN_STGY[[#This Row],[WrL]]="Loss", (MAIN_STGY[[#This Row],[PAM]]+MAIN_STGY[[#This Row],[LOS-TEN]]), IF(MAIN_STGY[[#This Row],[WrL]]="Won", (MAIN_STGY[[#This Row],[INS]]), 0))</f>
        <v>0</v>
      </c>
      <c r="O67" s="18">
        <f>MAIN_STGY[[#This Row],[PAPT]]/2</f>
        <v>0</v>
      </c>
      <c r="P6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67" s="45"/>
      <c r="S67" s="46"/>
      <c r="T67" s="84"/>
      <c r="U67" s="44"/>
      <c r="V67" s="44"/>
      <c r="W67" s="55"/>
      <c r="X67" s="44"/>
      <c r="Z67" s="22"/>
      <c r="AB67" s="42">
        <f t="shared" si="1"/>
        <v>52</v>
      </c>
      <c r="AC67" s="12"/>
      <c r="AD67" s="18">
        <f>IF(STGY2[[#This Row],[SNO]]=0,0,IF(STGY2[[#This Row],[SNO]]=1,AJ$8,IF(AL$10, IF(AP66&gt;=AM$8,0,IF(AP66=0,AJ$8,AO66)), AO66)))</f>
        <v>0</v>
      </c>
      <c r="AE67" s="18" t="str">
        <f>IF(MAIN_STGY[[#This Row],[RSLT]]="","", MAIN_STGY[[#This Row],[RSLT]])</f>
        <v/>
      </c>
      <c r="AF6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7" s="18">
        <f>IF(STGY2[[#This Row],[SNO]]=0,0,IF(AL$10, IF(AP66&gt;=AM$8, 0, STGY2[[#This Row],[INS]]+AH66), STGY2[[#This Row],[INS]]+AH66))</f>
        <v>100</v>
      </c>
      <c r="AI67" s="18">
        <f>IF(STGY2[[#This Row],[SNO]]=0,0,IF(AL$10, IF(AP66&gt;=AM$8, 0, AI66+STGY2[[#This Row],[RTN]]), AI66+STGY2[[#This Row],[RTN]]))</f>
        <v>0</v>
      </c>
      <c r="AJ67" s="18">
        <f>STGY2[[#This Row],[RTN-TL]]-STGY2[[#This Row],[INS-TL]]</f>
        <v>-100</v>
      </c>
      <c r="AK67" s="18">
        <f>IF(STGY2[[#This Row],[SNO]]=0,0,IF(AL$10, IF(STGY2[[#This Row],[INS]]=0, 0, AN66), AN66))</f>
        <v>0</v>
      </c>
      <c r="AL67" s="18">
        <f>STGY2[[#This Row],[INS]]</f>
        <v>0</v>
      </c>
      <c r="AM67" s="18">
        <f>IF(STGY2[[#This Row],[WrL]]="Loss", (STGY2[[#This Row],[INS]]*(1 + AP$8/100)), IF(STGY2[[#This Row],[WrL]]="Won", (0), 0))</f>
        <v>0</v>
      </c>
      <c r="AN67" s="18">
        <f>IF(STGY2[[#This Row],[WrL]]="Loss", (STGY2[[#This Row],[PAM]]+STGY2[[#This Row],[LOS-TEN]]), IF(STGY2[[#This Row],[WrL]]="Won", (STGY2[[#This Row],[INS]]), 0))</f>
        <v>0</v>
      </c>
      <c r="AO67" s="18">
        <f>STGY2[[#This Row],[PAPT]]/2</f>
        <v>0</v>
      </c>
      <c r="AP67" s="43">
        <f>IF(STGY2[[#This Row],[SNO]]=0,0,IF(AL$10, IF(STGY2[[#This Row],[INS-TL]]=0, 0, STGY2[[#This Row],[PFT]]/STGY2[[#This Row],[INS-TL]]%), STGY2[[#This Row],[PFT]]/STGY2[[#This Row],[INS-TL]]%))</f>
        <v>-100</v>
      </c>
      <c r="AS67" s="20"/>
      <c r="AT67" s="21"/>
      <c r="AZ67" s="22"/>
      <c r="BB67" s="42">
        <f t="shared" si="2"/>
        <v>52</v>
      </c>
      <c r="BC67" s="12"/>
      <c r="BD67" s="18">
        <f>IF(STGY3[[#This Row],[SNO]]=0,0,IF(STGY3[[#This Row],[SNO]]=1,BJ$8,IF(BL$10, IF(BP66&gt;=BM$8,0,IF(BP66=0,BJ$8,BO66)), BO66)))</f>
        <v>0</v>
      </c>
      <c r="BE67" s="18" t="str">
        <f>IF(MAIN_STGY[[#This Row],[RSLT]]="","", MAIN_STGY[[#This Row],[RSLT]])</f>
        <v/>
      </c>
      <c r="BF6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7" s="18">
        <f>IF(STGY3[[#This Row],[SNO]]=0,0,IF(BL$10, IF(BP66&gt;=BM$8, 0, STGY3[[#This Row],[INS]]+BH66), STGY3[[#This Row],[INS]]+BH66))</f>
        <v>100</v>
      </c>
      <c r="BI67" s="18">
        <f>IF(STGY3[[#This Row],[SNO]]=0,0,IF(BL$10, IF(BP66&gt;=BM$8, 0, BI66+STGY3[[#This Row],[RTN]]), BI66+STGY3[[#This Row],[RTN]]))</f>
        <v>0</v>
      </c>
      <c r="BJ67" s="18">
        <f>STGY3[[#This Row],[RTN-TL]]-STGY3[[#This Row],[INS-TL]]</f>
        <v>-100</v>
      </c>
      <c r="BK67" s="18">
        <f>IF(STGY3[[#This Row],[SNO]]=0,0,IF(BL$10, IF(STGY3[[#This Row],[INS]]=0, 0, BN66), BN66))</f>
        <v>0</v>
      </c>
      <c r="BL67" s="18">
        <f>STGY3[[#This Row],[INS]]</f>
        <v>0</v>
      </c>
      <c r="BM67" s="18">
        <f>IF(STGY3[[#This Row],[WrL]]="Loss", (STGY3[[#This Row],[INS]]*(1 + BP$8/100)), IF(STGY3[[#This Row],[WrL]]="Won", (0), 0))</f>
        <v>0</v>
      </c>
      <c r="BN67" s="18">
        <f>IF(STGY3[[#This Row],[WrL]]="Loss", (STGY3[[#This Row],[PAM]]+STGY3[[#This Row],[LOS-TEN]]), IF(STGY3[[#This Row],[WrL]]="Won", (STGY3[[#This Row],[INS]]), 0))</f>
        <v>0</v>
      </c>
      <c r="BO67" s="18">
        <f>STGY3[[#This Row],[PAPT]]/2</f>
        <v>0</v>
      </c>
      <c r="BP67" s="43">
        <f>IF(STGY3[[#This Row],[SNO]]=0,0,IF(BL$10, IF(STGY3[[#This Row],[INS-TL]]=0, 0, STGY3[[#This Row],[PFT]]/STGY3[[#This Row],[INS-TL]]%), STGY3[[#This Row],[PFT]]/STGY3[[#This Row],[INS-TL]]%))</f>
        <v>-100</v>
      </c>
      <c r="BS67" s="20"/>
      <c r="BT67" s="21"/>
      <c r="BZ67" s="22"/>
      <c r="CB67" s="42">
        <f t="shared" si="3"/>
        <v>52</v>
      </c>
      <c r="CC67" s="12"/>
      <c r="CD67" s="18">
        <f>IF(STGY4[[#This Row],[SNO]]=0,0,IF(STGY4[[#This Row],[SNO]]=1,CJ$8,IF(CL$10, IF(CP66&gt;=CM$8,0,IF(CP66=0,CJ$8,CO66)), CO66)))</f>
        <v>0</v>
      </c>
      <c r="CE67" s="18" t="str">
        <f>IF(MAIN_STGY[[#This Row],[RSLT]]="","", MAIN_STGY[[#This Row],[RSLT]])</f>
        <v/>
      </c>
      <c r="CF6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7" s="18">
        <f>IF(STGY4[[#This Row],[SNO]]=0,0,IF(CL$10, IF(CP66&gt;=CM$8, 0, STGY4[[#This Row],[INS]]+CH66), STGY4[[#This Row],[INS]]+CH66))</f>
        <v>100</v>
      </c>
      <c r="CI67" s="18">
        <f>IF(STGY4[[#This Row],[SNO]]=0,0,IF(CL$10, IF(CP66&gt;=CM$8, 0, CI66+STGY4[[#This Row],[RTN]]), CI66+STGY4[[#This Row],[RTN]]))</f>
        <v>0</v>
      </c>
      <c r="CJ67" s="18">
        <f>STGY4[[#This Row],[RTN-TL]]-STGY4[[#This Row],[INS-TL]]</f>
        <v>-100</v>
      </c>
      <c r="CK67" s="18">
        <f>IF(STGY4[[#This Row],[SNO]]=0,0,IF(CL$10, IF(STGY4[[#This Row],[INS]]=0, 0, CN66), CN66))</f>
        <v>0</v>
      </c>
      <c r="CL67" s="18">
        <f>STGY4[[#This Row],[INS]]</f>
        <v>0</v>
      </c>
      <c r="CM67" s="18">
        <f>IF(STGY4[[#This Row],[WrL]]="Loss", (STGY4[[#This Row],[INS]]*(1 + CP$8/100)), IF(STGY4[[#This Row],[WrL]]="Won", (0), 0))</f>
        <v>0</v>
      </c>
      <c r="CN67" s="18">
        <f>IF(STGY4[[#This Row],[WrL]]="Loss", (STGY4[[#This Row],[PAM]]+STGY4[[#This Row],[LOS-TEN]]), IF(STGY4[[#This Row],[WrL]]="Won", (STGY4[[#This Row],[INS]]), 0))</f>
        <v>0</v>
      </c>
      <c r="CO67" s="18">
        <f>STGY4[[#This Row],[PAPT]]/2</f>
        <v>0</v>
      </c>
      <c r="CP67" s="43">
        <f>IF(STGY4[[#This Row],[SNO]]=0,0,IF(CL$10, IF(STGY4[[#This Row],[INS-TL]]=0, 0, STGY4[[#This Row],[PFT]]/STGY4[[#This Row],[INS-TL]]%), STGY4[[#This Row],[PFT]]/STGY4[[#This Row],[INS-TL]]%))</f>
        <v>-100</v>
      </c>
      <c r="CS67" s="20"/>
      <c r="CT67" s="21"/>
      <c r="CZ67" s="22"/>
      <c r="DB67" s="42">
        <f t="shared" si="4"/>
        <v>52</v>
      </c>
      <c r="DC67" s="12"/>
      <c r="DD67" s="18">
        <f>IF(STGY5[[#This Row],[SNO]]=0,0,IF(STGY5[[#This Row],[SNO]]=1,DJ$8,IF(DL$10, IF(DP66&gt;=DM$8,0,IF(DP66=0,DJ$8,DO66)), DO66)))</f>
        <v>0</v>
      </c>
      <c r="DE67" s="18" t="str">
        <f>IF(MAIN_STGY[[#This Row],[RSLT]]="","", MAIN_STGY[[#This Row],[RSLT]])</f>
        <v/>
      </c>
      <c r="DF6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7" s="18">
        <f>IF(STGY5[[#This Row],[SNO]]=0,0,IF(DL$10, IF(DP66&gt;=DM$8, 0, STGY5[[#This Row],[INS]]+DH66), STGY5[[#This Row],[INS]]+DH66))</f>
        <v>100</v>
      </c>
      <c r="DI67" s="18">
        <f>IF(STGY5[[#This Row],[SNO]]=0,0,IF(DL$10, IF(DP66&gt;=DM$8, 0, DI66+STGY5[[#This Row],[RTN]]), DI66+STGY5[[#This Row],[RTN]]))</f>
        <v>0</v>
      </c>
      <c r="DJ67" s="18">
        <f>STGY5[[#This Row],[RTN-TL]]-STGY5[[#This Row],[INS-TL]]</f>
        <v>-100</v>
      </c>
      <c r="DK67" s="18">
        <f>IF(STGY5[[#This Row],[SNO]]=0,0,IF(DL$10, IF(STGY5[[#This Row],[INS]]=0, 0, DN66), DN66))</f>
        <v>0</v>
      </c>
      <c r="DL67" s="18">
        <f>STGY5[[#This Row],[INS]]</f>
        <v>0</v>
      </c>
      <c r="DM67" s="18">
        <f>IF(STGY5[[#This Row],[WrL]]="Loss", (STGY5[[#This Row],[INS]]*(1 + DP$8/100)), IF(STGY5[[#This Row],[WrL]]="Won", (0), 0))</f>
        <v>0</v>
      </c>
      <c r="DN67" s="18">
        <f>IF(STGY5[[#This Row],[WrL]]="Loss", (STGY5[[#This Row],[PAM]]+STGY5[[#This Row],[LOS-TEN]]), IF(STGY5[[#This Row],[WrL]]="Won", (STGY5[[#This Row],[INS]]), 0))</f>
        <v>0</v>
      </c>
      <c r="DO67" s="18">
        <f>STGY5[[#This Row],[PAPT]]/2</f>
        <v>0</v>
      </c>
      <c r="DP67" s="43">
        <f>IF(STGY5[[#This Row],[SNO]]=0,0,IF(DL$10, IF(STGY5[[#This Row],[INS-TL]]=0, 0, STGY5[[#This Row],[PFT]]/STGY5[[#This Row],[INS-TL]]%), STGY5[[#This Row],[PFT]]/STGY5[[#This Row],[INS-TL]]%))</f>
        <v>-100</v>
      </c>
      <c r="DS67" s="20"/>
      <c r="DT67" s="21"/>
      <c r="DZ67" s="22"/>
      <c r="EB67" s="42">
        <f t="shared" si="5"/>
        <v>52</v>
      </c>
      <c r="EC67" s="12"/>
      <c r="ED67" s="18">
        <f>IF(STGY6[[#This Row],[SNO]]=0,0,IF(STGY6[[#This Row],[SNO]]=1,EJ$8,IF(EL$10, IF(EP66&gt;=EM$8,0,IF(EP66=0,EJ$8,EO66)), EO66)))</f>
        <v>0</v>
      </c>
      <c r="EE67" s="18" t="str">
        <f>IF(MAIN_STGY[[#This Row],[RSLT]]="","", MAIN_STGY[[#This Row],[RSLT]])</f>
        <v/>
      </c>
      <c r="EF6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7" s="18">
        <f>IF(STGY6[[#This Row],[SNO]]=0,0,IF(EL$10, IF(EP66&gt;=EM$8, 0, STGY6[[#This Row],[INS]]+EH66), STGY6[[#This Row],[INS]]+EH66))</f>
        <v>100</v>
      </c>
      <c r="EI67" s="18">
        <f>IF(STGY6[[#This Row],[SNO]]=0,0,IF(EL$10, IF(EP66&gt;=EM$8, 0, EI66+STGY6[[#This Row],[RTN]]), EI66+STGY6[[#This Row],[RTN]]))</f>
        <v>0</v>
      </c>
      <c r="EJ67" s="18">
        <f>STGY6[[#This Row],[RTN-TL]]-STGY6[[#This Row],[INS-TL]]</f>
        <v>-100</v>
      </c>
      <c r="EK67" s="18">
        <f>IF(STGY6[[#This Row],[SNO]]=0,0,IF(EL$10, IF(STGY6[[#This Row],[INS]]=0, 0, EN66), EN66))</f>
        <v>0</v>
      </c>
      <c r="EL67" s="18">
        <f>STGY6[[#This Row],[INS]]</f>
        <v>0</v>
      </c>
      <c r="EM67" s="18">
        <f>IF(STGY6[[#This Row],[WrL]]="Loss", (STGY6[[#This Row],[INS]]*(1 + EP$8/100)), IF(STGY6[[#This Row],[WrL]]="Won", (0), 0))</f>
        <v>0</v>
      </c>
      <c r="EN67" s="18">
        <f>IF(STGY6[[#This Row],[WrL]]="Loss", (STGY6[[#This Row],[PAM]]+STGY6[[#This Row],[LOS-TEN]]), IF(STGY6[[#This Row],[WrL]]="Won", (STGY6[[#This Row],[INS]]), 0))</f>
        <v>0</v>
      </c>
      <c r="EO67" s="18">
        <f>STGY6[[#This Row],[PAPT]]/2</f>
        <v>0</v>
      </c>
      <c r="EP67" s="43">
        <f>IF(STGY6[[#This Row],[SNO]]=0,0,IF(EL$10, IF(STGY6[[#This Row],[INS-TL]]=0, 0, STGY6[[#This Row],[PFT]]/STGY6[[#This Row],[INS-TL]]%), STGY6[[#This Row],[PFT]]/STGY6[[#This Row],[INS-TL]]%))</f>
        <v>-100</v>
      </c>
      <c r="ES67" s="20"/>
      <c r="ET67" s="21"/>
      <c r="EZ67" s="22"/>
      <c r="FB67" s="42">
        <f t="shared" si="6"/>
        <v>52</v>
      </c>
      <c r="FC67" s="12"/>
      <c r="FD67" s="18">
        <f>IF(STGY7[[#This Row],[SNO]]=0,0,IF(STGY7[[#This Row],[SNO]]=1,FJ$8,IF(FL$10, IF(FP66&gt;=FM$8,0,IF(FP66=0,FJ$8,FO66)), FO66)))</f>
        <v>0</v>
      </c>
      <c r="FE67" s="18" t="str">
        <f>IF(MAIN_STGY[[#This Row],[RSLT]]="","", MAIN_STGY[[#This Row],[RSLT]])</f>
        <v/>
      </c>
      <c r="FF6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7" s="18">
        <f>IF(STGY7[[#This Row],[SNO]]=0,0,IF(FL$10, IF(FP66&gt;=FM$8, 0, STGY7[[#This Row],[INS]]+FH66), STGY7[[#This Row],[INS]]+FH66))</f>
        <v>100</v>
      </c>
      <c r="FI67" s="18">
        <f>IF(STGY7[[#This Row],[SNO]]=0,0,IF(FL$10, IF(FP66&gt;=FM$8, 0, FI66+STGY7[[#This Row],[RTN]]), FI66+STGY7[[#This Row],[RTN]]))</f>
        <v>0</v>
      </c>
      <c r="FJ67" s="18">
        <f>STGY7[[#This Row],[RTN-TL]]-STGY7[[#This Row],[INS-TL]]</f>
        <v>-100</v>
      </c>
      <c r="FK67" s="18">
        <f>IF(STGY7[[#This Row],[SNO]]=0,0,IF(FL$10, IF(STGY7[[#This Row],[INS]]=0, 0, FN66), FN66))</f>
        <v>0</v>
      </c>
      <c r="FL67" s="18">
        <f>STGY7[[#This Row],[INS]]</f>
        <v>0</v>
      </c>
      <c r="FM67" s="18">
        <f>IF(STGY7[[#This Row],[WrL]]="Loss", (STGY7[[#This Row],[INS]]*(1 + FP$8/100)), IF(STGY7[[#This Row],[WrL]]="Won", (0), 0))</f>
        <v>0</v>
      </c>
      <c r="FN67" s="18">
        <f>IF(STGY7[[#This Row],[WrL]]="Loss", (STGY7[[#This Row],[PAM]]+STGY7[[#This Row],[LOS-TEN]]), IF(STGY7[[#This Row],[WrL]]="Won", (STGY7[[#This Row],[INS]]), 0))</f>
        <v>0</v>
      </c>
      <c r="FO67" s="18">
        <f>STGY7[[#This Row],[PAPT]]/2</f>
        <v>0</v>
      </c>
      <c r="FP67" s="43">
        <f>IF(STGY7[[#This Row],[SNO]]=0,0,IF(FL$10, IF(STGY7[[#This Row],[INS-TL]]=0, 0, STGY7[[#This Row],[PFT]]/STGY7[[#This Row],[INS-TL]]%), STGY7[[#This Row],[PFT]]/STGY7[[#This Row],[INS-TL]]%))</f>
        <v>-100</v>
      </c>
      <c r="FS67" s="20"/>
      <c r="FT67" s="21"/>
      <c r="FZ67" s="22"/>
      <c r="GB67" s="42">
        <f t="shared" si="7"/>
        <v>52</v>
      </c>
      <c r="GC67" s="12"/>
      <c r="GD67" s="18">
        <f>IF(STGY8[[#This Row],[SNO]]=0,0,IF(STGY8[[#This Row],[SNO]]=1,GJ$8,IF(GL$10, IF(GP66&gt;=GM$8,0,IF(GP66=0,GJ$8,GO66)), GO66)))</f>
        <v>0</v>
      </c>
      <c r="GE67" s="18" t="str">
        <f>IF(MAIN_STGY[[#This Row],[RSLT]]="","", MAIN_STGY[[#This Row],[RSLT]])</f>
        <v/>
      </c>
      <c r="GF6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7" s="18">
        <f>IF(STGY8[[#This Row],[SNO]]=0,0,IF(GL$10, IF(GP66&gt;=GM$8, 0, STGY8[[#This Row],[INS]]+GH66), STGY8[[#This Row],[INS]]+GH66))</f>
        <v>100</v>
      </c>
      <c r="GI67" s="18">
        <f>IF(STGY8[[#This Row],[SNO]]=0,0,IF(GL$10, IF(GP66&gt;=GM$8, 0, GI66+STGY8[[#This Row],[RTN]]), GI66+STGY8[[#This Row],[RTN]]))</f>
        <v>0</v>
      </c>
      <c r="GJ67" s="18">
        <f>STGY8[[#This Row],[RTN-TL]]-STGY8[[#This Row],[INS-TL]]</f>
        <v>-100</v>
      </c>
      <c r="GK67" s="18">
        <f>IF(STGY8[[#This Row],[SNO]]=0,0,IF(GL$10, IF(STGY8[[#This Row],[INS]]=0, 0, GN66), GN66))</f>
        <v>0</v>
      </c>
      <c r="GL67" s="18">
        <f>STGY8[[#This Row],[INS]]</f>
        <v>0</v>
      </c>
      <c r="GM67" s="18">
        <f>IF(STGY8[[#This Row],[WrL]]="Loss", (STGY8[[#This Row],[INS]]*(1 + GP$8/100)), IF(STGY8[[#This Row],[WrL]]="Won", (0), 0))</f>
        <v>0</v>
      </c>
      <c r="GN67" s="18">
        <f>IF(STGY8[[#This Row],[WrL]]="Loss", (STGY8[[#This Row],[PAM]]+STGY8[[#This Row],[LOS-TEN]]), IF(STGY8[[#This Row],[WrL]]="Won", (STGY8[[#This Row],[INS]]), 0))</f>
        <v>0</v>
      </c>
      <c r="GO67" s="18">
        <f>STGY8[[#This Row],[PAPT]]/2</f>
        <v>0</v>
      </c>
      <c r="GP67" s="43">
        <f>IF(STGY8[[#This Row],[SNO]]=0,0,IF(GL$10, IF(STGY8[[#This Row],[INS-TL]]=0, 0, STGY8[[#This Row],[PFT]]/STGY8[[#This Row],[INS-TL]]%), STGY8[[#This Row],[PFT]]/STGY8[[#This Row],[INS-TL]]%))</f>
        <v>-100</v>
      </c>
      <c r="GS67" s="20"/>
      <c r="GT67" s="21"/>
      <c r="GZ67" s="22"/>
      <c r="HB67" s="42">
        <f t="shared" si="8"/>
        <v>52</v>
      </c>
      <c r="HC67" s="12"/>
      <c r="HD67" s="18">
        <f>IF(STGY9[[#This Row],[SNO]]=0,0,IF(STGY9[[#This Row],[SNO]]=1,HJ$8,IF(HL$10, IF(HP66&gt;=HM$8,0,IF(HP66=0,HJ$8,HO66)), HO66)))</f>
        <v>0</v>
      </c>
      <c r="HE67" s="18" t="str">
        <f>IF(MAIN_STGY[[#This Row],[RSLT]]="","", MAIN_STGY[[#This Row],[RSLT]])</f>
        <v/>
      </c>
      <c r="HF6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7" s="18">
        <f>IF(STGY9[[#This Row],[SNO]]=0,0,IF(HL$10, IF(HP66&gt;=HM$8, 0, STGY9[[#This Row],[INS]]+HH66), STGY9[[#This Row],[INS]]+HH66))</f>
        <v>100</v>
      </c>
      <c r="HI67" s="18">
        <f>IF(STGY9[[#This Row],[SNO]]=0,0,IF(HL$10, IF(HP66&gt;=HM$8, 0, HI66+STGY9[[#This Row],[RTN]]), HI66+STGY9[[#This Row],[RTN]]))</f>
        <v>0</v>
      </c>
      <c r="HJ67" s="18">
        <f>STGY9[[#This Row],[RTN-TL]]-STGY9[[#This Row],[INS-TL]]</f>
        <v>-100</v>
      </c>
      <c r="HK67" s="18">
        <f>IF(STGY9[[#This Row],[SNO]]=0,0,IF(HL$10, IF(STGY9[[#This Row],[INS]]=0, 0, HN66), HN66))</f>
        <v>0</v>
      </c>
      <c r="HL67" s="18">
        <f>STGY9[[#This Row],[INS]]</f>
        <v>0</v>
      </c>
      <c r="HM67" s="18">
        <f>IF(STGY9[[#This Row],[WrL]]="Loss", (STGY9[[#This Row],[INS]]*(1 + HP$8/100)), IF(STGY9[[#This Row],[WrL]]="Won", (0), 0))</f>
        <v>0</v>
      </c>
      <c r="HN67" s="18">
        <f>IF(STGY9[[#This Row],[WrL]]="Loss", (STGY9[[#This Row],[PAM]]+STGY9[[#This Row],[LOS-TEN]]), IF(STGY9[[#This Row],[WrL]]="Won", (STGY9[[#This Row],[INS]]), 0))</f>
        <v>0</v>
      </c>
      <c r="HO67" s="18">
        <f>STGY9[[#This Row],[PAPT]]/2</f>
        <v>0</v>
      </c>
      <c r="HP67" s="43">
        <f>IF(STGY9[[#This Row],[SNO]]=0,0,IF(HL$10, IF(STGY9[[#This Row],[INS-TL]]=0, 0, STGY9[[#This Row],[PFT]]/STGY9[[#This Row],[INS-TL]]%), STGY9[[#This Row],[PFT]]/STGY9[[#This Row],[INS-TL]]%))</f>
        <v>-100</v>
      </c>
      <c r="HS67" s="20"/>
      <c r="HT67" s="21"/>
      <c r="HZ67" s="22"/>
      <c r="IB67" s="42">
        <f t="shared" si="9"/>
        <v>52</v>
      </c>
      <c r="IC67" s="12"/>
      <c r="ID67" s="18">
        <f>IF(STGY10[[#This Row],[SNO]]=0,0,IF(STGY10[[#This Row],[SNO]]=1,IJ$8,IF(IL$10, IF(IP66&gt;=IM$8,0,IF(IP66=0,IJ$8,IO66)), IO66)))</f>
        <v>0</v>
      </c>
      <c r="IE67" s="18" t="str">
        <f>IF(MAIN_STGY[[#This Row],[RSLT]]="","", MAIN_STGY[[#This Row],[RSLT]])</f>
        <v/>
      </c>
      <c r="IF6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7" s="18">
        <f>IF(STGY10[[#This Row],[SNO]]=0,0,IF(IL$10, IF(IP66&gt;=IM$8, 0, STGY10[[#This Row],[INS]]+IH66), STGY10[[#This Row],[INS]]+IH66))</f>
        <v>100</v>
      </c>
      <c r="II67" s="18">
        <f>IF(STGY10[[#This Row],[SNO]]=0,0,IF(IL$10, IF(IP66&gt;=IM$8, 0, II66+STGY10[[#This Row],[RTN]]), II66+STGY10[[#This Row],[RTN]]))</f>
        <v>0</v>
      </c>
      <c r="IJ67" s="18">
        <f>STGY10[[#This Row],[RTN-TL]]-STGY10[[#This Row],[INS-TL]]</f>
        <v>-100</v>
      </c>
      <c r="IK67" s="18">
        <f>IF(STGY10[[#This Row],[SNO]]=0,0,IF(IL$10, IF(STGY10[[#This Row],[INS]]=0, 0, IN66), IN66))</f>
        <v>0</v>
      </c>
      <c r="IL67" s="18">
        <f>STGY10[[#This Row],[INS]]</f>
        <v>0</v>
      </c>
      <c r="IM67" s="18">
        <f>IF(STGY10[[#This Row],[WrL]]="Loss", (STGY10[[#This Row],[INS]]*(1 + IP$8/100)), IF(STGY10[[#This Row],[WrL]]="Won", (0), 0))</f>
        <v>0</v>
      </c>
      <c r="IN67" s="18">
        <f>IF(STGY10[[#This Row],[WrL]]="Loss", (STGY10[[#This Row],[PAM]]+STGY10[[#This Row],[LOS-TEN]]), IF(STGY10[[#This Row],[WrL]]="Won", (STGY10[[#This Row],[INS]]), 0))</f>
        <v>0</v>
      </c>
      <c r="IO67" s="18">
        <f>STGY10[[#This Row],[PAPT]]/2</f>
        <v>0</v>
      </c>
      <c r="IP67" s="43">
        <f>IF(STGY10[[#This Row],[SNO]]=0,0,IF(IL$10, IF(STGY10[[#This Row],[INS-TL]]=0, 0, STGY10[[#This Row],[PFT]]/STGY10[[#This Row],[INS-TL]]%), STGY10[[#This Row],[PFT]]/STGY10[[#This Row],[INS-TL]]%))</f>
        <v>-100</v>
      </c>
      <c r="IS67" s="20"/>
      <c r="IT67" s="21"/>
      <c r="IZ67" s="22"/>
    </row>
    <row r="68" spans="2:260" x14ac:dyDescent="0.3">
      <c r="B68" s="89">
        <f t="shared" si="10"/>
        <v>53</v>
      </c>
      <c r="C68" s="12"/>
      <c r="D68" s="18">
        <f>IF(MAIN_STGY[[#This Row],[SNO]]=0,0,IF(MAIN_STGY[[#This Row],[SNO]]=1,J$8,IF(L$10, IF(P67&gt;=M$8,0,IF(P67=0,J$8,O67)), O67)))</f>
        <v>0</v>
      </c>
      <c r="E68" s="12"/>
      <c r="F6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8" s="18">
        <f>IF(MAIN_STGY[[#This Row],[SNO]]=0,0,IF(L$10, IF(P67&gt;=M$8, 0, MAIN_STGY[[#This Row],[INS]]+H67), MAIN_STGY[[#This Row],[INS]]+H67))</f>
        <v>100</v>
      </c>
      <c r="I68" s="18">
        <f>IF(MAIN_STGY[[#This Row],[SNO]]=0,0,IF(L$10, IF(P67&gt;=M$8, 0, I67+MAIN_STGY[[#This Row],[RTN]]), I67+MAIN_STGY[[#This Row],[RTN]]))</f>
        <v>0</v>
      </c>
      <c r="J68" s="18">
        <f>MAIN_STGY[[#This Row],[RTN-TL]]-MAIN_STGY[[#This Row],[INS-TL]]</f>
        <v>-100</v>
      </c>
      <c r="K68" s="18">
        <f>IF(MAIN_STGY[[#This Row],[SNO]]=0,0,IF(L$10, IF(MAIN_STGY[[#This Row],[INS]]=0, 0, N67), N67))</f>
        <v>0</v>
      </c>
      <c r="L68" s="18">
        <f>MAIN_STGY[[#This Row],[INS]]</f>
        <v>0</v>
      </c>
      <c r="M68" s="18">
        <f>IF(MAIN_STGY[[#This Row],[WrL]]="Loss", (MAIN_STGY[[#This Row],[INS]]*(1 + P$8/100)), IF(MAIN_STGY[[#This Row],[WrL]]="Won", (0), 0))</f>
        <v>0</v>
      </c>
      <c r="N68" s="18">
        <f>IF(MAIN_STGY[[#This Row],[WrL]]="Loss", (MAIN_STGY[[#This Row],[PAM]]+MAIN_STGY[[#This Row],[LOS-TEN]]), IF(MAIN_STGY[[#This Row],[WrL]]="Won", (MAIN_STGY[[#This Row],[INS]]), 0))</f>
        <v>0</v>
      </c>
      <c r="O68" s="18">
        <f>MAIN_STGY[[#This Row],[PAPT]]/2</f>
        <v>0</v>
      </c>
      <c r="P6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68" s="56"/>
      <c r="S68" s="57"/>
      <c r="T68" s="85"/>
      <c r="U68" s="55"/>
      <c r="V68" s="55"/>
      <c r="W68" s="55"/>
      <c r="X68" s="44"/>
      <c r="Z68" s="22"/>
      <c r="AB68" s="42">
        <f t="shared" si="1"/>
        <v>53</v>
      </c>
      <c r="AC68" s="12"/>
      <c r="AD68" s="18">
        <f>IF(STGY2[[#This Row],[SNO]]=0,0,IF(STGY2[[#This Row],[SNO]]=1,AJ$8,IF(AL$10, IF(AP67&gt;=AM$8,0,IF(AP67=0,AJ$8,AO67)), AO67)))</f>
        <v>0</v>
      </c>
      <c r="AE68" s="18" t="str">
        <f>IF(MAIN_STGY[[#This Row],[RSLT]]="","", MAIN_STGY[[#This Row],[RSLT]])</f>
        <v/>
      </c>
      <c r="AF6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8" s="18">
        <f>IF(STGY2[[#This Row],[SNO]]=0,0,IF(AL$10, IF(AP67&gt;=AM$8, 0, STGY2[[#This Row],[INS]]+AH67), STGY2[[#This Row],[INS]]+AH67))</f>
        <v>100</v>
      </c>
      <c r="AI68" s="18">
        <f>IF(STGY2[[#This Row],[SNO]]=0,0,IF(AL$10, IF(AP67&gt;=AM$8, 0, AI67+STGY2[[#This Row],[RTN]]), AI67+STGY2[[#This Row],[RTN]]))</f>
        <v>0</v>
      </c>
      <c r="AJ68" s="18">
        <f>STGY2[[#This Row],[RTN-TL]]-STGY2[[#This Row],[INS-TL]]</f>
        <v>-100</v>
      </c>
      <c r="AK68" s="18">
        <f>IF(STGY2[[#This Row],[SNO]]=0,0,IF(AL$10, IF(STGY2[[#This Row],[INS]]=0, 0, AN67), AN67))</f>
        <v>0</v>
      </c>
      <c r="AL68" s="18">
        <f>STGY2[[#This Row],[INS]]</f>
        <v>0</v>
      </c>
      <c r="AM68" s="18">
        <f>IF(STGY2[[#This Row],[WrL]]="Loss", (STGY2[[#This Row],[INS]]*(1 + AP$8/100)), IF(STGY2[[#This Row],[WrL]]="Won", (0), 0))</f>
        <v>0</v>
      </c>
      <c r="AN68" s="18">
        <f>IF(STGY2[[#This Row],[WrL]]="Loss", (STGY2[[#This Row],[PAM]]+STGY2[[#This Row],[LOS-TEN]]), IF(STGY2[[#This Row],[WrL]]="Won", (STGY2[[#This Row],[INS]]), 0))</f>
        <v>0</v>
      </c>
      <c r="AO68" s="18">
        <f>STGY2[[#This Row],[PAPT]]/2</f>
        <v>0</v>
      </c>
      <c r="AP68" s="43">
        <f>IF(STGY2[[#This Row],[SNO]]=0,0,IF(AL$10, IF(STGY2[[#This Row],[INS-TL]]=0, 0, STGY2[[#This Row],[PFT]]/STGY2[[#This Row],[INS-TL]]%), STGY2[[#This Row],[PFT]]/STGY2[[#This Row],[INS-TL]]%))</f>
        <v>-100</v>
      </c>
      <c r="AS68" s="20"/>
      <c r="AT68" s="21"/>
      <c r="AZ68" s="22"/>
      <c r="BB68" s="42">
        <f t="shared" si="2"/>
        <v>53</v>
      </c>
      <c r="BC68" s="12"/>
      <c r="BD68" s="18">
        <f>IF(STGY3[[#This Row],[SNO]]=0,0,IF(STGY3[[#This Row],[SNO]]=1,BJ$8,IF(BL$10, IF(BP67&gt;=BM$8,0,IF(BP67=0,BJ$8,BO67)), BO67)))</f>
        <v>0</v>
      </c>
      <c r="BE68" s="18" t="str">
        <f>IF(MAIN_STGY[[#This Row],[RSLT]]="","", MAIN_STGY[[#This Row],[RSLT]])</f>
        <v/>
      </c>
      <c r="BF6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8" s="18">
        <f>IF(STGY3[[#This Row],[SNO]]=0,0,IF(BL$10, IF(BP67&gt;=BM$8, 0, STGY3[[#This Row],[INS]]+BH67), STGY3[[#This Row],[INS]]+BH67))</f>
        <v>100</v>
      </c>
      <c r="BI68" s="18">
        <f>IF(STGY3[[#This Row],[SNO]]=0,0,IF(BL$10, IF(BP67&gt;=BM$8, 0, BI67+STGY3[[#This Row],[RTN]]), BI67+STGY3[[#This Row],[RTN]]))</f>
        <v>0</v>
      </c>
      <c r="BJ68" s="18">
        <f>STGY3[[#This Row],[RTN-TL]]-STGY3[[#This Row],[INS-TL]]</f>
        <v>-100</v>
      </c>
      <c r="BK68" s="18">
        <f>IF(STGY3[[#This Row],[SNO]]=0,0,IF(BL$10, IF(STGY3[[#This Row],[INS]]=0, 0, BN67), BN67))</f>
        <v>0</v>
      </c>
      <c r="BL68" s="18">
        <f>STGY3[[#This Row],[INS]]</f>
        <v>0</v>
      </c>
      <c r="BM68" s="18">
        <f>IF(STGY3[[#This Row],[WrL]]="Loss", (STGY3[[#This Row],[INS]]*(1 + BP$8/100)), IF(STGY3[[#This Row],[WrL]]="Won", (0), 0))</f>
        <v>0</v>
      </c>
      <c r="BN68" s="18">
        <f>IF(STGY3[[#This Row],[WrL]]="Loss", (STGY3[[#This Row],[PAM]]+STGY3[[#This Row],[LOS-TEN]]), IF(STGY3[[#This Row],[WrL]]="Won", (STGY3[[#This Row],[INS]]), 0))</f>
        <v>0</v>
      </c>
      <c r="BO68" s="18">
        <f>STGY3[[#This Row],[PAPT]]/2</f>
        <v>0</v>
      </c>
      <c r="BP68" s="43">
        <f>IF(STGY3[[#This Row],[SNO]]=0,0,IF(BL$10, IF(STGY3[[#This Row],[INS-TL]]=0, 0, STGY3[[#This Row],[PFT]]/STGY3[[#This Row],[INS-TL]]%), STGY3[[#This Row],[PFT]]/STGY3[[#This Row],[INS-TL]]%))</f>
        <v>-100</v>
      </c>
      <c r="BS68" s="20"/>
      <c r="BT68" s="21"/>
      <c r="BZ68" s="22"/>
      <c r="CB68" s="42">
        <f t="shared" si="3"/>
        <v>53</v>
      </c>
      <c r="CC68" s="12"/>
      <c r="CD68" s="18">
        <f>IF(STGY4[[#This Row],[SNO]]=0,0,IF(STGY4[[#This Row],[SNO]]=1,CJ$8,IF(CL$10, IF(CP67&gt;=CM$8,0,IF(CP67=0,CJ$8,CO67)), CO67)))</f>
        <v>0</v>
      </c>
      <c r="CE68" s="18" t="str">
        <f>IF(MAIN_STGY[[#This Row],[RSLT]]="","", MAIN_STGY[[#This Row],[RSLT]])</f>
        <v/>
      </c>
      <c r="CF6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8" s="18">
        <f>IF(STGY4[[#This Row],[SNO]]=0,0,IF(CL$10, IF(CP67&gt;=CM$8, 0, STGY4[[#This Row],[INS]]+CH67), STGY4[[#This Row],[INS]]+CH67))</f>
        <v>100</v>
      </c>
      <c r="CI68" s="18">
        <f>IF(STGY4[[#This Row],[SNO]]=0,0,IF(CL$10, IF(CP67&gt;=CM$8, 0, CI67+STGY4[[#This Row],[RTN]]), CI67+STGY4[[#This Row],[RTN]]))</f>
        <v>0</v>
      </c>
      <c r="CJ68" s="18">
        <f>STGY4[[#This Row],[RTN-TL]]-STGY4[[#This Row],[INS-TL]]</f>
        <v>-100</v>
      </c>
      <c r="CK68" s="18">
        <f>IF(STGY4[[#This Row],[SNO]]=0,0,IF(CL$10, IF(STGY4[[#This Row],[INS]]=0, 0, CN67), CN67))</f>
        <v>0</v>
      </c>
      <c r="CL68" s="18">
        <f>STGY4[[#This Row],[INS]]</f>
        <v>0</v>
      </c>
      <c r="CM68" s="18">
        <f>IF(STGY4[[#This Row],[WrL]]="Loss", (STGY4[[#This Row],[INS]]*(1 + CP$8/100)), IF(STGY4[[#This Row],[WrL]]="Won", (0), 0))</f>
        <v>0</v>
      </c>
      <c r="CN68" s="18">
        <f>IF(STGY4[[#This Row],[WrL]]="Loss", (STGY4[[#This Row],[PAM]]+STGY4[[#This Row],[LOS-TEN]]), IF(STGY4[[#This Row],[WrL]]="Won", (STGY4[[#This Row],[INS]]), 0))</f>
        <v>0</v>
      </c>
      <c r="CO68" s="18">
        <f>STGY4[[#This Row],[PAPT]]/2</f>
        <v>0</v>
      </c>
      <c r="CP68" s="43">
        <f>IF(STGY4[[#This Row],[SNO]]=0,0,IF(CL$10, IF(STGY4[[#This Row],[INS-TL]]=0, 0, STGY4[[#This Row],[PFT]]/STGY4[[#This Row],[INS-TL]]%), STGY4[[#This Row],[PFT]]/STGY4[[#This Row],[INS-TL]]%))</f>
        <v>-100</v>
      </c>
      <c r="CS68" s="20"/>
      <c r="CT68" s="21"/>
      <c r="CZ68" s="22"/>
      <c r="DB68" s="42">
        <f t="shared" si="4"/>
        <v>53</v>
      </c>
      <c r="DC68" s="12"/>
      <c r="DD68" s="18">
        <f>IF(STGY5[[#This Row],[SNO]]=0,0,IF(STGY5[[#This Row],[SNO]]=1,DJ$8,IF(DL$10, IF(DP67&gt;=DM$8,0,IF(DP67=0,DJ$8,DO67)), DO67)))</f>
        <v>0</v>
      </c>
      <c r="DE68" s="18" t="str">
        <f>IF(MAIN_STGY[[#This Row],[RSLT]]="","", MAIN_STGY[[#This Row],[RSLT]])</f>
        <v/>
      </c>
      <c r="DF6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8" s="18">
        <f>IF(STGY5[[#This Row],[SNO]]=0,0,IF(DL$10, IF(DP67&gt;=DM$8, 0, STGY5[[#This Row],[INS]]+DH67), STGY5[[#This Row],[INS]]+DH67))</f>
        <v>100</v>
      </c>
      <c r="DI68" s="18">
        <f>IF(STGY5[[#This Row],[SNO]]=0,0,IF(DL$10, IF(DP67&gt;=DM$8, 0, DI67+STGY5[[#This Row],[RTN]]), DI67+STGY5[[#This Row],[RTN]]))</f>
        <v>0</v>
      </c>
      <c r="DJ68" s="18">
        <f>STGY5[[#This Row],[RTN-TL]]-STGY5[[#This Row],[INS-TL]]</f>
        <v>-100</v>
      </c>
      <c r="DK68" s="18">
        <f>IF(STGY5[[#This Row],[SNO]]=0,0,IF(DL$10, IF(STGY5[[#This Row],[INS]]=0, 0, DN67), DN67))</f>
        <v>0</v>
      </c>
      <c r="DL68" s="18">
        <f>STGY5[[#This Row],[INS]]</f>
        <v>0</v>
      </c>
      <c r="DM68" s="18">
        <f>IF(STGY5[[#This Row],[WrL]]="Loss", (STGY5[[#This Row],[INS]]*(1 + DP$8/100)), IF(STGY5[[#This Row],[WrL]]="Won", (0), 0))</f>
        <v>0</v>
      </c>
      <c r="DN68" s="18">
        <f>IF(STGY5[[#This Row],[WrL]]="Loss", (STGY5[[#This Row],[PAM]]+STGY5[[#This Row],[LOS-TEN]]), IF(STGY5[[#This Row],[WrL]]="Won", (STGY5[[#This Row],[INS]]), 0))</f>
        <v>0</v>
      </c>
      <c r="DO68" s="18">
        <f>STGY5[[#This Row],[PAPT]]/2</f>
        <v>0</v>
      </c>
      <c r="DP68" s="43">
        <f>IF(STGY5[[#This Row],[SNO]]=0,0,IF(DL$10, IF(STGY5[[#This Row],[INS-TL]]=0, 0, STGY5[[#This Row],[PFT]]/STGY5[[#This Row],[INS-TL]]%), STGY5[[#This Row],[PFT]]/STGY5[[#This Row],[INS-TL]]%))</f>
        <v>-100</v>
      </c>
      <c r="DS68" s="20"/>
      <c r="DT68" s="21"/>
      <c r="DZ68" s="22"/>
      <c r="EB68" s="42">
        <f t="shared" si="5"/>
        <v>53</v>
      </c>
      <c r="EC68" s="12"/>
      <c r="ED68" s="18">
        <f>IF(STGY6[[#This Row],[SNO]]=0,0,IF(STGY6[[#This Row],[SNO]]=1,EJ$8,IF(EL$10, IF(EP67&gt;=EM$8,0,IF(EP67=0,EJ$8,EO67)), EO67)))</f>
        <v>0</v>
      </c>
      <c r="EE68" s="18" t="str">
        <f>IF(MAIN_STGY[[#This Row],[RSLT]]="","", MAIN_STGY[[#This Row],[RSLT]])</f>
        <v/>
      </c>
      <c r="EF6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8" s="18">
        <f>IF(STGY6[[#This Row],[SNO]]=0,0,IF(EL$10, IF(EP67&gt;=EM$8, 0, STGY6[[#This Row],[INS]]+EH67), STGY6[[#This Row],[INS]]+EH67))</f>
        <v>100</v>
      </c>
      <c r="EI68" s="18">
        <f>IF(STGY6[[#This Row],[SNO]]=0,0,IF(EL$10, IF(EP67&gt;=EM$8, 0, EI67+STGY6[[#This Row],[RTN]]), EI67+STGY6[[#This Row],[RTN]]))</f>
        <v>0</v>
      </c>
      <c r="EJ68" s="18">
        <f>STGY6[[#This Row],[RTN-TL]]-STGY6[[#This Row],[INS-TL]]</f>
        <v>-100</v>
      </c>
      <c r="EK68" s="18">
        <f>IF(STGY6[[#This Row],[SNO]]=0,0,IF(EL$10, IF(STGY6[[#This Row],[INS]]=0, 0, EN67), EN67))</f>
        <v>0</v>
      </c>
      <c r="EL68" s="18">
        <f>STGY6[[#This Row],[INS]]</f>
        <v>0</v>
      </c>
      <c r="EM68" s="18">
        <f>IF(STGY6[[#This Row],[WrL]]="Loss", (STGY6[[#This Row],[INS]]*(1 + EP$8/100)), IF(STGY6[[#This Row],[WrL]]="Won", (0), 0))</f>
        <v>0</v>
      </c>
      <c r="EN68" s="18">
        <f>IF(STGY6[[#This Row],[WrL]]="Loss", (STGY6[[#This Row],[PAM]]+STGY6[[#This Row],[LOS-TEN]]), IF(STGY6[[#This Row],[WrL]]="Won", (STGY6[[#This Row],[INS]]), 0))</f>
        <v>0</v>
      </c>
      <c r="EO68" s="18">
        <f>STGY6[[#This Row],[PAPT]]/2</f>
        <v>0</v>
      </c>
      <c r="EP68" s="43">
        <f>IF(STGY6[[#This Row],[SNO]]=0,0,IF(EL$10, IF(STGY6[[#This Row],[INS-TL]]=0, 0, STGY6[[#This Row],[PFT]]/STGY6[[#This Row],[INS-TL]]%), STGY6[[#This Row],[PFT]]/STGY6[[#This Row],[INS-TL]]%))</f>
        <v>-100</v>
      </c>
      <c r="ES68" s="20"/>
      <c r="ET68" s="21"/>
      <c r="EZ68" s="22"/>
      <c r="FB68" s="42">
        <f t="shared" si="6"/>
        <v>53</v>
      </c>
      <c r="FC68" s="12"/>
      <c r="FD68" s="18">
        <f>IF(STGY7[[#This Row],[SNO]]=0,0,IF(STGY7[[#This Row],[SNO]]=1,FJ$8,IF(FL$10, IF(FP67&gt;=FM$8,0,IF(FP67=0,FJ$8,FO67)), FO67)))</f>
        <v>0</v>
      </c>
      <c r="FE68" s="18" t="str">
        <f>IF(MAIN_STGY[[#This Row],[RSLT]]="","", MAIN_STGY[[#This Row],[RSLT]])</f>
        <v/>
      </c>
      <c r="FF6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8" s="18">
        <f>IF(STGY7[[#This Row],[SNO]]=0,0,IF(FL$10, IF(FP67&gt;=FM$8, 0, STGY7[[#This Row],[INS]]+FH67), STGY7[[#This Row],[INS]]+FH67))</f>
        <v>100</v>
      </c>
      <c r="FI68" s="18">
        <f>IF(STGY7[[#This Row],[SNO]]=0,0,IF(FL$10, IF(FP67&gt;=FM$8, 0, FI67+STGY7[[#This Row],[RTN]]), FI67+STGY7[[#This Row],[RTN]]))</f>
        <v>0</v>
      </c>
      <c r="FJ68" s="18">
        <f>STGY7[[#This Row],[RTN-TL]]-STGY7[[#This Row],[INS-TL]]</f>
        <v>-100</v>
      </c>
      <c r="FK68" s="18">
        <f>IF(STGY7[[#This Row],[SNO]]=0,0,IF(FL$10, IF(STGY7[[#This Row],[INS]]=0, 0, FN67), FN67))</f>
        <v>0</v>
      </c>
      <c r="FL68" s="18">
        <f>STGY7[[#This Row],[INS]]</f>
        <v>0</v>
      </c>
      <c r="FM68" s="18">
        <f>IF(STGY7[[#This Row],[WrL]]="Loss", (STGY7[[#This Row],[INS]]*(1 + FP$8/100)), IF(STGY7[[#This Row],[WrL]]="Won", (0), 0))</f>
        <v>0</v>
      </c>
      <c r="FN68" s="18">
        <f>IF(STGY7[[#This Row],[WrL]]="Loss", (STGY7[[#This Row],[PAM]]+STGY7[[#This Row],[LOS-TEN]]), IF(STGY7[[#This Row],[WrL]]="Won", (STGY7[[#This Row],[INS]]), 0))</f>
        <v>0</v>
      </c>
      <c r="FO68" s="18">
        <f>STGY7[[#This Row],[PAPT]]/2</f>
        <v>0</v>
      </c>
      <c r="FP68" s="43">
        <f>IF(STGY7[[#This Row],[SNO]]=0,0,IF(FL$10, IF(STGY7[[#This Row],[INS-TL]]=0, 0, STGY7[[#This Row],[PFT]]/STGY7[[#This Row],[INS-TL]]%), STGY7[[#This Row],[PFT]]/STGY7[[#This Row],[INS-TL]]%))</f>
        <v>-100</v>
      </c>
      <c r="FS68" s="20"/>
      <c r="FT68" s="21"/>
      <c r="FZ68" s="22"/>
      <c r="GB68" s="42">
        <f t="shared" si="7"/>
        <v>53</v>
      </c>
      <c r="GC68" s="12"/>
      <c r="GD68" s="18">
        <f>IF(STGY8[[#This Row],[SNO]]=0,0,IF(STGY8[[#This Row],[SNO]]=1,GJ$8,IF(GL$10, IF(GP67&gt;=GM$8,0,IF(GP67=0,GJ$8,GO67)), GO67)))</f>
        <v>0</v>
      </c>
      <c r="GE68" s="18" t="str">
        <f>IF(MAIN_STGY[[#This Row],[RSLT]]="","", MAIN_STGY[[#This Row],[RSLT]])</f>
        <v/>
      </c>
      <c r="GF6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8" s="18">
        <f>IF(STGY8[[#This Row],[SNO]]=0,0,IF(GL$10, IF(GP67&gt;=GM$8, 0, STGY8[[#This Row],[INS]]+GH67), STGY8[[#This Row],[INS]]+GH67))</f>
        <v>100</v>
      </c>
      <c r="GI68" s="18">
        <f>IF(STGY8[[#This Row],[SNO]]=0,0,IF(GL$10, IF(GP67&gt;=GM$8, 0, GI67+STGY8[[#This Row],[RTN]]), GI67+STGY8[[#This Row],[RTN]]))</f>
        <v>0</v>
      </c>
      <c r="GJ68" s="18">
        <f>STGY8[[#This Row],[RTN-TL]]-STGY8[[#This Row],[INS-TL]]</f>
        <v>-100</v>
      </c>
      <c r="GK68" s="18">
        <f>IF(STGY8[[#This Row],[SNO]]=0,0,IF(GL$10, IF(STGY8[[#This Row],[INS]]=0, 0, GN67), GN67))</f>
        <v>0</v>
      </c>
      <c r="GL68" s="18">
        <f>STGY8[[#This Row],[INS]]</f>
        <v>0</v>
      </c>
      <c r="GM68" s="18">
        <f>IF(STGY8[[#This Row],[WrL]]="Loss", (STGY8[[#This Row],[INS]]*(1 + GP$8/100)), IF(STGY8[[#This Row],[WrL]]="Won", (0), 0))</f>
        <v>0</v>
      </c>
      <c r="GN68" s="18">
        <f>IF(STGY8[[#This Row],[WrL]]="Loss", (STGY8[[#This Row],[PAM]]+STGY8[[#This Row],[LOS-TEN]]), IF(STGY8[[#This Row],[WrL]]="Won", (STGY8[[#This Row],[INS]]), 0))</f>
        <v>0</v>
      </c>
      <c r="GO68" s="18">
        <f>STGY8[[#This Row],[PAPT]]/2</f>
        <v>0</v>
      </c>
      <c r="GP68" s="43">
        <f>IF(STGY8[[#This Row],[SNO]]=0,0,IF(GL$10, IF(STGY8[[#This Row],[INS-TL]]=0, 0, STGY8[[#This Row],[PFT]]/STGY8[[#This Row],[INS-TL]]%), STGY8[[#This Row],[PFT]]/STGY8[[#This Row],[INS-TL]]%))</f>
        <v>-100</v>
      </c>
      <c r="GS68" s="20"/>
      <c r="GT68" s="21"/>
      <c r="GZ68" s="22"/>
      <c r="HB68" s="42">
        <f t="shared" si="8"/>
        <v>53</v>
      </c>
      <c r="HC68" s="12"/>
      <c r="HD68" s="18">
        <f>IF(STGY9[[#This Row],[SNO]]=0,0,IF(STGY9[[#This Row],[SNO]]=1,HJ$8,IF(HL$10, IF(HP67&gt;=HM$8,0,IF(HP67=0,HJ$8,HO67)), HO67)))</f>
        <v>0</v>
      </c>
      <c r="HE68" s="18" t="str">
        <f>IF(MAIN_STGY[[#This Row],[RSLT]]="","", MAIN_STGY[[#This Row],[RSLT]])</f>
        <v/>
      </c>
      <c r="HF6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8" s="18">
        <f>IF(STGY9[[#This Row],[SNO]]=0,0,IF(HL$10, IF(HP67&gt;=HM$8, 0, STGY9[[#This Row],[INS]]+HH67), STGY9[[#This Row],[INS]]+HH67))</f>
        <v>100</v>
      </c>
      <c r="HI68" s="18">
        <f>IF(STGY9[[#This Row],[SNO]]=0,0,IF(HL$10, IF(HP67&gt;=HM$8, 0, HI67+STGY9[[#This Row],[RTN]]), HI67+STGY9[[#This Row],[RTN]]))</f>
        <v>0</v>
      </c>
      <c r="HJ68" s="18">
        <f>STGY9[[#This Row],[RTN-TL]]-STGY9[[#This Row],[INS-TL]]</f>
        <v>-100</v>
      </c>
      <c r="HK68" s="18">
        <f>IF(STGY9[[#This Row],[SNO]]=0,0,IF(HL$10, IF(STGY9[[#This Row],[INS]]=0, 0, HN67), HN67))</f>
        <v>0</v>
      </c>
      <c r="HL68" s="18">
        <f>STGY9[[#This Row],[INS]]</f>
        <v>0</v>
      </c>
      <c r="HM68" s="18">
        <f>IF(STGY9[[#This Row],[WrL]]="Loss", (STGY9[[#This Row],[INS]]*(1 + HP$8/100)), IF(STGY9[[#This Row],[WrL]]="Won", (0), 0))</f>
        <v>0</v>
      </c>
      <c r="HN68" s="18">
        <f>IF(STGY9[[#This Row],[WrL]]="Loss", (STGY9[[#This Row],[PAM]]+STGY9[[#This Row],[LOS-TEN]]), IF(STGY9[[#This Row],[WrL]]="Won", (STGY9[[#This Row],[INS]]), 0))</f>
        <v>0</v>
      </c>
      <c r="HO68" s="18">
        <f>STGY9[[#This Row],[PAPT]]/2</f>
        <v>0</v>
      </c>
      <c r="HP68" s="43">
        <f>IF(STGY9[[#This Row],[SNO]]=0,0,IF(HL$10, IF(STGY9[[#This Row],[INS-TL]]=0, 0, STGY9[[#This Row],[PFT]]/STGY9[[#This Row],[INS-TL]]%), STGY9[[#This Row],[PFT]]/STGY9[[#This Row],[INS-TL]]%))</f>
        <v>-100</v>
      </c>
      <c r="HS68" s="20"/>
      <c r="HT68" s="21"/>
      <c r="HZ68" s="22"/>
      <c r="IB68" s="42">
        <f t="shared" si="9"/>
        <v>53</v>
      </c>
      <c r="IC68" s="12"/>
      <c r="ID68" s="18">
        <f>IF(STGY10[[#This Row],[SNO]]=0,0,IF(STGY10[[#This Row],[SNO]]=1,IJ$8,IF(IL$10, IF(IP67&gt;=IM$8,0,IF(IP67=0,IJ$8,IO67)), IO67)))</f>
        <v>0</v>
      </c>
      <c r="IE68" s="18" t="str">
        <f>IF(MAIN_STGY[[#This Row],[RSLT]]="","", MAIN_STGY[[#This Row],[RSLT]])</f>
        <v/>
      </c>
      <c r="IF6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8" s="18">
        <f>IF(STGY10[[#This Row],[SNO]]=0,0,IF(IL$10, IF(IP67&gt;=IM$8, 0, STGY10[[#This Row],[INS]]+IH67), STGY10[[#This Row],[INS]]+IH67))</f>
        <v>100</v>
      </c>
      <c r="II68" s="18">
        <f>IF(STGY10[[#This Row],[SNO]]=0,0,IF(IL$10, IF(IP67&gt;=IM$8, 0, II67+STGY10[[#This Row],[RTN]]), II67+STGY10[[#This Row],[RTN]]))</f>
        <v>0</v>
      </c>
      <c r="IJ68" s="18">
        <f>STGY10[[#This Row],[RTN-TL]]-STGY10[[#This Row],[INS-TL]]</f>
        <v>-100</v>
      </c>
      <c r="IK68" s="18">
        <f>IF(STGY10[[#This Row],[SNO]]=0,0,IF(IL$10, IF(STGY10[[#This Row],[INS]]=0, 0, IN67), IN67))</f>
        <v>0</v>
      </c>
      <c r="IL68" s="18">
        <f>STGY10[[#This Row],[INS]]</f>
        <v>0</v>
      </c>
      <c r="IM68" s="18">
        <f>IF(STGY10[[#This Row],[WrL]]="Loss", (STGY10[[#This Row],[INS]]*(1 + IP$8/100)), IF(STGY10[[#This Row],[WrL]]="Won", (0), 0))</f>
        <v>0</v>
      </c>
      <c r="IN68" s="18">
        <f>IF(STGY10[[#This Row],[WrL]]="Loss", (STGY10[[#This Row],[PAM]]+STGY10[[#This Row],[LOS-TEN]]), IF(STGY10[[#This Row],[WrL]]="Won", (STGY10[[#This Row],[INS]]), 0))</f>
        <v>0</v>
      </c>
      <c r="IO68" s="18">
        <f>STGY10[[#This Row],[PAPT]]/2</f>
        <v>0</v>
      </c>
      <c r="IP68" s="43">
        <f>IF(STGY10[[#This Row],[SNO]]=0,0,IF(IL$10, IF(STGY10[[#This Row],[INS-TL]]=0, 0, STGY10[[#This Row],[PFT]]/STGY10[[#This Row],[INS-TL]]%), STGY10[[#This Row],[PFT]]/STGY10[[#This Row],[INS-TL]]%))</f>
        <v>-100</v>
      </c>
      <c r="IS68" s="20"/>
      <c r="IT68" s="21"/>
      <c r="IZ68" s="22"/>
    </row>
    <row r="69" spans="2:260" ht="18.2" x14ac:dyDescent="0.35">
      <c r="B69" s="89">
        <f t="shared" si="10"/>
        <v>54</v>
      </c>
      <c r="C69" s="12"/>
      <c r="D69" s="18">
        <f>IF(MAIN_STGY[[#This Row],[SNO]]=0,0,IF(MAIN_STGY[[#This Row],[SNO]]=1,J$8,IF(L$10, IF(P68&gt;=M$8,0,IF(P68=0,J$8,O68)), O68)))</f>
        <v>0</v>
      </c>
      <c r="E69" s="12"/>
      <c r="F6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6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69" s="18">
        <f>IF(MAIN_STGY[[#This Row],[SNO]]=0,0,IF(L$10, IF(P68&gt;=M$8, 0, MAIN_STGY[[#This Row],[INS]]+H68), MAIN_STGY[[#This Row],[INS]]+H68))</f>
        <v>100</v>
      </c>
      <c r="I69" s="18">
        <f>IF(MAIN_STGY[[#This Row],[SNO]]=0,0,IF(L$10, IF(P68&gt;=M$8, 0, I68+MAIN_STGY[[#This Row],[RTN]]), I68+MAIN_STGY[[#This Row],[RTN]]))</f>
        <v>0</v>
      </c>
      <c r="J69" s="18">
        <f>MAIN_STGY[[#This Row],[RTN-TL]]-MAIN_STGY[[#This Row],[INS-TL]]</f>
        <v>-100</v>
      </c>
      <c r="K69" s="18">
        <f>IF(MAIN_STGY[[#This Row],[SNO]]=0,0,IF(L$10, IF(MAIN_STGY[[#This Row],[INS]]=0, 0, N68), N68))</f>
        <v>0</v>
      </c>
      <c r="L69" s="18">
        <f>MAIN_STGY[[#This Row],[INS]]</f>
        <v>0</v>
      </c>
      <c r="M69" s="18">
        <f>IF(MAIN_STGY[[#This Row],[WrL]]="Loss", (MAIN_STGY[[#This Row],[INS]]*(1 + P$8/100)), IF(MAIN_STGY[[#This Row],[WrL]]="Won", (0), 0))</f>
        <v>0</v>
      </c>
      <c r="N69" s="18">
        <f>IF(MAIN_STGY[[#This Row],[WrL]]="Loss", (MAIN_STGY[[#This Row],[PAM]]+MAIN_STGY[[#This Row],[LOS-TEN]]), IF(MAIN_STGY[[#This Row],[WrL]]="Won", (MAIN_STGY[[#This Row],[INS]]), 0))</f>
        <v>0</v>
      </c>
      <c r="O69" s="18">
        <f>MAIN_STGY[[#This Row],[PAPT]]/2</f>
        <v>0</v>
      </c>
      <c r="P6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69" s="108" t="s">
        <v>66</v>
      </c>
      <c r="S69" s="109"/>
      <c r="T69" s="109"/>
      <c r="U69" s="109"/>
      <c r="V69" s="110"/>
      <c r="W69" s="55"/>
      <c r="X69" s="44"/>
      <c r="Z69" s="22"/>
      <c r="AB69" s="42">
        <f t="shared" si="1"/>
        <v>54</v>
      </c>
      <c r="AC69" s="12"/>
      <c r="AD69" s="18">
        <f>IF(STGY2[[#This Row],[SNO]]=0,0,IF(STGY2[[#This Row],[SNO]]=1,AJ$8,IF(AL$10, IF(AP68&gt;=AM$8,0,IF(AP68=0,AJ$8,AO68)), AO68)))</f>
        <v>0</v>
      </c>
      <c r="AE69" s="18" t="str">
        <f>IF(MAIN_STGY[[#This Row],[RSLT]]="","", MAIN_STGY[[#This Row],[RSLT]])</f>
        <v/>
      </c>
      <c r="AF6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6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69" s="18">
        <f>IF(STGY2[[#This Row],[SNO]]=0,0,IF(AL$10, IF(AP68&gt;=AM$8, 0, STGY2[[#This Row],[INS]]+AH68), STGY2[[#This Row],[INS]]+AH68))</f>
        <v>100</v>
      </c>
      <c r="AI69" s="18">
        <f>IF(STGY2[[#This Row],[SNO]]=0,0,IF(AL$10, IF(AP68&gt;=AM$8, 0, AI68+STGY2[[#This Row],[RTN]]), AI68+STGY2[[#This Row],[RTN]]))</f>
        <v>0</v>
      </c>
      <c r="AJ69" s="18">
        <f>STGY2[[#This Row],[RTN-TL]]-STGY2[[#This Row],[INS-TL]]</f>
        <v>-100</v>
      </c>
      <c r="AK69" s="18">
        <f>IF(STGY2[[#This Row],[SNO]]=0,0,IF(AL$10, IF(STGY2[[#This Row],[INS]]=0, 0, AN68), AN68))</f>
        <v>0</v>
      </c>
      <c r="AL69" s="18">
        <f>STGY2[[#This Row],[INS]]</f>
        <v>0</v>
      </c>
      <c r="AM69" s="18">
        <f>IF(STGY2[[#This Row],[WrL]]="Loss", (STGY2[[#This Row],[INS]]*(1 + AP$8/100)), IF(STGY2[[#This Row],[WrL]]="Won", (0), 0))</f>
        <v>0</v>
      </c>
      <c r="AN69" s="18">
        <f>IF(STGY2[[#This Row],[WrL]]="Loss", (STGY2[[#This Row],[PAM]]+STGY2[[#This Row],[LOS-TEN]]), IF(STGY2[[#This Row],[WrL]]="Won", (STGY2[[#This Row],[INS]]), 0))</f>
        <v>0</v>
      </c>
      <c r="AO69" s="18">
        <f>STGY2[[#This Row],[PAPT]]/2</f>
        <v>0</v>
      </c>
      <c r="AP69" s="43">
        <f>IF(STGY2[[#This Row],[SNO]]=0,0,IF(AL$10, IF(STGY2[[#This Row],[INS-TL]]=0, 0, STGY2[[#This Row],[PFT]]/STGY2[[#This Row],[INS-TL]]%), STGY2[[#This Row],[PFT]]/STGY2[[#This Row],[INS-TL]]%))</f>
        <v>-100</v>
      </c>
      <c r="AS69" s="20"/>
      <c r="AT69" s="21"/>
      <c r="AZ69" s="22"/>
      <c r="BB69" s="42">
        <f t="shared" si="2"/>
        <v>54</v>
      </c>
      <c r="BC69" s="12"/>
      <c r="BD69" s="18">
        <f>IF(STGY3[[#This Row],[SNO]]=0,0,IF(STGY3[[#This Row],[SNO]]=1,BJ$8,IF(BL$10, IF(BP68&gt;=BM$8,0,IF(BP68=0,BJ$8,BO68)), BO68)))</f>
        <v>0</v>
      </c>
      <c r="BE69" s="18" t="str">
        <f>IF(MAIN_STGY[[#This Row],[RSLT]]="","", MAIN_STGY[[#This Row],[RSLT]])</f>
        <v/>
      </c>
      <c r="BF6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6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69" s="18">
        <f>IF(STGY3[[#This Row],[SNO]]=0,0,IF(BL$10, IF(BP68&gt;=BM$8, 0, STGY3[[#This Row],[INS]]+BH68), STGY3[[#This Row],[INS]]+BH68))</f>
        <v>100</v>
      </c>
      <c r="BI69" s="18">
        <f>IF(STGY3[[#This Row],[SNO]]=0,0,IF(BL$10, IF(BP68&gt;=BM$8, 0, BI68+STGY3[[#This Row],[RTN]]), BI68+STGY3[[#This Row],[RTN]]))</f>
        <v>0</v>
      </c>
      <c r="BJ69" s="18">
        <f>STGY3[[#This Row],[RTN-TL]]-STGY3[[#This Row],[INS-TL]]</f>
        <v>-100</v>
      </c>
      <c r="BK69" s="18">
        <f>IF(STGY3[[#This Row],[SNO]]=0,0,IF(BL$10, IF(STGY3[[#This Row],[INS]]=0, 0, BN68), BN68))</f>
        <v>0</v>
      </c>
      <c r="BL69" s="18">
        <f>STGY3[[#This Row],[INS]]</f>
        <v>0</v>
      </c>
      <c r="BM69" s="18">
        <f>IF(STGY3[[#This Row],[WrL]]="Loss", (STGY3[[#This Row],[INS]]*(1 + BP$8/100)), IF(STGY3[[#This Row],[WrL]]="Won", (0), 0))</f>
        <v>0</v>
      </c>
      <c r="BN69" s="18">
        <f>IF(STGY3[[#This Row],[WrL]]="Loss", (STGY3[[#This Row],[PAM]]+STGY3[[#This Row],[LOS-TEN]]), IF(STGY3[[#This Row],[WrL]]="Won", (STGY3[[#This Row],[INS]]), 0))</f>
        <v>0</v>
      </c>
      <c r="BO69" s="18">
        <f>STGY3[[#This Row],[PAPT]]/2</f>
        <v>0</v>
      </c>
      <c r="BP69" s="43">
        <f>IF(STGY3[[#This Row],[SNO]]=0,0,IF(BL$10, IF(STGY3[[#This Row],[INS-TL]]=0, 0, STGY3[[#This Row],[PFT]]/STGY3[[#This Row],[INS-TL]]%), STGY3[[#This Row],[PFT]]/STGY3[[#This Row],[INS-TL]]%))</f>
        <v>-100</v>
      </c>
      <c r="BS69" s="20"/>
      <c r="BT69" s="21"/>
      <c r="BZ69" s="22"/>
      <c r="CB69" s="42">
        <f t="shared" si="3"/>
        <v>54</v>
      </c>
      <c r="CC69" s="12"/>
      <c r="CD69" s="18">
        <f>IF(STGY4[[#This Row],[SNO]]=0,0,IF(STGY4[[#This Row],[SNO]]=1,CJ$8,IF(CL$10, IF(CP68&gt;=CM$8,0,IF(CP68=0,CJ$8,CO68)), CO68)))</f>
        <v>0</v>
      </c>
      <c r="CE69" s="18" t="str">
        <f>IF(MAIN_STGY[[#This Row],[RSLT]]="","", MAIN_STGY[[#This Row],[RSLT]])</f>
        <v/>
      </c>
      <c r="CF6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6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69" s="18">
        <f>IF(STGY4[[#This Row],[SNO]]=0,0,IF(CL$10, IF(CP68&gt;=CM$8, 0, STGY4[[#This Row],[INS]]+CH68), STGY4[[#This Row],[INS]]+CH68))</f>
        <v>100</v>
      </c>
      <c r="CI69" s="18">
        <f>IF(STGY4[[#This Row],[SNO]]=0,0,IF(CL$10, IF(CP68&gt;=CM$8, 0, CI68+STGY4[[#This Row],[RTN]]), CI68+STGY4[[#This Row],[RTN]]))</f>
        <v>0</v>
      </c>
      <c r="CJ69" s="18">
        <f>STGY4[[#This Row],[RTN-TL]]-STGY4[[#This Row],[INS-TL]]</f>
        <v>-100</v>
      </c>
      <c r="CK69" s="18">
        <f>IF(STGY4[[#This Row],[SNO]]=0,0,IF(CL$10, IF(STGY4[[#This Row],[INS]]=0, 0, CN68), CN68))</f>
        <v>0</v>
      </c>
      <c r="CL69" s="18">
        <f>STGY4[[#This Row],[INS]]</f>
        <v>0</v>
      </c>
      <c r="CM69" s="18">
        <f>IF(STGY4[[#This Row],[WrL]]="Loss", (STGY4[[#This Row],[INS]]*(1 + CP$8/100)), IF(STGY4[[#This Row],[WrL]]="Won", (0), 0))</f>
        <v>0</v>
      </c>
      <c r="CN69" s="18">
        <f>IF(STGY4[[#This Row],[WrL]]="Loss", (STGY4[[#This Row],[PAM]]+STGY4[[#This Row],[LOS-TEN]]), IF(STGY4[[#This Row],[WrL]]="Won", (STGY4[[#This Row],[INS]]), 0))</f>
        <v>0</v>
      </c>
      <c r="CO69" s="18">
        <f>STGY4[[#This Row],[PAPT]]/2</f>
        <v>0</v>
      </c>
      <c r="CP69" s="43">
        <f>IF(STGY4[[#This Row],[SNO]]=0,0,IF(CL$10, IF(STGY4[[#This Row],[INS-TL]]=0, 0, STGY4[[#This Row],[PFT]]/STGY4[[#This Row],[INS-TL]]%), STGY4[[#This Row],[PFT]]/STGY4[[#This Row],[INS-TL]]%))</f>
        <v>-100</v>
      </c>
      <c r="CS69" s="20"/>
      <c r="CT69" s="21"/>
      <c r="CZ69" s="22"/>
      <c r="DB69" s="42">
        <f t="shared" si="4"/>
        <v>54</v>
      </c>
      <c r="DC69" s="12"/>
      <c r="DD69" s="18">
        <f>IF(STGY5[[#This Row],[SNO]]=0,0,IF(STGY5[[#This Row],[SNO]]=1,DJ$8,IF(DL$10, IF(DP68&gt;=DM$8,0,IF(DP68=0,DJ$8,DO68)), DO68)))</f>
        <v>0</v>
      </c>
      <c r="DE69" s="18" t="str">
        <f>IF(MAIN_STGY[[#This Row],[RSLT]]="","", MAIN_STGY[[#This Row],[RSLT]])</f>
        <v/>
      </c>
      <c r="DF6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6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69" s="18">
        <f>IF(STGY5[[#This Row],[SNO]]=0,0,IF(DL$10, IF(DP68&gt;=DM$8, 0, STGY5[[#This Row],[INS]]+DH68), STGY5[[#This Row],[INS]]+DH68))</f>
        <v>100</v>
      </c>
      <c r="DI69" s="18">
        <f>IF(STGY5[[#This Row],[SNO]]=0,0,IF(DL$10, IF(DP68&gt;=DM$8, 0, DI68+STGY5[[#This Row],[RTN]]), DI68+STGY5[[#This Row],[RTN]]))</f>
        <v>0</v>
      </c>
      <c r="DJ69" s="18">
        <f>STGY5[[#This Row],[RTN-TL]]-STGY5[[#This Row],[INS-TL]]</f>
        <v>-100</v>
      </c>
      <c r="DK69" s="18">
        <f>IF(STGY5[[#This Row],[SNO]]=0,0,IF(DL$10, IF(STGY5[[#This Row],[INS]]=0, 0, DN68), DN68))</f>
        <v>0</v>
      </c>
      <c r="DL69" s="18">
        <f>STGY5[[#This Row],[INS]]</f>
        <v>0</v>
      </c>
      <c r="DM69" s="18">
        <f>IF(STGY5[[#This Row],[WrL]]="Loss", (STGY5[[#This Row],[INS]]*(1 + DP$8/100)), IF(STGY5[[#This Row],[WrL]]="Won", (0), 0))</f>
        <v>0</v>
      </c>
      <c r="DN69" s="18">
        <f>IF(STGY5[[#This Row],[WrL]]="Loss", (STGY5[[#This Row],[PAM]]+STGY5[[#This Row],[LOS-TEN]]), IF(STGY5[[#This Row],[WrL]]="Won", (STGY5[[#This Row],[INS]]), 0))</f>
        <v>0</v>
      </c>
      <c r="DO69" s="18">
        <f>STGY5[[#This Row],[PAPT]]/2</f>
        <v>0</v>
      </c>
      <c r="DP69" s="43">
        <f>IF(STGY5[[#This Row],[SNO]]=0,0,IF(DL$10, IF(STGY5[[#This Row],[INS-TL]]=0, 0, STGY5[[#This Row],[PFT]]/STGY5[[#This Row],[INS-TL]]%), STGY5[[#This Row],[PFT]]/STGY5[[#This Row],[INS-TL]]%))</f>
        <v>-100</v>
      </c>
      <c r="DS69" s="20"/>
      <c r="DT69" s="21"/>
      <c r="DZ69" s="22"/>
      <c r="EB69" s="42">
        <f t="shared" si="5"/>
        <v>54</v>
      </c>
      <c r="EC69" s="12"/>
      <c r="ED69" s="18">
        <f>IF(STGY6[[#This Row],[SNO]]=0,0,IF(STGY6[[#This Row],[SNO]]=1,EJ$8,IF(EL$10, IF(EP68&gt;=EM$8,0,IF(EP68=0,EJ$8,EO68)), EO68)))</f>
        <v>0</v>
      </c>
      <c r="EE69" s="18" t="str">
        <f>IF(MAIN_STGY[[#This Row],[RSLT]]="","", MAIN_STGY[[#This Row],[RSLT]])</f>
        <v/>
      </c>
      <c r="EF6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6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69" s="18">
        <f>IF(STGY6[[#This Row],[SNO]]=0,0,IF(EL$10, IF(EP68&gt;=EM$8, 0, STGY6[[#This Row],[INS]]+EH68), STGY6[[#This Row],[INS]]+EH68))</f>
        <v>100</v>
      </c>
      <c r="EI69" s="18">
        <f>IF(STGY6[[#This Row],[SNO]]=0,0,IF(EL$10, IF(EP68&gt;=EM$8, 0, EI68+STGY6[[#This Row],[RTN]]), EI68+STGY6[[#This Row],[RTN]]))</f>
        <v>0</v>
      </c>
      <c r="EJ69" s="18">
        <f>STGY6[[#This Row],[RTN-TL]]-STGY6[[#This Row],[INS-TL]]</f>
        <v>-100</v>
      </c>
      <c r="EK69" s="18">
        <f>IF(STGY6[[#This Row],[SNO]]=0,0,IF(EL$10, IF(STGY6[[#This Row],[INS]]=0, 0, EN68), EN68))</f>
        <v>0</v>
      </c>
      <c r="EL69" s="18">
        <f>STGY6[[#This Row],[INS]]</f>
        <v>0</v>
      </c>
      <c r="EM69" s="18">
        <f>IF(STGY6[[#This Row],[WrL]]="Loss", (STGY6[[#This Row],[INS]]*(1 + EP$8/100)), IF(STGY6[[#This Row],[WrL]]="Won", (0), 0))</f>
        <v>0</v>
      </c>
      <c r="EN69" s="18">
        <f>IF(STGY6[[#This Row],[WrL]]="Loss", (STGY6[[#This Row],[PAM]]+STGY6[[#This Row],[LOS-TEN]]), IF(STGY6[[#This Row],[WrL]]="Won", (STGY6[[#This Row],[INS]]), 0))</f>
        <v>0</v>
      </c>
      <c r="EO69" s="18">
        <f>STGY6[[#This Row],[PAPT]]/2</f>
        <v>0</v>
      </c>
      <c r="EP69" s="43">
        <f>IF(STGY6[[#This Row],[SNO]]=0,0,IF(EL$10, IF(STGY6[[#This Row],[INS-TL]]=0, 0, STGY6[[#This Row],[PFT]]/STGY6[[#This Row],[INS-TL]]%), STGY6[[#This Row],[PFT]]/STGY6[[#This Row],[INS-TL]]%))</f>
        <v>-100</v>
      </c>
      <c r="ES69" s="20"/>
      <c r="ET69" s="21"/>
      <c r="EZ69" s="22"/>
      <c r="FB69" s="42">
        <f t="shared" si="6"/>
        <v>54</v>
      </c>
      <c r="FC69" s="12"/>
      <c r="FD69" s="18">
        <f>IF(STGY7[[#This Row],[SNO]]=0,0,IF(STGY7[[#This Row],[SNO]]=1,FJ$8,IF(FL$10, IF(FP68&gt;=FM$8,0,IF(FP68=0,FJ$8,FO68)), FO68)))</f>
        <v>0</v>
      </c>
      <c r="FE69" s="18" t="str">
        <f>IF(MAIN_STGY[[#This Row],[RSLT]]="","", MAIN_STGY[[#This Row],[RSLT]])</f>
        <v/>
      </c>
      <c r="FF6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6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69" s="18">
        <f>IF(STGY7[[#This Row],[SNO]]=0,0,IF(FL$10, IF(FP68&gt;=FM$8, 0, STGY7[[#This Row],[INS]]+FH68), STGY7[[#This Row],[INS]]+FH68))</f>
        <v>100</v>
      </c>
      <c r="FI69" s="18">
        <f>IF(STGY7[[#This Row],[SNO]]=0,0,IF(FL$10, IF(FP68&gt;=FM$8, 0, FI68+STGY7[[#This Row],[RTN]]), FI68+STGY7[[#This Row],[RTN]]))</f>
        <v>0</v>
      </c>
      <c r="FJ69" s="18">
        <f>STGY7[[#This Row],[RTN-TL]]-STGY7[[#This Row],[INS-TL]]</f>
        <v>-100</v>
      </c>
      <c r="FK69" s="18">
        <f>IF(STGY7[[#This Row],[SNO]]=0,0,IF(FL$10, IF(STGY7[[#This Row],[INS]]=0, 0, FN68), FN68))</f>
        <v>0</v>
      </c>
      <c r="FL69" s="18">
        <f>STGY7[[#This Row],[INS]]</f>
        <v>0</v>
      </c>
      <c r="FM69" s="18">
        <f>IF(STGY7[[#This Row],[WrL]]="Loss", (STGY7[[#This Row],[INS]]*(1 + FP$8/100)), IF(STGY7[[#This Row],[WrL]]="Won", (0), 0))</f>
        <v>0</v>
      </c>
      <c r="FN69" s="18">
        <f>IF(STGY7[[#This Row],[WrL]]="Loss", (STGY7[[#This Row],[PAM]]+STGY7[[#This Row],[LOS-TEN]]), IF(STGY7[[#This Row],[WrL]]="Won", (STGY7[[#This Row],[INS]]), 0))</f>
        <v>0</v>
      </c>
      <c r="FO69" s="18">
        <f>STGY7[[#This Row],[PAPT]]/2</f>
        <v>0</v>
      </c>
      <c r="FP69" s="43">
        <f>IF(STGY7[[#This Row],[SNO]]=0,0,IF(FL$10, IF(STGY7[[#This Row],[INS-TL]]=0, 0, STGY7[[#This Row],[PFT]]/STGY7[[#This Row],[INS-TL]]%), STGY7[[#This Row],[PFT]]/STGY7[[#This Row],[INS-TL]]%))</f>
        <v>-100</v>
      </c>
      <c r="FS69" s="20"/>
      <c r="FT69" s="21"/>
      <c r="FZ69" s="22"/>
      <c r="GB69" s="42">
        <f t="shared" si="7"/>
        <v>54</v>
      </c>
      <c r="GC69" s="12"/>
      <c r="GD69" s="18">
        <f>IF(STGY8[[#This Row],[SNO]]=0,0,IF(STGY8[[#This Row],[SNO]]=1,GJ$8,IF(GL$10, IF(GP68&gt;=GM$8,0,IF(GP68=0,GJ$8,GO68)), GO68)))</f>
        <v>0</v>
      </c>
      <c r="GE69" s="18" t="str">
        <f>IF(MAIN_STGY[[#This Row],[RSLT]]="","", MAIN_STGY[[#This Row],[RSLT]])</f>
        <v/>
      </c>
      <c r="GF6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6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69" s="18">
        <f>IF(STGY8[[#This Row],[SNO]]=0,0,IF(GL$10, IF(GP68&gt;=GM$8, 0, STGY8[[#This Row],[INS]]+GH68), STGY8[[#This Row],[INS]]+GH68))</f>
        <v>100</v>
      </c>
      <c r="GI69" s="18">
        <f>IF(STGY8[[#This Row],[SNO]]=0,0,IF(GL$10, IF(GP68&gt;=GM$8, 0, GI68+STGY8[[#This Row],[RTN]]), GI68+STGY8[[#This Row],[RTN]]))</f>
        <v>0</v>
      </c>
      <c r="GJ69" s="18">
        <f>STGY8[[#This Row],[RTN-TL]]-STGY8[[#This Row],[INS-TL]]</f>
        <v>-100</v>
      </c>
      <c r="GK69" s="18">
        <f>IF(STGY8[[#This Row],[SNO]]=0,0,IF(GL$10, IF(STGY8[[#This Row],[INS]]=0, 0, GN68), GN68))</f>
        <v>0</v>
      </c>
      <c r="GL69" s="18">
        <f>STGY8[[#This Row],[INS]]</f>
        <v>0</v>
      </c>
      <c r="GM69" s="18">
        <f>IF(STGY8[[#This Row],[WrL]]="Loss", (STGY8[[#This Row],[INS]]*(1 + GP$8/100)), IF(STGY8[[#This Row],[WrL]]="Won", (0), 0))</f>
        <v>0</v>
      </c>
      <c r="GN69" s="18">
        <f>IF(STGY8[[#This Row],[WrL]]="Loss", (STGY8[[#This Row],[PAM]]+STGY8[[#This Row],[LOS-TEN]]), IF(STGY8[[#This Row],[WrL]]="Won", (STGY8[[#This Row],[INS]]), 0))</f>
        <v>0</v>
      </c>
      <c r="GO69" s="18">
        <f>STGY8[[#This Row],[PAPT]]/2</f>
        <v>0</v>
      </c>
      <c r="GP69" s="43">
        <f>IF(STGY8[[#This Row],[SNO]]=0,0,IF(GL$10, IF(STGY8[[#This Row],[INS-TL]]=0, 0, STGY8[[#This Row],[PFT]]/STGY8[[#This Row],[INS-TL]]%), STGY8[[#This Row],[PFT]]/STGY8[[#This Row],[INS-TL]]%))</f>
        <v>-100</v>
      </c>
      <c r="GS69" s="20"/>
      <c r="GT69" s="21"/>
      <c r="GZ69" s="22"/>
      <c r="HB69" s="42">
        <f t="shared" si="8"/>
        <v>54</v>
      </c>
      <c r="HC69" s="12"/>
      <c r="HD69" s="18">
        <f>IF(STGY9[[#This Row],[SNO]]=0,0,IF(STGY9[[#This Row],[SNO]]=1,HJ$8,IF(HL$10, IF(HP68&gt;=HM$8,0,IF(HP68=0,HJ$8,HO68)), HO68)))</f>
        <v>0</v>
      </c>
      <c r="HE69" s="18" t="str">
        <f>IF(MAIN_STGY[[#This Row],[RSLT]]="","", MAIN_STGY[[#This Row],[RSLT]])</f>
        <v/>
      </c>
      <c r="HF6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6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69" s="18">
        <f>IF(STGY9[[#This Row],[SNO]]=0,0,IF(HL$10, IF(HP68&gt;=HM$8, 0, STGY9[[#This Row],[INS]]+HH68), STGY9[[#This Row],[INS]]+HH68))</f>
        <v>100</v>
      </c>
      <c r="HI69" s="18">
        <f>IF(STGY9[[#This Row],[SNO]]=0,0,IF(HL$10, IF(HP68&gt;=HM$8, 0, HI68+STGY9[[#This Row],[RTN]]), HI68+STGY9[[#This Row],[RTN]]))</f>
        <v>0</v>
      </c>
      <c r="HJ69" s="18">
        <f>STGY9[[#This Row],[RTN-TL]]-STGY9[[#This Row],[INS-TL]]</f>
        <v>-100</v>
      </c>
      <c r="HK69" s="18">
        <f>IF(STGY9[[#This Row],[SNO]]=0,0,IF(HL$10, IF(STGY9[[#This Row],[INS]]=0, 0, HN68), HN68))</f>
        <v>0</v>
      </c>
      <c r="HL69" s="18">
        <f>STGY9[[#This Row],[INS]]</f>
        <v>0</v>
      </c>
      <c r="HM69" s="18">
        <f>IF(STGY9[[#This Row],[WrL]]="Loss", (STGY9[[#This Row],[INS]]*(1 + HP$8/100)), IF(STGY9[[#This Row],[WrL]]="Won", (0), 0))</f>
        <v>0</v>
      </c>
      <c r="HN69" s="18">
        <f>IF(STGY9[[#This Row],[WrL]]="Loss", (STGY9[[#This Row],[PAM]]+STGY9[[#This Row],[LOS-TEN]]), IF(STGY9[[#This Row],[WrL]]="Won", (STGY9[[#This Row],[INS]]), 0))</f>
        <v>0</v>
      </c>
      <c r="HO69" s="18">
        <f>STGY9[[#This Row],[PAPT]]/2</f>
        <v>0</v>
      </c>
      <c r="HP69" s="43">
        <f>IF(STGY9[[#This Row],[SNO]]=0,0,IF(HL$10, IF(STGY9[[#This Row],[INS-TL]]=0, 0, STGY9[[#This Row],[PFT]]/STGY9[[#This Row],[INS-TL]]%), STGY9[[#This Row],[PFT]]/STGY9[[#This Row],[INS-TL]]%))</f>
        <v>-100</v>
      </c>
      <c r="HS69" s="20"/>
      <c r="HT69" s="21"/>
      <c r="HZ69" s="22"/>
      <c r="IB69" s="42">
        <f t="shared" si="9"/>
        <v>54</v>
      </c>
      <c r="IC69" s="12"/>
      <c r="ID69" s="18">
        <f>IF(STGY10[[#This Row],[SNO]]=0,0,IF(STGY10[[#This Row],[SNO]]=1,IJ$8,IF(IL$10, IF(IP68&gt;=IM$8,0,IF(IP68=0,IJ$8,IO68)), IO68)))</f>
        <v>0</v>
      </c>
      <c r="IE69" s="18" t="str">
        <f>IF(MAIN_STGY[[#This Row],[RSLT]]="","", MAIN_STGY[[#This Row],[RSLT]])</f>
        <v/>
      </c>
      <c r="IF6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6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69" s="18">
        <f>IF(STGY10[[#This Row],[SNO]]=0,0,IF(IL$10, IF(IP68&gt;=IM$8, 0, STGY10[[#This Row],[INS]]+IH68), STGY10[[#This Row],[INS]]+IH68))</f>
        <v>100</v>
      </c>
      <c r="II69" s="18">
        <f>IF(STGY10[[#This Row],[SNO]]=0,0,IF(IL$10, IF(IP68&gt;=IM$8, 0, II68+STGY10[[#This Row],[RTN]]), II68+STGY10[[#This Row],[RTN]]))</f>
        <v>0</v>
      </c>
      <c r="IJ69" s="18">
        <f>STGY10[[#This Row],[RTN-TL]]-STGY10[[#This Row],[INS-TL]]</f>
        <v>-100</v>
      </c>
      <c r="IK69" s="18">
        <f>IF(STGY10[[#This Row],[SNO]]=0,0,IF(IL$10, IF(STGY10[[#This Row],[INS]]=0, 0, IN68), IN68))</f>
        <v>0</v>
      </c>
      <c r="IL69" s="18">
        <f>STGY10[[#This Row],[INS]]</f>
        <v>0</v>
      </c>
      <c r="IM69" s="18">
        <f>IF(STGY10[[#This Row],[WrL]]="Loss", (STGY10[[#This Row],[INS]]*(1 + IP$8/100)), IF(STGY10[[#This Row],[WrL]]="Won", (0), 0))</f>
        <v>0</v>
      </c>
      <c r="IN69" s="18">
        <f>IF(STGY10[[#This Row],[WrL]]="Loss", (STGY10[[#This Row],[PAM]]+STGY10[[#This Row],[LOS-TEN]]), IF(STGY10[[#This Row],[WrL]]="Won", (STGY10[[#This Row],[INS]]), 0))</f>
        <v>0</v>
      </c>
      <c r="IO69" s="18">
        <f>STGY10[[#This Row],[PAPT]]/2</f>
        <v>0</v>
      </c>
      <c r="IP69" s="43">
        <f>IF(STGY10[[#This Row],[SNO]]=0,0,IF(IL$10, IF(STGY10[[#This Row],[INS-TL]]=0, 0, STGY10[[#This Row],[PFT]]/STGY10[[#This Row],[INS-TL]]%), STGY10[[#This Row],[PFT]]/STGY10[[#This Row],[INS-TL]]%))</f>
        <v>-100</v>
      </c>
      <c r="IS69" s="20"/>
      <c r="IT69" s="21"/>
      <c r="IZ69" s="22"/>
    </row>
    <row r="70" spans="2:260" ht="16.3" thickBot="1" x14ac:dyDescent="0.35">
      <c r="B70" s="89">
        <f t="shared" si="10"/>
        <v>55</v>
      </c>
      <c r="C70" s="12"/>
      <c r="D70" s="18">
        <f>IF(MAIN_STGY[[#This Row],[SNO]]=0,0,IF(MAIN_STGY[[#This Row],[SNO]]=1,J$8,IF(L$10, IF(P69&gt;=M$8,0,IF(P69=0,J$8,O69)), O69)))</f>
        <v>0</v>
      </c>
      <c r="E70" s="12"/>
      <c r="F7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0" s="18">
        <f>IF(MAIN_STGY[[#This Row],[SNO]]=0,0,IF(L$10, IF(P69&gt;=M$8, 0, MAIN_STGY[[#This Row],[INS]]+H69), MAIN_STGY[[#This Row],[INS]]+H69))</f>
        <v>100</v>
      </c>
      <c r="I70" s="18">
        <f>IF(MAIN_STGY[[#This Row],[SNO]]=0,0,IF(L$10, IF(P69&gt;=M$8, 0, I69+MAIN_STGY[[#This Row],[RTN]]), I69+MAIN_STGY[[#This Row],[RTN]]))</f>
        <v>0</v>
      </c>
      <c r="J70" s="18">
        <f>MAIN_STGY[[#This Row],[RTN-TL]]-MAIN_STGY[[#This Row],[INS-TL]]</f>
        <v>-100</v>
      </c>
      <c r="K70" s="18">
        <f>IF(MAIN_STGY[[#This Row],[SNO]]=0,0,IF(L$10, IF(MAIN_STGY[[#This Row],[INS]]=0, 0, N69), N69))</f>
        <v>0</v>
      </c>
      <c r="L70" s="18">
        <f>MAIN_STGY[[#This Row],[INS]]</f>
        <v>0</v>
      </c>
      <c r="M70" s="18">
        <f>IF(MAIN_STGY[[#This Row],[WrL]]="Loss", (MAIN_STGY[[#This Row],[INS]]*(1 + P$8/100)), IF(MAIN_STGY[[#This Row],[WrL]]="Won", (0), 0))</f>
        <v>0</v>
      </c>
      <c r="N70" s="18">
        <f>IF(MAIN_STGY[[#This Row],[WrL]]="Loss", (MAIN_STGY[[#This Row],[PAM]]+MAIN_STGY[[#This Row],[LOS-TEN]]), IF(MAIN_STGY[[#This Row],[WrL]]="Won", (MAIN_STGY[[#This Row],[INS]]), 0))</f>
        <v>0</v>
      </c>
      <c r="O70" s="18">
        <f>MAIN_STGY[[#This Row],[PAPT]]/2</f>
        <v>0</v>
      </c>
      <c r="P7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0" s="105" t="s">
        <v>52</v>
      </c>
      <c r="S70" s="106" t="s">
        <v>53</v>
      </c>
      <c r="T70" s="107" t="s">
        <v>54</v>
      </c>
      <c r="U70" s="85"/>
      <c r="V70" s="44"/>
      <c r="W70" s="55"/>
      <c r="X70" s="44"/>
      <c r="Z70" s="22"/>
      <c r="AB70" s="42">
        <f t="shared" si="1"/>
        <v>55</v>
      </c>
      <c r="AC70" s="12"/>
      <c r="AD70" s="18">
        <f>IF(STGY2[[#This Row],[SNO]]=0,0,IF(STGY2[[#This Row],[SNO]]=1,AJ$8,IF(AL$10, IF(AP69&gt;=AM$8,0,IF(AP69=0,AJ$8,AO69)), AO69)))</f>
        <v>0</v>
      </c>
      <c r="AE70" s="18" t="str">
        <f>IF(MAIN_STGY[[#This Row],[RSLT]]="","", MAIN_STGY[[#This Row],[RSLT]])</f>
        <v/>
      </c>
      <c r="AF7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0" s="18">
        <f>IF(STGY2[[#This Row],[SNO]]=0,0,IF(AL$10, IF(AP69&gt;=AM$8, 0, STGY2[[#This Row],[INS]]+AH69), STGY2[[#This Row],[INS]]+AH69))</f>
        <v>100</v>
      </c>
      <c r="AI70" s="18">
        <f>IF(STGY2[[#This Row],[SNO]]=0,0,IF(AL$10, IF(AP69&gt;=AM$8, 0, AI69+STGY2[[#This Row],[RTN]]), AI69+STGY2[[#This Row],[RTN]]))</f>
        <v>0</v>
      </c>
      <c r="AJ70" s="18">
        <f>STGY2[[#This Row],[RTN-TL]]-STGY2[[#This Row],[INS-TL]]</f>
        <v>-100</v>
      </c>
      <c r="AK70" s="18">
        <f>IF(STGY2[[#This Row],[SNO]]=0,0,IF(AL$10, IF(STGY2[[#This Row],[INS]]=0, 0, AN69), AN69))</f>
        <v>0</v>
      </c>
      <c r="AL70" s="18">
        <f>STGY2[[#This Row],[INS]]</f>
        <v>0</v>
      </c>
      <c r="AM70" s="18">
        <f>IF(STGY2[[#This Row],[WrL]]="Loss", (STGY2[[#This Row],[INS]]*(1 + AP$8/100)), IF(STGY2[[#This Row],[WrL]]="Won", (0), 0))</f>
        <v>0</v>
      </c>
      <c r="AN70" s="18">
        <f>IF(STGY2[[#This Row],[WrL]]="Loss", (STGY2[[#This Row],[PAM]]+STGY2[[#This Row],[LOS-TEN]]), IF(STGY2[[#This Row],[WrL]]="Won", (STGY2[[#This Row],[INS]]), 0))</f>
        <v>0</v>
      </c>
      <c r="AO70" s="18">
        <f>STGY2[[#This Row],[PAPT]]/2</f>
        <v>0</v>
      </c>
      <c r="AP70" s="43">
        <f>IF(STGY2[[#This Row],[SNO]]=0,0,IF(AL$10, IF(STGY2[[#This Row],[INS-TL]]=0, 0, STGY2[[#This Row],[PFT]]/STGY2[[#This Row],[INS-TL]]%), STGY2[[#This Row],[PFT]]/STGY2[[#This Row],[INS-TL]]%))</f>
        <v>-100</v>
      </c>
      <c r="AS70" s="20"/>
      <c r="AT70" s="21"/>
      <c r="AZ70" s="22"/>
      <c r="BB70" s="42">
        <f t="shared" si="2"/>
        <v>55</v>
      </c>
      <c r="BC70" s="12"/>
      <c r="BD70" s="18">
        <f>IF(STGY3[[#This Row],[SNO]]=0,0,IF(STGY3[[#This Row],[SNO]]=1,BJ$8,IF(BL$10, IF(BP69&gt;=BM$8,0,IF(BP69=0,BJ$8,BO69)), BO69)))</f>
        <v>0</v>
      </c>
      <c r="BE70" s="18" t="str">
        <f>IF(MAIN_STGY[[#This Row],[RSLT]]="","", MAIN_STGY[[#This Row],[RSLT]])</f>
        <v/>
      </c>
      <c r="BF7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0" s="18">
        <f>IF(STGY3[[#This Row],[SNO]]=0,0,IF(BL$10, IF(BP69&gt;=BM$8, 0, STGY3[[#This Row],[INS]]+BH69), STGY3[[#This Row],[INS]]+BH69))</f>
        <v>100</v>
      </c>
      <c r="BI70" s="18">
        <f>IF(STGY3[[#This Row],[SNO]]=0,0,IF(BL$10, IF(BP69&gt;=BM$8, 0, BI69+STGY3[[#This Row],[RTN]]), BI69+STGY3[[#This Row],[RTN]]))</f>
        <v>0</v>
      </c>
      <c r="BJ70" s="18">
        <f>STGY3[[#This Row],[RTN-TL]]-STGY3[[#This Row],[INS-TL]]</f>
        <v>-100</v>
      </c>
      <c r="BK70" s="18">
        <f>IF(STGY3[[#This Row],[SNO]]=0,0,IF(BL$10, IF(STGY3[[#This Row],[INS]]=0, 0, BN69), BN69))</f>
        <v>0</v>
      </c>
      <c r="BL70" s="18">
        <f>STGY3[[#This Row],[INS]]</f>
        <v>0</v>
      </c>
      <c r="BM70" s="18">
        <f>IF(STGY3[[#This Row],[WrL]]="Loss", (STGY3[[#This Row],[INS]]*(1 + BP$8/100)), IF(STGY3[[#This Row],[WrL]]="Won", (0), 0))</f>
        <v>0</v>
      </c>
      <c r="BN70" s="18">
        <f>IF(STGY3[[#This Row],[WrL]]="Loss", (STGY3[[#This Row],[PAM]]+STGY3[[#This Row],[LOS-TEN]]), IF(STGY3[[#This Row],[WrL]]="Won", (STGY3[[#This Row],[INS]]), 0))</f>
        <v>0</v>
      </c>
      <c r="BO70" s="18">
        <f>STGY3[[#This Row],[PAPT]]/2</f>
        <v>0</v>
      </c>
      <c r="BP70" s="43">
        <f>IF(STGY3[[#This Row],[SNO]]=0,0,IF(BL$10, IF(STGY3[[#This Row],[INS-TL]]=0, 0, STGY3[[#This Row],[PFT]]/STGY3[[#This Row],[INS-TL]]%), STGY3[[#This Row],[PFT]]/STGY3[[#This Row],[INS-TL]]%))</f>
        <v>-100</v>
      </c>
      <c r="BS70" s="20"/>
      <c r="BT70" s="21"/>
      <c r="BZ70" s="22"/>
      <c r="CB70" s="42">
        <f t="shared" si="3"/>
        <v>55</v>
      </c>
      <c r="CC70" s="12"/>
      <c r="CD70" s="18">
        <f>IF(STGY4[[#This Row],[SNO]]=0,0,IF(STGY4[[#This Row],[SNO]]=1,CJ$8,IF(CL$10, IF(CP69&gt;=CM$8,0,IF(CP69=0,CJ$8,CO69)), CO69)))</f>
        <v>0</v>
      </c>
      <c r="CE70" s="18" t="str">
        <f>IF(MAIN_STGY[[#This Row],[RSLT]]="","", MAIN_STGY[[#This Row],[RSLT]])</f>
        <v/>
      </c>
      <c r="CF7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0" s="18">
        <f>IF(STGY4[[#This Row],[SNO]]=0,0,IF(CL$10, IF(CP69&gt;=CM$8, 0, STGY4[[#This Row],[INS]]+CH69), STGY4[[#This Row],[INS]]+CH69))</f>
        <v>100</v>
      </c>
      <c r="CI70" s="18">
        <f>IF(STGY4[[#This Row],[SNO]]=0,0,IF(CL$10, IF(CP69&gt;=CM$8, 0, CI69+STGY4[[#This Row],[RTN]]), CI69+STGY4[[#This Row],[RTN]]))</f>
        <v>0</v>
      </c>
      <c r="CJ70" s="18">
        <f>STGY4[[#This Row],[RTN-TL]]-STGY4[[#This Row],[INS-TL]]</f>
        <v>-100</v>
      </c>
      <c r="CK70" s="18">
        <f>IF(STGY4[[#This Row],[SNO]]=0,0,IF(CL$10, IF(STGY4[[#This Row],[INS]]=0, 0, CN69), CN69))</f>
        <v>0</v>
      </c>
      <c r="CL70" s="18">
        <f>STGY4[[#This Row],[INS]]</f>
        <v>0</v>
      </c>
      <c r="CM70" s="18">
        <f>IF(STGY4[[#This Row],[WrL]]="Loss", (STGY4[[#This Row],[INS]]*(1 + CP$8/100)), IF(STGY4[[#This Row],[WrL]]="Won", (0), 0))</f>
        <v>0</v>
      </c>
      <c r="CN70" s="18">
        <f>IF(STGY4[[#This Row],[WrL]]="Loss", (STGY4[[#This Row],[PAM]]+STGY4[[#This Row],[LOS-TEN]]), IF(STGY4[[#This Row],[WrL]]="Won", (STGY4[[#This Row],[INS]]), 0))</f>
        <v>0</v>
      </c>
      <c r="CO70" s="18">
        <f>STGY4[[#This Row],[PAPT]]/2</f>
        <v>0</v>
      </c>
      <c r="CP70" s="43">
        <f>IF(STGY4[[#This Row],[SNO]]=0,0,IF(CL$10, IF(STGY4[[#This Row],[INS-TL]]=0, 0, STGY4[[#This Row],[PFT]]/STGY4[[#This Row],[INS-TL]]%), STGY4[[#This Row],[PFT]]/STGY4[[#This Row],[INS-TL]]%))</f>
        <v>-100</v>
      </c>
      <c r="CS70" s="20"/>
      <c r="CT70" s="21"/>
      <c r="CZ70" s="22"/>
      <c r="DB70" s="42">
        <f t="shared" si="4"/>
        <v>55</v>
      </c>
      <c r="DC70" s="12"/>
      <c r="DD70" s="18">
        <f>IF(STGY5[[#This Row],[SNO]]=0,0,IF(STGY5[[#This Row],[SNO]]=1,DJ$8,IF(DL$10, IF(DP69&gt;=DM$8,0,IF(DP69=0,DJ$8,DO69)), DO69)))</f>
        <v>0</v>
      </c>
      <c r="DE70" s="18" t="str">
        <f>IF(MAIN_STGY[[#This Row],[RSLT]]="","", MAIN_STGY[[#This Row],[RSLT]])</f>
        <v/>
      </c>
      <c r="DF7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0" s="18">
        <f>IF(STGY5[[#This Row],[SNO]]=0,0,IF(DL$10, IF(DP69&gt;=DM$8, 0, STGY5[[#This Row],[INS]]+DH69), STGY5[[#This Row],[INS]]+DH69))</f>
        <v>100</v>
      </c>
      <c r="DI70" s="18">
        <f>IF(STGY5[[#This Row],[SNO]]=0,0,IF(DL$10, IF(DP69&gt;=DM$8, 0, DI69+STGY5[[#This Row],[RTN]]), DI69+STGY5[[#This Row],[RTN]]))</f>
        <v>0</v>
      </c>
      <c r="DJ70" s="18">
        <f>STGY5[[#This Row],[RTN-TL]]-STGY5[[#This Row],[INS-TL]]</f>
        <v>-100</v>
      </c>
      <c r="DK70" s="18">
        <f>IF(STGY5[[#This Row],[SNO]]=0,0,IF(DL$10, IF(STGY5[[#This Row],[INS]]=0, 0, DN69), DN69))</f>
        <v>0</v>
      </c>
      <c r="DL70" s="18">
        <f>STGY5[[#This Row],[INS]]</f>
        <v>0</v>
      </c>
      <c r="DM70" s="18">
        <f>IF(STGY5[[#This Row],[WrL]]="Loss", (STGY5[[#This Row],[INS]]*(1 + DP$8/100)), IF(STGY5[[#This Row],[WrL]]="Won", (0), 0))</f>
        <v>0</v>
      </c>
      <c r="DN70" s="18">
        <f>IF(STGY5[[#This Row],[WrL]]="Loss", (STGY5[[#This Row],[PAM]]+STGY5[[#This Row],[LOS-TEN]]), IF(STGY5[[#This Row],[WrL]]="Won", (STGY5[[#This Row],[INS]]), 0))</f>
        <v>0</v>
      </c>
      <c r="DO70" s="18">
        <f>STGY5[[#This Row],[PAPT]]/2</f>
        <v>0</v>
      </c>
      <c r="DP70" s="43">
        <f>IF(STGY5[[#This Row],[SNO]]=0,0,IF(DL$10, IF(STGY5[[#This Row],[INS-TL]]=0, 0, STGY5[[#This Row],[PFT]]/STGY5[[#This Row],[INS-TL]]%), STGY5[[#This Row],[PFT]]/STGY5[[#This Row],[INS-TL]]%))</f>
        <v>-100</v>
      </c>
      <c r="DS70" s="20"/>
      <c r="DT70" s="21"/>
      <c r="DZ70" s="22"/>
      <c r="EB70" s="42">
        <f t="shared" si="5"/>
        <v>55</v>
      </c>
      <c r="EC70" s="12"/>
      <c r="ED70" s="18">
        <f>IF(STGY6[[#This Row],[SNO]]=0,0,IF(STGY6[[#This Row],[SNO]]=1,EJ$8,IF(EL$10, IF(EP69&gt;=EM$8,0,IF(EP69=0,EJ$8,EO69)), EO69)))</f>
        <v>0</v>
      </c>
      <c r="EE70" s="18" t="str">
        <f>IF(MAIN_STGY[[#This Row],[RSLT]]="","", MAIN_STGY[[#This Row],[RSLT]])</f>
        <v/>
      </c>
      <c r="EF7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0" s="18">
        <f>IF(STGY6[[#This Row],[SNO]]=0,0,IF(EL$10, IF(EP69&gt;=EM$8, 0, STGY6[[#This Row],[INS]]+EH69), STGY6[[#This Row],[INS]]+EH69))</f>
        <v>100</v>
      </c>
      <c r="EI70" s="18">
        <f>IF(STGY6[[#This Row],[SNO]]=0,0,IF(EL$10, IF(EP69&gt;=EM$8, 0, EI69+STGY6[[#This Row],[RTN]]), EI69+STGY6[[#This Row],[RTN]]))</f>
        <v>0</v>
      </c>
      <c r="EJ70" s="18">
        <f>STGY6[[#This Row],[RTN-TL]]-STGY6[[#This Row],[INS-TL]]</f>
        <v>-100</v>
      </c>
      <c r="EK70" s="18">
        <f>IF(STGY6[[#This Row],[SNO]]=0,0,IF(EL$10, IF(STGY6[[#This Row],[INS]]=0, 0, EN69), EN69))</f>
        <v>0</v>
      </c>
      <c r="EL70" s="18">
        <f>STGY6[[#This Row],[INS]]</f>
        <v>0</v>
      </c>
      <c r="EM70" s="18">
        <f>IF(STGY6[[#This Row],[WrL]]="Loss", (STGY6[[#This Row],[INS]]*(1 + EP$8/100)), IF(STGY6[[#This Row],[WrL]]="Won", (0), 0))</f>
        <v>0</v>
      </c>
      <c r="EN70" s="18">
        <f>IF(STGY6[[#This Row],[WrL]]="Loss", (STGY6[[#This Row],[PAM]]+STGY6[[#This Row],[LOS-TEN]]), IF(STGY6[[#This Row],[WrL]]="Won", (STGY6[[#This Row],[INS]]), 0))</f>
        <v>0</v>
      </c>
      <c r="EO70" s="18">
        <f>STGY6[[#This Row],[PAPT]]/2</f>
        <v>0</v>
      </c>
      <c r="EP70" s="43">
        <f>IF(STGY6[[#This Row],[SNO]]=0,0,IF(EL$10, IF(STGY6[[#This Row],[INS-TL]]=0, 0, STGY6[[#This Row],[PFT]]/STGY6[[#This Row],[INS-TL]]%), STGY6[[#This Row],[PFT]]/STGY6[[#This Row],[INS-TL]]%))</f>
        <v>-100</v>
      </c>
      <c r="ES70" s="20"/>
      <c r="ET70" s="21"/>
      <c r="EZ70" s="22"/>
      <c r="FB70" s="42">
        <f t="shared" si="6"/>
        <v>55</v>
      </c>
      <c r="FC70" s="12"/>
      <c r="FD70" s="18">
        <f>IF(STGY7[[#This Row],[SNO]]=0,0,IF(STGY7[[#This Row],[SNO]]=1,FJ$8,IF(FL$10, IF(FP69&gt;=FM$8,0,IF(FP69=0,FJ$8,FO69)), FO69)))</f>
        <v>0</v>
      </c>
      <c r="FE70" s="18" t="str">
        <f>IF(MAIN_STGY[[#This Row],[RSLT]]="","", MAIN_STGY[[#This Row],[RSLT]])</f>
        <v/>
      </c>
      <c r="FF7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0" s="18">
        <f>IF(STGY7[[#This Row],[SNO]]=0,0,IF(FL$10, IF(FP69&gt;=FM$8, 0, STGY7[[#This Row],[INS]]+FH69), STGY7[[#This Row],[INS]]+FH69))</f>
        <v>100</v>
      </c>
      <c r="FI70" s="18">
        <f>IF(STGY7[[#This Row],[SNO]]=0,0,IF(FL$10, IF(FP69&gt;=FM$8, 0, FI69+STGY7[[#This Row],[RTN]]), FI69+STGY7[[#This Row],[RTN]]))</f>
        <v>0</v>
      </c>
      <c r="FJ70" s="18">
        <f>STGY7[[#This Row],[RTN-TL]]-STGY7[[#This Row],[INS-TL]]</f>
        <v>-100</v>
      </c>
      <c r="FK70" s="18">
        <f>IF(STGY7[[#This Row],[SNO]]=0,0,IF(FL$10, IF(STGY7[[#This Row],[INS]]=0, 0, FN69), FN69))</f>
        <v>0</v>
      </c>
      <c r="FL70" s="18">
        <f>STGY7[[#This Row],[INS]]</f>
        <v>0</v>
      </c>
      <c r="FM70" s="18">
        <f>IF(STGY7[[#This Row],[WrL]]="Loss", (STGY7[[#This Row],[INS]]*(1 + FP$8/100)), IF(STGY7[[#This Row],[WrL]]="Won", (0), 0))</f>
        <v>0</v>
      </c>
      <c r="FN70" s="18">
        <f>IF(STGY7[[#This Row],[WrL]]="Loss", (STGY7[[#This Row],[PAM]]+STGY7[[#This Row],[LOS-TEN]]), IF(STGY7[[#This Row],[WrL]]="Won", (STGY7[[#This Row],[INS]]), 0))</f>
        <v>0</v>
      </c>
      <c r="FO70" s="18">
        <f>STGY7[[#This Row],[PAPT]]/2</f>
        <v>0</v>
      </c>
      <c r="FP70" s="43">
        <f>IF(STGY7[[#This Row],[SNO]]=0,0,IF(FL$10, IF(STGY7[[#This Row],[INS-TL]]=0, 0, STGY7[[#This Row],[PFT]]/STGY7[[#This Row],[INS-TL]]%), STGY7[[#This Row],[PFT]]/STGY7[[#This Row],[INS-TL]]%))</f>
        <v>-100</v>
      </c>
      <c r="FS70" s="20"/>
      <c r="FT70" s="21"/>
      <c r="FZ70" s="22"/>
      <c r="GB70" s="42">
        <f t="shared" si="7"/>
        <v>55</v>
      </c>
      <c r="GC70" s="12"/>
      <c r="GD70" s="18">
        <f>IF(STGY8[[#This Row],[SNO]]=0,0,IF(STGY8[[#This Row],[SNO]]=1,GJ$8,IF(GL$10, IF(GP69&gt;=GM$8,0,IF(GP69=0,GJ$8,GO69)), GO69)))</f>
        <v>0</v>
      </c>
      <c r="GE70" s="18" t="str">
        <f>IF(MAIN_STGY[[#This Row],[RSLT]]="","", MAIN_STGY[[#This Row],[RSLT]])</f>
        <v/>
      </c>
      <c r="GF7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0" s="18">
        <f>IF(STGY8[[#This Row],[SNO]]=0,0,IF(GL$10, IF(GP69&gt;=GM$8, 0, STGY8[[#This Row],[INS]]+GH69), STGY8[[#This Row],[INS]]+GH69))</f>
        <v>100</v>
      </c>
      <c r="GI70" s="18">
        <f>IF(STGY8[[#This Row],[SNO]]=0,0,IF(GL$10, IF(GP69&gt;=GM$8, 0, GI69+STGY8[[#This Row],[RTN]]), GI69+STGY8[[#This Row],[RTN]]))</f>
        <v>0</v>
      </c>
      <c r="GJ70" s="18">
        <f>STGY8[[#This Row],[RTN-TL]]-STGY8[[#This Row],[INS-TL]]</f>
        <v>-100</v>
      </c>
      <c r="GK70" s="18">
        <f>IF(STGY8[[#This Row],[SNO]]=0,0,IF(GL$10, IF(STGY8[[#This Row],[INS]]=0, 0, GN69), GN69))</f>
        <v>0</v>
      </c>
      <c r="GL70" s="18">
        <f>STGY8[[#This Row],[INS]]</f>
        <v>0</v>
      </c>
      <c r="GM70" s="18">
        <f>IF(STGY8[[#This Row],[WrL]]="Loss", (STGY8[[#This Row],[INS]]*(1 + GP$8/100)), IF(STGY8[[#This Row],[WrL]]="Won", (0), 0))</f>
        <v>0</v>
      </c>
      <c r="GN70" s="18">
        <f>IF(STGY8[[#This Row],[WrL]]="Loss", (STGY8[[#This Row],[PAM]]+STGY8[[#This Row],[LOS-TEN]]), IF(STGY8[[#This Row],[WrL]]="Won", (STGY8[[#This Row],[INS]]), 0))</f>
        <v>0</v>
      </c>
      <c r="GO70" s="18">
        <f>STGY8[[#This Row],[PAPT]]/2</f>
        <v>0</v>
      </c>
      <c r="GP70" s="43">
        <f>IF(STGY8[[#This Row],[SNO]]=0,0,IF(GL$10, IF(STGY8[[#This Row],[INS-TL]]=0, 0, STGY8[[#This Row],[PFT]]/STGY8[[#This Row],[INS-TL]]%), STGY8[[#This Row],[PFT]]/STGY8[[#This Row],[INS-TL]]%))</f>
        <v>-100</v>
      </c>
      <c r="GS70" s="20"/>
      <c r="GT70" s="21"/>
      <c r="GZ70" s="22"/>
      <c r="HB70" s="42">
        <f t="shared" si="8"/>
        <v>55</v>
      </c>
      <c r="HC70" s="12"/>
      <c r="HD70" s="18">
        <f>IF(STGY9[[#This Row],[SNO]]=0,0,IF(STGY9[[#This Row],[SNO]]=1,HJ$8,IF(HL$10, IF(HP69&gt;=HM$8,0,IF(HP69=0,HJ$8,HO69)), HO69)))</f>
        <v>0</v>
      </c>
      <c r="HE70" s="18" t="str">
        <f>IF(MAIN_STGY[[#This Row],[RSLT]]="","", MAIN_STGY[[#This Row],[RSLT]])</f>
        <v/>
      </c>
      <c r="HF7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0" s="18">
        <f>IF(STGY9[[#This Row],[SNO]]=0,0,IF(HL$10, IF(HP69&gt;=HM$8, 0, STGY9[[#This Row],[INS]]+HH69), STGY9[[#This Row],[INS]]+HH69))</f>
        <v>100</v>
      </c>
      <c r="HI70" s="18">
        <f>IF(STGY9[[#This Row],[SNO]]=0,0,IF(HL$10, IF(HP69&gt;=HM$8, 0, HI69+STGY9[[#This Row],[RTN]]), HI69+STGY9[[#This Row],[RTN]]))</f>
        <v>0</v>
      </c>
      <c r="HJ70" s="18">
        <f>STGY9[[#This Row],[RTN-TL]]-STGY9[[#This Row],[INS-TL]]</f>
        <v>-100</v>
      </c>
      <c r="HK70" s="18">
        <f>IF(STGY9[[#This Row],[SNO]]=0,0,IF(HL$10, IF(STGY9[[#This Row],[INS]]=0, 0, HN69), HN69))</f>
        <v>0</v>
      </c>
      <c r="HL70" s="18">
        <f>STGY9[[#This Row],[INS]]</f>
        <v>0</v>
      </c>
      <c r="HM70" s="18">
        <f>IF(STGY9[[#This Row],[WrL]]="Loss", (STGY9[[#This Row],[INS]]*(1 + HP$8/100)), IF(STGY9[[#This Row],[WrL]]="Won", (0), 0))</f>
        <v>0</v>
      </c>
      <c r="HN70" s="18">
        <f>IF(STGY9[[#This Row],[WrL]]="Loss", (STGY9[[#This Row],[PAM]]+STGY9[[#This Row],[LOS-TEN]]), IF(STGY9[[#This Row],[WrL]]="Won", (STGY9[[#This Row],[INS]]), 0))</f>
        <v>0</v>
      </c>
      <c r="HO70" s="18">
        <f>STGY9[[#This Row],[PAPT]]/2</f>
        <v>0</v>
      </c>
      <c r="HP70" s="43">
        <f>IF(STGY9[[#This Row],[SNO]]=0,0,IF(HL$10, IF(STGY9[[#This Row],[INS-TL]]=0, 0, STGY9[[#This Row],[PFT]]/STGY9[[#This Row],[INS-TL]]%), STGY9[[#This Row],[PFT]]/STGY9[[#This Row],[INS-TL]]%))</f>
        <v>-100</v>
      </c>
      <c r="HS70" s="20"/>
      <c r="HT70" s="21"/>
      <c r="HZ70" s="22"/>
      <c r="IB70" s="42">
        <f t="shared" si="9"/>
        <v>55</v>
      </c>
      <c r="IC70" s="12"/>
      <c r="ID70" s="18">
        <f>IF(STGY10[[#This Row],[SNO]]=0,0,IF(STGY10[[#This Row],[SNO]]=1,IJ$8,IF(IL$10, IF(IP69&gt;=IM$8,0,IF(IP69=0,IJ$8,IO69)), IO69)))</f>
        <v>0</v>
      </c>
      <c r="IE70" s="18" t="str">
        <f>IF(MAIN_STGY[[#This Row],[RSLT]]="","", MAIN_STGY[[#This Row],[RSLT]])</f>
        <v/>
      </c>
      <c r="IF7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0" s="18">
        <f>IF(STGY10[[#This Row],[SNO]]=0,0,IF(IL$10, IF(IP69&gt;=IM$8, 0, STGY10[[#This Row],[INS]]+IH69), STGY10[[#This Row],[INS]]+IH69))</f>
        <v>100</v>
      </c>
      <c r="II70" s="18">
        <f>IF(STGY10[[#This Row],[SNO]]=0,0,IF(IL$10, IF(IP69&gt;=IM$8, 0, II69+STGY10[[#This Row],[RTN]]), II69+STGY10[[#This Row],[RTN]]))</f>
        <v>0</v>
      </c>
      <c r="IJ70" s="18">
        <f>STGY10[[#This Row],[RTN-TL]]-STGY10[[#This Row],[INS-TL]]</f>
        <v>-100</v>
      </c>
      <c r="IK70" s="18">
        <f>IF(STGY10[[#This Row],[SNO]]=0,0,IF(IL$10, IF(STGY10[[#This Row],[INS]]=0, 0, IN69), IN69))</f>
        <v>0</v>
      </c>
      <c r="IL70" s="18">
        <f>STGY10[[#This Row],[INS]]</f>
        <v>0</v>
      </c>
      <c r="IM70" s="18">
        <f>IF(STGY10[[#This Row],[WrL]]="Loss", (STGY10[[#This Row],[INS]]*(1 + IP$8/100)), IF(STGY10[[#This Row],[WrL]]="Won", (0), 0))</f>
        <v>0</v>
      </c>
      <c r="IN70" s="18">
        <f>IF(STGY10[[#This Row],[WrL]]="Loss", (STGY10[[#This Row],[PAM]]+STGY10[[#This Row],[LOS-TEN]]), IF(STGY10[[#This Row],[WrL]]="Won", (STGY10[[#This Row],[INS]]), 0))</f>
        <v>0</v>
      </c>
      <c r="IO70" s="18">
        <f>STGY10[[#This Row],[PAPT]]/2</f>
        <v>0</v>
      </c>
      <c r="IP70" s="43">
        <f>IF(STGY10[[#This Row],[SNO]]=0,0,IF(IL$10, IF(STGY10[[#This Row],[INS-TL]]=0, 0, STGY10[[#This Row],[PFT]]/STGY10[[#This Row],[INS-TL]]%), STGY10[[#This Row],[PFT]]/STGY10[[#This Row],[INS-TL]]%))</f>
        <v>-100</v>
      </c>
      <c r="IS70" s="20"/>
      <c r="IT70" s="21"/>
      <c r="IZ70" s="22"/>
    </row>
    <row r="71" spans="2:260" ht="15.65" x14ac:dyDescent="0.3">
      <c r="B71" s="89">
        <f t="shared" si="10"/>
        <v>56</v>
      </c>
      <c r="C71" s="12"/>
      <c r="D71" s="18">
        <f>IF(MAIN_STGY[[#This Row],[SNO]]=0,0,IF(MAIN_STGY[[#This Row],[SNO]]=1,J$8,IF(L$10, IF(P70&gt;=M$8,0,IF(P70=0,J$8,O70)), O70)))</f>
        <v>0</v>
      </c>
      <c r="E71" s="12"/>
      <c r="F7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1" s="18">
        <f>IF(MAIN_STGY[[#This Row],[SNO]]=0,0,IF(L$10, IF(P70&gt;=M$8, 0, MAIN_STGY[[#This Row],[INS]]+H70), MAIN_STGY[[#This Row],[INS]]+H70))</f>
        <v>100</v>
      </c>
      <c r="I71" s="18">
        <f>IF(MAIN_STGY[[#This Row],[SNO]]=0,0,IF(L$10, IF(P70&gt;=M$8, 0, I70+MAIN_STGY[[#This Row],[RTN]]), I70+MAIN_STGY[[#This Row],[RTN]]))</f>
        <v>0</v>
      </c>
      <c r="J71" s="18">
        <f>MAIN_STGY[[#This Row],[RTN-TL]]-MAIN_STGY[[#This Row],[INS-TL]]</f>
        <v>-100</v>
      </c>
      <c r="K71" s="18">
        <f>IF(MAIN_STGY[[#This Row],[SNO]]=0,0,IF(L$10, IF(MAIN_STGY[[#This Row],[INS]]=0, 0, N70), N70))</f>
        <v>0</v>
      </c>
      <c r="L71" s="18">
        <f>MAIN_STGY[[#This Row],[INS]]</f>
        <v>0</v>
      </c>
      <c r="M71" s="18">
        <f>IF(MAIN_STGY[[#This Row],[WrL]]="Loss", (MAIN_STGY[[#This Row],[INS]]*(1 + P$8/100)), IF(MAIN_STGY[[#This Row],[WrL]]="Won", (0), 0))</f>
        <v>0</v>
      </c>
      <c r="N71" s="18">
        <f>IF(MAIN_STGY[[#This Row],[WrL]]="Loss", (MAIN_STGY[[#This Row],[PAM]]+MAIN_STGY[[#This Row],[LOS-TEN]]), IF(MAIN_STGY[[#This Row],[WrL]]="Won", (MAIN_STGY[[#This Row],[INS]]), 0))</f>
        <v>0</v>
      </c>
      <c r="O71" s="18">
        <f>MAIN_STGY[[#This Row],[PAPT]]/2</f>
        <v>0</v>
      </c>
      <c r="P7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1" s="47" t="str" cm="1">
        <f t="array" ref="R71:T80">_xlfn._xlws.SORT(SORTALL24[], MATCH("Last Value", SORTALL24[#Headers], 0), -1)</f>
        <v>Strategy 01</v>
      </c>
      <c r="S71" s="86">
        <v>0</v>
      </c>
      <c r="T71" s="87">
        <v>100</v>
      </c>
      <c r="U71" s="85"/>
      <c r="V71" s="44"/>
      <c r="W71" s="55"/>
      <c r="X71" s="44"/>
      <c r="Z71" s="22"/>
      <c r="AB71" s="42">
        <f t="shared" si="1"/>
        <v>56</v>
      </c>
      <c r="AC71" s="12"/>
      <c r="AD71" s="18">
        <f>IF(STGY2[[#This Row],[SNO]]=0,0,IF(STGY2[[#This Row],[SNO]]=1,AJ$8,IF(AL$10, IF(AP70&gt;=AM$8,0,IF(AP70=0,AJ$8,AO70)), AO70)))</f>
        <v>0</v>
      </c>
      <c r="AE71" s="18" t="str">
        <f>IF(MAIN_STGY[[#This Row],[RSLT]]="","", MAIN_STGY[[#This Row],[RSLT]])</f>
        <v/>
      </c>
      <c r="AF7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1" s="18">
        <f>IF(STGY2[[#This Row],[SNO]]=0,0,IF(AL$10, IF(AP70&gt;=AM$8, 0, STGY2[[#This Row],[INS]]+AH70), STGY2[[#This Row],[INS]]+AH70))</f>
        <v>100</v>
      </c>
      <c r="AI71" s="18">
        <f>IF(STGY2[[#This Row],[SNO]]=0,0,IF(AL$10, IF(AP70&gt;=AM$8, 0, AI70+STGY2[[#This Row],[RTN]]), AI70+STGY2[[#This Row],[RTN]]))</f>
        <v>0</v>
      </c>
      <c r="AJ71" s="18">
        <f>STGY2[[#This Row],[RTN-TL]]-STGY2[[#This Row],[INS-TL]]</f>
        <v>-100</v>
      </c>
      <c r="AK71" s="18">
        <f>IF(STGY2[[#This Row],[SNO]]=0,0,IF(AL$10, IF(STGY2[[#This Row],[INS]]=0, 0, AN70), AN70))</f>
        <v>0</v>
      </c>
      <c r="AL71" s="18">
        <f>STGY2[[#This Row],[INS]]</f>
        <v>0</v>
      </c>
      <c r="AM71" s="18">
        <f>IF(STGY2[[#This Row],[WrL]]="Loss", (STGY2[[#This Row],[INS]]*(1 + AP$8/100)), IF(STGY2[[#This Row],[WrL]]="Won", (0), 0))</f>
        <v>0</v>
      </c>
      <c r="AN71" s="18">
        <f>IF(STGY2[[#This Row],[WrL]]="Loss", (STGY2[[#This Row],[PAM]]+STGY2[[#This Row],[LOS-TEN]]), IF(STGY2[[#This Row],[WrL]]="Won", (STGY2[[#This Row],[INS]]), 0))</f>
        <v>0</v>
      </c>
      <c r="AO71" s="18">
        <f>STGY2[[#This Row],[PAPT]]/2</f>
        <v>0</v>
      </c>
      <c r="AP71" s="43">
        <f>IF(STGY2[[#This Row],[SNO]]=0,0,IF(AL$10, IF(STGY2[[#This Row],[INS-TL]]=0, 0, STGY2[[#This Row],[PFT]]/STGY2[[#This Row],[INS-TL]]%), STGY2[[#This Row],[PFT]]/STGY2[[#This Row],[INS-TL]]%))</f>
        <v>-100</v>
      </c>
      <c r="AS71" s="20"/>
      <c r="AT71" s="21"/>
      <c r="AZ71" s="22"/>
      <c r="BB71" s="42">
        <f t="shared" si="2"/>
        <v>56</v>
      </c>
      <c r="BC71" s="12"/>
      <c r="BD71" s="18">
        <f>IF(STGY3[[#This Row],[SNO]]=0,0,IF(STGY3[[#This Row],[SNO]]=1,BJ$8,IF(BL$10, IF(BP70&gt;=BM$8,0,IF(BP70=0,BJ$8,BO70)), BO70)))</f>
        <v>0</v>
      </c>
      <c r="BE71" s="18" t="str">
        <f>IF(MAIN_STGY[[#This Row],[RSLT]]="","", MAIN_STGY[[#This Row],[RSLT]])</f>
        <v/>
      </c>
      <c r="BF7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1" s="18">
        <f>IF(STGY3[[#This Row],[SNO]]=0,0,IF(BL$10, IF(BP70&gt;=BM$8, 0, STGY3[[#This Row],[INS]]+BH70), STGY3[[#This Row],[INS]]+BH70))</f>
        <v>100</v>
      </c>
      <c r="BI71" s="18">
        <f>IF(STGY3[[#This Row],[SNO]]=0,0,IF(BL$10, IF(BP70&gt;=BM$8, 0, BI70+STGY3[[#This Row],[RTN]]), BI70+STGY3[[#This Row],[RTN]]))</f>
        <v>0</v>
      </c>
      <c r="BJ71" s="18">
        <f>STGY3[[#This Row],[RTN-TL]]-STGY3[[#This Row],[INS-TL]]</f>
        <v>-100</v>
      </c>
      <c r="BK71" s="18">
        <f>IF(STGY3[[#This Row],[SNO]]=0,0,IF(BL$10, IF(STGY3[[#This Row],[INS]]=0, 0, BN70), BN70))</f>
        <v>0</v>
      </c>
      <c r="BL71" s="18">
        <f>STGY3[[#This Row],[INS]]</f>
        <v>0</v>
      </c>
      <c r="BM71" s="18">
        <f>IF(STGY3[[#This Row],[WrL]]="Loss", (STGY3[[#This Row],[INS]]*(1 + BP$8/100)), IF(STGY3[[#This Row],[WrL]]="Won", (0), 0))</f>
        <v>0</v>
      </c>
      <c r="BN71" s="18">
        <f>IF(STGY3[[#This Row],[WrL]]="Loss", (STGY3[[#This Row],[PAM]]+STGY3[[#This Row],[LOS-TEN]]), IF(STGY3[[#This Row],[WrL]]="Won", (STGY3[[#This Row],[INS]]), 0))</f>
        <v>0</v>
      </c>
      <c r="BO71" s="18">
        <f>STGY3[[#This Row],[PAPT]]/2</f>
        <v>0</v>
      </c>
      <c r="BP71" s="43">
        <f>IF(STGY3[[#This Row],[SNO]]=0,0,IF(BL$10, IF(STGY3[[#This Row],[INS-TL]]=0, 0, STGY3[[#This Row],[PFT]]/STGY3[[#This Row],[INS-TL]]%), STGY3[[#This Row],[PFT]]/STGY3[[#This Row],[INS-TL]]%))</f>
        <v>-100</v>
      </c>
      <c r="BS71" s="20"/>
      <c r="BT71" s="21"/>
      <c r="BZ71" s="22"/>
      <c r="CB71" s="42">
        <f t="shared" si="3"/>
        <v>56</v>
      </c>
      <c r="CC71" s="12"/>
      <c r="CD71" s="18">
        <f>IF(STGY4[[#This Row],[SNO]]=0,0,IF(STGY4[[#This Row],[SNO]]=1,CJ$8,IF(CL$10, IF(CP70&gt;=CM$8,0,IF(CP70=0,CJ$8,CO70)), CO70)))</f>
        <v>0</v>
      </c>
      <c r="CE71" s="18" t="str">
        <f>IF(MAIN_STGY[[#This Row],[RSLT]]="","", MAIN_STGY[[#This Row],[RSLT]])</f>
        <v/>
      </c>
      <c r="CF7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1" s="18">
        <f>IF(STGY4[[#This Row],[SNO]]=0,0,IF(CL$10, IF(CP70&gt;=CM$8, 0, STGY4[[#This Row],[INS]]+CH70), STGY4[[#This Row],[INS]]+CH70))</f>
        <v>100</v>
      </c>
      <c r="CI71" s="18">
        <f>IF(STGY4[[#This Row],[SNO]]=0,0,IF(CL$10, IF(CP70&gt;=CM$8, 0, CI70+STGY4[[#This Row],[RTN]]), CI70+STGY4[[#This Row],[RTN]]))</f>
        <v>0</v>
      </c>
      <c r="CJ71" s="18">
        <f>STGY4[[#This Row],[RTN-TL]]-STGY4[[#This Row],[INS-TL]]</f>
        <v>-100</v>
      </c>
      <c r="CK71" s="18">
        <f>IF(STGY4[[#This Row],[SNO]]=0,0,IF(CL$10, IF(STGY4[[#This Row],[INS]]=0, 0, CN70), CN70))</f>
        <v>0</v>
      </c>
      <c r="CL71" s="18">
        <f>STGY4[[#This Row],[INS]]</f>
        <v>0</v>
      </c>
      <c r="CM71" s="18">
        <f>IF(STGY4[[#This Row],[WrL]]="Loss", (STGY4[[#This Row],[INS]]*(1 + CP$8/100)), IF(STGY4[[#This Row],[WrL]]="Won", (0), 0))</f>
        <v>0</v>
      </c>
      <c r="CN71" s="18">
        <f>IF(STGY4[[#This Row],[WrL]]="Loss", (STGY4[[#This Row],[PAM]]+STGY4[[#This Row],[LOS-TEN]]), IF(STGY4[[#This Row],[WrL]]="Won", (STGY4[[#This Row],[INS]]), 0))</f>
        <v>0</v>
      </c>
      <c r="CO71" s="18">
        <f>STGY4[[#This Row],[PAPT]]/2</f>
        <v>0</v>
      </c>
      <c r="CP71" s="43">
        <f>IF(STGY4[[#This Row],[SNO]]=0,0,IF(CL$10, IF(STGY4[[#This Row],[INS-TL]]=0, 0, STGY4[[#This Row],[PFT]]/STGY4[[#This Row],[INS-TL]]%), STGY4[[#This Row],[PFT]]/STGY4[[#This Row],[INS-TL]]%))</f>
        <v>-100</v>
      </c>
      <c r="CS71" s="20"/>
      <c r="CT71" s="21"/>
      <c r="CZ71" s="22"/>
      <c r="DB71" s="42">
        <f t="shared" si="4"/>
        <v>56</v>
      </c>
      <c r="DC71" s="12"/>
      <c r="DD71" s="18">
        <f>IF(STGY5[[#This Row],[SNO]]=0,0,IF(STGY5[[#This Row],[SNO]]=1,DJ$8,IF(DL$10, IF(DP70&gt;=DM$8,0,IF(DP70=0,DJ$8,DO70)), DO70)))</f>
        <v>0</v>
      </c>
      <c r="DE71" s="18" t="str">
        <f>IF(MAIN_STGY[[#This Row],[RSLT]]="","", MAIN_STGY[[#This Row],[RSLT]])</f>
        <v/>
      </c>
      <c r="DF7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1" s="18">
        <f>IF(STGY5[[#This Row],[SNO]]=0,0,IF(DL$10, IF(DP70&gt;=DM$8, 0, STGY5[[#This Row],[INS]]+DH70), STGY5[[#This Row],[INS]]+DH70))</f>
        <v>100</v>
      </c>
      <c r="DI71" s="18">
        <f>IF(STGY5[[#This Row],[SNO]]=0,0,IF(DL$10, IF(DP70&gt;=DM$8, 0, DI70+STGY5[[#This Row],[RTN]]), DI70+STGY5[[#This Row],[RTN]]))</f>
        <v>0</v>
      </c>
      <c r="DJ71" s="18">
        <f>STGY5[[#This Row],[RTN-TL]]-STGY5[[#This Row],[INS-TL]]</f>
        <v>-100</v>
      </c>
      <c r="DK71" s="18">
        <f>IF(STGY5[[#This Row],[SNO]]=0,0,IF(DL$10, IF(STGY5[[#This Row],[INS]]=0, 0, DN70), DN70))</f>
        <v>0</v>
      </c>
      <c r="DL71" s="18">
        <f>STGY5[[#This Row],[INS]]</f>
        <v>0</v>
      </c>
      <c r="DM71" s="18">
        <f>IF(STGY5[[#This Row],[WrL]]="Loss", (STGY5[[#This Row],[INS]]*(1 + DP$8/100)), IF(STGY5[[#This Row],[WrL]]="Won", (0), 0))</f>
        <v>0</v>
      </c>
      <c r="DN71" s="18">
        <f>IF(STGY5[[#This Row],[WrL]]="Loss", (STGY5[[#This Row],[PAM]]+STGY5[[#This Row],[LOS-TEN]]), IF(STGY5[[#This Row],[WrL]]="Won", (STGY5[[#This Row],[INS]]), 0))</f>
        <v>0</v>
      </c>
      <c r="DO71" s="18">
        <f>STGY5[[#This Row],[PAPT]]/2</f>
        <v>0</v>
      </c>
      <c r="DP71" s="43">
        <f>IF(STGY5[[#This Row],[SNO]]=0,0,IF(DL$10, IF(STGY5[[#This Row],[INS-TL]]=0, 0, STGY5[[#This Row],[PFT]]/STGY5[[#This Row],[INS-TL]]%), STGY5[[#This Row],[PFT]]/STGY5[[#This Row],[INS-TL]]%))</f>
        <v>-100</v>
      </c>
      <c r="DS71" s="20"/>
      <c r="DT71" s="21"/>
      <c r="DZ71" s="22"/>
      <c r="EB71" s="42">
        <f t="shared" si="5"/>
        <v>56</v>
      </c>
      <c r="EC71" s="12"/>
      <c r="ED71" s="18">
        <f>IF(STGY6[[#This Row],[SNO]]=0,0,IF(STGY6[[#This Row],[SNO]]=1,EJ$8,IF(EL$10, IF(EP70&gt;=EM$8,0,IF(EP70=0,EJ$8,EO70)), EO70)))</f>
        <v>0</v>
      </c>
      <c r="EE71" s="18" t="str">
        <f>IF(MAIN_STGY[[#This Row],[RSLT]]="","", MAIN_STGY[[#This Row],[RSLT]])</f>
        <v/>
      </c>
      <c r="EF7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1" s="18">
        <f>IF(STGY6[[#This Row],[SNO]]=0,0,IF(EL$10, IF(EP70&gt;=EM$8, 0, STGY6[[#This Row],[INS]]+EH70), STGY6[[#This Row],[INS]]+EH70))</f>
        <v>100</v>
      </c>
      <c r="EI71" s="18">
        <f>IF(STGY6[[#This Row],[SNO]]=0,0,IF(EL$10, IF(EP70&gt;=EM$8, 0, EI70+STGY6[[#This Row],[RTN]]), EI70+STGY6[[#This Row],[RTN]]))</f>
        <v>0</v>
      </c>
      <c r="EJ71" s="18">
        <f>STGY6[[#This Row],[RTN-TL]]-STGY6[[#This Row],[INS-TL]]</f>
        <v>-100</v>
      </c>
      <c r="EK71" s="18">
        <f>IF(STGY6[[#This Row],[SNO]]=0,0,IF(EL$10, IF(STGY6[[#This Row],[INS]]=0, 0, EN70), EN70))</f>
        <v>0</v>
      </c>
      <c r="EL71" s="18">
        <f>STGY6[[#This Row],[INS]]</f>
        <v>0</v>
      </c>
      <c r="EM71" s="18">
        <f>IF(STGY6[[#This Row],[WrL]]="Loss", (STGY6[[#This Row],[INS]]*(1 + EP$8/100)), IF(STGY6[[#This Row],[WrL]]="Won", (0), 0))</f>
        <v>0</v>
      </c>
      <c r="EN71" s="18">
        <f>IF(STGY6[[#This Row],[WrL]]="Loss", (STGY6[[#This Row],[PAM]]+STGY6[[#This Row],[LOS-TEN]]), IF(STGY6[[#This Row],[WrL]]="Won", (STGY6[[#This Row],[INS]]), 0))</f>
        <v>0</v>
      </c>
      <c r="EO71" s="18">
        <f>STGY6[[#This Row],[PAPT]]/2</f>
        <v>0</v>
      </c>
      <c r="EP71" s="43">
        <f>IF(STGY6[[#This Row],[SNO]]=0,0,IF(EL$10, IF(STGY6[[#This Row],[INS-TL]]=0, 0, STGY6[[#This Row],[PFT]]/STGY6[[#This Row],[INS-TL]]%), STGY6[[#This Row],[PFT]]/STGY6[[#This Row],[INS-TL]]%))</f>
        <v>-100</v>
      </c>
      <c r="ES71" s="20"/>
      <c r="ET71" s="21"/>
      <c r="EZ71" s="22"/>
      <c r="FB71" s="42">
        <f t="shared" si="6"/>
        <v>56</v>
      </c>
      <c r="FC71" s="12"/>
      <c r="FD71" s="18">
        <f>IF(STGY7[[#This Row],[SNO]]=0,0,IF(STGY7[[#This Row],[SNO]]=1,FJ$8,IF(FL$10, IF(FP70&gt;=FM$8,0,IF(FP70=0,FJ$8,FO70)), FO70)))</f>
        <v>0</v>
      </c>
      <c r="FE71" s="18" t="str">
        <f>IF(MAIN_STGY[[#This Row],[RSLT]]="","", MAIN_STGY[[#This Row],[RSLT]])</f>
        <v/>
      </c>
      <c r="FF7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1" s="18">
        <f>IF(STGY7[[#This Row],[SNO]]=0,0,IF(FL$10, IF(FP70&gt;=FM$8, 0, STGY7[[#This Row],[INS]]+FH70), STGY7[[#This Row],[INS]]+FH70))</f>
        <v>100</v>
      </c>
      <c r="FI71" s="18">
        <f>IF(STGY7[[#This Row],[SNO]]=0,0,IF(FL$10, IF(FP70&gt;=FM$8, 0, FI70+STGY7[[#This Row],[RTN]]), FI70+STGY7[[#This Row],[RTN]]))</f>
        <v>0</v>
      </c>
      <c r="FJ71" s="18">
        <f>STGY7[[#This Row],[RTN-TL]]-STGY7[[#This Row],[INS-TL]]</f>
        <v>-100</v>
      </c>
      <c r="FK71" s="18">
        <f>IF(STGY7[[#This Row],[SNO]]=0,0,IF(FL$10, IF(STGY7[[#This Row],[INS]]=0, 0, FN70), FN70))</f>
        <v>0</v>
      </c>
      <c r="FL71" s="18">
        <f>STGY7[[#This Row],[INS]]</f>
        <v>0</v>
      </c>
      <c r="FM71" s="18">
        <f>IF(STGY7[[#This Row],[WrL]]="Loss", (STGY7[[#This Row],[INS]]*(1 + FP$8/100)), IF(STGY7[[#This Row],[WrL]]="Won", (0), 0))</f>
        <v>0</v>
      </c>
      <c r="FN71" s="18">
        <f>IF(STGY7[[#This Row],[WrL]]="Loss", (STGY7[[#This Row],[PAM]]+STGY7[[#This Row],[LOS-TEN]]), IF(STGY7[[#This Row],[WrL]]="Won", (STGY7[[#This Row],[INS]]), 0))</f>
        <v>0</v>
      </c>
      <c r="FO71" s="18">
        <f>STGY7[[#This Row],[PAPT]]/2</f>
        <v>0</v>
      </c>
      <c r="FP71" s="43">
        <f>IF(STGY7[[#This Row],[SNO]]=0,0,IF(FL$10, IF(STGY7[[#This Row],[INS-TL]]=0, 0, STGY7[[#This Row],[PFT]]/STGY7[[#This Row],[INS-TL]]%), STGY7[[#This Row],[PFT]]/STGY7[[#This Row],[INS-TL]]%))</f>
        <v>-100</v>
      </c>
      <c r="FS71" s="20"/>
      <c r="FT71" s="21"/>
      <c r="FZ71" s="22"/>
      <c r="GB71" s="42">
        <f t="shared" si="7"/>
        <v>56</v>
      </c>
      <c r="GC71" s="12"/>
      <c r="GD71" s="18">
        <f>IF(STGY8[[#This Row],[SNO]]=0,0,IF(STGY8[[#This Row],[SNO]]=1,GJ$8,IF(GL$10, IF(GP70&gt;=GM$8,0,IF(GP70=0,GJ$8,GO70)), GO70)))</f>
        <v>0</v>
      </c>
      <c r="GE71" s="18" t="str">
        <f>IF(MAIN_STGY[[#This Row],[RSLT]]="","", MAIN_STGY[[#This Row],[RSLT]])</f>
        <v/>
      </c>
      <c r="GF7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1" s="18">
        <f>IF(STGY8[[#This Row],[SNO]]=0,0,IF(GL$10, IF(GP70&gt;=GM$8, 0, STGY8[[#This Row],[INS]]+GH70), STGY8[[#This Row],[INS]]+GH70))</f>
        <v>100</v>
      </c>
      <c r="GI71" s="18">
        <f>IF(STGY8[[#This Row],[SNO]]=0,0,IF(GL$10, IF(GP70&gt;=GM$8, 0, GI70+STGY8[[#This Row],[RTN]]), GI70+STGY8[[#This Row],[RTN]]))</f>
        <v>0</v>
      </c>
      <c r="GJ71" s="18">
        <f>STGY8[[#This Row],[RTN-TL]]-STGY8[[#This Row],[INS-TL]]</f>
        <v>-100</v>
      </c>
      <c r="GK71" s="18">
        <f>IF(STGY8[[#This Row],[SNO]]=0,0,IF(GL$10, IF(STGY8[[#This Row],[INS]]=0, 0, GN70), GN70))</f>
        <v>0</v>
      </c>
      <c r="GL71" s="18">
        <f>STGY8[[#This Row],[INS]]</f>
        <v>0</v>
      </c>
      <c r="GM71" s="18">
        <f>IF(STGY8[[#This Row],[WrL]]="Loss", (STGY8[[#This Row],[INS]]*(1 + GP$8/100)), IF(STGY8[[#This Row],[WrL]]="Won", (0), 0))</f>
        <v>0</v>
      </c>
      <c r="GN71" s="18">
        <f>IF(STGY8[[#This Row],[WrL]]="Loss", (STGY8[[#This Row],[PAM]]+STGY8[[#This Row],[LOS-TEN]]), IF(STGY8[[#This Row],[WrL]]="Won", (STGY8[[#This Row],[INS]]), 0))</f>
        <v>0</v>
      </c>
      <c r="GO71" s="18">
        <f>STGY8[[#This Row],[PAPT]]/2</f>
        <v>0</v>
      </c>
      <c r="GP71" s="43">
        <f>IF(STGY8[[#This Row],[SNO]]=0,0,IF(GL$10, IF(STGY8[[#This Row],[INS-TL]]=0, 0, STGY8[[#This Row],[PFT]]/STGY8[[#This Row],[INS-TL]]%), STGY8[[#This Row],[PFT]]/STGY8[[#This Row],[INS-TL]]%))</f>
        <v>-100</v>
      </c>
      <c r="GS71" s="20"/>
      <c r="GT71" s="21"/>
      <c r="GZ71" s="22"/>
      <c r="HB71" s="42">
        <f t="shared" si="8"/>
        <v>56</v>
      </c>
      <c r="HC71" s="12"/>
      <c r="HD71" s="18">
        <f>IF(STGY9[[#This Row],[SNO]]=0,0,IF(STGY9[[#This Row],[SNO]]=1,HJ$8,IF(HL$10, IF(HP70&gt;=HM$8,0,IF(HP70=0,HJ$8,HO70)), HO70)))</f>
        <v>0</v>
      </c>
      <c r="HE71" s="18" t="str">
        <f>IF(MAIN_STGY[[#This Row],[RSLT]]="","", MAIN_STGY[[#This Row],[RSLT]])</f>
        <v/>
      </c>
      <c r="HF7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1" s="18">
        <f>IF(STGY9[[#This Row],[SNO]]=0,0,IF(HL$10, IF(HP70&gt;=HM$8, 0, STGY9[[#This Row],[INS]]+HH70), STGY9[[#This Row],[INS]]+HH70))</f>
        <v>100</v>
      </c>
      <c r="HI71" s="18">
        <f>IF(STGY9[[#This Row],[SNO]]=0,0,IF(HL$10, IF(HP70&gt;=HM$8, 0, HI70+STGY9[[#This Row],[RTN]]), HI70+STGY9[[#This Row],[RTN]]))</f>
        <v>0</v>
      </c>
      <c r="HJ71" s="18">
        <f>STGY9[[#This Row],[RTN-TL]]-STGY9[[#This Row],[INS-TL]]</f>
        <v>-100</v>
      </c>
      <c r="HK71" s="18">
        <f>IF(STGY9[[#This Row],[SNO]]=0,0,IF(HL$10, IF(STGY9[[#This Row],[INS]]=0, 0, HN70), HN70))</f>
        <v>0</v>
      </c>
      <c r="HL71" s="18">
        <f>STGY9[[#This Row],[INS]]</f>
        <v>0</v>
      </c>
      <c r="HM71" s="18">
        <f>IF(STGY9[[#This Row],[WrL]]="Loss", (STGY9[[#This Row],[INS]]*(1 + HP$8/100)), IF(STGY9[[#This Row],[WrL]]="Won", (0), 0))</f>
        <v>0</v>
      </c>
      <c r="HN71" s="18">
        <f>IF(STGY9[[#This Row],[WrL]]="Loss", (STGY9[[#This Row],[PAM]]+STGY9[[#This Row],[LOS-TEN]]), IF(STGY9[[#This Row],[WrL]]="Won", (STGY9[[#This Row],[INS]]), 0))</f>
        <v>0</v>
      </c>
      <c r="HO71" s="18">
        <f>STGY9[[#This Row],[PAPT]]/2</f>
        <v>0</v>
      </c>
      <c r="HP71" s="43">
        <f>IF(STGY9[[#This Row],[SNO]]=0,0,IF(HL$10, IF(STGY9[[#This Row],[INS-TL]]=0, 0, STGY9[[#This Row],[PFT]]/STGY9[[#This Row],[INS-TL]]%), STGY9[[#This Row],[PFT]]/STGY9[[#This Row],[INS-TL]]%))</f>
        <v>-100</v>
      </c>
      <c r="HS71" s="20"/>
      <c r="HT71" s="21"/>
      <c r="HZ71" s="22"/>
      <c r="IB71" s="42">
        <f t="shared" si="9"/>
        <v>56</v>
      </c>
      <c r="IC71" s="12"/>
      <c r="ID71" s="18">
        <f>IF(STGY10[[#This Row],[SNO]]=0,0,IF(STGY10[[#This Row],[SNO]]=1,IJ$8,IF(IL$10, IF(IP70&gt;=IM$8,0,IF(IP70=0,IJ$8,IO70)), IO70)))</f>
        <v>0</v>
      </c>
      <c r="IE71" s="18" t="str">
        <f>IF(MAIN_STGY[[#This Row],[RSLT]]="","", MAIN_STGY[[#This Row],[RSLT]])</f>
        <v/>
      </c>
      <c r="IF7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1" s="18">
        <f>IF(STGY10[[#This Row],[SNO]]=0,0,IF(IL$10, IF(IP70&gt;=IM$8, 0, STGY10[[#This Row],[INS]]+IH70), STGY10[[#This Row],[INS]]+IH70))</f>
        <v>100</v>
      </c>
      <c r="II71" s="18">
        <f>IF(STGY10[[#This Row],[SNO]]=0,0,IF(IL$10, IF(IP70&gt;=IM$8, 0, II70+STGY10[[#This Row],[RTN]]), II70+STGY10[[#This Row],[RTN]]))</f>
        <v>0</v>
      </c>
      <c r="IJ71" s="18">
        <f>STGY10[[#This Row],[RTN-TL]]-STGY10[[#This Row],[INS-TL]]</f>
        <v>-100</v>
      </c>
      <c r="IK71" s="18">
        <f>IF(STGY10[[#This Row],[SNO]]=0,0,IF(IL$10, IF(STGY10[[#This Row],[INS]]=0, 0, IN70), IN70))</f>
        <v>0</v>
      </c>
      <c r="IL71" s="18">
        <f>STGY10[[#This Row],[INS]]</f>
        <v>0</v>
      </c>
      <c r="IM71" s="18">
        <f>IF(STGY10[[#This Row],[WrL]]="Loss", (STGY10[[#This Row],[INS]]*(1 + IP$8/100)), IF(STGY10[[#This Row],[WrL]]="Won", (0), 0))</f>
        <v>0</v>
      </c>
      <c r="IN71" s="18">
        <f>IF(STGY10[[#This Row],[WrL]]="Loss", (STGY10[[#This Row],[PAM]]+STGY10[[#This Row],[LOS-TEN]]), IF(STGY10[[#This Row],[WrL]]="Won", (STGY10[[#This Row],[INS]]), 0))</f>
        <v>0</v>
      </c>
      <c r="IO71" s="18">
        <f>STGY10[[#This Row],[PAPT]]/2</f>
        <v>0</v>
      </c>
      <c r="IP71" s="43">
        <f>IF(STGY10[[#This Row],[SNO]]=0,0,IF(IL$10, IF(STGY10[[#This Row],[INS-TL]]=0, 0, STGY10[[#This Row],[PFT]]/STGY10[[#This Row],[INS-TL]]%), STGY10[[#This Row],[PFT]]/STGY10[[#This Row],[INS-TL]]%))</f>
        <v>-100</v>
      </c>
      <c r="IS71" s="20"/>
      <c r="IT71" s="21"/>
      <c r="IZ71" s="22"/>
    </row>
    <row r="72" spans="2:260" ht="15.65" x14ac:dyDescent="0.3">
      <c r="B72" s="89">
        <f t="shared" si="10"/>
        <v>57</v>
      </c>
      <c r="C72" s="12"/>
      <c r="D72" s="18">
        <f>IF(MAIN_STGY[[#This Row],[SNO]]=0,0,IF(MAIN_STGY[[#This Row],[SNO]]=1,J$8,IF(L$10, IF(P71&gt;=M$8,0,IF(P71=0,J$8,O71)), O71)))</f>
        <v>0</v>
      </c>
      <c r="E72" s="12"/>
      <c r="F7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2" s="18">
        <f>IF(MAIN_STGY[[#This Row],[SNO]]=0,0,IF(L$10, IF(P71&gt;=M$8, 0, MAIN_STGY[[#This Row],[INS]]+H71), MAIN_STGY[[#This Row],[INS]]+H71))</f>
        <v>100</v>
      </c>
      <c r="I72" s="18">
        <f>IF(MAIN_STGY[[#This Row],[SNO]]=0,0,IF(L$10, IF(P71&gt;=M$8, 0, I71+MAIN_STGY[[#This Row],[RTN]]), I71+MAIN_STGY[[#This Row],[RTN]]))</f>
        <v>0</v>
      </c>
      <c r="J72" s="18">
        <f>MAIN_STGY[[#This Row],[RTN-TL]]-MAIN_STGY[[#This Row],[INS-TL]]</f>
        <v>-100</v>
      </c>
      <c r="K72" s="18">
        <f>IF(MAIN_STGY[[#This Row],[SNO]]=0,0,IF(L$10, IF(MAIN_STGY[[#This Row],[INS]]=0, 0, N71), N71))</f>
        <v>0</v>
      </c>
      <c r="L72" s="18">
        <f>MAIN_STGY[[#This Row],[INS]]</f>
        <v>0</v>
      </c>
      <c r="M72" s="18">
        <f>IF(MAIN_STGY[[#This Row],[WrL]]="Loss", (MAIN_STGY[[#This Row],[INS]]*(1 + P$8/100)), IF(MAIN_STGY[[#This Row],[WrL]]="Won", (0), 0))</f>
        <v>0</v>
      </c>
      <c r="N72" s="18">
        <f>IF(MAIN_STGY[[#This Row],[WrL]]="Loss", (MAIN_STGY[[#This Row],[PAM]]+MAIN_STGY[[#This Row],[LOS-TEN]]), IF(MAIN_STGY[[#This Row],[WrL]]="Won", (MAIN_STGY[[#This Row],[INS]]), 0))</f>
        <v>0</v>
      </c>
      <c r="O72" s="18">
        <f>MAIN_STGY[[#This Row],[PAPT]]/2</f>
        <v>0</v>
      </c>
      <c r="P7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2" s="47" t="str">
        <v>Strategy 02</v>
      </c>
      <c r="S72" s="86">
        <v>0</v>
      </c>
      <c r="T72" s="87">
        <v>100</v>
      </c>
      <c r="U72" s="85"/>
      <c r="V72" s="44"/>
      <c r="W72" s="55"/>
      <c r="X72" s="44"/>
      <c r="Z72" s="22"/>
      <c r="AB72" s="42">
        <f t="shared" si="1"/>
        <v>57</v>
      </c>
      <c r="AC72" s="12"/>
      <c r="AD72" s="18">
        <f>IF(STGY2[[#This Row],[SNO]]=0,0,IF(STGY2[[#This Row],[SNO]]=1,AJ$8,IF(AL$10, IF(AP71&gt;=AM$8,0,IF(AP71=0,AJ$8,AO71)), AO71)))</f>
        <v>0</v>
      </c>
      <c r="AE72" s="18" t="str">
        <f>IF(MAIN_STGY[[#This Row],[RSLT]]="","", MAIN_STGY[[#This Row],[RSLT]])</f>
        <v/>
      </c>
      <c r="AF7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2" s="18">
        <f>IF(STGY2[[#This Row],[SNO]]=0,0,IF(AL$10, IF(AP71&gt;=AM$8, 0, STGY2[[#This Row],[INS]]+AH71), STGY2[[#This Row],[INS]]+AH71))</f>
        <v>100</v>
      </c>
      <c r="AI72" s="18">
        <f>IF(STGY2[[#This Row],[SNO]]=0,0,IF(AL$10, IF(AP71&gt;=AM$8, 0, AI71+STGY2[[#This Row],[RTN]]), AI71+STGY2[[#This Row],[RTN]]))</f>
        <v>0</v>
      </c>
      <c r="AJ72" s="18">
        <f>STGY2[[#This Row],[RTN-TL]]-STGY2[[#This Row],[INS-TL]]</f>
        <v>-100</v>
      </c>
      <c r="AK72" s="18">
        <f>IF(STGY2[[#This Row],[SNO]]=0,0,IF(AL$10, IF(STGY2[[#This Row],[INS]]=0, 0, AN71), AN71))</f>
        <v>0</v>
      </c>
      <c r="AL72" s="18">
        <f>STGY2[[#This Row],[INS]]</f>
        <v>0</v>
      </c>
      <c r="AM72" s="18">
        <f>IF(STGY2[[#This Row],[WrL]]="Loss", (STGY2[[#This Row],[INS]]*(1 + AP$8/100)), IF(STGY2[[#This Row],[WrL]]="Won", (0), 0))</f>
        <v>0</v>
      </c>
      <c r="AN72" s="18">
        <f>IF(STGY2[[#This Row],[WrL]]="Loss", (STGY2[[#This Row],[PAM]]+STGY2[[#This Row],[LOS-TEN]]), IF(STGY2[[#This Row],[WrL]]="Won", (STGY2[[#This Row],[INS]]), 0))</f>
        <v>0</v>
      </c>
      <c r="AO72" s="18">
        <f>STGY2[[#This Row],[PAPT]]/2</f>
        <v>0</v>
      </c>
      <c r="AP72" s="43">
        <f>IF(STGY2[[#This Row],[SNO]]=0,0,IF(AL$10, IF(STGY2[[#This Row],[INS-TL]]=0, 0, STGY2[[#This Row],[PFT]]/STGY2[[#This Row],[INS-TL]]%), STGY2[[#This Row],[PFT]]/STGY2[[#This Row],[INS-TL]]%))</f>
        <v>-100</v>
      </c>
      <c r="AS72" s="20"/>
      <c r="AT72" s="21"/>
      <c r="AZ72" s="22"/>
      <c r="BB72" s="42">
        <f t="shared" si="2"/>
        <v>57</v>
      </c>
      <c r="BC72" s="12"/>
      <c r="BD72" s="18">
        <f>IF(STGY3[[#This Row],[SNO]]=0,0,IF(STGY3[[#This Row],[SNO]]=1,BJ$8,IF(BL$10, IF(BP71&gt;=BM$8,0,IF(BP71=0,BJ$8,BO71)), BO71)))</f>
        <v>0</v>
      </c>
      <c r="BE72" s="18" t="str">
        <f>IF(MAIN_STGY[[#This Row],[RSLT]]="","", MAIN_STGY[[#This Row],[RSLT]])</f>
        <v/>
      </c>
      <c r="BF7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2" s="18">
        <f>IF(STGY3[[#This Row],[SNO]]=0,0,IF(BL$10, IF(BP71&gt;=BM$8, 0, STGY3[[#This Row],[INS]]+BH71), STGY3[[#This Row],[INS]]+BH71))</f>
        <v>100</v>
      </c>
      <c r="BI72" s="18">
        <f>IF(STGY3[[#This Row],[SNO]]=0,0,IF(BL$10, IF(BP71&gt;=BM$8, 0, BI71+STGY3[[#This Row],[RTN]]), BI71+STGY3[[#This Row],[RTN]]))</f>
        <v>0</v>
      </c>
      <c r="BJ72" s="18">
        <f>STGY3[[#This Row],[RTN-TL]]-STGY3[[#This Row],[INS-TL]]</f>
        <v>-100</v>
      </c>
      <c r="BK72" s="18">
        <f>IF(STGY3[[#This Row],[SNO]]=0,0,IF(BL$10, IF(STGY3[[#This Row],[INS]]=0, 0, BN71), BN71))</f>
        <v>0</v>
      </c>
      <c r="BL72" s="18">
        <f>STGY3[[#This Row],[INS]]</f>
        <v>0</v>
      </c>
      <c r="BM72" s="18">
        <f>IF(STGY3[[#This Row],[WrL]]="Loss", (STGY3[[#This Row],[INS]]*(1 + BP$8/100)), IF(STGY3[[#This Row],[WrL]]="Won", (0), 0))</f>
        <v>0</v>
      </c>
      <c r="BN72" s="18">
        <f>IF(STGY3[[#This Row],[WrL]]="Loss", (STGY3[[#This Row],[PAM]]+STGY3[[#This Row],[LOS-TEN]]), IF(STGY3[[#This Row],[WrL]]="Won", (STGY3[[#This Row],[INS]]), 0))</f>
        <v>0</v>
      </c>
      <c r="BO72" s="18">
        <f>STGY3[[#This Row],[PAPT]]/2</f>
        <v>0</v>
      </c>
      <c r="BP72" s="43">
        <f>IF(STGY3[[#This Row],[SNO]]=0,0,IF(BL$10, IF(STGY3[[#This Row],[INS-TL]]=0, 0, STGY3[[#This Row],[PFT]]/STGY3[[#This Row],[INS-TL]]%), STGY3[[#This Row],[PFT]]/STGY3[[#This Row],[INS-TL]]%))</f>
        <v>-100</v>
      </c>
      <c r="BS72" s="20"/>
      <c r="BT72" s="21"/>
      <c r="BZ72" s="22"/>
      <c r="CB72" s="42">
        <f t="shared" si="3"/>
        <v>57</v>
      </c>
      <c r="CC72" s="12"/>
      <c r="CD72" s="18">
        <f>IF(STGY4[[#This Row],[SNO]]=0,0,IF(STGY4[[#This Row],[SNO]]=1,CJ$8,IF(CL$10, IF(CP71&gt;=CM$8,0,IF(CP71=0,CJ$8,CO71)), CO71)))</f>
        <v>0</v>
      </c>
      <c r="CE72" s="18" t="str">
        <f>IF(MAIN_STGY[[#This Row],[RSLT]]="","", MAIN_STGY[[#This Row],[RSLT]])</f>
        <v/>
      </c>
      <c r="CF7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2" s="18">
        <f>IF(STGY4[[#This Row],[SNO]]=0,0,IF(CL$10, IF(CP71&gt;=CM$8, 0, STGY4[[#This Row],[INS]]+CH71), STGY4[[#This Row],[INS]]+CH71))</f>
        <v>100</v>
      </c>
      <c r="CI72" s="18">
        <f>IF(STGY4[[#This Row],[SNO]]=0,0,IF(CL$10, IF(CP71&gt;=CM$8, 0, CI71+STGY4[[#This Row],[RTN]]), CI71+STGY4[[#This Row],[RTN]]))</f>
        <v>0</v>
      </c>
      <c r="CJ72" s="18">
        <f>STGY4[[#This Row],[RTN-TL]]-STGY4[[#This Row],[INS-TL]]</f>
        <v>-100</v>
      </c>
      <c r="CK72" s="18">
        <f>IF(STGY4[[#This Row],[SNO]]=0,0,IF(CL$10, IF(STGY4[[#This Row],[INS]]=0, 0, CN71), CN71))</f>
        <v>0</v>
      </c>
      <c r="CL72" s="18">
        <f>STGY4[[#This Row],[INS]]</f>
        <v>0</v>
      </c>
      <c r="CM72" s="18">
        <f>IF(STGY4[[#This Row],[WrL]]="Loss", (STGY4[[#This Row],[INS]]*(1 + CP$8/100)), IF(STGY4[[#This Row],[WrL]]="Won", (0), 0))</f>
        <v>0</v>
      </c>
      <c r="CN72" s="18">
        <f>IF(STGY4[[#This Row],[WrL]]="Loss", (STGY4[[#This Row],[PAM]]+STGY4[[#This Row],[LOS-TEN]]), IF(STGY4[[#This Row],[WrL]]="Won", (STGY4[[#This Row],[INS]]), 0))</f>
        <v>0</v>
      </c>
      <c r="CO72" s="18">
        <f>STGY4[[#This Row],[PAPT]]/2</f>
        <v>0</v>
      </c>
      <c r="CP72" s="43">
        <f>IF(STGY4[[#This Row],[SNO]]=0,0,IF(CL$10, IF(STGY4[[#This Row],[INS-TL]]=0, 0, STGY4[[#This Row],[PFT]]/STGY4[[#This Row],[INS-TL]]%), STGY4[[#This Row],[PFT]]/STGY4[[#This Row],[INS-TL]]%))</f>
        <v>-100</v>
      </c>
      <c r="CS72" s="20"/>
      <c r="CT72" s="21"/>
      <c r="CZ72" s="22"/>
      <c r="DB72" s="42">
        <f t="shared" si="4"/>
        <v>57</v>
      </c>
      <c r="DC72" s="12"/>
      <c r="DD72" s="18">
        <f>IF(STGY5[[#This Row],[SNO]]=0,0,IF(STGY5[[#This Row],[SNO]]=1,DJ$8,IF(DL$10, IF(DP71&gt;=DM$8,0,IF(DP71=0,DJ$8,DO71)), DO71)))</f>
        <v>0</v>
      </c>
      <c r="DE72" s="18" t="str">
        <f>IF(MAIN_STGY[[#This Row],[RSLT]]="","", MAIN_STGY[[#This Row],[RSLT]])</f>
        <v/>
      </c>
      <c r="DF7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2" s="18">
        <f>IF(STGY5[[#This Row],[SNO]]=0,0,IF(DL$10, IF(DP71&gt;=DM$8, 0, STGY5[[#This Row],[INS]]+DH71), STGY5[[#This Row],[INS]]+DH71))</f>
        <v>100</v>
      </c>
      <c r="DI72" s="18">
        <f>IF(STGY5[[#This Row],[SNO]]=0,0,IF(DL$10, IF(DP71&gt;=DM$8, 0, DI71+STGY5[[#This Row],[RTN]]), DI71+STGY5[[#This Row],[RTN]]))</f>
        <v>0</v>
      </c>
      <c r="DJ72" s="18">
        <f>STGY5[[#This Row],[RTN-TL]]-STGY5[[#This Row],[INS-TL]]</f>
        <v>-100</v>
      </c>
      <c r="DK72" s="18">
        <f>IF(STGY5[[#This Row],[SNO]]=0,0,IF(DL$10, IF(STGY5[[#This Row],[INS]]=0, 0, DN71), DN71))</f>
        <v>0</v>
      </c>
      <c r="DL72" s="18">
        <f>STGY5[[#This Row],[INS]]</f>
        <v>0</v>
      </c>
      <c r="DM72" s="18">
        <f>IF(STGY5[[#This Row],[WrL]]="Loss", (STGY5[[#This Row],[INS]]*(1 + DP$8/100)), IF(STGY5[[#This Row],[WrL]]="Won", (0), 0))</f>
        <v>0</v>
      </c>
      <c r="DN72" s="18">
        <f>IF(STGY5[[#This Row],[WrL]]="Loss", (STGY5[[#This Row],[PAM]]+STGY5[[#This Row],[LOS-TEN]]), IF(STGY5[[#This Row],[WrL]]="Won", (STGY5[[#This Row],[INS]]), 0))</f>
        <v>0</v>
      </c>
      <c r="DO72" s="18">
        <f>STGY5[[#This Row],[PAPT]]/2</f>
        <v>0</v>
      </c>
      <c r="DP72" s="43">
        <f>IF(STGY5[[#This Row],[SNO]]=0,0,IF(DL$10, IF(STGY5[[#This Row],[INS-TL]]=0, 0, STGY5[[#This Row],[PFT]]/STGY5[[#This Row],[INS-TL]]%), STGY5[[#This Row],[PFT]]/STGY5[[#This Row],[INS-TL]]%))</f>
        <v>-100</v>
      </c>
      <c r="DS72" s="20"/>
      <c r="DT72" s="21"/>
      <c r="DZ72" s="22"/>
      <c r="EB72" s="42">
        <f t="shared" si="5"/>
        <v>57</v>
      </c>
      <c r="EC72" s="12"/>
      <c r="ED72" s="18">
        <f>IF(STGY6[[#This Row],[SNO]]=0,0,IF(STGY6[[#This Row],[SNO]]=1,EJ$8,IF(EL$10, IF(EP71&gt;=EM$8,0,IF(EP71=0,EJ$8,EO71)), EO71)))</f>
        <v>0</v>
      </c>
      <c r="EE72" s="18" t="str">
        <f>IF(MAIN_STGY[[#This Row],[RSLT]]="","", MAIN_STGY[[#This Row],[RSLT]])</f>
        <v/>
      </c>
      <c r="EF7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2" s="18">
        <f>IF(STGY6[[#This Row],[SNO]]=0,0,IF(EL$10, IF(EP71&gt;=EM$8, 0, STGY6[[#This Row],[INS]]+EH71), STGY6[[#This Row],[INS]]+EH71))</f>
        <v>100</v>
      </c>
      <c r="EI72" s="18">
        <f>IF(STGY6[[#This Row],[SNO]]=0,0,IF(EL$10, IF(EP71&gt;=EM$8, 0, EI71+STGY6[[#This Row],[RTN]]), EI71+STGY6[[#This Row],[RTN]]))</f>
        <v>0</v>
      </c>
      <c r="EJ72" s="18">
        <f>STGY6[[#This Row],[RTN-TL]]-STGY6[[#This Row],[INS-TL]]</f>
        <v>-100</v>
      </c>
      <c r="EK72" s="18">
        <f>IF(STGY6[[#This Row],[SNO]]=0,0,IF(EL$10, IF(STGY6[[#This Row],[INS]]=0, 0, EN71), EN71))</f>
        <v>0</v>
      </c>
      <c r="EL72" s="18">
        <f>STGY6[[#This Row],[INS]]</f>
        <v>0</v>
      </c>
      <c r="EM72" s="18">
        <f>IF(STGY6[[#This Row],[WrL]]="Loss", (STGY6[[#This Row],[INS]]*(1 + EP$8/100)), IF(STGY6[[#This Row],[WrL]]="Won", (0), 0))</f>
        <v>0</v>
      </c>
      <c r="EN72" s="18">
        <f>IF(STGY6[[#This Row],[WrL]]="Loss", (STGY6[[#This Row],[PAM]]+STGY6[[#This Row],[LOS-TEN]]), IF(STGY6[[#This Row],[WrL]]="Won", (STGY6[[#This Row],[INS]]), 0))</f>
        <v>0</v>
      </c>
      <c r="EO72" s="18">
        <f>STGY6[[#This Row],[PAPT]]/2</f>
        <v>0</v>
      </c>
      <c r="EP72" s="43">
        <f>IF(STGY6[[#This Row],[SNO]]=0,0,IF(EL$10, IF(STGY6[[#This Row],[INS-TL]]=0, 0, STGY6[[#This Row],[PFT]]/STGY6[[#This Row],[INS-TL]]%), STGY6[[#This Row],[PFT]]/STGY6[[#This Row],[INS-TL]]%))</f>
        <v>-100</v>
      </c>
      <c r="ES72" s="20"/>
      <c r="ET72" s="21"/>
      <c r="EZ72" s="22"/>
      <c r="FB72" s="42">
        <f t="shared" si="6"/>
        <v>57</v>
      </c>
      <c r="FC72" s="12"/>
      <c r="FD72" s="18">
        <f>IF(STGY7[[#This Row],[SNO]]=0,0,IF(STGY7[[#This Row],[SNO]]=1,FJ$8,IF(FL$10, IF(FP71&gt;=FM$8,0,IF(FP71=0,FJ$8,FO71)), FO71)))</f>
        <v>0</v>
      </c>
      <c r="FE72" s="18" t="str">
        <f>IF(MAIN_STGY[[#This Row],[RSLT]]="","", MAIN_STGY[[#This Row],[RSLT]])</f>
        <v/>
      </c>
      <c r="FF7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2" s="18">
        <f>IF(STGY7[[#This Row],[SNO]]=0,0,IF(FL$10, IF(FP71&gt;=FM$8, 0, STGY7[[#This Row],[INS]]+FH71), STGY7[[#This Row],[INS]]+FH71))</f>
        <v>100</v>
      </c>
      <c r="FI72" s="18">
        <f>IF(STGY7[[#This Row],[SNO]]=0,0,IF(FL$10, IF(FP71&gt;=FM$8, 0, FI71+STGY7[[#This Row],[RTN]]), FI71+STGY7[[#This Row],[RTN]]))</f>
        <v>0</v>
      </c>
      <c r="FJ72" s="18">
        <f>STGY7[[#This Row],[RTN-TL]]-STGY7[[#This Row],[INS-TL]]</f>
        <v>-100</v>
      </c>
      <c r="FK72" s="18">
        <f>IF(STGY7[[#This Row],[SNO]]=0,0,IF(FL$10, IF(STGY7[[#This Row],[INS]]=0, 0, FN71), FN71))</f>
        <v>0</v>
      </c>
      <c r="FL72" s="18">
        <f>STGY7[[#This Row],[INS]]</f>
        <v>0</v>
      </c>
      <c r="FM72" s="18">
        <f>IF(STGY7[[#This Row],[WrL]]="Loss", (STGY7[[#This Row],[INS]]*(1 + FP$8/100)), IF(STGY7[[#This Row],[WrL]]="Won", (0), 0))</f>
        <v>0</v>
      </c>
      <c r="FN72" s="18">
        <f>IF(STGY7[[#This Row],[WrL]]="Loss", (STGY7[[#This Row],[PAM]]+STGY7[[#This Row],[LOS-TEN]]), IF(STGY7[[#This Row],[WrL]]="Won", (STGY7[[#This Row],[INS]]), 0))</f>
        <v>0</v>
      </c>
      <c r="FO72" s="18">
        <f>STGY7[[#This Row],[PAPT]]/2</f>
        <v>0</v>
      </c>
      <c r="FP72" s="43">
        <f>IF(STGY7[[#This Row],[SNO]]=0,0,IF(FL$10, IF(STGY7[[#This Row],[INS-TL]]=0, 0, STGY7[[#This Row],[PFT]]/STGY7[[#This Row],[INS-TL]]%), STGY7[[#This Row],[PFT]]/STGY7[[#This Row],[INS-TL]]%))</f>
        <v>-100</v>
      </c>
      <c r="FS72" s="20"/>
      <c r="FT72" s="21"/>
      <c r="FZ72" s="22"/>
      <c r="GB72" s="42">
        <f t="shared" si="7"/>
        <v>57</v>
      </c>
      <c r="GC72" s="12"/>
      <c r="GD72" s="18">
        <f>IF(STGY8[[#This Row],[SNO]]=0,0,IF(STGY8[[#This Row],[SNO]]=1,GJ$8,IF(GL$10, IF(GP71&gt;=GM$8,0,IF(GP71=0,GJ$8,GO71)), GO71)))</f>
        <v>0</v>
      </c>
      <c r="GE72" s="18" t="str">
        <f>IF(MAIN_STGY[[#This Row],[RSLT]]="","", MAIN_STGY[[#This Row],[RSLT]])</f>
        <v/>
      </c>
      <c r="GF7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2" s="18">
        <f>IF(STGY8[[#This Row],[SNO]]=0,0,IF(GL$10, IF(GP71&gt;=GM$8, 0, STGY8[[#This Row],[INS]]+GH71), STGY8[[#This Row],[INS]]+GH71))</f>
        <v>100</v>
      </c>
      <c r="GI72" s="18">
        <f>IF(STGY8[[#This Row],[SNO]]=0,0,IF(GL$10, IF(GP71&gt;=GM$8, 0, GI71+STGY8[[#This Row],[RTN]]), GI71+STGY8[[#This Row],[RTN]]))</f>
        <v>0</v>
      </c>
      <c r="GJ72" s="18">
        <f>STGY8[[#This Row],[RTN-TL]]-STGY8[[#This Row],[INS-TL]]</f>
        <v>-100</v>
      </c>
      <c r="GK72" s="18">
        <f>IF(STGY8[[#This Row],[SNO]]=0,0,IF(GL$10, IF(STGY8[[#This Row],[INS]]=0, 0, GN71), GN71))</f>
        <v>0</v>
      </c>
      <c r="GL72" s="18">
        <f>STGY8[[#This Row],[INS]]</f>
        <v>0</v>
      </c>
      <c r="GM72" s="18">
        <f>IF(STGY8[[#This Row],[WrL]]="Loss", (STGY8[[#This Row],[INS]]*(1 + GP$8/100)), IF(STGY8[[#This Row],[WrL]]="Won", (0), 0))</f>
        <v>0</v>
      </c>
      <c r="GN72" s="18">
        <f>IF(STGY8[[#This Row],[WrL]]="Loss", (STGY8[[#This Row],[PAM]]+STGY8[[#This Row],[LOS-TEN]]), IF(STGY8[[#This Row],[WrL]]="Won", (STGY8[[#This Row],[INS]]), 0))</f>
        <v>0</v>
      </c>
      <c r="GO72" s="18">
        <f>STGY8[[#This Row],[PAPT]]/2</f>
        <v>0</v>
      </c>
      <c r="GP72" s="43">
        <f>IF(STGY8[[#This Row],[SNO]]=0,0,IF(GL$10, IF(STGY8[[#This Row],[INS-TL]]=0, 0, STGY8[[#This Row],[PFT]]/STGY8[[#This Row],[INS-TL]]%), STGY8[[#This Row],[PFT]]/STGY8[[#This Row],[INS-TL]]%))</f>
        <v>-100</v>
      </c>
      <c r="GS72" s="20"/>
      <c r="GT72" s="21"/>
      <c r="GZ72" s="22"/>
      <c r="HB72" s="42">
        <f t="shared" si="8"/>
        <v>57</v>
      </c>
      <c r="HC72" s="12"/>
      <c r="HD72" s="18">
        <f>IF(STGY9[[#This Row],[SNO]]=0,0,IF(STGY9[[#This Row],[SNO]]=1,HJ$8,IF(HL$10, IF(HP71&gt;=HM$8,0,IF(HP71=0,HJ$8,HO71)), HO71)))</f>
        <v>0</v>
      </c>
      <c r="HE72" s="18" t="str">
        <f>IF(MAIN_STGY[[#This Row],[RSLT]]="","", MAIN_STGY[[#This Row],[RSLT]])</f>
        <v/>
      </c>
      <c r="HF7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2" s="18">
        <f>IF(STGY9[[#This Row],[SNO]]=0,0,IF(HL$10, IF(HP71&gt;=HM$8, 0, STGY9[[#This Row],[INS]]+HH71), STGY9[[#This Row],[INS]]+HH71))</f>
        <v>100</v>
      </c>
      <c r="HI72" s="18">
        <f>IF(STGY9[[#This Row],[SNO]]=0,0,IF(HL$10, IF(HP71&gt;=HM$8, 0, HI71+STGY9[[#This Row],[RTN]]), HI71+STGY9[[#This Row],[RTN]]))</f>
        <v>0</v>
      </c>
      <c r="HJ72" s="18">
        <f>STGY9[[#This Row],[RTN-TL]]-STGY9[[#This Row],[INS-TL]]</f>
        <v>-100</v>
      </c>
      <c r="HK72" s="18">
        <f>IF(STGY9[[#This Row],[SNO]]=0,0,IF(HL$10, IF(STGY9[[#This Row],[INS]]=0, 0, HN71), HN71))</f>
        <v>0</v>
      </c>
      <c r="HL72" s="18">
        <f>STGY9[[#This Row],[INS]]</f>
        <v>0</v>
      </c>
      <c r="HM72" s="18">
        <f>IF(STGY9[[#This Row],[WrL]]="Loss", (STGY9[[#This Row],[INS]]*(1 + HP$8/100)), IF(STGY9[[#This Row],[WrL]]="Won", (0), 0))</f>
        <v>0</v>
      </c>
      <c r="HN72" s="18">
        <f>IF(STGY9[[#This Row],[WrL]]="Loss", (STGY9[[#This Row],[PAM]]+STGY9[[#This Row],[LOS-TEN]]), IF(STGY9[[#This Row],[WrL]]="Won", (STGY9[[#This Row],[INS]]), 0))</f>
        <v>0</v>
      </c>
      <c r="HO72" s="18">
        <f>STGY9[[#This Row],[PAPT]]/2</f>
        <v>0</v>
      </c>
      <c r="HP72" s="43">
        <f>IF(STGY9[[#This Row],[SNO]]=0,0,IF(HL$10, IF(STGY9[[#This Row],[INS-TL]]=0, 0, STGY9[[#This Row],[PFT]]/STGY9[[#This Row],[INS-TL]]%), STGY9[[#This Row],[PFT]]/STGY9[[#This Row],[INS-TL]]%))</f>
        <v>-100</v>
      </c>
      <c r="HS72" s="20"/>
      <c r="HT72" s="21"/>
      <c r="HZ72" s="22"/>
      <c r="IB72" s="42">
        <f t="shared" si="9"/>
        <v>57</v>
      </c>
      <c r="IC72" s="12"/>
      <c r="ID72" s="18">
        <f>IF(STGY10[[#This Row],[SNO]]=0,0,IF(STGY10[[#This Row],[SNO]]=1,IJ$8,IF(IL$10, IF(IP71&gt;=IM$8,0,IF(IP71=0,IJ$8,IO71)), IO71)))</f>
        <v>0</v>
      </c>
      <c r="IE72" s="18" t="str">
        <f>IF(MAIN_STGY[[#This Row],[RSLT]]="","", MAIN_STGY[[#This Row],[RSLT]])</f>
        <v/>
      </c>
      <c r="IF7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2" s="18">
        <f>IF(STGY10[[#This Row],[SNO]]=0,0,IF(IL$10, IF(IP71&gt;=IM$8, 0, STGY10[[#This Row],[INS]]+IH71), STGY10[[#This Row],[INS]]+IH71))</f>
        <v>100</v>
      </c>
      <c r="II72" s="18">
        <f>IF(STGY10[[#This Row],[SNO]]=0,0,IF(IL$10, IF(IP71&gt;=IM$8, 0, II71+STGY10[[#This Row],[RTN]]), II71+STGY10[[#This Row],[RTN]]))</f>
        <v>0</v>
      </c>
      <c r="IJ72" s="18">
        <f>STGY10[[#This Row],[RTN-TL]]-STGY10[[#This Row],[INS-TL]]</f>
        <v>-100</v>
      </c>
      <c r="IK72" s="18">
        <f>IF(STGY10[[#This Row],[SNO]]=0,0,IF(IL$10, IF(STGY10[[#This Row],[INS]]=0, 0, IN71), IN71))</f>
        <v>0</v>
      </c>
      <c r="IL72" s="18">
        <f>STGY10[[#This Row],[INS]]</f>
        <v>0</v>
      </c>
      <c r="IM72" s="18">
        <f>IF(STGY10[[#This Row],[WrL]]="Loss", (STGY10[[#This Row],[INS]]*(1 + IP$8/100)), IF(STGY10[[#This Row],[WrL]]="Won", (0), 0))</f>
        <v>0</v>
      </c>
      <c r="IN72" s="18">
        <f>IF(STGY10[[#This Row],[WrL]]="Loss", (STGY10[[#This Row],[PAM]]+STGY10[[#This Row],[LOS-TEN]]), IF(STGY10[[#This Row],[WrL]]="Won", (STGY10[[#This Row],[INS]]), 0))</f>
        <v>0</v>
      </c>
      <c r="IO72" s="18">
        <f>STGY10[[#This Row],[PAPT]]/2</f>
        <v>0</v>
      </c>
      <c r="IP72" s="43">
        <f>IF(STGY10[[#This Row],[SNO]]=0,0,IF(IL$10, IF(STGY10[[#This Row],[INS-TL]]=0, 0, STGY10[[#This Row],[PFT]]/STGY10[[#This Row],[INS-TL]]%), STGY10[[#This Row],[PFT]]/STGY10[[#This Row],[INS-TL]]%))</f>
        <v>-100</v>
      </c>
      <c r="IS72" s="20"/>
      <c r="IT72" s="21"/>
      <c r="IZ72" s="22"/>
    </row>
    <row r="73" spans="2:260" ht="15.65" x14ac:dyDescent="0.3">
      <c r="B73" s="89">
        <f t="shared" si="10"/>
        <v>58</v>
      </c>
      <c r="C73" s="12"/>
      <c r="D73" s="18">
        <f>IF(MAIN_STGY[[#This Row],[SNO]]=0,0,IF(MAIN_STGY[[#This Row],[SNO]]=1,J$8,IF(L$10, IF(P72&gt;=M$8,0,IF(P72=0,J$8,O72)), O72)))</f>
        <v>0</v>
      </c>
      <c r="E73" s="12"/>
      <c r="F7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3" s="18">
        <f>IF(MAIN_STGY[[#This Row],[SNO]]=0,0,IF(L$10, IF(P72&gt;=M$8, 0, MAIN_STGY[[#This Row],[INS]]+H72), MAIN_STGY[[#This Row],[INS]]+H72))</f>
        <v>100</v>
      </c>
      <c r="I73" s="18">
        <f>IF(MAIN_STGY[[#This Row],[SNO]]=0,0,IF(L$10, IF(P72&gt;=M$8, 0, I72+MAIN_STGY[[#This Row],[RTN]]), I72+MAIN_STGY[[#This Row],[RTN]]))</f>
        <v>0</v>
      </c>
      <c r="J73" s="18">
        <f>MAIN_STGY[[#This Row],[RTN-TL]]-MAIN_STGY[[#This Row],[INS-TL]]</f>
        <v>-100</v>
      </c>
      <c r="K73" s="18">
        <f>IF(MAIN_STGY[[#This Row],[SNO]]=0,0,IF(L$10, IF(MAIN_STGY[[#This Row],[INS]]=0, 0, N72), N72))</f>
        <v>0</v>
      </c>
      <c r="L73" s="18">
        <f>MAIN_STGY[[#This Row],[INS]]</f>
        <v>0</v>
      </c>
      <c r="M73" s="18">
        <f>IF(MAIN_STGY[[#This Row],[WrL]]="Loss", (MAIN_STGY[[#This Row],[INS]]*(1 + P$8/100)), IF(MAIN_STGY[[#This Row],[WrL]]="Won", (0), 0))</f>
        <v>0</v>
      </c>
      <c r="N73" s="18">
        <f>IF(MAIN_STGY[[#This Row],[WrL]]="Loss", (MAIN_STGY[[#This Row],[PAM]]+MAIN_STGY[[#This Row],[LOS-TEN]]), IF(MAIN_STGY[[#This Row],[WrL]]="Won", (MAIN_STGY[[#This Row],[INS]]), 0))</f>
        <v>0</v>
      </c>
      <c r="O73" s="18">
        <f>MAIN_STGY[[#This Row],[PAPT]]/2</f>
        <v>0</v>
      </c>
      <c r="P7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3" s="47" t="str">
        <v>Strategy 03</v>
      </c>
      <c r="S73" s="86">
        <v>0</v>
      </c>
      <c r="T73" s="87">
        <v>100</v>
      </c>
      <c r="U73" s="85"/>
      <c r="V73" s="44"/>
      <c r="W73" s="55"/>
      <c r="X73" s="44"/>
      <c r="Z73" s="22"/>
      <c r="AB73" s="42">
        <f t="shared" si="1"/>
        <v>58</v>
      </c>
      <c r="AC73" s="12"/>
      <c r="AD73" s="18">
        <f>IF(STGY2[[#This Row],[SNO]]=0,0,IF(STGY2[[#This Row],[SNO]]=1,AJ$8,IF(AL$10, IF(AP72&gt;=AM$8,0,IF(AP72=0,AJ$8,AO72)), AO72)))</f>
        <v>0</v>
      </c>
      <c r="AE73" s="18" t="str">
        <f>IF(MAIN_STGY[[#This Row],[RSLT]]="","", MAIN_STGY[[#This Row],[RSLT]])</f>
        <v/>
      </c>
      <c r="AF7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3" s="18">
        <f>IF(STGY2[[#This Row],[SNO]]=0,0,IF(AL$10, IF(AP72&gt;=AM$8, 0, STGY2[[#This Row],[INS]]+AH72), STGY2[[#This Row],[INS]]+AH72))</f>
        <v>100</v>
      </c>
      <c r="AI73" s="18">
        <f>IF(STGY2[[#This Row],[SNO]]=0,0,IF(AL$10, IF(AP72&gt;=AM$8, 0, AI72+STGY2[[#This Row],[RTN]]), AI72+STGY2[[#This Row],[RTN]]))</f>
        <v>0</v>
      </c>
      <c r="AJ73" s="18">
        <f>STGY2[[#This Row],[RTN-TL]]-STGY2[[#This Row],[INS-TL]]</f>
        <v>-100</v>
      </c>
      <c r="AK73" s="18">
        <f>IF(STGY2[[#This Row],[SNO]]=0,0,IF(AL$10, IF(STGY2[[#This Row],[INS]]=0, 0, AN72), AN72))</f>
        <v>0</v>
      </c>
      <c r="AL73" s="18">
        <f>STGY2[[#This Row],[INS]]</f>
        <v>0</v>
      </c>
      <c r="AM73" s="18">
        <f>IF(STGY2[[#This Row],[WrL]]="Loss", (STGY2[[#This Row],[INS]]*(1 + AP$8/100)), IF(STGY2[[#This Row],[WrL]]="Won", (0), 0))</f>
        <v>0</v>
      </c>
      <c r="AN73" s="18">
        <f>IF(STGY2[[#This Row],[WrL]]="Loss", (STGY2[[#This Row],[PAM]]+STGY2[[#This Row],[LOS-TEN]]), IF(STGY2[[#This Row],[WrL]]="Won", (STGY2[[#This Row],[INS]]), 0))</f>
        <v>0</v>
      </c>
      <c r="AO73" s="18">
        <f>STGY2[[#This Row],[PAPT]]/2</f>
        <v>0</v>
      </c>
      <c r="AP73" s="43">
        <f>IF(STGY2[[#This Row],[SNO]]=0,0,IF(AL$10, IF(STGY2[[#This Row],[INS-TL]]=0, 0, STGY2[[#This Row],[PFT]]/STGY2[[#This Row],[INS-TL]]%), STGY2[[#This Row],[PFT]]/STGY2[[#This Row],[INS-TL]]%))</f>
        <v>-100</v>
      </c>
      <c r="AS73" s="20"/>
      <c r="AT73" s="21"/>
      <c r="AZ73" s="22"/>
      <c r="BB73" s="42">
        <f t="shared" si="2"/>
        <v>58</v>
      </c>
      <c r="BC73" s="12"/>
      <c r="BD73" s="18">
        <f>IF(STGY3[[#This Row],[SNO]]=0,0,IF(STGY3[[#This Row],[SNO]]=1,BJ$8,IF(BL$10, IF(BP72&gt;=BM$8,0,IF(BP72=0,BJ$8,BO72)), BO72)))</f>
        <v>0</v>
      </c>
      <c r="BE73" s="18" t="str">
        <f>IF(MAIN_STGY[[#This Row],[RSLT]]="","", MAIN_STGY[[#This Row],[RSLT]])</f>
        <v/>
      </c>
      <c r="BF7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3" s="18">
        <f>IF(STGY3[[#This Row],[SNO]]=0,0,IF(BL$10, IF(BP72&gt;=BM$8, 0, STGY3[[#This Row],[INS]]+BH72), STGY3[[#This Row],[INS]]+BH72))</f>
        <v>100</v>
      </c>
      <c r="BI73" s="18">
        <f>IF(STGY3[[#This Row],[SNO]]=0,0,IF(BL$10, IF(BP72&gt;=BM$8, 0, BI72+STGY3[[#This Row],[RTN]]), BI72+STGY3[[#This Row],[RTN]]))</f>
        <v>0</v>
      </c>
      <c r="BJ73" s="18">
        <f>STGY3[[#This Row],[RTN-TL]]-STGY3[[#This Row],[INS-TL]]</f>
        <v>-100</v>
      </c>
      <c r="BK73" s="18">
        <f>IF(STGY3[[#This Row],[SNO]]=0,0,IF(BL$10, IF(STGY3[[#This Row],[INS]]=0, 0, BN72), BN72))</f>
        <v>0</v>
      </c>
      <c r="BL73" s="18">
        <f>STGY3[[#This Row],[INS]]</f>
        <v>0</v>
      </c>
      <c r="BM73" s="18">
        <f>IF(STGY3[[#This Row],[WrL]]="Loss", (STGY3[[#This Row],[INS]]*(1 + BP$8/100)), IF(STGY3[[#This Row],[WrL]]="Won", (0), 0))</f>
        <v>0</v>
      </c>
      <c r="BN73" s="18">
        <f>IF(STGY3[[#This Row],[WrL]]="Loss", (STGY3[[#This Row],[PAM]]+STGY3[[#This Row],[LOS-TEN]]), IF(STGY3[[#This Row],[WrL]]="Won", (STGY3[[#This Row],[INS]]), 0))</f>
        <v>0</v>
      </c>
      <c r="BO73" s="18">
        <f>STGY3[[#This Row],[PAPT]]/2</f>
        <v>0</v>
      </c>
      <c r="BP73" s="43">
        <f>IF(STGY3[[#This Row],[SNO]]=0,0,IF(BL$10, IF(STGY3[[#This Row],[INS-TL]]=0, 0, STGY3[[#This Row],[PFT]]/STGY3[[#This Row],[INS-TL]]%), STGY3[[#This Row],[PFT]]/STGY3[[#This Row],[INS-TL]]%))</f>
        <v>-100</v>
      </c>
      <c r="BS73" s="20"/>
      <c r="BT73" s="21"/>
      <c r="BZ73" s="22"/>
      <c r="CB73" s="42">
        <f t="shared" si="3"/>
        <v>58</v>
      </c>
      <c r="CC73" s="12"/>
      <c r="CD73" s="18">
        <f>IF(STGY4[[#This Row],[SNO]]=0,0,IF(STGY4[[#This Row],[SNO]]=1,CJ$8,IF(CL$10, IF(CP72&gt;=CM$8,0,IF(CP72=0,CJ$8,CO72)), CO72)))</f>
        <v>0</v>
      </c>
      <c r="CE73" s="18" t="str">
        <f>IF(MAIN_STGY[[#This Row],[RSLT]]="","", MAIN_STGY[[#This Row],[RSLT]])</f>
        <v/>
      </c>
      <c r="CF7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3" s="18">
        <f>IF(STGY4[[#This Row],[SNO]]=0,0,IF(CL$10, IF(CP72&gt;=CM$8, 0, STGY4[[#This Row],[INS]]+CH72), STGY4[[#This Row],[INS]]+CH72))</f>
        <v>100</v>
      </c>
      <c r="CI73" s="18">
        <f>IF(STGY4[[#This Row],[SNO]]=0,0,IF(CL$10, IF(CP72&gt;=CM$8, 0, CI72+STGY4[[#This Row],[RTN]]), CI72+STGY4[[#This Row],[RTN]]))</f>
        <v>0</v>
      </c>
      <c r="CJ73" s="18">
        <f>STGY4[[#This Row],[RTN-TL]]-STGY4[[#This Row],[INS-TL]]</f>
        <v>-100</v>
      </c>
      <c r="CK73" s="18">
        <f>IF(STGY4[[#This Row],[SNO]]=0,0,IF(CL$10, IF(STGY4[[#This Row],[INS]]=0, 0, CN72), CN72))</f>
        <v>0</v>
      </c>
      <c r="CL73" s="18">
        <f>STGY4[[#This Row],[INS]]</f>
        <v>0</v>
      </c>
      <c r="CM73" s="18">
        <f>IF(STGY4[[#This Row],[WrL]]="Loss", (STGY4[[#This Row],[INS]]*(1 + CP$8/100)), IF(STGY4[[#This Row],[WrL]]="Won", (0), 0))</f>
        <v>0</v>
      </c>
      <c r="CN73" s="18">
        <f>IF(STGY4[[#This Row],[WrL]]="Loss", (STGY4[[#This Row],[PAM]]+STGY4[[#This Row],[LOS-TEN]]), IF(STGY4[[#This Row],[WrL]]="Won", (STGY4[[#This Row],[INS]]), 0))</f>
        <v>0</v>
      </c>
      <c r="CO73" s="18">
        <f>STGY4[[#This Row],[PAPT]]/2</f>
        <v>0</v>
      </c>
      <c r="CP73" s="43">
        <f>IF(STGY4[[#This Row],[SNO]]=0,0,IF(CL$10, IF(STGY4[[#This Row],[INS-TL]]=0, 0, STGY4[[#This Row],[PFT]]/STGY4[[#This Row],[INS-TL]]%), STGY4[[#This Row],[PFT]]/STGY4[[#This Row],[INS-TL]]%))</f>
        <v>-100</v>
      </c>
      <c r="CS73" s="20"/>
      <c r="CT73" s="21"/>
      <c r="CZ73" s="22"/>
      <c r="DB73" s="42">
        <f t="shared" si="4"/>
        <v>58</v>
      </c>
      <c r="DC73" s="12"/>
      <c r="DD73" s="18">
        <f>IF(STGY5[[#This Row],[SNO]]=0,0,IF(STGY5[[#This Row],[SNO]]=1,DJ$8,IF(DL$10, IF(DP72&gt;=DM$8,0,IF(DP72=0,DJ$8,DO72)), DO72)))</f>
        <v>0</v>
      </c>
      <c r="DE73" s="18" t="str">
        <f>IF(MAIN_STGY[[#This Row],[RSLT]]="","", MAIN_STGY[[#This Row],[RSLT]])</f>
        <v/>
      </c>
      <c r="DF7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3" s="18">
        <f>IF(STGY5[[#This Row],[SNO]]=0,0,IF(DL$10, IF(DP72&gt;=DM$8, 0, STGY5[[#This Row],[INS]]+DH72), STGY5[[#This Row],[INS]]+DH72))</f>
        <v>100</v>
      </c>
      <c r="DI73" s="18">
        <f>IF(STGY5[[#This Row],[SNO]]=0,0,IF(DL$10, IF(DP72&gt;=DM$8, 0, DI72+STGY5[[#This Row],[RTN]]), DI72+STGY5[[#This Row],[RTN]]))</f>
        <v>0</v>
      </c>
      <c r="DJ73" s="18">
        <f>STGY5[[#This Row],[RTN-TL]]-STGY5[[#This Row],[INS-TL]]</f>
        <v>-100</v>
      </c>
      <c r="DK73" s="18">
        <f>IF(STGY5[[#This Row],[SNO]]=0,0,IF(DL$10, IF(STGY5[[#This Row],[INS]]=0, 0, DN72), DN72))</f>
        <v>0</v>
      </c>
      <c r="DL73" s="18">
        <f>STGY5[[#This Row],[INS]]</f>
        <v>0</v>
      </c>
      <c r="DM73" s="18">
        <f>IF(STGY5[[#This Row],[WrL]]="Loss", (STGY5[[#This Row],[INS]]*(1 + DP$8/100)), IF(STGY5[[#This Row],[WrL]]="Won", (0), 0))</f>
        <v>0</v>
      </c>
      <c r="DN73" s="18">
        <f>IF(STGY5[[#This Row],[WrL]]="Loss", (STGY5[[#This Row],[PAM]]+STGY5[[#This Row],[LOS-TEN]]), IF(STGY5[[#This Row],[WrL]]="Won", (STGY5[[#This Row],[INS]]), 0))</f>
        <v>0</v>
      </c>
      <c r="DO73" s="18">
        <f>STGY5[[#This Row],[PAPT]]/2</f>
        <v>0</v>
      </c>
      <c r="DP73" s="43">
        <f>IF(STGY5[[#This Row],[SNO]]=0,0,IF(DL$10, IF(STGY5[[#This Row],[INS-TL]]=0, 0, STGY5[[#This Row],[PFT]]/STGY5[[#This Row],[INS-TL]]%), STGY5[[#This Row],[PFT]]/STGY5[[#This Row],[INS-TL]]%))</f>
        <v>-100</v>
      </c>
      <c r="DS73" s="20"/>
      <c r="DT73" s="21"/>
      <c r="DZ73" s="22"/>
      <c r="EB73" s="42">
        <f t="shared" si="5"/>
        <v>58</v>
      </c>
      <c r="EC73" s="12"/>
      <c r="ED73" s="18">
        <f>IF(STGY6[[#This Row],[SNO]]=0,0,IF(STGY6[[#This Row],[SNO]]=1,EJ$8,IF(EL$10, IF(EP72&gt;=EM$8,0,IF(EP72=0,EJ$8,EO72)), EO72)))</f>
        <v>0</v>
      </c>
      <c r="EE73" s="18" t="str">
        <f>IF(MAIN_STGY[[#This Row],[RSLT]]="","", MAIN_STGY[[#This Row],[RSLT]])</f>
        <v/>
      </c>
      <c r="EF7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3" s="18">
        <f>IF(STGY6[[#This Row],[SNO]]=0,0,IF(EL$10, IF(EP72&gt;=EM$8, 0, STGY6[[#This Row],[INS]]+EH72), STGY6[[#This Row],[INS]]+EH72))</f>
        <v>100</v>
      </c>
      <c r="EI73" s="18">
        <f>IF(STGY6[[#This Row],[SNO]]=0,0,IF(EL$10, IF(EP72&gt;=EM$8, 0, EI72+STGY6[[#This Row],[RTN]]), EI72+STGY6[[#This Row],[RTN]]))</f>
        <v>0</v>
      </c>
      <c r="EJ73" s="18">
        <f>STGY6[[#This Row],[RTN-TL]]-STGY6[[#This Row],[INS-TL]]</f>
        <v>-100</v>
      </c>
      <c r="EK73" s="18">
        <f>IF(STGY6[[#This Row],[SNO]]=0,0,IF(EL$10, IF(STGY6[[#This Row],[INS]]=0, 0, EN72), EN72))</f>
        <v>0</v>
      </c>
      <c r="EL73" s="18">
        <f>STGY6[[#This Row],[INS]]</f>
        <v>0</v>
      </c>
      <c r="EM73" s="18">
        <f>IF(STGY6[[#This Row],[WrL]]="Loss", (STGY6[[#This Row],[INS]]*(1 + EP$8/100)), IF(STGY6[[#This Row],[WrL]]="Won", (0), 0))</f>
        <v>0</v>
      </c>
      <c r="EN73" s="18">
        <f>IF(STGY6[[#This Row],[WrL]]="Loss", (STGY6[[#This Row],[PAM]]+STGY6[[#This Row],[LOS-TEN]]), IF(STGY6[[#This Row],[WrL]]="Won", (STGY6[[#This Row],[INS]]), 0))</f>
        <v>0</v>
      </c>
      <c r="EO73" s="18">
        <f>STGY6[[#This Row],[PAPT]]/2</f>
        <v>0</v>
      </c>
      <c r="EP73" s="43">
        <f>IF(STGY6[[#This Row],[SNO]]=0,0,IF(EL$10, IF(STGY6[[#This Row],[INS-TL]]=0, 0, STGY6[[#This Row],[PFT]]/STGY6[[#This Row],[INS-TL]]%), STGY6[[#This Row],[PFT]]/STGY6[[#This Row],[INS-TL]]%))</f>
        <v>-100</v>
      </c>
      <c r="ES73" s="20"/>
      <c r="ET73" s="21"/>
      <c r="EZ73" s="22"/>
      <c r="FB73" s="42">
        <f t="shared" si="6"/>
        <v>58</v>
      </c>
      <c r="FC73" s="12"/>
      <c r="FD73" s="18">
        <f>IF(STGY7[[#This Row],[SNO]]=0,0,IF(STGY7[[#This Row],[SNO]]=1,FJ$8,IF(FL$10, IF(FP72&gt;=FM$8,0,IF(FP72=0,FJ$8,FO72)), FO72)))</f>
        <v>0</v>
      </c>
      <c r="FE73" s="18" t="str">
        <f>IF(MAIN_STGY[[#This Row],[RSLT]]="","", MAIN_STGY[[#This Row],[RSLT]])</f>
        <v/>
      </c>
      <c r="FF7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3" s="18">
        <f>IF(STGY7[[#This Row],[SNO]]=0,0,IF(FL$10, IF(FP72&gt;=FM$8, 0, STGY7[[#This Row],[INS]]+FH72), STGY7[[#This Row],[INS]]+FH72))</f>
        <v>100</v>
      </c>
      <c r="FI73" s="18">
        <f>IF(STGY7[[#This Row],[SNO]]=0,0,IF(FL$10, IF(FP72&gt;=FM$8, 0, FI72+STGY7[[#This Row],[RTN]]), FI72+STGY7[[#This Row],[RTN]]))</f>
        <v>0</v>
      </c>
      <c r="FJ73" s="18">
        <f>STGY7[[#This Row],[RTN-TL]]-STGY7[[#This Row],[INS-TL]]</f>
        <v>-100</v>
      </c>
      <c r="FK73" s="18">
        <f>IF(STGY7[[#This Row],[SNO]]=0,0,IF(FL$10, IF(STGY7[[#This Row],[INS]]=0, 0, FN72), FN72))</f>
        <v>0</v>
      </c>
      <c r="FL73" s="18">
        <f>STGY7[[#This Row],[INS]]</f>
        <v>0</v>
      </c>
      <c r="FM73" s="18">
        <f>IF(STGY7[[#This Row],[WrL]]="Loss", (STGY7[[#This Row],[INS]]*(1 + FP$8/100)), IF(STGY7[[#This Row],[WrL]]="Won", (0), 0))</f>
        <v>0</v>
      </c>
      <c r="FN73" s="18">
        <f>IF(STGY7[[#This Row],[WrL]]="Loss", (STGY7[[#This Row],[PAM]]+STGY7[[#This Row],[LOS-TEN]]), IF(STGY7[[#This Row],[WrL]]="Won", (STGY7[[#This Row],[INS]]), 0))</f>
        <v>0</v>
      </c>
      <c r="FO73" s="18">
        <f>STGY7[[#This Row],[PAPT]]/2</f>
        <v>0</v>
      </c>
      <c r="FP73" s="43">
        <f>IF(STGY7[[#This Row],[SNO]]=0,0,IF(FL$10, IF(STGY7[[#This Row],[INS-TL]]=0, 0, STGY7[[#This Row],[PFT]]/STGY7[[#This Row],[INS-TL]]%), STGY7[[#This Row],[PFT]]/STGY7[[#This Row],[INS-TL]]%))</f>
        <v>-100</v>
      </c>
      <c r="FS73" s="20"/>
      <c r="FT73" s="21"/>
      <c r="FZ73" s="22"/>
      <c r="GB73" s="42">
        <f t="shared" si="7"/>
        <v>58</v>
      </c>
      <c r="GC73" s="12"/>
      <c r="GD73" s="18">
        <f>IF(STGY8[[#This Row],[SNO]]=0,0,IF(STGY8[[#This Row],[SNO]]=1,GJ$8,IF(GL$10, IF(GP72&gt;=GM$8,0,IF(GP72=0,GJ$8,GO72)), GO72)))</f>
        <v>0</v>
      </c>
      <c r="GE73" s="18" t="str">
        <f>IF(MAIN_STGY[[#This Row],[RSLT]]="","", MAIN_STGY[[#This Row],[RSLT]])</f>
        <v/>
      </c>
      <c r="GF7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3" s="18">
        <f>IF(STGY8[[#This Row],[SNO]]=0,0,IF(GL$10, IF(GP72&gt;=GM$8, 0, STGY8[[#This Row],[INS]]+GH72), STGY8[[#This Row],[INS]]+GH72))</f>
        <v>100</v>
      </c>
      <c r="GI73" s="18">
        <f>IF(STGY8[[#This Row],[SNO]]=0,0,IF(GL$10, IF(GP72&gt;=GM$8, 0, GI72+STGY8[[#This Row],[RTN]]), GI72+STGY8[[#This Row],[RTN]]))</f>
        <v>0</v>
      </c>
      <c r="GJ73" s="18">
        <f>STGY8[[#This Row],[RTN-TL]]-STGY8[[#This Row],[INS-TL]]</f>
        <v>-100</v>
      </c>
      <c r="GK73" s="18">
        <f>IF(STGY8[[#This Row],[SNO]]=0,0,IF(GL$10, IF(STGY8[[#This Row],[INS]]=0, 0, GN72), GN72))</f>
        <v>0</v>
      </c>
      <c r="GL73" s="18">
        <f>STGY8[[#This Row],[INS]]</f>
        <v>0</v>
      </c>
      <c r="GM73" s="18">
        <f>IF(STGY8[[#This Row],[WrL]]="Loss", (STGY8[[#This Row],[INS]]*(1 + GP$8/100)), IF(STGY8[[#This Row],[WrL]]="Won", (0), 0))</f>
        <v>0</v>
      </c>
      <c r="GN73" s="18">
        <f>IF(STGY8[[#This Row],[WrL]]="Loss", (STGY8[[#This Row],[PAM]]+STGY8[[#This Row],[LOS-TEN]]), IF(STGY8[[#This Row],[WrL]]="Won", (STGY8[[#This Row],[INS]]), 0))</f>
        <v>0</v>
      </c>
      <c r="GO73" s="18">
        <f>STGY8[[#This Row],[PAPT]]/2</f>
        <v>0</v>
      </c>
      <c r="GP73" s="43">
        <f>IF(STGY8[[#This Row],[SNO]]=0,0,IF(GL$10, IF(STGY8[[#This Row],[INS-TL]]=0, 0, STGY8[[#This Row],[PFT]]/STGY8[[#This Row],[INS-TL]]%), STGY8[[#This Row],[PFT]]/STGY8[[#This Row],[INS-TL]]%))</f>
        <v>-100</v>
      </c>
      <c r="GS73" s="20"/>
      <c r="GT73" s="21"/>
      <c r="GZ73" s="22"/>
      <c r="HB73" s="42">
        <f t="shared" si="8"/>
        <v>58</v>
      </c>
      <c r="HC73" s="12"/>
      <c r="HD73" s="18">
        <f>IF(STGY9[[#This Row],[SNO]]=0,0,IF(STGY9[[#This Row],[SNO]]=1,HJ$8,IF(HL$10, IF(HP72&gt;=HM$8,0,IF(HP72=0,HJ$8,HO72)), HO72)))</f>
        <v>0</v>
      </c>
      <c r="HE73" s="18" t="str">
        <f>IF(MAIN_STGY[[#This Row],[RSLT]]="","", MAIN_STGY[[#This Row],[RSLT]])</f>
        <v/>
      </c>
      <c r="HF7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3" s="18">
        <f>IF(STGY9[[#This Row],[SNO]]=0,0,IF(HL$10, IF(HP72&gt;=HM$8, 0, STGY9[[#This Row],[INS]]+HH72), STGY9[[#This Row],[INS]]+HH72))</f>
        <v>100</v>
      </c>
      <c r="HI73" s="18">
        <f>IF(STGY9[[#This Row],[SNO]]=0,0,IF(HL$10, IF(HP72&gt;=HM$8, 0, HI72+STGY9[[#This Row],[RTN]]), HI72+STGY9[[#This Row],[RTN]]))</f>
        <v>0</v>
      </c>
      <c r="HJ73" s="18">
        <f>STGY9[[#This Row],[RTN-TL]]-STGY9[[#This Row],[INS-TL]]</f>
        <v>-100</v>
      </c>
      <c r="HK73" s="18">
        <f>IF(STGY9[[#This Row],[SNO]]=0,0,IF(HL$10, IF(STGY9[[#This Row],[INS]]=0, 0, HN72), HN72))</f>
        <v>0</v>
      </c>
      <c r="HL73" s="18">
        <f>STGY9[[#This Row],[INS]]</f>
        <v>0</v>
      </c>
      <c r="HM73" s="18">
        <f>IF(STGY9[[#This Row],[WrL]]="Loss", (STGY9[[#This Row],[INS]]*(1 + HP$8/100)), IF(STGY9[[#This Row],[WrL]]="Won", (0), 0))</f>
        <v>0</v>
      </c>
      <c r="HN73" s="18">
        <f>IF(STGY9[[#This Row],[WrL]]="Loss", (STGY9[[#This Row],[PAM]]+STGY9[[#This Row],[LOS-TEN]]), IF(STGY9[[#This Row],[WrL]]="Won", (STGY9[[#This Row],[INS]]), 0))</f>
        <v>0</v>
      </c>
      <c r="HO73" s="18">
        <f>STGY9[[#This Row],[PAPT]]/2</f>
        <v>0</v>
      </c>
      <c r="HP73" s="43">
        <f>IF(STGY9[[#This Row],[SNO]]=0,0,IF(HL$10, IF(STGY9[[#This Row],[INS-TL]]=0, 0, STGY9[[#This Row],[PFT]]/STGY9[[#This Row],[INS-TL]]%), STGY9[[#This Row],[PFT]]/STGY9[[#This Row],[INS-TL]]%))</f>
        <v>-100</v>
      </c>
      <c r="HS73" s="20"/>
      <c r="HT73" s="21"/>
      <c r="HZ73" s="22"/>
      <c r="IB73" s="42">
        <f t="shared" si="9"/>
        <v>58</v>
      </c>
      <c r="IC73" s="12"/>
      <c r="ID73" s="18">
        <f>IF(STGY10[[#This Row],[SNO]]=0,0,IF(STGY10[[#This Row],[SNO]]=1,IJ$8,IF(IL$10, IF(IP72&gt;=IM$8,0,IF(IP72=0,IJ$8,IO72)), IO72)))</f>
        <v>0</v>
      </c>
      <c r="IE73" s="18" t="str">
        <f>IF(MAIN_STGY[[#This Row],[RSLT]]="","", MAIN_STGY[[#This Row],[RSLT]])</f>
        <v/>
      </c>
      <c r="IF7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3" s="18">
        <f>IF(STGY10[[#This Row],[SNO]]=0,0,IF(IL$10, IF(IP72&gt;=IM$8, 0, STGY10[[#This Row],[INS]]+IH72), STGY10[[#This Row],[INS]]+IH72))</f>
        <v>100</v>
      </c>
      <c r="II73" s="18">
        <f>IF(STGY10[[#This Row],[SNO]]=0,0,IF(IL$10, IF(IP72&gt;=IM$8, 0, II72+STGY10[[#This Row],[RTN]]), II72+STGY10[[#This Row],[RTN]]))</f>
        <v>0</v>
      </c>
      <c r="IJ73" s="18">
        <f>STGY10[[#This Row],[RTN-TL]]-STGY10[[#This Row],[INS-TL]]</f>
        <v>-100</v>
      </c>
      <c r="IK73" s="18">
        <f>IF(STGY10[[#This Row],[SNO]]=0,0,IF(IL$10, IF(STGY10[[#This Row],[INS]]=0, 0, IN72), IN72))</f>
        <v>0</v>
      </c>
      <c r="IL73" s="18">
        <f>STGY10[[#This Row],[INS]]</f>
        <v>0</v>
      </c>
      <c r="IM73" s="18">
        <f>IF(STGY10[[#This Row],[WrL]]="Loss", (STGY10[[#This Row],[INS]]*(1 + IP$8/100)), IF(STGY10[[#This Row],[WrL]]="Won", (0), 0))</f>
        <v>0</v>
      </c>
      <c r="IN73" s="18">
        <f>IF(STGY10[[#This Row],[WrL]]="Loss", (STGY10[[#This Row],[PAM]]+STGY10[[#This Row],[LOS-TEN]]), IF(STGY10[[#This Row],[WrL]]="Won", (STGY10[[#This Row],[INS]]), 0))</f>
        <v>0</v>
      </c>
      <c r="IO73" s="18">
        <f>STGY10[[#This Row],[PAPT]]/2</f>
        <v>0</v>
      </c>
      <c r="IP73" s="43">
        <f>IF(STGY10[[#This Row],[SNO]]=0,0,IF(IL$10, IF(STGY10[[#This Row],[INS-TL]]=0, 0, STGY10[[#This Row],[PFT]]/STGY10[[#This Row],[INS-TL]]%), STGY10[[#This Row],[PFT]]/STGY10[[#This Row],[INS-TL]]%))</f>
        <v>-100</v>
      </c>
      <c r="IS73" s="20"/>
      <c r="IT73" s="21"/>
      <c r="IZ73" s="22"/>
    </row>
    <row r="74" spans="2:260" ht="15.65" x14ac:dyDescent="0.3">
      <c r="B74" s="89">
        <f t="shared" si="10"/>
        <v>59</v>
      </c>
      <c r="C74" s="12"/>
      <c r="D74" s="18">
        <f>IF(MAIN_STGY[[#This Row],[SNO]]=0,0,IF(MAIN_STGY[[#This Row],[SNO]]=1,J$8,IF(L$10, IF(P73&gt;=M$8,0,IF(P73=0,J$8,O73)), O73)))</f>
        <v>0</v>
      </c>
      <c r="E74" s="12"/>
      <c r="F7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4" s="18">
        <f>IF(MAIN_STGY[[#This Row],[SNO]]=0,0,IF(L$10, IF(P73&gt;=M$8, 0, MAIN_STGY[[#This Row],[INS]]+H73), MAIN_STGY[[#This Row],[INS]]+H73))</f>
        <v>100</v>
      </c>
      <c r="I74" s="18">
        <f>IF(MAIN_STGY[[#This Row],[SNO]]=0,0,IF(L$10, IF(P73&gt;=M$8, 0, I73+MAIN_STGY[[#This Row],[RTN]]), I73+MAIN_STGY[[#This Row],[RTN]]))</f>
        <v>0</v>
      </c>
      <c r="J74" s="18">
        <f>MAIN_STGY[[#This Row],[RTN-TL]]-MAIN_STGY[[#This Row],[INS-TL]]</f>
        <v>-100</v>
      </c>
      <c r="K74" s="18">
        <f>IF(MAIN_STGY[[#This Row],[SNO]]=0,0,IF(L$10, IF(MAIN_STGY[[#This Row],[INS]]=0, 0, N73), N73))</f>
        <v>0</v>
      </c>
      <c r="L74" s="18">
        <f>MAIN_STGY[[#This Row],[INS]]</f>
        <v>0</v>
      </c>
      <c r="M74" s="18">
        <f>IF(MAIN_STGY[[#This Row],[WrL]]="Loss", (MAIN_STGY[[#This Row],[INS]]*(1 + P$8/100)), IF(MAIN_STGY[[#This Row],[WrL]]="Won", (0), 0))</f>
        <v>0</v>
      </c>
      <c r="N74" s="18">
        <f>IF(MAIN_STGY[[#This Row],[WrL]]="Loss", (MAIN_STGY[[#This Row],[PAM]]+MAIN_STGY[[#This Row],[LOS-TEN]]), IF(MAIN_STGY[[#This Row],[WrL]]="Won", (MAIN_STGY[[#This Row],[INS]]), 0))</f>
        <v>0</v>
      </c>
      <c r="O74" s="18">
        <f>MAIN_STGY[[#This Row],[PAPT]]/2</f>
        <v>0</v>
      </c>
      <c r="P7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4" s="47" t="str">
        <v>Strategy 04</v>
      </c>
      <c r="S74" s="86">
        <v>0</v>
      </c>
      <c r="T74" s="87">
        <v>100</v>
      </c>
      <c r="U74" s="85"/>
      <c r="V74" s="44"/>
      <c r="W74" s="55"/>
      <c r="X74" s="44"/>
      <c r="Z74" s="22"/>
      <c r="AB74" s="42">
        <f t="shared" si="1"/>
        <v>59</v>
      </c>
      <c r="AC74" s="12"/>
      <c r="AD74" s="18">
        <f>IF(STGY2[[#This Row],[SNO]]=0,0,IF(STGY2[[#This Row],[SNO]]=1,AJ$8,IF(AL$10, IF(AP73&gt;=AM$8,0,IF(AP73=0,AJ$8,AO73)), AO73)))</f>
        <v>0</v>
      </c>
      <c r="AE74" s="18" t="str">
        <f>IF(MAIN_STGY[[#This Row],[RSLT]]="","", MAIN_STGY[[#This Row],[RSLT]])</f>
        <v/>
      </c>
      <c r="AF7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4" s="18">
        <f>IF(STGY2[[#This Row],[SNO]]=0,0,IF(AL$10, IF(AP73&gt;=AM$8, 0, STGY2[[#This Row],[INS]]+AH73), STGY2[[#This Row],[INS]]+AH73))</f>
        <v>100</v>
      </c>
      <c r="AI74" s="18">
        <f>IF(STGY2[[#This Row],[SNO]]=0,0,IF(AL$10, IF(AP73&gt;=AM$8, 0, AI73+STGY2[[#This Row],[RTN]]), AI73+STGY2[[#This Row],[RTN]]))</f>
        <v>0</v>
      </c>
      <c r="AJ74" s="18">
        <f>STGY2[[#This Row],[RTN-TL]]-STGY2[[#This Row],[INS-TL]]</f>
        <v>-100</v>
      </c>
      <c r="AK74" s="18">
        <f>IF(STGY2[[#This Row],[SNO]]=0,0,IF(AL$10, IF(STGY2[[#This Row],[INS]]=0, 0, AN73), AN73))</f>
        <v>0</v>
      </c>
      <c r="AL74" s="18">
        <f>STGY2[[#This Row],[INS]]</f>
        <v>0</v>
      </c>
      <c r="AM74" s="18">
        <f>IF(STGY2[[#This Row],[WrL]]="Loss", (STGY2[[#This Row],[INS]]*(1 + AP$8/100)), IF(STGY2[[#This Row],[WrL]]="Won", (0), 0))</f>
        <v>0</v>
      </c>
      <c r="AN74" s="18">
        <f>IF(STGY2[[#This Row],[WrL]]="Loss", (STGY2[[#This Row],[PAM]]+STGY2[[#This Row],[LOS-TEN]]), IF(STGY2[[#This Row],[WrL]]="Won", (STGY2[[#This Row],[INS]]), 0))</f>
        <v>0</v>
      </c>
      <c r="AO74" s="18">
        <f>STGY2[[#This Row],[PAPT]]/2</f>
        <v>0</v>
      </c>
      <c r="AP74" s="43">
        <f>IF(STGY2[[#This Row],[SNO]]=0,0,IF(AL$10, IF(STGY2[[#This Row],[INS-TL]]=0, 0, STGY2[[#This Row],[PFT]]/STGY2[[#This Row],[INS-TL]]%), STGY2[[#This Row],[PFT]]/STGY2[[#This Row],[INS-TL]]%))</f>
        <v>-100</v>
      </c>
      <c r="AS74" s="20"/>
      <c r="AT74" s="21"/>
      <c r="AZ74" s="22"/>
      <c r="BB74" s="42">
        <f t="shared" si="2"/>
        <v>59</v>
      </c>
      <c r="BC74" s="12"/>
      <c r="BD74" s="18">
        <f>IF(STGY3[[#This Row],[SNO]]=0,0,IF(STGY3[[#This Row],[SNO]]=1,BJ$8,IF(BL$10, IF(BP73&gt;=BM$8,0,IF(BP73=0,BJ$8,BO73)), BO73)))</f>
        <v>0</v>
      </c>
      <c r="BE74" s="18" t="str">
        <f>IF(MAIN_STGY[[#This Row],[RSLT]]="","", MAIN_STGY[[#This Row],[RSLT]])</f>
        <v/>
      </c>
      <c r="BF7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4" s="18">
        <f>IF(STGY3[[#This Row],[SNO]]=0,0,IF(BL$10, IF(BP73&gt;=BM$8, 0, STGY3[[#This Row],[INS]]+BH73), STGY3[[#This Row],[INS]]+BH73))</f>
        <v>100</v>
      </c>
      <c r="BI74" s="18">
        <f>IF(STGY3[[#This Row],[SNO]]=0,0,IF(BL$10, IF(BP73&gt;=BM$8, 0, BI73+STGY3[[#This Row],[RTN]]), BI73+STGY3[[#This Row],[RTN]]))</f>
        <v>0</v>
      </c>
      <c r="BJ74" s="18">
        <f>STGY3[[#This Row],[RTN-TL]]-STGY3[[#This Row],[INS-TL]]</f>
        <v>-100</v>
      </c>
      <c r="BK74" s="18">
        <f>IF(STGY3[[#This Row],[SNO]]=0,0,IF(BL$10, IF(STGY3[[#This Row],[INS]]=0, 0, BN73), BN73))</f>
        <v>0</v>
      </c>
      <c r="BL74" s="18">
        <f>STGY3[[#This Row],[INS]]</f>
        <v>0</v>
      </c>
      <c r="BM74" s="18">
        <f>IF(STGY3[[#This Row],[WrL]]="Loss", (STGY3[[#This Row],[INS]]*(1 + BP$8/100)), IF(STGY3[[#This Row],[WrL]]="Won", (0), 0))</f>
        <v>0</v>
      </c>
      <c r="BN74" s="18">
        <f>IF(STGY3[[#This Row],[WrL]]="Loss", (STGY3[[#This Row],[PAM]]+STGY3[[#This Row],[LOS-TEN]]), IF(STGY3[[#This Row],[WrL]]="Won", (STGY3[[#This Row],[INS]]), 0))</f>
        <v>0</v>
      </c>
      <c r="BO74" s="18">
        <f>STGY3[[#This Row],[PAPT]]/2</f>
        <v>0</v>
      </c>
      <c r="BP74" s="43">
        <f>IF(STGY3[[#This Row],[SNO]]=0,0,IF(BL$10, IF(STGY3[[#This Row],[INS-TL]]=0, 0, STGY3[[#This Row],[PFT]]/STGY3[[#This Row],[INS-TL]]%), STGY3[[#This Row],[PFT]]/STGY3[[#This Row],[INS-TL]]%))</f>
        <v>-100</v>
      </c>
      <c r="BS74" s="20"/>
      <c r="BT74" s="21"/>
      <c r="BZ74" s="22"/>
      <c r="CB74" s="42">
        <f t="shared" si="3"/>
        <v>59</v>
      </c>
      <c r="CC74" s="12"/>
      <c r="CD74" s="18">
        <f>IF(STGY4[[#This Row],[SNO]]=0,0,IF(STGY4[[#This Row],[SNO]]=1,CJ$8,IF(CL$10, IF(CP73&gt;=CM$8,0,IF(CP73=0,CJ$8,CO73)), CO73)))</f>
        <v>0</v>
      </c>
      <c r="CE74" s="18" t="str">
        <f>IF(MAIN_STGY[[#This Row],[RSLT]]="","", MAIN_STGY[[#This Row],[RSLT]])</f>
        <v/>
      </c>
      <c r="CF7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4" s="18">
        <f>IF(STGY4[[#This Row],[SNO]]=0,0,IF(CL$10, IF(CP73&gt;=CM$8, 0, STGY4[[#This Row],[INS]]+CH73), STGY4[[#This Row],[INS]]+CH73))</f>
        <v>100</v>
      </c>
      <c r="CI74" s="18">
        <f>IF(STGY4[[#This Row],[SNO]]=0,0,IF(CL$10, IF(CP73&gt;=CM$8, 0, CI73+STGY4[[#This Row],[RTN]]), CI73+STGY4[[#This Row],[RTN]]))</f>
        <v>0</v>
      </c>
      <c r="CJ74" s="18">
        <f>STGY4[[#This Row],[RTN-TL]]-STGY4[[#This Row],[INS-TL]]</f>
        <v>-100</v>
      </c>
      <c r="CK74" s="18">
        <f>IF(STGY4[[#This Row],[SNO]]=0,0,IF(CL$10, IF(STGY4[[#This Row],[INS]]=0, 0, CN73), CN73))</f>
        <v>0</v>
      </c>
      <c r="CL74" s="18">
        <f>STGY4[[#This Row],[INS]]</f>
        <v>0</v>
      </c>
      <c r="CM74" s="18">
        <f>IF(STGY4[[#This Row],[WrL]]="Loss", (STGY4[[#This Row],[INS]]*(1 + CP$8/100)), IF(STGY4[[#This Row],[WrL]]="Won", (0), 0))</f>
        <v>0</v>
      </c>
      <c r="CN74" s="18">
        <f>IF(STGY4[[#This Row],[WrL]]="Loss", (STGY4[[#This Row],[PAM]]+STGY4[[#This Row],[LOS-TEN]]), IF(STGY4[[#This Row],[WrL]]="Won", (STGY4[[#This Row],[INS]]), 0))</f>
        <v>0</v>
      </c>
      <c r="CO74" s="18">
        <f>STGY4[[#This Row],[PAPT]]/2</f>
        <v>0</v>
      </c>
      <c r="CP74" s="43">
        <f>IF(STGY4[[#This Row],[SNO]]=0,0,IF(CL$10, IF(STGY4[[#This Row],[INS-TL]]=0, 0, STGY4[[#This Row],[PFT]]/STGY4[[#This Row],[INS-TL]]%), STGY4[[#This Row],[PFT]]/STGY4[[#This Row],[INS-TL]]%))</f>
        <v>-100</v>
      </c>
      <c r="CS74" s="20"/>
      <c r="CT74" s="21"/>
      <c r="CZ74" s="22"/>
      <c r="DB74" s="42">
        <f t="shared" si="4"/>
        <v>59</v>
      </c>
      <c r="DC74" s="12"/>
      <c r="DD74" s="18">
        <f>IF(STGY5[[#This Row],[SNO]]=0,0,IF(STGY5[[#This Row],[SNO]]=1,DJ$8,IF(DL$10, IF(DP73&gt;=DM$8,0,IF(DP73=0,DJ$8,DO73)), DO73)))</f>
        <v>0</v>
      </c>
      <c r="DE74" s="18" t="str">
        <f>IF(MAIN_STGY[[#This Row],[RSLT]]="","", MAIN_STGY[[#This Row],[RSLT]])</f>
        <v/>
      </c>
      <c r="DF7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4" s="18">
        <f>IF(STGY5[[#This Row],[SNO]]=0,0,IF(DL$10, IF(DP73&gt;=DM$8, 0, STGY5[[#This Row],[INS]]+DH73), STGY5[[#This Row],[INS]]+DH73))</f>
        <v>100</v>
      </c>
      <c r="DI74" s="18">
        <f>IF(STGY5[[#This Row],[SNO]]=0,0,IF(DL$10, IF(DP73&gt;=DM$8, 0, DI73+STGY5[[#This Row],[RTN]]), DI73+STGY5[[#This Row],[RTN]]))</f>
        <v>0</v>
      </c>
      <c r="DJ74" s="18">
        <f>STGY5[[#This Row],[RTN-TL]]-STGY5[[#This Row],[INS-TL]]</f>
        <v>-100</v>
      </c>
      <c r="DK74" s="18">
        <f>IF(STGY5[[#This Row],[SNO]]=0,0,IF(DL$10, IF(STGY5[[#This Row],[INS]]=0, 0, DN73), DN73))</f>
        <v>0</v>
      </c>
      <c r="DL74" s="18">
        <f>STGY5[[#This Row],[INS]]</f>
        <v>0</v>
      </c>
      <c r="DM74" s="18">
        <f>IF(STGY5[[#This Row],[WrL]]="Loss", (STGY5[[#This Row],[INS]]*(1 + DP$8/100)), IF(STGY5[[#This Row],[WrL]]="Won", (0), 0))</f>
        <v>0</v>
      </c>
      <c r="DN74" s="18">
        <f>IF(STGY5[[#This Row],[WrL]]="Loss", (STGY5[[#This Row],[PAM]]+STGY5[[#This Row],[LOS-TEN]]), IF(STGY5[[#This Row],[WrL]]="Won", (STGY5[[#This Row],[INS]]), 0))</f>
        <v>0</v>
      </c>
      <c r="DO74" s="18">
        <f>STGY5[[#This Row],[PAPT]]/2</f>
        <v>0</v>
      </c>
      <c r="DP74" s="43">
        <f>IF(STGY5[[#This Row],[SNO]]=0,0,IF(DL$10, IF(STGY5[[#This Row],[INS-TL]]=0, 0, STGY5[[#This Row],[PFT]]/STGY5[[#This Row],[INS-TL]]%), STGY5[[#This Row],[PFT]]/STGY5[[#This Row],[INS-TL]]%))</f>
        <v>-100</v>
      </c>
      <c r="DS74" s="20"/>
      <c r="DT74" s="21"/>
      <c r="DZ74" s="22"/>
      <c r="EB74" s="42">
        <f t="shared" si="5"/>
        <v>59</v>
      </c>
      <c r="EC74" s="12"/>
      <c r="ED74" s="18">
        <f>IF(STGY6[[#This Row],[SNO]]=0,0,IF(STGY6[[#This Row],[SNO]]=1,EJ$8,IF(EL$10, IF(EP73&gt;=EM$8,0,IF(EP73=0,EJ$8,EO73)), EO73)))</f>
        <v>0</v>
      </c>
      <c r="EE74" s="18" t="str">
        <f>IF(MAIN_STGY[[#This Row],[RSLT]]="","", MAIN_STGY[[#This Row],[RSLT]])</f>
        <v/>
      </c>
      <c r="EF7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4" s="18">
        <f>IF(STGY6[[#This Row],[SNO]]=0,0,IF(EL$10, IF(EP73&gt;=EM$8, 0, STGY6[[#This Row],[INS]]+EH73), STGY6[[#This Row],[INS]]+EH73))</f>
        <v>100</v>
      </c>
      <c r="EI74" s="18">
        <f>IF(STGY6[[#This Row],[SNO]]=0,0,IF(EL$10, IF(EP73&gt;=EM$8, 0, EI73+STGY6[[#This Row],[RTN]]), EI73+STGY6[[#This Row],[RTN]]))</f>
        <v>0</v>
      </c>
      <c r="EJ74" s="18">
        <f>STGY6[[#This Row],[RTN-TL]]-STGY6[[#This Row],[INS-TL]]</f>
        <v>-100</v>
      </c>
      <c r="EK74" s="18">
        <f>IF(STGY6[[#This Row],[SNO]]=0,0,IF(EL$10, IF(STGY6[[#This Row],[INS]]=0, 0, EN73), EN73))</f>
        <v>0</v>
      </c>
      <c r="EL74" s="18">
        <f>STGY6[[#This Row],[INS]]</f>
        <v>0</v>
      </c>
      <c r="EM74" s="18">
        <f>IF(STGY6[[#This Row],[WrL]]="Loss", (STGY6[[#This Row],[INS]]*(1 + EP$8/100)), IF(STGY6[[#This Row],[WrL]]="Won", (0), 0))</f>
        <v>0</v>
      </c>
      <c r="EN74" s="18">
        <f>IF(STGY6[[#This Row],[WrL]]="Loss", (STGY6[[#This Row],[PAM]]+STGY6[[#This Row],[LOS-TEN]]), IF(STGY6[[#This Row],[WrL]]="Won", (STGY6[[#This Row],[INS]]), 0))</f>
        <v>0</v>
      </c>
      <c r="EO74" s="18">
        <f>STGY6[[#This Row],[PAPT]]/2</f>
        <v>0</v>
      </c>
      <c r="EP74" s="43">
        <f>IF(STGY6[[#This Row],[SNO]]=0,0,IF(EL$10, IF(STGY6[[#This Row],[INS-TL]]=0, 0, STGY6[[#This Row],[PFT]]/STGY6[[#This Row],[INS-TL]]%), STGY6[[#This Row],[PFT]]/STGY6[[#This Row],[INS-TL]]%))</f>
        <v>-100</v>
      </c>
      <c r="ES74" s="20"/>
      <c r="ET74" s="21"/>
      <c r="EZ74" s="22"/>
      <c r="FB74" s="42">
        <f t="shared" si="6"/>
        <v>59</v>
      </c>
      <c r="FC74" s="12"/>
      <c r="FD74" s="18">
        <f>IF(STGY7[[#This Row],[SNO]]=0,0,IF(STGY7[[#This Row],[SNO]]=1,FJ$8,IF(FL$10, IF(FP73&gt;=FM$8,0,IF(FP73=0,FJ$8,FO73)), FO73)))</f>
        <v>0</v>
      </c>
      <c r="FE74" s="18" t="str">
        <f>IF(MAIN_STGY[[#This Row],[RSLT]]="","", MAIN_STGY[[#This Row],[RSLT]])</f>
        <v/>
      </c>
      <c r="FF7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4" s="18">
        <f>IF(STGY7[[#This Row],[SNO]]=0,0,IF(FL$10, IF(FP73&gt;=FM$8, 0, STGY7[[#This Row],[INS]]+FH73), STGY7[[#This Row],[INS]]+FH73))</f>
        <v>100</v>
      </c>
      <c r="FI74" s="18">
        <f>IF(STGY7[[#This Row],[SNO]]=0,0,IF(FL$10, IF(FP73&gt;=FM$8, 0, FI73+STGY7[[#This Row],[RTN]]), FI73+STGY7[[#This Row],[RTN]]))</f>
        <v>0</v>
      </c>
      <c r="FJ74" s="18">
        <f>STGY7[[#This Row],[RTN-TL]]-STGY7[[#This Row],[INS-TL]]</f>
        <v>-100</v>
      </c>
      <c r="FK74" s="18">
        <f>IF(STGY7[[#This Row],[SNO]]=0,0,IF(FL$10, IF(STGY7[[#This Row],[INS]]=0, 0, FN73), FN73))</f>
        <v>0</v>
      </c>
      <c r="FL74" s="18">
        <f>STGY7[[#This Row],[INS]]</f>
        <v>0</v>
      </c>
      <c r="FM74" s="18">
        <f>IF(STGY7[[#This Row],[WrL]]="Loss", (STGY7[[#This Row],[INS]]*(1 + FP$8/100)), IF(STGY7[[#This Row],[WrL]]="Won", (0), 0))</f>
        <v>0</v>
      </c>
      <c r="FN74" s="18">
        <f>IF(STGY7[[#This Row],[WrL]]="Loss", (STGY7[[#This Row],[PAM]]+STGY7[[#This Row],[LOS-TEN]]), IF(STGY7[[#This Row],[WrL]]="Won", (STGY7[[#This Row],[INS]]), 0))</f>
        <v>0</v>
      </c>
      <c r="FO74" s="18">
        <f>STGY7[[#This Row],[PAPT]]/2</f>
        <v>0</v>
      </c>
      <c r="FP74" s="43">
        <f>IF(STGY7[[#This Row],[SNO]]=0,0,IF(FL$10, IF(STGY7[[#This Row],[INS-TL]]=0, 0, STGY7[[#This Row],[PFT]]/STGY7[[#This Row],[INS-TL]]%), STGY7[[#This Row],[PFT]]/STGY7[[#This Row],[INS-TL]]%))</f>
        <v>-100</v>
      </c>
      <c r="FS74" s="20"/>
      <c r="FT74" s="21"/>
      <c r="FZ74" s="22"/>
      <c r="GB74" s="42">
        <f t="shared" si="7"/>
        <v>59</v>
      </c>
      <c r="GC74" s="12"/>
      <c r="GD74" s="18">
        <f>IF(STGY8[[#This Row],[SNO]]=0,0,IF(STGY8[[#This Row],[SNO]]=1,GJ$8,IF(GL$10, IF(GP73&gt;=GM$8,0,IF(GP73=0,GJ$8,GO73)), GO73)))</f>
        <v>0</v>
      </c>
      <c r="GE74" s="18" t="str">
        <f>IF(MAIN_STGY[[#This Row],[RSLT]]="","", MAIN_STGY[[#This Row],[RSLT]])</f>
        <v/>
      </c>
      <c r="GF7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4" s="18">
        <f>IF(STGY8[[#This Row],[SNO]]=0,0,IF(GL$10, IF(GP73&gt;=GM$8, 0, STGY8[[#This Row],[INS]]+GH73), STGY8[[#This Row],[INS]]+GH73))</f>
        <v>100</v>
      </c>
      <c r="GI74" s="18">
        <f>IF(STGY8[[#This Row],[SNO]]=0,0,IF(GL$10, IF(GP73&gt;=GM$8, 0, GI73+STGY8[[#This Row],[RTN]]), GI73+STGY8[[#This Row],[RTN]]))</f>
        <v>0</v>
      </c>
      <c r="GJ74" s="18">
        <f>STGY8[[#This Row],[RTN-TL]]-STGY8[[#This Row],[INS-TL]]</f>
        <v>-100</v>
      </c>
      <c r="GK74" s="18">
        <f>IF(STGY8[[#This Row],[SNO]]=0,0,IF(GL$10, IF(STGY8[[#This Row],[INS]]=0, 0, GN73), GN73))</f>
        <v>0</v>
      </c>
      <c r="GL74" s="18">
        <f>STGY8[[#This Row],[INS]]</f>
        <v>0</v>
      </c>
      <c r="GM74" s="18">
        <f>IF(STGY8[[#This Row],[WrL]]="Loss", (STGY8[[#This Row],[INS]]*(1 + GP$8/100)), IF(STGY8[[#This Row],[WrL]]="Won", (0), 0))</f>
        <v>0</v>
      </c>
      <c r="GN74" s="18">
        <f>IF(STGY8[[#This Row],[WrL]]="Loss", (STGY8[[#This Row],[PAM]]+STGY8[[#This Row],[LOS-TEN]]), IF(STGY8[[#This Row],[WrL]]="Won", (STGY8[[#This Row],[INS]]), 0))</f>
        <v>0</v>
      </c>
      <c r="GO74" s="18">
        <f>STGY8[[#This Row],[PAPT]]/2</f>
        <v>0</v>
      </c>
      <c r="GP74" s="43">
        <f>IF(STGY8[[#This Row],[SNO]]=0,0,IF(GL$10, IF(STGY8[[#This Row],[INS-TL]]=0, 0, STGY8[[#This Row],[PFT]]/STGY8[[#This Row],[INS-TL]]%), STGY8[[#This Row],[PFT]]/STGY8[[#This Row],[INS-TL]]%))</f>
        <v>-100</v>
      </c>
      <c r="GS74" s="20"/>
      <c r="GT74" s="21"/>
      <c r="GZ74" s="22"/>
      <c r="HB74" s="42">
        <f t="shared" si="8"/>
        <v>59</v>
      </c>
      <c r="HC74" s="12"/>
      <c r="HD74" s="18">
        <f>IF(STGY9[[#This Row],[SNO]]=0,0,IF(STGY9[[#This Row],[SNO]]=1,HJ$8,IF(HL$10, IF(HP73&gt;=HM$8,0,IF(HP73=0,HJ$8,HO73)), HO73)))</f>
        <v>0</v>
      </c>
      <c r="HE74" s="18" t="str">
        <f>IF(MAIN_STGY[[#This Row],[RSLT]]="","", MAIN_STGY[[#This Row],[RSLT]])</f>
        <v/>
      </c>
      <c r="HF7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4" s="18">
        <f>IF(STGY9[[#This Row],[SNO]]=0,0,IF(HL$10, IF(HP73&gt;=HM$8, 0, STGY9[[#This Row],[INS]]+HH73), STGY9[[#This Row],[INS]]+HH73))</f>
        <v>100</v>
      </c>
      <c r="HI74" s="18">
        <f>IF(STGY9[[#This Row],[SNO]]=0,0,IF(HL$10, IF(HP73&gt;=HM$8, 0, HI73+STGY9[[#This Row],[RTN]]), HI73+STGY9[[#This Row],[RTN]]))</f>
        <v>0</v>
      </c>
      <c r="HJ74" s="18">
        <f>STGY9[[#This Row],[RTN-TL]]-STGY9[[#This Row],[INS-TL]]</f>
        <v>-100</v>
      </c>
      <c r="HK74" s="18">
        <f>IF(STGY9[[#This Row],[SNO]]=0,0,IF(HL$10, IF(STGY9[[#This Row],[INS]]=0, 0, HN73), HN73))</f>
        <v>0</v>
      </c>
      <c r="HL74" s="18">
        <f>STGY9[[#This Row],[INS]]</f>
        <v>0</v>
      </c>
      <c r="HM74" s="18">
        <f>IF(STGY9[[#This Row],[WrL]]="Loss", (STGY9[[#This Row],[INS]]*(1 + HP$8/100)), IF(STGY9[[#This Row],[WrL]]="Won", (0), 0))</f>
        <v>0</v>
      </c>
      <c r="HN74" s="18">
        <f>IF(STGY9[[#This Row],[WrL]]="Loss", (STGY9[[#This Row],[PAM]]+STGY9[[#This Row],[LOS-TEN]]), IF(STGY9[[#This Row],[WrL]]="Won", (STGY9[[#This Row],[INS]]), 0))</f>
        <v>0</v>
      </c>
      <c r="HO74" s="18">
        <f>STGY9[[#This Row],[PAPT]]/2</f>
        <v>0</v>
      </c>
      <c r="HP74" s="43">
        <f>IF(STGY9[[#This Row],[SNO]]=0,0,IF(HL$10, IF(STGY9[[#This Row],[INS-TL]]=0, 0, STGY9[[#This Row],[PFT]]/STGY9[[#This Row],[INS-TL]]%), STGY9[[#This Row],[PFT]]/STGY9[[#This Row],[INS-TL]]%))</f>
        <v>-100</v>
      </c>
      <c r="HS74" s="20"/>
      <c r="HT74" s="21"/>
      <c r="HZ74" s="22"/>
      <c r="IB74" s="42">
        <f t="shared" si="9"/>
        <v>59</v>
      </c>
      <c r="IC74" s="12"/>
      <c r="ID74" s="18">
        <f>IF(STGY10[[#This Row],[SNO]]=0,0,IF(STGY10[[#This Row],[SNO]]=1,IJ$8,IF(IL$10, IF(IP73&gt;=IM$8,0,IF(IP73=0,IJ$8,IO73)), IO73)))</f>
        <v>0</v>
      </c>
      <c r="IE74" s="18" t="str">
        <f>IF(MAIN_STGY[[#This Row],[RSLT]]="","", MAIN_STGY[[#This Row],[RSLT]])</f>
        <v/>
      </c>
      <c r="IF7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4" s="18">
        <f>IF(STGY10[[#This Row],[SNO]]=0,0,IF(IL$10, IF(IP73&gt;=IM$8, 0, STGY10[[#This Row],[INS]]+IH73), STGY10[[#This Row],[INS]]+IH73))</f>
        <v>100</v>
      </c>
      <c r="II74" s="18">
        <f>IF(STGY10[[#This Row],[SNO]]=0,0,IF(IL$10, IF(IP73&gt;=IM$8, 0, II73+STGY10[[#This Row],[RTN]]), II73+STGY10[[#This Row],[RTN]]))</f>
        <v>0</v>
      </c>
      <c r="IJ74" s="18">
        <f>STGY10[[#This Row],[RTN-TL]]-STGY10[[#This Row],[INS-TL]]</f>
        <v>-100</v>
      </c>
      <c r="IK74" s="18">
        <f>IF(STGY10[[#This Row],[SNO]]=0,0,IF(IL$10, IF(STGY10[[#This Row],[INS]]=0, 0, IN73), IN73))</f>
        <v>0</v>
      </c>
      <c r="IL74" s="18">
        <f>STGY10[[#This Row],[INS]]</f>
        <v>0</v>
      </c>
      <c r="IM74" s="18">
        <f>IF(STGY10[[#This Row],[WrL]]="Loss", (STGY10[[#This Row],[INS]]*(1 + IP$8/100)), IF(STGY10[[#This Row],[WrL]]="Won", (0), 0))</f>
        <v>0</v>
      </c>
      <c r="IN74" s="18">
        <f>IF(STGY10[[#This Row],[WrL]]="Loss", (STGY10[[#This Row],[PAM]]+STGY10[[#This Row],[LOS-TEN]]), IF(STGY10[[#This Row],[WrL]]="Won", (STGY10[[#This Row],[INS]]), 0))</f>
        <v>0</v>
      </c>
      <c r="IO74" s="18">
        <f>STGY10[[#This Row],[PAPT]]/2</f>
        <v>0</v>
      </c>
      <c r="IP74" s="43">
        <f>IF(STGY10[[#This Row],[SNO]]=0,0,IF(IL$10, IF(STGY10[[#This Row],[INS-TL]]=0, 0, STGY10[[#This Row],[PFT]]/STGY10[[#This Row],[INS-TL]]%), STGY10[[#This Row],[PFT]]/STGY10[[#This Row],[INS-TL]]%))</f>
        <v>-100</v>
      </c>
      <c r="IS74" s="20"/>
      <c r="IT74" s="21"/>
      <c r="IZ74" s="22"/>
    </row>
    <row r="75" spans="2:260" ht="15.65" x14ac:dyDescent="0.3">
      <c r="B75" s="89">
        <f t="shared" si="10"/>
        <v>60</v>
      </c>
      <c r="C75" s="12"/>
      <c r="D75" s="18">
        <f>IF(MAIN_STGY[[#This Row],[SNO]]=0,0,IF(MAIN_STGY[[#This Row],[SNO]]=1,J$8,IF(L$10, IF(P74&gt;=M$8,0,IF(P74=0,J$8,O74)), O74)))</f>
        <v>0</v>
      </c>
      <c r="E75" s="12"/>
      <c r="F7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5" s="18">
        <f>IF(MAIN_STGY[[#This Row],[SNO]]=0,0,IF(L$10, IF(P74&gt;=M$8, 0, MAIN_STGY[[#This Row],[INS]]+H74), MAIN_STGY[[#This Row],[INS]]+H74))</f>
        <v>100</v>
      </c>
      <c r="I75" s="18">
        <f>IF(MAIN_STGY[[#This Row],[SNO]]=0,0,IF(L$10, IF(P74&gt;=M$8, 0, I74+MAIN_STGY[[#This Row],[RTN]]), I74+MAIN_STGY[[#This Row],[RTN]]))</f>
        <v>0</v>
      </c>
      <c r="J75" s="18">
        <f>MAIN_STGY[[#This Row],[RTN-TL]]-MAIN_STGY[[#This Row],[INS-TL]]</f>
        <v>-100</v>
      </c>
      <c r="K75" s="18">
        <f>IF(MAIN_STGY[[#This Row],[SNO]]=0,0,IF(L$10, IF(MAIN_STGY[[#This Row],[INS]]=0, 0, N74), N74))</f>
        <v>0</v>
      </c>
      <c r="L75" s="18">
        <f>MAIN_STGY[[#This Row],[INS]]</f>
        <v>0</v>
      </c>
      <c r="M75" s="18">
        <f>IF(MAIN_STGY[[#This Row],[WrL]]="Loss", (MAIN_STGY[[#This Row],[INS]]*(1 + P$8/100)), IF(MAIN_STGY[[#This Row],[WrL]]="Won", (0), 0))</f>
        <v>0</v>
      </c>
      <c r="N75" s="18">
        <f>IF(MAIN_STGY[[#This Row],[WrL]]="Loss", (MAIN_STGY[[#This Row],[PAM]]+MAIN_STGY[[#This Row],[LOS-TEN]]), IF(MAIN_STGY[[#This Row],[WrL]]="Won", (MAIN_STGY[[#This Row],[INS]]), 0))</f>
        <v>0</v>
      </c>
      <c r="O75" s="18">
        <f>MAIN_STGY[[#This Row],[PAPT]]/2</f>
        <v>0</v>
      </c>
      <c r="P7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5" s="47" t="str">
        <v>Strategy 05</v>
      </c>
      <c r="S75" s="86">
        <v>0</v>
      </c>
      <c r="T75" s="87">
        <v>100</v>
      </c>
      <c r="U75" s="85"/>
      <c r="V75" s="44"/>
      <c r="W75" s="55"/>
      <c r="X75" s="44"/>
      <c r="Z75" s="22"/>
      <c r="AB75" s="42">
        <f t="shared" si="1"/>
        <v>60</v>
      </c>
      <c r="AC75" s="12"/>
      <c r="AD75" s="18">
        <f>IF(STGY2[[#This Row],[SNO]]=0,0,IF(STGY2[[#This Row],[SNO]]=1,AJ$8,IF(AL$10, IF(AP74&gt;=AM$8,0,IF(AP74=0,AJ$8,AO74)), AO74)))</f>
        <v>0</v>
      </c>
      <c r="AE75" s="18" t="str">
        <f>IF(MAIN_STGY[[#This Row],[RSLT]]="","", MAIN_STGY[[#This Row],[RSLT]])</f>
        <v/>
      </c>
      <c r="AF7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5" s="18">
        <f>IF(STGY2[[#This Row],[SNO]]=0,0,IF(AL$10, IF(AP74&gt;=AM$8, 0, STGY2[[#This Row],[INS]]+AH74), STGY2[[#This Row],[INS]]+AH74))</f>
        <v>100</v>
      </c>
      <c r="AI75" s="18">
        <f>IF(STGY2[[#This Row],[SNO]]=0,0,IF(AL$10, IF(AP74&gt;=AM$8, 0, AI74+STGY2[[#This Row],[RTN]]), AI74+STGY2[[#This Row],[RTN]]))</f>
        <v>0</v>
      </c>
      <c r="AJ75" s="18">
        <f>STGY2[[#This Row],[RTN-TL]]-STGY2[[#This Row],[INS-TL]]</f>
        <v>-100</v>
      </c>
      <c r="AK75" s="18">
        <f>IF(STGY2[[#This Row],[SNO]]=0,0,IF(AL$10, IF(STGY2[[#This Row],[INS]]=0, 0, AN74), AN74))</f>
        <v>0</v>
      </c>
      <c r="AL75" s="18">
        <f>STGY2[[#This Row],[INS]]</f>
        <v>0</v>
      </c>
      <c r="AM75" s="18">
        <f>IF(STGY2[[#This Row],[WrL]]="Loss", (STGY2[[#This Row],[INS]]*(1 + AP$8/100)), IF(STGY2[[#This Row],[WrL]]="Won", (0), 0))</f>
        <v>0</v>
      </c>
      <c r="AN75" s="18">
        <f>IF(STGY2[[#This Row],[WrL]]="Loss", (STGY2[[#This Row],[PAM]]+STGY2[[#This Row],[LOS-TEN]]), IF(STGY2[[#This Row],[WrL]]="Won", (STGY2[[#This Row],[INS]]), 0))</f>
        <v>0</v>
      </c>
      <c r="AO75" s="18">
        <f>STGY2[[#This Row],[PAPT]]/2</f>
        <v>0</v>
      </c>
      <c r="AP75" s="43">
        <f>IF(STGY2[[#This Row],[SNO]]=0,0,IF(AL$10, IF(STGY2[[#This Row],[INS-TL]]=0, 0, STGY2[[#This Row],[PFT]]/STGY2[[#This Row],[INS-TL]]%), STGY2[[#This Row],[PFT]]/STGY2[[#This Row],[INS-TL]]%))</f>
        <v>-100</v>
      </c>
      <c r="AS75" s="20"/>
      <c r="AT75" s="21"/>
      <c r="AZ75" s="22"/>
      <c r="BB75" s="42">
        <f t="shared" si="2"/>
        <v>60</v>
      </c>
      <c r="BC75" s="12"/>
      <c r="BD75" s="18">
        <f>IF(STGY3[[#This Row],[SNO]]=0,0,IF(STGY3[[#This Row],[SNO]]=1,BJ$8,IF(BL$10, IF(BP74&gt;=BM$8,0,IF(BP74=0,BJ$8,BO74)), BO74)))</f>
        <v>0</v>
      </c>
      <c r="BE75" s="18" t="str">
        <f>IF(MAIN_STGY[[#This Row],[RSLT]]="","", MAIN_STGY[[#This Row],[RSLT]])</f>
        <v/>
      </c>
      <c r="BF7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5" s="18">
        <f>IF(STGY3[[#This Row],[SNO]]=0,0,IF(BL$10, IF(BP74&gt;=BM$8, 0, STGY3[[#This Row],[INS]]+BH74), STGY3[[#This Row],[INS]]+BH74))</f>
        <v>100</v>
      </c>
      <c r="BI75" s="18">
        <f>IF(STGY3[[#This Row],[SNO]]=0,0,IF(BL$10, IF(BP74&gt;=BM$8, 0, BI74+STGY3[[#This Row],[RTN]]), BI74+STGY3[[#This Row],[RTN]]))</f>
        <v>0</v>
      </c>
      <c r="BJ75" s="18">
        <f>STGY3[[#This Row],[RTN-TL]]-STGY3[[#This Row],[INS-TL]]</f>
        <v>-100</v>
      </c>
      <c r="BK75" s="18">
        <f>IF(STGY3[[#This Row],[SNO]]=0,0,IF(BL$10, IF(STGY3[[#This Row],[INS]]=0, 0, BN74), BN74))</f>
        <v>0</v>
      </c>
      <c r="BL75" s="18">
        <f>STGY3[[#This Row],[INS]]</f>
        <v>0</v>
      </c>
      <c r="BM75" s="18">
        <f>IF(STGY3[[#This Row],[WrL]]="Loss", (STGY3[[#This Row],[INS]]*(1 + BP$8/100)), IF(STGY3[[#This Row],[WrL]]="Won", (0), 0))</f>
        <v>0</v>
      </c>
      <c r="BN75" s="18">
        <f>IF(STGY3[[#This Row],[WrL]]="Loss", (STGY3[[#This Row],[PAM]]+STGY3[[#This Row],[LOS-TEN]]), IF(STGY3[[#This Row],[WrL]]="Won", (STGY3[[#This Row],[INS]]), 0))</f>
        <v>0</v>
      </c>
      <c r="BO75" s="18">
        <f>STGY3[[#This Row],[PAPT]]/2</f>
        <v>0</v>
      </c>
      <c r="BP75" s="43">
        <f>IF(STGY3[[#This Row],[SNO]]=0,0,IF(BL$10, IF(STGY3[[#This Row],[INS-TL]]=0, 0, STGY3[[#This Row],[PFT]]/STGY3[[#This Row],[INS-TL]]%), STGY3[[#This Row],[PFT]]/STGY3[[#This Row],[INS-TL]]%))</f>
        <v>-100</v>
      </c>
      <c r="BS75" s="20"/>
      <c r="BT75" s="21"/>
      <c r="BZ75" s="22"/>
      <c r="CB75" s="42">
        <f t="shared" si="3"/>
        <v>60</v>
      </c>
      <c r="CC75" s="12"/>
      <c r="CD75" s="18">
        <f>IF(STGY4[[#This Row],[SNO]]=0,0,IF(STGY4[[#This Row],[SNO]]=1,CJ$8,IF(CL$10, IF(CP74&gt;=CM$8,0,IF(CP74=0,CJ$8,CO74)), CO74)))</f>
        <v>0</v>
      </c>
      <c r="CE75" s="18" t="str">
        <f>IF(MAIN_STGY[[#This Row],[RSLT]]="","", MAIN_STGY[[#This Row],[RSLT]])</f>
        <v/>
      </c>
      <c r="CF7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5" s="18">
        <f>IF(STGY4[[#This Row],[SNO]]=0,0,IF(CL$10, IF(CP74&gt;=CM$8, 0, STGY4[[#This Row],[INS]]+CH74), STGY4[[#This Row],[INS]]+CH74))</f>
        <v>100</v>
      </c>
      <c r="CI75" s="18">
        <f>IF(STGY4[[#This Row],[SNO]]=0,0,IF(CL$10, IF(CP74&gt;=CM$8, 0, CI74+STGY4[[#This Row],[RTN]]), CI74+STGY4[[#This Row],[RTN]]))</f>
        <v>0</v>
      </c>
      <c r="CJ75" s="18">
        <f>STGY4[[#This Row],[RTN-TL]]-STGY4[[#This Row],[INS-TL]]</f>
        <v>-100</v>
      </c>
      <c r="CK75" s="18">
        <f>IF(STGY4[[#This Row],[SNO]]=0,0,IF(CL$10, IF(STGY4[[#This Row],[INS]]=0, 0, CN74), CN74))</f>
        <v>0</v>
      </c>
      <c r="CL75" s="18">
        <f>STGY4[[#This Row],[INS]]</f>
        <v>0</v>
      </c>
      <c r="CM75" s="18">
        <f>IF(STGY4[[#This Row],[WrL]]="Loss", (STGY4[[#This Row],[INS]]*(1 + CP$8/100)), IF(STGY4[[#This Row],[WrL]]="Won", (0), 0))</f>
        <v>0</v>
      </c>
      <c r="CN75" s="18">
        <f>IF(STGY4[[#This Row],[WrL]]="Loss", (STGY4[[#This Row],[PAM]]+STGY4[[#This Row],[LOS-TEN]]), IF(STGY4[[#This Row],[WrL]]="Won", (STGY4[[#This Row],[INS]]), 0))</f>
        <v>0</v>
      </c>
      <c r="CO75" s="18">
        <f>STGY4[[#This Row],[PAPT]]/2</f>
        <v>0</v>
      </c>
      <c r="CP75" s="43">
        <f>IF(STGY4[[#This Row],[SNO]]=0,0,IF(CL$10, IF(STGY4[[#This Row],[INS-TL]]=0, 0, STGY4[[#This Row],[PFT]]/STGY4[[#This Row],[INS-TL]]%), STGY4[[#This Row],[PFT]]/STGY4[[#This Row],[INS-TL]]%))</f>
        <v>-100</v>
      </c>
      <c r="CS75" s="20"/>
      <c r="CT75" s="21"/>
      <c r="CZ75" s="22"/>
      <c r="DB75" s="42">
        <f t="shared" si="4"/>
        <v>60</v>
      </c>
      <c r="DC75" s="12"/>
      <c r="DD75" s="18">
        <f>IF(STGY5[[#This Row],[SNO]]=0,0,IF(STGY5[[#This Row],[SNO]]=1,DJ$8,IF(DL$10, IF(DP74&gt;=DM$8,0,IF(DP74=0,DJ$8,DO74)), DO74)))</f>
        <v>0</v>
      </c>
      <c r="DE75" s="18" t="str">
        <f>IF(MAIN_STGY[[#This Row],[RSLT]]="","", MAIN_STGY[[#This Row],[RSLT]])</f>
        <v/>
      </c>
      <c r="DF7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5" s="18">
        <f>IF(STGY5[[#This Row],[SNO]]=0,0,IF(DL$10, IF(DP74&gt;=DM$8, 0, STGY5[[#This Row],[INS]]+DH74), STGY5[[#This Row],[INS]]+DH74))</f>
        <v>100</v>
      </c>
      <c r="DI75" s="18">
        <f>IF(STGY5[[#This Row],[SNO]]=0,0,IF(DL$10, IF(DP74&gt;=DM$8, 0, DI74+STGY5[[#This Row],[RTN]]), DI74+STGY5[[#This Row],[RTN]]))</f>
        <v>0</v>
      </c>
      <c r="DJ75" s="18">
        <f>STGY5[[#This Row],[RTN-TL]]-STGY5[[#This Row],[INS-TL]]</f>
        <v>-100</v>
      </c>
      <c r="DK75" s="18">
        <f>IF(STGY5[[#This Row],[SNO]]=0,0,IF(DL$10, IF(STGY5[[#This Row],[INS]]=0, 0, DN74), DN74))</f>
        <v>0</v>
      </c>
      <c r="DL75" s="18">
        <f>STGY5[[#This Row],[INS]]</f>
        <v>0</v>
      </c>
      <c r="DM75" s="18">
        <f>IF(STGY5[[#This Row],[WrL]]="Loss", (STGY5[[#This Row],[INS]]*(1 + DP$8/100)), IF(STGY5[[#This Row],[WrL]]="Won", (0), 0))</f>
        <v>0</v>
      </c>
      <c r="DN75" s="18">
        <f>IF(STGY5[[#This Row],[WrL]]="Loss", (STGY5[[#This Row],[PAM]]+STGY5[[#This Row],[LOS-TEN]]), IF(STGY5[[#This Row],[WrL]]="Won", (STGY5[[#This Row],[INS]]), 0))</f>
        <v>0</v>
      </c>
      <c r="DO75" s="18">
        <f>STGY5[[#This Row],[PAPT]]/2</f>
        <v>0</v>
      </c>
      <c r="DP75" s="43">
        <f>IF(STGY5[[#This Row],[SNO]]=0,0,IF(DL$10, IF(STGY5[[#This Row],[INS-TL]]=0, 0, STGY5[[#This Row],[PFT]]/STGY5[[#This Row],[INS-TL]]%), STGY5[[#This Row],[PFT]]/STGY5[[#This Row],[INS-TL]]%))</f>
        <v>-100</v>
      </c>
      <c r="DS75" s="20"/>
      <c r="DT75" s="21"/>
      <c r="DZ75" s="22"/>
      <c r="EB75" s="42">
        <f t="shared" si="5"/>
        <v>60</v>
      </c>
      <c r="EC75" s="12"/>
      <c r="ED75" s="18">
        <f>IF(STGY6[[#This Row],[SNO]]=0,0,IF(STGY6[[#This Row],[SNO]]=1,EJ$8,IF(EL$10, IF(EP74&gt;=EM$8,0,IF(EP74=0,EJ$8,EO74)), EO74)))</f>
        <v>0</v>
      </c>
      <c r="EE75" s="18" t="str">
        <f>IF(MAIN_STGY[[#This Row],[RSLT]]="","", MAIN_STGY[[#This Row],[RSLT]])</f>
        <v/>
      </c>
      <c r="EF7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5" s="18">
        <f>IF(STGY6[[#This Row],[SNO]]=0,0,IF(EL$10, IF(EP74&gt;=EM$8, 0, STGY6[[#This Row],[INS]]+EH74), STGY6[[#This Row],[INS]]+EH74))</f>
        <v>100</v>
      </c>
      <c r="EI75" s="18">
        <f>IF(STGY6[[#This Row],[SNO]]=0,0,IF(EL$10, IF(EP74&gt;=EM$8, 0, EI74+STGY6[[#This Row],[RTN]]), EI74+STGY6[[#This Row],[RTN]]))</f>
        <v>0</v>
      </c>
      <c r="EJ75" s="18">
        <f>STGY6[[#This Row],[RTN-TL]]-STGY6[[#This Row],[INS-TL]]</f>
        <v>-100</v>
      </c>
      <c r="EK75" s="18">
        <f>IF(STGY6[[#This Row],[SNO]]=0,0,IF(EL$10, IF(STGY6[[#This Row],[INS]]=0, 0, EN74), EN74))</f>
        <v>0</v>
      </c>
      <c r="EL75" s="18">
        <f>STGY6[[#This Row],[INS]]</f>
        <v>0</v>
      </c>
      <c r="EM75" s="18">
        <f>IF(STGY6[[#This Row],[WrL]]="Loss", (STGY6[[#This Row],[INS]]*(1 + EP$8/100)), IF(STGY6[[#This Row],[WrL]]="Won", (0), 0))</f>
        <v>0</v>
      </c>
      <c r="EN75" s="18">
        <f>IF(STGY6[[#This Row],[WrL]]="Loss", (STGY6[[#This Row],[PAM]]+STGY6[[#This Row],[LOS-TEN]]), IF(STGY6[[#This Row],[WrL]]="Won", (STGY6[[#This Row],[INS]]), 0))</f>
        <v>0</v>
      </c>
      <c r="EO75" s="18">
        <f>STGY6[[#This Row],[PAPT]]/2</f>
        <v>0</v>
      </c>
      <c r="EP75" s="43">
        <f>IF(STGY6[[#This Row],[SNO]]=0,0,IF(EL$10, IF(STGY6[[#This Row],[INS-TL]]=0, 0, STGY6[[#This Row],[PFT]]/STGY6[[#This Row],[INS-TL]]%), STGY6[[#This Row],[PFT]]/STGY6[[#This Row],[INS-TL]]%))</f>
        <v>-100</v>
      </c>
      <c r="ES75" s="20"/>
      <c r="ET75" s="21"/>
      <c r="EZ75" s="22"/>
      <c r="FB75" s="42">
        <f t="shared" si="6"/>
        <v>60</v>
      </c>
      <c r="FC75" s="12"/>
      <c r="FD75" s="18">
        <f>IF(STGY7[[#This Row],[SNO]]=0,0,IF(STGY7[[#This Row],[SNO]]=1,FJ$8,IF(FL$10, IF(FP74&gt;=FM$8,0,IF(FP74=0,FJ$8,FO74)), FO74)))</f>
        <v>0</v>
      </c>
      <c r="FE75" s="18" t="str">
        <f>IF(MAIN_STGY[[#This Row],[RSLT]]="","", MAIN_STGY[[#This Row],[RSLT]])</f>
        <v/>
      </c>
      <c r="FF7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5" s="18">
        <f>IF(STGY7[[#This Row],[SNO]]=0,0,IF(FL$10, IF(FP74&gt;=FM$8, 0, STGY7[[#This Row],[INS]]+FH74), STGY7[[#This Row],[INS]]+FH74))</f>
        <v>100</v>
      </c>
      <c r="FI75" s="18">
        <f>IF(STGY7[[#This Row],[SNO]]=0,0,IF(FL$10, IF(FP74&gt;=FM$8, 0, FI74+STGY7[[#This Row],[RTN]]), FI74+STGY7[[#This Row],[RTN]]))</f>
        <v>0</v>
      </c>
      <c r="FJ75" s="18">
        <f>STGY7[[#This Row],[RTN-TL]]-STGY7[[#This Row],[INS-TL]]</f>
        <v>-100</v>
      </c>
      <c r="FK75" s="18">
        <f>IF(STGY7[[#This Row],[SNO]]=0,0,IF(FL$10, IF(STGY7[[#This Row],[INS]]=0, 0, FN74), FN74))</f>
        <v>0</v>
      </c>
      <c r="FL75" s="18">
        <f>STGY7[[#This Row],[INS]]</f>
        <v>0</v>
      </c>
      <c r="FM75" s="18">
        <f>IF(STGY7[[#This Row],[WrL]]="Loss", (STGY7[[#This Row],[INS]]*(1 + FP$8/100)), IF(STGY7[[#This Row],[WrL]]="Won", (0), 0))</f>
        <v>0</v>
      </c>
      <c r="FN75" s="18">
        <f>IF(STGY7[[#This Row],[WrL]]="Loss", (STGY7[[#This Row],[PAM]]+STGY7[[#This Row],[LOS-TEN]]), IF(STGY7[[#This Row],[WrL]]="Won", (STGY7[[#This Row],[INS]]), 0))</f>
        <v>0</v>
      </c>
      <c r="FO75" s="18">
        <f>STGY7[[#This Row],[PAPT]]/2</f>
        <v>0</v>
      </c>
      <c r="FP75" s="43">
        <f>IF(STGY7[[#This Row],[SNO]]=0,0,IF(FL$10, IF(STGY7[[#This Row],[INS-TL]]=0, 0, STGY7[[#This Row],[PFT]]/STGY7[[#This Row],[INS-TL]]%), STGY7[[#This Row],[PFT]]/STGY7[[#This Row],[INS-TL]]%))</f>
        <v>-100</v>
      </c>
      <c r="FS75" s="20"/>
      <c r="FT75" s="21"/>
      <c r="FZ75" s="22"/>
      <c r="GB75" s="42">
        <f t="shared" si="7"/>
        <v>60</v>
      </c>
      <c r="GC75" s="12"/>
      <c r="GD75" s="18">
        <f>IF(STGY8[[#This Row],[SNO]]=0,0,IF(STGY8[[#This Row],[SNO]]=1,GJ$8,IF(GL$10, IF(GP74&gt;=GM$8,0,IF(GP74=0,GJ$8,GO74)), GO74)))</f>
        <v>0</v>
      </c>
      <c r="GE75" s="18" t="str">
        <f>IF(MAIN_STGY[[#This Row],[RSLT]]="","", MAIN_STGY[[#This Row],[RSLT]])</f>
        <v/>
      </c>
      <c r="GF7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5" s="18">
        <f>IF(STGY8[[#This Row],[SNO]]=0,0,IF(GL$10, IF(GP74&gt;=GM$8, 0, STGY8[[#This Row],[INS]]+GH74), STGY8[[#This Row],[INS]]+GH74))</f>
        <v>100</v>
      </c>
      <c r="GI75" s="18">
        <f>IF(STGY8[[#This Row],[SNO]]=0,0,IF(GL$10, IF(GP74&gt;=GM$8, 0, GI74+STGY8[[#This Row],[RTN]]), GI74+STGY8[[#This Row],[RTN]]))</f>
        <v>0</v>
      </c>
      <c r="GJ75" s="18">
        <f>STGY8[[#This Row],[RTN-TL]]-STGY8[[#This Row],[INS-TL]]</f>
        <v>-100</v>
      </c>
      <c r="GK75" s="18">
        <f>IF(STGY8[[#This Row],[SNO]]=0,0,IF(GL$10, IF(STGY8[[#This Row],[INS]]=0, 0, GN74), GN74))</f>
        <v>0</v>
      </c>
      <c r="GL75" s="18">
        <f>STGY8[[#This Row],[INS]]</f>
        <v>0</v>
      </c>
      <c r="GM75" s="18">
        <f>IF(STGY8[[#This Row],[WrL]]="Loss", (STGY8[[#This Row],[INS]]*(1 + GP$8/100)), IF(STGY8[[#This Row],[WrL]]="Won", (0), 0))</f>
        <v>0</v>
      </c>
      <c r="GN75" s="18">
        <f>IF(STGY8[[#This Row],[WrL]]="Loss", (STGY8[[#This Row],[PAM]]+STGY8[[#This Row],[LOS-TEN]]), IF(STGY8[[#This Row],[WrL]]="Won", (STGY8[[#This Row],[INS]]), 0))</f>
        <v>0</v>
      </c>
      <c r="GO75" s="18">
        <f>STGY8[[#This Row],[PAPT]]/2</f>
        <v>0</v>
      </c>
      <c r="GP75" s="43">
        <f>IF(STGY8[[#This Row],[SNO]]=0,0,IF(GL$10, IF(STGY8[[#This Row],[INS-TL]]=0, 0, STGY8[[#This Row],[PFT]]/STGY8[[#This Row],[INS-TL]]%), STGY8[[#This Row],[PFT]]/STGY8[[#This Row],[INS-TL]]%))</f>
        <v>-100</v>
      </c>
      <c r="GS75" s="20"/>
      <c r="GT75" s="21"/>
      <c r="GZ75" s="22"/>
      <c r="HB75" s="42">
        <f t="shared" si="8"/>
        <v>60</v>
      </c>
      <c r="HC75" s="12"/>
      <c r="HD75" s="18">
        <f>IF(STGY9[[#This Row],[SNO]]=0,0,IF(STGY9[[#This Row],[SNO]]=1,HJ$8,IF(HL$10, IF(HP74&gt;=HM$8,0,IF(HP74=0,HJ$8,HO74)), HO74)))</f>
        <v>0</v>
      </c>
      <c r="HE75" s="18" t="str">
        <f>IF(MAIN_STGY[[#This Row],[RSLT]]="","", MAIN_STGY[[#This Row],[RSLT]])</f>
        <v/>
      </c>
      <c r="HF7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5" s="18">
        <f>IF(STGY9[[#This Row],[SNO]]=0,0,IF(HL$10, IF(HP74&gt;=HM$8, 0, STGY9[[#This Row],[INS]]+HH74), STGY9[[#This Row],[INS]]+HH74))</f>
        <v>100</v>
      </c>
      <c r="HI75" s="18">
        <f>IF(STGY9[[#This Row],[SNO]]=0,0,IF(HL$10, IF(HP74&gt;=HM$8, 0, HI74+STGY9[[#This Row],[RTN]]), HI74+STGY9[[#This Row],[RTN]]))</f>
        <v>0</v>
      </c>
      <c r="HJ75" s="18">
        <f>STGY9[[#This Row],[RTN-TL]]-STGY9[[#This Row],[INS-TL]]</f>
        <v>-100</v>
      </c>
      <c r="HK75" s="18">
        <f>IF(STGY9[[#This Row],[SNO]]=0,0,IF(HL$10, IF(STGY9[[#This Row],[INS]]=0, 0, HN74), HN74))</f>
        <v>0</v>
      </c>
      <c r="HL75" s="18">
        <f>STGY9[[#This Row],[INS]]</f>
        <v>0</v>
      </c>
      <c r="HM75" s="18">
        <f>IF(STGY9[[#This Row],[WrL]]="Loss", (STGY9[[#This Row],[INS]]*(1 + HP$8/100)), IF(STGY9[[#This Row],[WrL]]="Won", (0), 0))</f>
        <v>0</v>
      </c>
      <c r="HN75" s="18">
        <f>IF(STGY9[[#This Row],[WrL]]="Loss", (STGY9[[#This Row],[PAM]]+STGY9[[#This Row],[LOS-TEN]]), IF(STGY9[[#This Row],[WrL]]="Won", (STGY9[[#This Row],[INS]]), 0))</f>
        <v>0</v>
      </c>
      <c r="HO75" s="18">
        <f>STGY9[[#This Row],[PAPT]]/2</f>
        <v>0</v>
      </c>
      <c r="HP75" s="43">
        <f>IF(STGY9[[#This Row],[SNO]]=0,0,IF(HL$10, IF(STGY9[[#This Row],[INS-TL]]=0, 0, STGY9[[#This Row],[PFT]]/STGY9[[#This Row],[INS-TL]]%), STGY9[[#This Row],[PFT]]/STGY9[[#This Row],[INS-TL]]%))</f>
        <v>-100</v>
      </c>
      <c r="HS75" s="20"/>
      <c r="HT75" s="21"/>
      <c r="HZ75" s="22"/>
      <c r="IB75" s="42">
        <f t="shared" si="9"/>
        <v>60</v>
      </c>
      <c r="IC75" s="12"/>
      <c r="ID75" s="18">
        <f>IF(STGY10[[#This Row],[SNO]]=0,0,IF(STGY10[[#This Row],[SNO]]=1,IJ$8,IF(IL$10, IF(IP74&gt;=IM$8,0,IF(IP74=0,IJ$8,IO74)), IO74)))</f>
        <v>0</v>
      </c>
      <c r="IE75" s="18" t="str">
        <f>IF(MAIN_STGY[[#This Row],[RSLT]]="","", MAIN_STGY[[#This Row],[RSLT]])</f>
        <v/>
      </c>
      <c r="IF7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5" s="18">
        <f>IF(STGY10[[#This Row],[SNO]]=0,0,IF(IL$10, IF(IP74&gt;=IM$8, 0, STGY10[[#This Row],[INS]]+IH74), STGY10[[#This Row],[INS]]+IH74))</f>
        <v>100</v>
      </c>
      <c r="II75" s="18">
        <f>IF(STGY10[[#This Row],[SNO]]=0,0,IF(IL$10, IF(IP74&gt;=IM$8, 0, II74+STGY10[[#This Row],[RTN]]), II74+STGY10[[#This Row],[RTN]]))</f>
        <v>0</v>
      </c>
      <c r="IJ75" s="18">
        <f>STGY10[[#This Row],[RTN-TL]]-STGY10[[#This Row],[INS-TL]]</f>
        <v>-100</v>
      </c>
      <c r="IK75" s="18">
        <f>IF(STGY10[[#This Row],[SNO]]=0,0,IF(IL$10, IF(STGY10[[#This Row],[INS]]=0, 0, IN74), IN74))</f>
        <v>0</v>
      </c>
      <c r="IL75" s="18">
        <f>STGY10[[#This Row],[INS]]</f>
        <v>0</v>
      </c>
      <c r="IM75" s="18">
        <f>IF(STGY10[[#This Row],[WrL]]="Loss", (STGY10[[#This Row],[INS]]*(1 + IP$8/100)), IF(STGY10[[#This Row],[WrL]]="Won", (0), 0))</f>
        <v>0</v>
      </c>
      <c r="IN75" s="18">
        <f>IF(STGY10[[#This Row],[WrL]]="Loss", (STGY10[[#This Row],[PAM]]+STGY10[[#This Row],[LOS-TEN]]), IF(STGY10[[#This Row],[WrL]]="Won", (STGY10[[#This Row],[INS]]), 0))</f>
        <v>0</v>
      </c>
      <c r="IO75" s="18">
        <f>STGY10[[#This Row],[PAPT]]/2</f>
        <v>0</v>
      </c>
      <c r="IP75" s="43">
        <f>IF(STGY10[[#This Row],[SNO]]=0,0,IF(IL$10, IF(STGY10[[#This Row],[INS-TL]]=0, 0, STGY10[[#This Row],[PFT]]/STGY10[[#This Row],[INS-TL]]%), STGY10[[#This Row],[PFT]]/STGY10[[#This Row],[INS-TL]]%))</f>
        <v>-100</v>
      </c>
      <c r="IS75" s="20"/>
      <c r="IT75" s="21"/>
      <c r="IZ75" s="22"/>
    </row>
    <row r="76" spans="2:260" ht="15.65" x14ac:dyDescent="0.3">
      <c r="B76" s="89">
        <f t="shared" si="10"/>
        <v>61</v>
      </c>
      <c r="C76" s="12"/>
      <c r="D76" s="18">
        <f>IF(MAIN_STGY[[#This Row],[SNO]]=0,0,IF(MAIN_STGY[[#This Row],[SNO]]=1,J$8,IF(L$10, IF(P75&gt;=M$8,0,IF(P75=0,J$8,O75)), O75)))</f>
        <v>0</v>
      </c>
      <c r="E76" s="12"/>
      <c r="F7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6" s="18">
        <f>IF(MAIN_STGY[[#This Row],[SNO]]=0,0,IF(L$10, IF(P75&gt;=M$8, 0, MAIN_STGY[[#This Row],[INS]]+H75), MAIN_STGY[[#This Row],[INS]]+H75))</f>
        <v>100</v>
      </c>
      <c r="I76" s="18">
        <f>IF(MAIN_STGY[[#This Row],[SNO]]=0,0,IF(L$10, IF(P75&gt;=M$8, 0, I75+MAIN_STGY[[#This Row],[RTN]]), I75+MAIN_STGY[[#This Row],[RTN]]))</f>
        <v>0</v>
      </c>
      <c r="J76" s="18">
        <f>MAIN_STGY[[#This Row],[RTN-TL]]-MAIN_STGY[[#This Row],[INS-TL]]</f>
        <v>-100</v>
      </c>
      <c r="K76" s="18">
        <f>IF(MAIN_STGY[[#This Row],[SNO]]=0,0,IF(L$10, IF(MAIN_STGY[[#This Row],[INS]]=0, 0, N75), N75))</f>
        <v>0</v>
      </c>
      <c r="L76" s="18">
        <f>MAIN_STGY[[#This Row],[INS]]</f>
        <v>0</v>
      </c>
      <c r="M76" s="18">
        <f>IF(MAIN_STGY[[#This Row],[WrL]]="Loss", (MAIN_STGY[[#This Row],[INS]]*(1 + P$8/100)), IF(MAIN_STGY[[#This Row],[WrL]]="Won", (0), 0))</f>
        <v>0</v>
      </c>
      <c r="N76" s="18">
        <f>IF(MAIN_STGY[[#This Row],[WrL]]="Loss", (MAIN_STGY[[#This Row],[PAM]]+MAIN_STGY[[#This Row],[LOS-TEN]]), IF(MAIN_STGY[[#This Row],[WrL]]="Won", (MAIN_STGY[[#This Row],[INS]]), 0))</f>
        <v>0</v>
      </c>
      <c r="O76" s="18">
        <f>MAIN_STGY[[#This Row],[PAPT]]/2</f>
        <v>0</v>
      </c>
      <c r="P7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6" s="91" t="str">
        <v>Strategy 06</v>
      </c>
      <c r="S76" s="92">
        <v>0</v>
      </c>
      <c r="T76" s="93">
        <v>100</v>
      </c>
      <c r="U76" s="85"/>
      <c r="V76" s="44"/>
      <c r="W76" s="55"/>
      <c r="X76" s="44"/>
      <c r="Z76" s="22"/>
      <c r="AB76" s="42">
        <f t="shared" si="1"/>
        <v>61</v>
      </c>
      <c r="AC76" s="12"/>
      <c r="AD76" s="18">
        <f>IF(STGY2[[#This Row],[SNO]]=0,0,IF(STGY2[[#This Row],[SNO]]=1,AJ$8,IF(AL$10, IF(AP75&gt;=AM$8,0,IF(AP75=0,AJ$8,AO75)), AO75)))</f>
        <v>0</v>
      </c>
      <c r="AE76" s="18" t="str">
        <f>IF(MAIN_STGY[[#This Row],[RSLT]]="","", MAIN_STGY[[#This Row],[RSLT]])</f>
        <v/>
      </c>
      <c r="AF7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6" s="18">
        <f>IF(STGY2[[#This Row],[SNO]]=0,0,IF(AL$10, IF(AP75&gt;=AM$8, 0, STGY2[[#This Row],[INS]]+AH75), STGY2[[#This Row],[INS]]+AH75))</f>
        <v>100</v>
      </c>
      <c r="AI76" s="18">
        <f>IF(STGY2[[#This Row],[SNO]]=0,0,IF(AL$10, IF(AP75&gt;=AM$8, 0, AI75+STGY2[[#This Row],[RTN]]), AI75+STGY2[[#This Row],[RTN]]))</f>
        <v>0</v>
      </c>
      <c r="AJ76" s="18">
        <f>STGY2[[#This Row],[RTN-TL]]-STGY2[[#This Row],[INS-TL]]</f>
        <v>-100</v>
      </c>
      <c r="AK76" s="18">
        <f>IF(STGY2[[#This Row],[SNO]]=0,0,IF(AL$10, IF(STGY2[[#This Row],[INS]]=0, 0, AN75), AN75))</f>
        <v>0</v>
      </c>
      <c r="AL76" s="18">
        <f>STGY2[[#This Row],[INS]]</f>
        <v>0</v>
      </c>
      <c r="AM76" s="18">
        <f>IF(STGY2[[#This Row],[WrL]]="Loss", (STGY2[[#This Row],[INS]]*(1 + AP$8/100)), IF(STGY2[[#This Row],[WrL]]="Won", (0), 0))</f>
        <v>0</v>
      </c>
      <c r="AN76" s="18">
        <f>IF(STGY2[[#This Row],[WrL]]="Loss", (STGY2[[#This Row],[PAM]]+STGY2[[#This Row],[LOS-TEN]]), IF(STGY2[[#This Row],[WrL]]="Won", (STGY2[[#This Row],[INS]]), 0))</f>
        <v>0</v>
      </c>
      <c r="AO76" s="18">
        <f>STGY2[[#This Row],[PAPT]]/2</f>
        <v>0</v>
      </c>
      <c r="AP76" s="43">
        <f>IF(STGY2[[#This Row],[SNO]]=0,0,IF(AL$10, IF(STGY2[[#This Row],[INS-TL]]=0, 0, STGY2[[#This Row],[PFT]]/STGY2[[#This Row],[INS-TL]]%), STGY2[[#This Row],[PFT]]/STGY2[[#This Row],[INS-TL]]%))</f>
        <v>-100</v>
      </c>
      <c r="AS76" s="20"/>
      <c r="AT76" s="21"/>
      <c r="AZ76" s="22"/>
      <c r="BB76" s="42">
        <f t="shared" si="2"/>
        <v>61</v>
      </c>
      <c r="BC76" s="12"/>
      <c r="BD76" s="18">
        <f>IF(STGY3[[#This Row],[SNO]]=0,0,IF(STGY3[[#This Row],[SNO]]=1,BJ$8,IF(BL$10, IF(BP75&gt;=BM$8,0,IF(BP75=0,BJ$8,BO75)), BO75)))</f>
        <v>0</v>
      </c>
      <c r="BE76" s="18" t="str">
        <f>IF(MAIN_STGY[[#This Row],[RSLT]]="","", MAIN_STGY[[#This Row],[RSLT]])</f>
        <v/>
      </c>
      <c r="BF7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6" s="18">
        <f>IF(STGY3[[#This Row],[SNO]]=0,0,IF(BL$10, IF(BP75&gt;=BM$8, 0, STGY3[[#This Row],[INS]]+BH75), STGY3[[#This Row],[INS]]+BH75))</f>
        <v>100</v>
      </c>
      <c r="BI76" s="18">
        <f>IF(STGY3[[#This Row],[SNO]]=0,0,IF(BL$10, IF(BP75&gt;=BM$8, 0, BI75+STGY3[[#This Row],[RTN]]), BI75+STGY3[[#This Row],[RTN]]))</f>
        <v>0</v>
      </c>
      <c r="BJ76" s="18">
        <f>STGY3[[#This Row],[RTN-TL]]-STGY3[[#This Row],[INS-TL]]</f>
        <v>-100</v>
      </c>
      <c r="BK76" s="18">
        <f>IF(STGY3[[#This Row],[SNO]]=0,0,IF(BL$10, IF(STGY3[[#This Row],[INS]]=0, 0, BN75), BN75))</f>
        <v>0</v>
      </c>
      <c r="BL76" s="18">
        <f>STGY3[[#This Row],[INS]]</f>
        <v>0</v>
      </c>
      <c r="BM76" s="18">
        <f>IF(STGY3[[#This Row],[WrL]]="Loss", (STGY3[[#This Row],[INS]]*(1 + BP$8/100)), IF(STGY3[[#This Row],[WrL]]="Won", (0), 0))</f>
        <v>0</v>
      </c>
      <c r="BN76" s="18">
        <f>IF(STGY3[[#This Row],[WrL]]="Loss", (STGY3[[#This Row],[PAM]]+STGY3[[#This Row],[LOS-TEN]]), IF(STGY3[[#This Row],[WrL]]="Won", (STGY3[[#This Row],[INS]]), 0))</f>
        <v>0</v>
      </c>
      <c r="BO76" s="18">
        <f>STGY3[[#This Row],[PAPT]]/2</f>
        <v>0</v>
      </c>
      <c r="BP76" s="43">
        <f>IF(STGY3[[#This Row],[SNO]]=0,0,IF(BL$10, IF(STGY3[[#This Row],[INS-TL]]=0, 0, STGY3[[#This Row],[PFT]]/STGY3[[#This Row],[INS-TL]]%), STGY3[[#This Row],[PFT]]/STGY3[[#This Row],[INS-TL]]%))</f>
        <v>-100</v>
      </c>
      <c r="BS76" s="20"/>
      <c r="BT76" s="21"/>
      <c r="BZ76" s="22"/>
      <c r="CB76" s="42">
        <f t="shared" si="3"/>
        <v>61</v>
      </c>
      <c r="CC76" s="12"/>
      <c r="CD76" s="18">
        <f>IF(STGY4[[#This Row],[SNO]]=0,0,IF(STGY4[[#This Row],[SNO]]=1,CJ$8,IF(CL$10, IF(CP75&gt;=CM$8,0,IF(CP75=0,CJ$8,CO75)), CO75)))</f>
        <v>0</v>
      </c>
      <c r="CE76" s="18" t="str">
        <f>IF(MAIN_STGY[[#This Row],[RSLT]]="","", MAIN_STGY[[#This Row],[RSLT]])</f>
        <v/>
      </c>
      <c r="CF7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6" s="18">
        <f>IF(STGY4[[#This Row],[SNO]]=0,0,IF(CL$10, IF(CP75&gt;=CM$8, 0, STGY4[[#This Row],[INS]]+CH75), STGY4[[#This Row],[INS]]+CH75))</f>
        <v>100</v>
      </c>
      <c r="CI76" s="18">
        <f>IF(STGY4[[#This Row],[SNO]]=0,0,IF(CL$10, IF(CP75&gt;=CM$8, 0, CI75+STGY4[[#This Row],[RTN]]), CI75+STGY4[[#This Row],[RTN]]))</f>
        <v>0</v>
      </c>
      <c r="CJ76" s="18">
        <f>STGY4[[#This Row],[RTN-TL]]-STGY4[[#This Row],[INS-TL]]</f>
        <v>-100</v>
      </c>
      <c r="CK76" s="18">
        <f>IF(STGY4[[#This Row],[SNO]]=0,0,IF(CL$10, IF(STGY4[[#This Row],[INS]]=0, 0, CN75), CN75))</f>
        <v>0</v>
      </c>
      <c r="CL76" s="18">
        <f>STGY4[[#This Row],[INS]]</f>
        <v>0</v>
      </c>
      <c r="CM76" s="18">
        <f>IF(STGY4[[#This Row],[WrL]]="Loss", (STGY4[[#This Row],[INS]]*(1 + CP$8/100)), IF(STGY4[[#This Row],[WrL]]="Won", (0), 0))</f>
        <v>0</v>
      </c>
      <c r="CN76" s="18">
        <f>IF(STGY4[[#This Row],[WrL]]="Loss", (STGY4[[#This Row],[PAM]]+STGY4[[#This Row],[LOS-TEN]]), IF(STGY4[[#This Row],[WrL]]="Won", (STGY4[[#This Row],[INS]]), 0))</f>
        <v>0</v>
      </c>
      <c r="CO76" s="18">
        <f>STGY4[[#This Row],[PAPT]]/2</f>
        <v>0</v>
      </c>
      <c r="CP76" s="43">
        <f>IF(STGY4[[#This Row],[SNO]]=0,0,IF(CL$10, IF(STGY4[[#This Row],[INS-TL]]=0, 0, STGY4[[#This Row],[PFT]]/STGY4[[#This Row],[INS-TL]]%), STGY4[[#This Row],[PFT]]/STGY4[[#This Row],[INS-TL]]%))</f>
        <v>-100</v>
      </c>
      <c r="CS76" s="20"/>
      <c r="CT76" s="21"/>
      <c r="CZ76" s="22"/>
      <c r="DB76" s="42">
        <f t="shared" si="4"/>
        <v>61</v>
      </c>
      <c r="DC76" s="12"/>
      <c r="DD76" s="18">
        <f>IF(STGY5[[#This Row],[SNO]]=0,0,IF(STGY5[[#This Row],[SNO]]=1,DJ$8,IF(DL$10, IF(DP75&gt;=DM$8,0,IF(DP75=0,DJ$8,DO75)), DO75)))</f>
        <v>0</v>
      </c>
      <c r="DE76" s="18" t="str">
        <f>IF(MAIN_STGY[[#This Row],[RSLT]]="","", MAIN_STGY[[#This Row],[RSLT]])</f>
        <v/>
      </c>
      <c r="DF7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6" s="18">
        <f>IF(STGY5[[#This Row],[SNO]]=0,0,IF(DL$10, IF(DP75&gt;=DM$8, 0, STGY5[[#This Row],[INS]]+DH75), STGY5[[#This Row],[INS]]+DH75))</f>
        <v>100</v>
      </c>
      <c r="DI76" s="18">
        <f>IF(STGY5[[#This Row],[SNO]]=0,0,IF(DL$10, IF(DP75&gt;=DM$8, 0, DI75+STGY5[[#This Row],[RTN]]), DI75+STGY5[[#This Row],[RTN]]))</f>
        <v>0</v>
      </c>
      <c r="DJ76" s="18">
        <f>STGY5[[#This Row],[RTN-TL]]-STGY5[[#This Row],[INS-TL]]</f>
        <v>-100</v>
      </c>
      <c r="DK76" s="18">
        <f>IF(STGY5[[#This Row],[SNO]]=0,0,IF(DL$10, IF(STGY5[[#This Row],[INS]]=0, 0, DN75), DN75))</f>
        <v>0</v>
      </c>
      <c r="DL76" s="18">
        <f>STGY5[[#This Row],[INS]]</f>
        <v>0</v>
      </c>
      <c r="DM76" s="18">
        <f>IF(STGY5[[#This Row],[WrL]]="Loss", (STGY5[[#This Row],[INS]]*(1 + DP$8/100)), IF(STGY5[[#This Row],[WrL]]="Won", (0), 0))</f>
        <v>0</v>
      </c>
      <c r="DN76" s="18">
        <f>IF(STGY5[[#This Row],[WrL]]="Loss", (STGY5[[#This Row],[PAM]]+STGY5[[#This Row],[LOS-TEN]]), IF(STGY5[[#This Row],[WrL]]="Won", (STGY5[[#This Row],[INS]]), 0))</f>
        <v>0</v>
      </c>
      <c r="DO76" s="18">
        <f>STGY5[[#This Row],[PAPT]]/2</f>
        <v>0</v>
      </c>
      <c r="DP76" s="43">
        <f>IF(STGY5[[#This Row],[SNO]]=0,0,IF(DL$10, IF(STGY5[[#This Row],[INS-TL]]=0, 0, STGY5[[#This Row],[PFT]]/STGY5[[#This Row],[INS-TL]]%), STGY5[[#This Row],[PFT]]/STGY5[[#This Row],[INS-TL]]%))</f>
        <v>-100</v>
      </c>
      <c r="DS76" s="20"/>
      <c r="DT76" s="21"/>
      <c r="DZ76" s="22"/>
      <c r="EB76" s="42">
        <f t="shared" si="5"/>
        <v>61</v>
      </c>
      <c r="EC76" s="12"/>
      <c r="ED76" s="18">
        <f>IF(STGY6[[#This Row],[SNO]]=0,0,IF(STGY6[[#This Row],[SNO]]=1,EJ$8,IF(EL$10, IF(EP75&gt;=EM$8,0,IF(EP75=0,EJ$8,EO75)), EO75)))</f>
        <v>0</v>
      </c>
      <c r="EE76" s="18" t="str">
        <f>IF(MAIN_STGY[[#This Row],[RSLT]]="","", MAIN_STGY[[#This Row],[RSLT]])</f>
        <v/>
      </c>
      <c r="EF7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6" s="18">
        <f>IF(STGY6[[#This Row],[SNO]]=0,0,IF(EL$10, IF(EP75&gt;=EM$8, 0, STGY6[[#This Row],[INS]]+EH75), STGY6[[#This Row],[INS]]+EH75))</f>
        <v>100</v>
      </c>
      <c r="EI76" s="18">
        <f>IF(STGY6[[#This Row],[SNO]]=0,0,IF(EL$10, IF(EP75&gt;=EM$8, 0, EI75+STGY6[[#This Row],[RTN]]), EI75+STGY6[[#This Row],[RTN]]))</f>
        <v>0</v>
      </c>
      <c r="EJ76" s="18">
        <f>STGY6[[#This Row],[RTN-TL]]-STGY6[[#This Row],[INS-TL]]</f>
        <v>-100</v>
      </c>
      <c r="EK76" s="18">
        <f>IF(STGY6[[#This Row],[SNO]]=0,0,IF(EL$10, IF(STGY6[[#This Row],[INS]]=0, 0, EN75), EN75))</f>
        <v>0</v>
      </c>
      <c r="EL76" s="18">
        <f>STGY6[[#This Row],[INS]]</f>
        <v>0</v>
      </c>
      <c r="EM76" s="18">
        <f>IF(STGY6[[#This Row],[WrL]]="Loss", (STGY6[[#This Row],[INS]]*(1 + EP$8/100)), IF(STGY6[[#This Row],[WrL]]="Won", (0), 0))</f>
        <v>0</v>
      </c>
      <c r="EN76" s="18">
        <f>IF(STGY6[[#This Row],[WrL]]="Loss", (STGY6[[#This Row],[PAM]]+STGY6[[#This Row],[LOS-TEN]]), IF(STGY6[[#This Row],[WrL]]="Won", (STGY6[[#This Row],[INS]]), 0))</f>
        <v>0</v>
      </c>
      <c r="EO76" s="18">
        <f>STGY6[[#This Row],[PAPT]]/2</f>
        <v>0</v>
      </c>
      <c r="EP76" s="43">
        <f>IF(STGY6[[#This Row],[SNO]]=0,0,IF(EL$10, IF(STGY6[[#This Row],[INS-TL]]=0, 0, STGY6[[#This Row],[PFT]]/STGY6[[#This Row],[INS-TL]]%), STGY6[[#This Row],[PFT]]/STGY6[[#This Row],[INS-TL]]%))</f>
        <v>-100</v>
      </c>
      <c r="ES76" s="20"/>
      <c r="ET76" s="21"/>
      <c r="EZ76" s="22"/>
      <c r="FB76" s="42">
        <f t="shared" si="6"/>
        <v>61</v>
      </c>
      <c r="FC76" s="12"/>
      <c r="FD76" s="18">
        <f>IF(STGY7[[#This Row],[SNO]]=0,0,IF(STGY7[[#This Row],[SNO]]=1,FJ$8,IF(FL$10, IF(FP75&gt;=FM$8,0,IF(FP75=0,FJ$8,FO75)), FO75)))</f>
        <v>0</v>
      </c>
      <c r="FE76" s="18" t="str">
        <f>IF(MAIN_STGY[[#This Row],[RSLT]]="","", MAIN_STGY[[#This Row],[RSLT]])</f>
        <v/>
      </c>
      <c r="FF7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6" s="18">
        <f>IF(STGY7[[#This Row],[SNO]]=0,0,IF(FL$10, IF(FP75&gt;=FM$8, 0, STGY7[[#This Row],[INS]]+FH75), STGY7[[#This Row],[INS]]+FH75))</f>
        <v>100</v>
      </c>
      <c r="FI76" s="18">
        <f>IF(STGY7[[#This Row],[SNO]]=0,0,IF(FL$10, IF(FP75&gt;=FM$8, 0, FI75+STGY7[[#This Row],[RTN]]), FI75+STGY7[[#This Row],[RTN]]))</f>
        <v>0</v>
      </c>
      <c r="FJ76" s="18">
        <f>STGY7[[#This Row],[RTN-TL]]-STGY7[[#This Row],[INS-TL]]</f>
        <v>-100</v>
      </c>
      <c r="FK76" s="18">
        <f>IF(STGY7[[#This Row],[SNO]]=0,0,IF(FL$10, IF(STGY7[[#This Row],[INS]]=0, 0, FN75), FN75))</f>
        <v>0</v>
      </c>
      <c r="FL76" s="18">
        <f>STGY7[[#This Row],[INS]]</f>
        <v>0</v>
      </c>
      <c r="FM76" s="18">
        <f>IF(STGY7[[#This Row],[WrL]]="Loss", (STGY7[[#This Row],[INS]]*(1 + FP$8/100)), IF(STGY7[[#This Row],[WrL]]="Won", (0), 0))</f>
        <v>0</v>
      </c>
      <c r="FN76" s="18">
        <f>IF(STGY7[[#This Row],[WrL]]="Loss", (STGY7[[#This Row],[PAM]]+STGY7[[#This Row],[LOS-TEN]]), IF(STGY7[[#This Row],[WrL]]="Won", (STGY7[[#This Row],[INS]]), 0))</f>
        <v>0</v>
      </c>
      <c r="FO76" s="18">
        <f>STGY7[[#This Row],[PAPT]]/2</f>
        <v>0</v>
      </c>
      <c r="FP76" s="43">
        <f>IF(STGY7[[#This Row],[SNO]]=0,0,IF(FL$10, IF(STGY7[[#This Row],[INS-TL]]=0, 0, STGY7[[#This Row],[PFT]]/STGY7[[#This Row],[INS-TL]]%), STGY7[[#This Row],[PFT]]/STGY7[[#This Row],[INS-TL]]%))</f>
        <v>-100</v>
      </c>
      <c r="FS76" s="20"/>
      <c r="FT76" s="21"/>
      <c r="FZ76" s="22"/>
      <c r="GB76" s="42">
        <f t="shared" si="7"/>
        <v>61</v>
      </c>
      <c r="GC76" s="12"/>
      <c r="GD76" s="18">
        <f>IF(STGY8[[#This Row],[SNO]]=0,0,IF(STGY8[[#This Row],[SNO]]=1,GJ$8,IF(GL$10, IF(GP75&gt;=GM$8,0,IF(GP75=0,GJ$8,GO75)), GO75)))</f>
        <v>0</v>
      </c>
      <c r="GE76" s="18" t="str">
        <f>IF(MAIN_STGY[[#This Row],[RSLT]]="","", MAIN_STGY[[#This Row],[RSLT]])</f>
        <v/>
      </c>
      <c r="GF7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6" s="18">
        <f>IF(STGY8[[#This Row],[SNO]]=0,0,IF(GL$10, IF(GP75&gt;=GM$8, 0, STGY8[[#This Row],[INS]]+GH75), STGY8[[#This Row],[INS]]+GH75))</f>
        <v>100</v>
      </c>
      <c r="GI76" s="18">
        <f>IF(STGY8[[#This Row],[SNO]]=0,0,IF(GL$10, IF(GP75&gt;=GM$8, 0, GI75+STGY8[[#This Row],[RTN]]), GI75+STGY8[[#This Row],[RTN]]))</f>
        <v>0</v>
      </c>
      <c r="GJ76" s="18">
        <f>STGY8[[#This Row],[RTN-TL]]-STGY8[[#This Row],[INS-TL]]</f>
        <v>-100</v>
      </c>
      <c r="GK76" s="18">
        <f>IF(STGY8[[#This Row],[SNO]]=0,0,IF(GL$10, IF(STGY8[[#This Row],[INS]]=0, 0, GN75), GN75))</f>
        <v>0</v>
      </c>
      <c r="GL76" s="18">
        <f>STGY8[[#This Row],[INS]]</f>
        <v>0</v>
      </c>
      <c r="GM76" s="18">
        <f>IF(STGY8[[#This Row],[WrL]]="Loss", (STGY8[[#This Row],[INS]]*(1 + GP$8/100)), IF(STGY8[[#This Row],[WrL]]="Won", (0), 0))</f>
        <v>0</v>
      </c>
      <c r="GN76" s="18">
        <f>IF(STGY8[[#This Row],[WrL]]="Loss", (STGY8[[#This Row],[PAM]]+STGY8[[#This Row],[LOS-TEN]]), IF(STGY8[[#This Row],[WrL]]="Won", (STGY8[[#This Row],[INS]]), 0))</f>
        <v>0</v>
      </c>
      <c r="GO76" s="18">
        <f>STGY8[[#This Row],[PAPT]]/2</f>
        <v>0</v>
      </c>
      <c r="GP76" s="43">
        <f>IF(STGY8[[#This Row],[SNO]]=0,0,IF(GL$10, IF(STGY8[[#This Row],[INS-TL]]=0, 0, STGY8[[#This Row],[PFT]]/STGY8[[#This Row],[INS-TL]]%), STGY8[[#This Row],[PFT]]/STGY8[[#This Row],[INS-TL]]%))</f>
        <v>-100</v>
      </c>
      <c r="GS76" s="20"/>
      <c r="GT76" s="21"/>
      <c r="GZ76" s="22"/>
      <c r="HB76" s="42">
        <f t="shared" si="8"/>
        <v>61</v>
      </c>
      <c r="HC76" s="12"/>
      <c r="HD76" s="18">
        <f>IF(STGY9[[#This Row],[SNO]]=0,0,IF(STGY9[[#This Row],[SNO]]=1,HJ$8,IF(HL$10, IF(HP75&gt;=HM$8,0,IF(HP75=0,HJ$8,HO75)), HO75)))</f>
        <v>0</v>
      </c>
      <c r="HE76" s="18" t="str">
        <f>IF(MAIN_STGY[[#This Row],[RSLT]]="","", MAIN_STGY[[#This Row],[RSLT]])</f>
        <v/>
      </c>
      <c r="HF7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6" s="18">
        <f>IF(STGY9[[#This Row],[SNO]]=0,0,IF(HL$10, IF(HP75&gt;=HM$8, 0, STGY9[[#This Row],[INS]]+HH75), STGY9[[#This Row],[INS]]+HH75))</f>
        <v>100</v>
      </c>
      <c r="HI76" s="18">
        <f>IF(STGY9[[#This Row],[SNO]]=0,0,IF(HL$10, IF(HP75&gt;=HM$8, 0, HI75+STGY9[[#This Row],[RTN]]), HI75+STGY9[[#This Row],[RTN]]))</f>
        <v>0</v>
      </c>
      <c r="HJ76" s="18">
        <f>STGY9[[#This Row],[RTN-TL]]-STGY9[[#This Row],[INS-TL]]</f>
        <v>-100</v>
      </c>
      <c r="HK76" s="18">
        <f>IF(STGY9[[#This Row],[SNO]]=0,0,IF(HL$10, IF(STGY9[[#This Row],[INS]]=0, 0, HN75), HN75))</f>
        <v>0</v>
      </c>
      <c r="HL76" s="18">
        <f>STGY9[[#This Row],[INS]]</f>
        <v>0</v>
      </c>
      <c r="HM76" s="18">
        <f>IF(STGY9[[#This Row],[WrL]]="Loss", (STGY9[[#This Row],[INS]]*(1 + HP$8/100)), IF(STGY9[[#This Row],[WrL]]="Won", (0), 0))</f>
        <v>0</v>
      </c>
      <c r="HN76" s="18">
        <f>IF(STGY9[[#This Row],[WrL]]="Loss", (STGY9[[#This Row],[PAM]]+STGY9[[#This Row],[LOS-TEN]]), IF(STGY9[[#This Row],[WrL]]="Won", (STGY9[[#This Row],[INS]]), 0))</f>
        <v>0</v>
      </c>
      <c r="HO76" s="18">
        <f>STGY9[[#This Row],[PAPT]]/2</f>
        <v>0</v>
      </c>
      <c r="HP76" s="43">
        <f>IF(STGY9[[#This Row],[SNO]]=0,0,IF(HL$10, IF(STGY9[[#This Row],[INS-TL]]=0, 0, STGY9[[#This Row],[PFT]]/STGY9[[#This Row],[INS-TL]]%), STGY9[[#This Row],[PFT]]/STGY9[[#This Row],[INS-TL]]%))</f>
        <v>-100</v>
      </c>
      <c r="HS76" s="20"/>
      <c r="HT76" s="21"/>
      <c r="HZ76" s="22"/>
      <c r="IB76" s="42">
        <f t="shared" si="9"/>
        <v>61</v>
      </c>
      <c r="IC76" s="12"/>
      <c r="ID76" s="18">
        <f>IF(STGY10[[#This Row],[SNO]]=0,0,IF(STGY10[[#This Row],[SNO]]=1,IJ$8,IF(IL$10, IF(IP75&gt;=IM$8,0,IF(IP75=0,IJ$8,IO75)), IO75)))</f>
        <v>0</v>
      </c>
      <c r="IE76" s="18" t="str">
        <f>IF(MAIN_STGY[[#This Row],[RSLT]]="","", MAIN_STGY[[#This Row],[RSLT]])</f>
        <v/>
      </c>
      <c r="IF7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6" s="18">
        <f>IF(STGY10[[#This Row],[SNO]]=0,0,IF(IL$10, IF(IP75&gt;=IM$8, 0, STGY10[[#This Row],[INS]]+IH75), STGY10[[#This Row],[INS]]+IH75))</f>
        <v>100</v>
      </c>
      <c r="II76" s="18">
        <f>IF(STGY10[[#This Row],[SNO]]=0,0,IF(IL$10, IF(IP75&gt;=IM$8, 0, II75+STGY10[[#This Row],[RTN]]), II75+STGY10[[#This Row],[RTN]]))</f>
        <v>0</v>
      </c>
      <c r="IJ76" s="18">
        <f>STGY10[[#This Row],[RTN-TL]]-STGY10[[#This Row],[INS-TL]]</f>
        <v>-100</v>
      </c>
      <c r="IK76" s="18">
        <f>IF(STGY10[[#This Row],[SNO]]=0,0,IF(IL$10, IF(STGY10[[#This Row],[INS]]=0, 0, IN75), IN75))</f>
        <v>0</v>
      </c>
      <c r="IL76" s="18">
        <f>STGY10[[#This Row],[INS]]</f>
        <v>0</v>
      </c>
      <c r="IM76" s="18">
        <f>IF(STGY10[[#This Row],[WrL]]="Loss", (STGY10[[#This Row],[INS]]*(1 + IP$8/100)), IF(STGY10[[#This Row],[WrL]]="Won", (0), 0))</f>
        <v>0</v>
      </c>
      <c r="IN76" s="18">
        <f>IF(STGY10[[#This Row],[WrL]]="Loss", (STGY10[[#This Row],[PAM]]+STGY10[[#This Row],[LOS-TEN]]), IF(STGY10[[#This Row],[WrL]]="Won", (STGY10[[#This Row],[INS]]), 0))</f>
        <v>0</v>
      </c>
      <c r="IO76" s="18">
        <f>STGY10[[#This Row],[PAPT]]/2</f>
        <v>0</v>
      </c>
      <c r="IP76" s="43">
        <f>IF(STGY10[[#This Row],[SNO]]=0,0,IF(IL$10, IF(STGY10[[#This Row],[INS-TL]]=0, 0, STGY10[[#This Row],[PFT]]/STGY10[[#This Row],[INS-TL]]%), STGY10[[#This Row],[PFT]]/STGY10[[#This Row],[INS-TL]]%))</f>
        <v>-100</v>
      </c>
      <c r="IS76" s="20"/>
      <c r="IT76" s="21"/>
      <c r="IZ76" s="22"/>
    </row>
    <row r="77" spans="2:260" ht="15.65" x14ac:dyDescent="0.3">
      <c r="B77" s="89">
        <f t="shared" si="10"/>
        <v>62</v>
      </c>
      <c r="C77" s="12"/>
      <c r="D77" s="18">
        <f>IF(MAIN_STGY[[#This Row],[SNO]]=0,0,IF(MAIN_STGY[[#This Row],[SNO]]=1,J$8,IF(L$10, IF(P76&gt;=M$8,0,IF(P76=0,J$8,O76)), O76)))</f>
        <v>0</v>
      </c>
      <c r="E77" s="12"/>
      <c r="F7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7" s="18">
        <f>IF(MAIN_STGY[[#This Row],[SNO]]=0,0,IF(L$10, IF(P76&gt;=M$8, 0, MAIN_STGY[[#This Row],[INS]]+H76), MAIN_STGY[[#This Row],[INS]]+H76))</f>
        <v>100</v>
      </c>
      <c r="I77" s="18">
        <f>IF(MAIN_STGY[[#This Row],[SNO]]=0,0,IF(L$10, IF(P76&gt;=M$8, 0, I76+MAIN_STGY[[#This Row],[RTN]]), I76+MAIN_STGY[[#This Row],[RTN]]))</f>
        <v>0</v>
      </c>
      <c r="J77" s="18">
        <f>MAIN_STGY[[#This Row],[RTN-TL]]-MAIN_STGY[[#This Row],[INS-TL]]</f>
        <v>-100</v>
      </c>
      <c r="K77" s="18">
        <f>IF(MAIN_STGY[[#This Row],[SNO]]=0,0,IF(L$10, IF(MAIN_STGY[[#This Row],[INS]]=0, 0, N76), N76))</f>
        <v>0</v>
      </c>
      <c r="L77" s="18">
        <f>MAIN_STGY[[#This Row],[INS]]</f>
        <v>0</v>
      </c>
      <c r="M77" s="18">
        <f>IF(MAIN_STGY[[#This Row],[WrL]]="Loss", (MAIN_STGY[[#This Row],[INS]]*(1 + P$8/100)), IF(MAIN_STGY[[#This Row],[WrL]]="Won", (0), 0))</f>
        <v>0</v>
      </c>
      <c r="N77" s="18">
        <f>IF(MAIN_STGY[[#This Row],[WrL]]="Loss", (MAIN_STGY[[#This Row],[PAM]]+MAIN_STGY[[#This Row],[LOS-TEN]]), IF(MAIN_STGY[[#This Row],[WrL]]="Won", (MAIN_STGY[[#This Row],[INS]]), 0))</f>
        <v>0</v>
      </c>
      <c r="O77" s="18">
        <f>MAIN_STGY[[#This Row],[PAPT]]/2</f>
        <v>0</v>
      </c>
      <c r="P7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7" s="91" t="str">
        <v>Strategy 07</v>
      </c>
      <c r="S77" s="92">
        <v>0</v>
      </c>
      <c r="T77" s="93">
        <v>100</v>
      </c>
      <c r="U77" s="85"/>
      <c r="V77" s="44"/>
      <c r="W77" s="55"/>
      <c r="X77" s="44"/>
      <c r="Z77" s="22"/>
      <c r="AB77" s="42">
        <f t="shared" si="1"/>
        <v>62</v>
      </c>
      <c r="AC77" s="12"/>
      <c r="AD77" s="18">
        <f>IF(STGY2[[#This Row],[SNO]]=0,0,IF(STGY2[[#This Row],[SNO]]=1,AJ$8,IF(AL$10, IF(AP76&gt;=AM$8,0,IF(AP76=0,AJ$8,AO76)), AO76)))</f>
        <v>0</v>
      </c>
      <c r="AE77" s="18" t="str">
        <f>IF(MAIN_STGY[[#This Row],[RSLT]]="","", MAIN_STGY[[#This Row],[RSLT]])</f>
        <v/>
      </c>
      <c r="AF7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7" s="18">
        <f>IF(STGY2[[#This Row],[SNO]]=0,0,IF(AL$10, IF(AP76&gt;=AM$8, 0, STGY2[[#This Row],[INS]]+AH76), STGY2[[#This Row],[INS]]+AH76))</f>
        <v>100</v>
      </c>
      <c r="AI77" s="18">
        <f>IF(STGY2[[#This Row],[SNO]]=0,0,IF(AL$10, IF(AP76&gt;=AM$8, 0, AI76+STGY2[[#This Row],[RTN]]), AI76+STGY2[[#This Row],[RTN]]))</f>
        <v>0</v>
      </c>
      <c r="AJ77" s="18">
        <f>STGY2[[#This Row],[RTN-TL]]-STGY2[[#This Row],[INS-TL]]</f>
        <v>-100</v>
      </c>
      <c r="AK77" s="18">
        <f>IF(STGY2[[#This Row],[SNO]]=0,0,IF(AL$10, IF(STGY2[[#This Row],[INS]]=0, 0, AN76), AN76))</f>
        <v>0</v>
      </c>
      <c r="AL77" s="18">
        <f>STGY2[[#This Row],[INS]]</f>
        <v>0</v>
      </c>
      <c r="AM77" s="18">
        <f>IF(STGY2[[#This Row],[WrL]]="Loss", (STGY2[[#This Row],[INS]]*(1 + AP$8/100)), IF(STGY2[[#This Row],[WrL]]="Won", (0), 0))</f>
        <v>0</v>
      </c>
      <c r="AN77" s="18">
        <f>IF(STGY2[[#This Row],[WrL]]="Loss", (STGY2[[#This Row],[PAM]]+STGY2[[#This Row],[LOS-TEN]]), IF(STGY2[[#This Row],[WrL]]="Won", (STGY2[[#This Row],[INS]]), 0))</f>
        <v>0</v>
      </c>
      <c r="AO77" s="18">
        <f>STGY2[[#This Row],[PAPT]]/2</f>
        <v>0</v>
      </c>
      <c r="AP77" s="43">
        <f>IF(STGY2[[#This Row],[SNO]]=0,0,IF(AL$10, IF(STGY2[[#This Row],[INS-TL]]=0, 0, STGY2[[#This Row],[PFT]]/STGY2[[#This Row],[INS-TL]]%), STGY2[[#This Row],[PFT]]/STGY2[[#This Row],[INS-TL]]%))</f>
        <v>-100</v>
      </c>
      <c r="AS77" s="20"/>
      <c r="AT77" s="21"/>
      <c r="AZ77" s="22"/>
      <c r="BB77" s="42">
        <f t="shared" si="2"/>
        <v>62</v>
      </c>
      <c r="BC77" s="12"/>
      <c r="BD77" s="18">
        <f>IF(STGY3[[#This Row],[SNO]]=0,0,IF(STGY3[[#This Row],[SNO]]=1,BJ$8,IF(BL$10, IF(BP76&gt;=BM$8,0,IF(BP76=0,BJ$8,BO76)), BO76)))</f>
        <v>0</v>
      </c>
      <c r="BE77" s="18" t="str">
        <f>IF(MAIN_STGY[[#This Row],[RSLT]]="","", MAIN_STGY[[#This Row],[RSLT]])</f>
        <v/>
      </c>
      <c r="BF7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7" s="18">
        <f>IF(STGY3[[#This Row],[SNO]]=0,0,IF(BL$10, IF(BP76&gt;=BM$8, 0, STGY3[[#This Row],[INS]]+BH76), STGY3[[#This Row],[INS]]+BH76))</f>
        <v>100</v>
      </c>
      <c r="BI77" s="18">
        <f>IF(STGY3[[#This Row],[SNO]]=0,0,IF(BL$10, IF(BP76&gt;=BM$8, 0, BI76+STGY3[[#This Row],[RTN]]), BI76+STGY3[[#This Row],[RTN]]))</f>
        <v>0</v>
      </c>
      <c r="BJ77" s="18">
        <f>STGY3[[#This Row],[RTN-TL]]-STGY3[[#This Row],[INS-TL]]</f>
        <v>-100</v>
      </c>
      <c r="BK77" s="18">
        <f>IF(STGY3[[#This Row],[SNO]]=0,0,IF(BL$10, IF(STGY3[[#This Row],[INS]]=0, 0, BN76), BN76))</f>
        <v>0</v>
      </c>
      <c r="BL77" s="18">
        <f>STGY3[[#This Row],[INS]]</f>
        <v>0</v>
      </c>
      <c r="BM77" s="18">
        <f>IF(STGY3[[#This Row],[WrL]]="Loss", (STGY3[[#This Row],[INS]]*(1 + BP$8/100)), IF(STGY3[[#This Row],[WrL]]="Won", (0), 0))</f>
        <v>0</v>
      </c>
      <c r="BN77" s="18">
        <f>IF(STGY3[[#This Row],[WrL]]="Loss", (STGY3[[#This Row],[PAM]]+STGY3[[#This Row],[LOS-TEN]]), IF(STGY3[[#This Row],[WrL]]="Won", (STGY3[[#This Row],[INS]]), 0))</f>
        <v>0</v>
      </c>
      <c r="BO77" s="18">
        <f>STGY3[[#This Row],[PAPT]]/2</f>
        <v>0</v>
      </c>
      <c r="BP77" s="43">
        <f>IF(STGY3[[#This Row],[SNO]]=0,0,IF(BL$10, IF(STGY3[[#This Row],[INS-TL]]=0, 0, STGY3[[#This Row],[PFT]]/STGY3[[#This Row],[INS-TL]]%), STGY3[[#This Row],[PFT]]/STGY3[[#This Row],[INS-TL]]%))</f>
        <v>-100</v>
      </c>
      <c r="BS77" s="20"/>
      <c r="BT77" s="21"/>
      <c r="BZ77" s="22"/>
      <c r="CB77" s="42">
        <f t="shared" si="3"/>
        <v>62</v>
      </c>
      <c r="CC77" s="12"/>
      <c r="CD77" s="18">
        <f>IF(STGY4[[#This Row],[SNO]]=0,0,IF(STGY4[[#This Row],[SNO]]=1,CJ$8,IF(CL$10, IF(CP76&gt;=CM$8,0,IF(CP76=0,CJ$8,CO76)), CO76)))</f>
        <v>0</v>
      </c>
      <c r="CE77" s="18" t="str">
        <f>IF(MAIN_STGY[[#This Row],[RSLT]]="","", MAIN_STGY[[#This Row],[RSLT]])</f>
        <v/>
      </c>
      <c r="CF7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7" s="18">
        <f>IF(STGY4[[#This Row],[SNO]]=0,0,IF(CL$10, IF(CP76&gt;=CM$8, 0, STGY4[[#This Row],[INS]]+CH76), STGY4[[#This Row],[INS]]+CH76))</f>
        <v>100</v>
      </c>
      <c r="CI77" s="18">
        <f>IF(STGY4[[#This Row],[SNO]]=0,0,IF(CL$10, IF(CP76&gt;=CM$8, 0, CI76+STGY4[[#This Row],[RTN]]), CI76+STGY4[[#This Row],[RTN]]))</f>
        <v>0</v>
      </c>
      <c r="CJ77" s="18">
        <f>STGY4[[#This Row],[RTN-TL]]-STGY4[[#This Row],[INS-TL]]</f>
        <v>-100</v>
      </c>
      <c r="CK77" s="18">
        <f>IF(STGY4[[#This Row],[SNO]]=0,0,IF(CL$10, IF(STGY4[[#This Row],[INS]]=0, 0, CN76), CN76))</f>
        <v>0</v>
      </c>
      <c r="CL77" s="18">
        <f>STGY4[[#This Row],[INS]]</f>
        <v>0</v>
      </c>
      <c r="CM77" s="18">
        <f>IF(STGY4[[#This Row],[WrL]]="Loss", (STGY4[[#This Row],[INS]]*(1 + CP$8/100)), IF(STGY4[[#This Row],[WrL]]="Won", (0), 0))</f>
        <v>0</v>
      </c>
      <c r="CN77" s="18">
        <f>IF(STGY4[[#This Row],[WrL]]="Loss", (STGY4[[#This Row],[PAM]]+STGY4[[#This Row],[LOS-TEN]]), IF(STGY4[[#This Row],[WrL]]="Won", (STGY4[[#This Row],[INS]]), 0))</f>
        <v>0</v>
      </c>
      <c r="CO77" s="18">
        <f>STGY4[[#This Row],[PAPT]]/2</f>
        <v>0</v>
      </c>
      <c r="CP77" s="43">
        <f>IF(STGY4[[#This Row],[SNO]]=0,0,IF(CL$10, IF(STGY4[[#This Row],[INS-TL]]=0, 0, STGY4[[#This Row],[PFT]]/STGY4[[#This Row],[INS-TL]]%), STGY4[[#This Row],[PFT]]/STGY4[[#This Row],[INS-TL]]%))</f>
        <v>-100</v>
      </c>
      <c r="CS77" s="20"/>
      <c r="CT77" s="21"/>
      <c r="CZ77" s="22"/>
      <c r="DB77" s="42">
        <f t="shared" si="4"/>
        <v>62</v>
      </c>
      <c r="DC77" s="12"/>
      <c r="DD77" s="18">
        <f>IF(STGY5[[#This Row],[SNO]]=0,0,IF(STGY5[[#This Row],[SNO]]=1,DJ$8,IF(DL$10, IF(DP76&gt;=DM$8,0,IF(DP76=0,DJ$8,DO76)), DO76)))</f>
        <v>0</v>
      </c>
      <c r="DE77" s="18" t="str">
        <f>IF(MAIN_STGY[[#This Row],[RSLT]]="","", MAIN_STGY[[#This Row],[RSLT]])</f>
        <v/>
      </c>
      <c r="DF7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7" s="18">
        <f>IF(STGY5[[#This Row],[SNO]]=0,0,IF(DL$10, IF(DP76&gt;=DM$8, 0, STGY5[[#This Row],[INS]]+DH76), STGY5[[#This Row],[INS]]+DH76))</f>
        <v>100</v>
      </c>
      <c r="DI77" s="18">
        <f>IF(STGY5[[#This Row],[SNO]]=0,0,IF(DL$10, IF(DP76&gt;=DM$8, 0, DI76+STGY5[[#This Row],[RTN]]), DI76+STGY5[[#This Row],[RTN]]))</f>
        <v>0</v>
      </c>
      <c r="DJ77" s="18">
        <f>STGY5[[#This Row],[RTN-TL]]-STGY5[[#This Row],[INS-TL]]</f>
        <v>-100</v>
      </c>
      <c r="DK77" s="18">
        <f>IF(STGY5[[#This Row],[SNO]]=0,0,IF(DL$10, IF(STGY5[[#This Row],[INS]]=0, 0, DN76), DN76))</f>
        <v>0</v>
      </c>
      <c r="DL77" s="18">
        <f>STGY5[[#This Row],[INS]]</f>
        <v>0</v>
      </c>
      <c r="DM77" s="18">
        <f>IF(STGY5[[#This Row],[WrL]]="Loss", (STGY5[[#This Row],[INS]]*(1 + DP$8/100)), IF(STGY5[[#This Row],[WrL]]="Won", (0), 0))</f>
        <v>0</v>
      </c>
      <c r="DN77" s="18">
        <f>IF(STGY5[[#This Row],[WrL]]="Loss", (STGY5[[#This Row],[PAM]]+STGY5[[#This Row],[LOS-TEN]]), IF(STGY5[[#This Row],[WrL]]="Won", (STGY5[[#This Row],[INS]]), 0))</f>
        <v>0</v>
      </c>
      <c r="DO77" s="18">
        <f>STGY5[[#This Row],[PAPT]]/2</f>
        <v>0</v>
      </c>
      <c r="DP77" s="43">
        <f>IF(STGY5[[#This Row],[SNO]]=0,0,IF(DL$10, IF(STGY5[[#This Row],[INS-TL]]=0, 0, STGY5[[#This Row],[PFT]]/STGY5[[#This Row],[INS-TL]]%), STGY5[[#This Row],[PFT]]/STGY5[[#This Row],[INS-TL]]%))</f>
        <v>-100</v>
      </c>
      <c r="DS77" s="20"/>
      <c r="DT77" s="21"/>
      <c r="DZ77" s="22"/>
      <c r="EB77" s="42">
        <f t="shared" si="5"/>
        <v>62</v>
      </c>
      <c r="EC77" s="12"/>
      <c r="ED77" s="18">
        <f>IF(STGY6[[#This Row],[SNO]]=0,0,IF(STGY6[[#This Row],[SNO]]=1,EJ$8,IF(EL$10, IF(EP76&gt;=EM$8,0,IF(EP76=0,EJ$8,EO76)), EO76)))</f>
        <v>0</v>
      </c>
      <c r="EE77" s="18" t="str">
        <f>IF(MAIN_STGY[[#This Row],[RSLT]]="","", MAIN_STGY[[#This Row],[RSLT]])</f>
        <v/>
      </c>
      <c r="EF7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7" s="18">
        <f>IF(STGY6[[#This Row],[SNO]]=0,0,IF(EL$10, IF(EP76&gt;=EM$8, 0, STGY6[[#This Row],[INS]]+EH76), STGY6[[#This Row],[INS]]+EH76))</f>
        <v>100</v>
      </c>
      <c r="EI77" s="18">
        <f>IF(STGY6[[#This Row],[SNO]]=0,0,IF(EL$10, IF(EP76&gt;=EM$8, 0, EI76+STGY6[[#This Row],[RTN]]), EI76+STGY6[[#This Row],[RTN]]))</f>
        <v>0</v>
      </c>
      <c r="EJ77" s="18">
        <f>STGY6[[#This Row],[RTN-TL]]-STGY6[[#This Row],[INS-TL]]</f>
        <v>-100</v>
      </c>
      <c r="EK77" s="18">
        <f>IF(STGY6[[#This Row],[SNO]]=0,0,IF(EL$10, IF(STGY6[[#This Row],[INS]]=0, 0, EN76), EN76))</f>
        <v>0</v>
      </c>
      <c r="EL77" s="18">
        <f>STGY6[[#This Row],[INS]]</f>
        <v>0</v>
      </c>
      <c r="EM77" s="18">
        <f>IF(STGY6[[#This Row],[WrL]]="Loss", (STGY6[[#This Row],[INS]]*(1 + EP$8/100)), IF(STGY6[[#This Row],[WrL]]="Won", (0), 0))</f>
        <v>0</v>
      </c>
      <c r="EN77" s="18">
        <f>IF(STGY6[[#This Row],[WrL]]="Loss", (STGY6[[#This Row],[PAM]]+STGY6[[#This Row],[LOS-TEN]]), IF(STGY6[[#This Row],[WrL]]="Won", (STGY6[[#This Row],[INS]]), 0))</f>
        <v>0</v>
      </c>
      <c r="EO77" s="18">
        <f>STGY6[[#This Row],[PAPT]]/2</f>
        <v>0</v>
      </c>
      <c r="EP77" s="43">
        <f>IF(STGY6[[#This Row],[SNO]]=0,0,IF(EL$10, IF(STGY6[[#This Row],[INS-TL]]=0, 0, STGY6[[#This Row],[PFT]]/STGY6[[#This Row],[INS-TL]]%), STGY6[[#This Row],[PFT]]/STGY6[[#This Row],[INS-TL]]%))</f>
        <v>-100</v>
      </c>
      <c r="ES77" s="20"/>
      <c r="ET77" s="21"/>
      <c r="EZ77" s="22"/>
      <c r="FB77" s="42">
        <f t="shared" si="6"/>
        <v>62</v>
      </c>
      <c r="FC77" s="12"/>
      <c r="FD77" s="18">
        <f>IF(STGY7[[#This Row],[SNO]]=0,0,IF(STGY7[[#This Row],[SNO]]=1,FJ$8,IF(FL$10, IF(FP76&gt;=FM$8,0,IF(FP76=0,FJ$8,FO76)), FO76)))</f>
        <v>0</v>
      </c>
      <c r="FE77" s="18" t="str">
        <f>IF(MAIN_STGY[[#This Row],[RSLT]]="","", MAIN_STGY[[#This Row],[RSLT]])</f>
        <v/>
      </c>
      <c r="FF7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7" s="18">
        <f>IF(STGY7[[#This Row],[SNO]]=0,0,IF(FL$10, IF(FP76&gt;=FM$8, 0, STGY7[[#This Row],[INS]]+FH76), STGY7[[#This Row],[INS]]+FH76))</f>
        <v>100</v>
      </c>
      <c r="FI77" s="18">
        <f>IF(STGY7[[#This Row],[SNO]]=0,0,IF(FL$10, IF(FP76&gt;=FM$8, 0, FI76+STGY7[[#This Row],[RTN]]), FI76+STGY7[[#This Row],[RTN]]))</f>
        <v>0</v>
      </c>
      <c r="FJ77" s="18">
        <f>STGY7[[#This Row],[RTN-TL]]-STGY7[[#This Row],[INS-TL]]</f>
        <v>-100</v>
      </c>
      <c r="FK77" s="18">
        <f>IF(STGY7[[#This Row],[SNO]]=0,0,IF(FL$10, IF(STGY7[[#This Row],[INS]]=0, 0, FN76), FN76))</f>
        <v>0</v>
      </c>
      <c r="FL77" s="18">
        <f>STGY7[[#This Row],[INS]]</f>
        <v>0</v>
      </c>
      <c r="FM77" s="18">
        <f>IF(STGY7[[#This Row],[WrL]]="Loss", (STGY7[[#This Row],[INS]]*(1 + FP$8/100)), IF(STGY7[[#This Row],[WrL]]="Won", (0), 0))</f>
        <v>0</v>
      </c>
      <c r="FN77" s="18">
        <f>IF(STGY7[[#This Row],[WrL]]="Loss", (STGY7[[#This Row],[PAM]]+STGY7[[#This Row],[LOS-TEN]]), IF(STGY7[[#This Row],[WrL]]="Won", (STGY7[[#This Row],[INS]]), 0))</f>
        <v>0</v>
      </c>
      <c r="FO77" s="18">
        <f>STGY7[[#This Row],[PAPT]]/2</f>
        <v>0</v>
      </c>
      <c r="FP77" s="43">
        <f>IF(STGY7[[#This Row],[SNO]]=0,0,IF(FL$10, IF(STGY7[[#This Row],[INS-TL]]=0, 0, STGY7[[#This Row],[PFT]]/STGY7[[#This Row],[INS-TL]]%), STGY7[[#This Row],[PFT]]/STGY7[[#This Row],[INS-TL]]%))</f>
        <v>-100</v>
      </c>
      <c r="FS77" s="20"/>
      <c r="FT77" s="21"/>
      <c r="FZ77" s="22"/>
      <c r="GB77" s="42">
        <f t="shared" si="7"/>
        <v>62</v>
      </c>
      <c r="GC77" s="12"/>
      <c r="GD77" s="18">
        <f>IF(STGY8[[#This Row],[SNO]]=0,0,IF(STGY8[[#This Row],[SNO]]=1,GJ$8,IF(GL$10, IF(GP76&gt;=GM$8,0,IF(GP76=0,GJ$8,GO76)), GO76)))</f>
        <v>0</v>
      </c>
      <c r="GE77" s="18" t="str">
        <f>IF(MAIN_STGY[[#This Row],[RSLT]]="","", MAIN_STGY[[#This Row],[RSLT]])</f>
        <v/>
      </c>
      <c r="GF7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7" s="18">
        <f>IF(STGY8[[#This Row],[SNO]]=0,0,IF(GL$10, IF(GP76&gt;=GM$8, 0, STGY8[[#This Row],[INS]]+GH76), STGY8[[#This Row],[INS]]+GH76))</f>
        <v>100</v>
      </c>
      <c r="GI77" s="18">
        <f>IF(STGY8[[#This Row],[SNO]]=0,0,IF(GL$10, IF(GP76&gt;=GM$8, 0, GI76+STGY8[[#This Row],[RTN]]), GI76+STGY8[[#This Row],[RTN]]))</f>
        <v>0</v>
      </c>
      <c r="GJ77" s="18">
        <f>STGY8[[#This Row],[RTN-TL]]-STGY8[[#This Row],[INS-TL]]</f>
        <v>-100</v>
      </c>
      <c r="GK77" s="18">
        <f>IF(STGY8[[#This Row],[SNO]]=0,0,IF(GL$10, IF(STGY8[[#This Row],[INS]]=0, 0, GN76), GN76))</f>
        <v>0</v>
      </c>
      <c r="GL77" s="18">
        <f>STGY8[[#This Row],[INS]]</f>
        <v>0</v>
      </c>
      <c r="GM77" s="18">
        <f>IF(STGY8[[#This Row],[WrL]]="Loss", (STGY8[[#This Row],[INS]]*(1 + GP$8/100)), IF(STGY8[[#This Row],[WrL]]="Won", (0), 0))</f>
        <v>0</v>
      </c>
      <c r="GN77" s="18">
        <f>IF(STGY8[[#This Row],[WrL]]="Loss", (STGY8[[#This Row],[PAM]]+STGY8[[#This Row],[LOS-TEN]]), IF(STGY8[[#This Row],[WrL]]="Won", (STGY8[[#This Row],[INS]]), 0))</f>
        <v>0</v>
      </c>
      <c r="GO77" s="18">
        <f>STGY8[[#This Row],[PAPT]]/2</f>
        <v>0</v>
      </c>
      <c r="GP77" s="43">
        <f>IF(STGY8[[#This Row],[SNO]]=0,0,IF(GL$10, IF(STGY8[[#This Row],[INS-TL]]=0, 0, STGY8[[#This Row],[PFT]]/STGY8[[#This Row],[INS-TL]]%), STGY8[[#This Row],[PFT]]/STGY8[[#This Row],[INS-TL]]%))</f>
        <v>-100</v>
      </c>
      <c r="GS77" s="20"/>
      <c r="GT77" s="21"/>
      <c r="GZ77" s="22"/>
      <c r="HB77" s="42">
        <f t="shared" si="8"/>
        <v>62</v>
      </c>
      <c r="HC77" s="12"/>
      <c r="HD77" s="18">
        <f>IF(STGY9[[#This Row],[SNO]]=0,0,IF(STGY9[[#This Row],[SNO]]=1,HJ$8,IF(HL$10, IF(HP76&gt;=HM$8,0,IF(HP76=0,HJ$8,HO76)), HO76)))</f>
        <v>0</v>
      </c>
      <c r="HE77" s="18" t="str">
        <f>IF(MAIN_STGY[[#This Row],[RSLT]]="","", MAIN_STGY[[#This Row],[RSLT]])</f>
        <v/>
      </c>
      <c r="HF7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7" s="18">
        <f>IF(STGY9[[#This Row],[SNO]]=0,0,IF(HL$10, IF(HP76&gt;=HM$8, 0, STGY9[[#This Row],[INS]]+HH76), STGY9[[#This Row],[INS]]+HH76))</f>
        <v>100</v>
      </c>
      <c r="HI77" s="18">
        <f>IF(STGY9[[#This Row],[SNO]]=0,0,IF(HL$10, IF(HP76&gt;=HM$8, 0, HI76+STGY9[[#This Row],[RTN]]), HI76+STGY9[[#This Row],[RTN]]))</f>
        <v>0</v>
      </c>
      <c r="HJ77" s="18">
        <f>STGY9[[#This Row],[RTN-TL]]-STGY9[[#This Row],[INS-TL]]</f>
        <v>-100</v>
      </c>
      <c r="HK77" s="18">
        <f>IF(STGY9[[#This Row],[SNO]]=0,0,IF(HL$10, IF(STGY9[[#This Row],[INS]]=0, 0, HN76), HN76))</f>
        <v>0</v>
      </c>
      <c r="HL77" s="18">
        <f>STGY9[[#This Row],[INS]]</f>
        <v>0</v>
      </c>
      <c r="HM77" s="18">
        <f>IF(STGY9[[#This Row],[WrL]]="Loss", (STGY9[[#This Row],[INS]]*(1 + HP$8/100)), IF(STGY9[[#This Row],[WrL]]="Won", (0), 0))</f>
        <v>0</v>
      </c>
      <c r="HN77" s="18">
        <f>IF(STGY9[[#This Row],[WrL]]="Loss", (STGY9[[#This Row],[PAM]]+STGY9[[#This Row],[LOS-TEN]]), IF(STGY9[[#This Row],[WrL]]="Won", (STGY9[[#This Row],[INS]]), 0))</f>
        <v>0</v>
      </c>
      <c r="HO77" s="18">
        <f>STGY9[[#This Row],[PAPT]]/2</f>
        <v>0</v>
      </c>
      <c r="HP77" s="43">
        <f>IF(STGY9[[#This Row],[SNO]]=0,0,IF(HL$10, IF(STGY9[[#This Row],[INS-TL]]=0, 0, STGY9[[#This Row],[PFT]]/STGY9[[#This Row],[INS-TL]]%), STGY9[[#This Row],[PFT]]/STGY9[[#This Row],[INS-TL]]%))</f>
        <v>-100</v>
      </c>
      <c r="HS77" s="20"/>
      <c r="HT77" s="21"/>
      <c r="HZ77" s="22"/>
      <c r="IB77" s="42">
        <f t="shared" si="9"/>
        <v>62</v>
      </c>
      <c r="IC77" s="12"/>
      <c r="ID77" s="18">
        <f>IF(STGY10[[#This Row],[SNO]]=0,0,IF(STGY10[[#This Row],[SNO]]=1,IJ$8,IF(IL$10, IF(IP76&gt;=IM$8,0,IF(IP76=0,IJ$8,IO76)), IO76)))</f>
        <v>0</v>
      </c>
      <c r="IE77" s="18" t="str">
        <f>IF(MAIN_STGY[[#This Row],[RSLT]]="","", MAIN_STGY[[#This Row],[RSLT]])</f>
        <v/>
      </c>
      <c r="IF7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7" s="18">
        <f>IF(STGY10[[#This Row],[SNO]]=0,0,IF(IL$10, IF(IP76&gt;=IM$8, 0, STGY10[[#This Row],[INS]]+IH76), STGY10[[#This Row],[INS]]+IH76))</f>
        <v>100</v>
      </c>
      <c r="II77" s="18">
        <f>IF(STGY10[[#This Row],[SNO]]=0,0,IF(IL$10, IF(IP76&gt;=IM$8, 0, II76+STGY10[[#This Row],[RTN]]), II76+STGY10[[#This Row],[RTN]]))</f>
        <v>0</v>
      </c>
      <c r="IJ77" s="18">
        <f>STGY10[[#This Row],[RTN-TL]]-STGY10[[#This Row],[INS-TL]]</f>
        <v>-100</v>
      </c>
      <c r="IK77" s="18">
        <f>IF(STGY10[[#This Row],[SNO]]=0,0,IF(IL$10, IF(STGY10[[#This Row],[INS]]=0, 0, IN76), IN76))</f>
        <v>0</v>
      </c>
      <c r="IL77" s="18">
        <f>STGY10[[#This Row],[INS]]</f>
        <v>0</v>
      </c>
      <c r="IM77" s="18">
        <f>IF(STGY10[[#This Row],[WrL]]="Loss", (STGY10[[#This Row],[INS]]*(1 + IP$8/100)), IF(STGY10[[#This Row],[WrL]]="Won", (0), 0))</f>
        <v>0</v>
      </c>
      <c r="IN77" s="18">
        <f>IF(STGY10[[#This Row],[WrL]]="Loss", (STGY10[[#This Row],[PAM]]+STGY10[[#This Row],[LOS-TEN]]), IF(STGY10[[#This Row],[WrL]]="Won", (STGY10[[#This Row],[INS]]), 0))</f>
        <v>0</v>
      </c>
      <c r="IO77" s="18">
        <f>STGY10[[#This Row],[PAPT]]/2</f>
        <v>0</v>
      </c>
      <c r="IP77" s="43">
        <f>IF(STGY10[[#This Row],[SNO]]=0,0,IF(IL$10, IF(STGY10[[#This Row],[INS-TL]]=0, 0, STGY10[[#This Row],[PFT]]/STGY10[[#This Row],[INS-TL]]%), STGY10[[#This Row],[PFT]]/STGY10[[#This Row],[INS-TL]]%))</f>
        <v>-100</v>
      </c>
      <c r="IS77" s="20"/>
      <c r="IT77" s="21"/>
      <c r="IZ77" s="22"/>
    </row>
    <row r="78" spans="2:260" ht="15.65" x14ac:dyDescent="0.3">
      <c r="B78" s="89">
        <f t="shared" si="10"/>
        <v>63</v>
      </c>
      <c r="C78" s="12"/>
      <c r="D78" s="18">
        <f>IF(MAIN_STGY[[#This Row],[SNO]]=0,0,IF(MAIN_STGY[[#This Row],[SNO]]=1,J$8,IF(L$10, IF(P77&gt;=M$8,0,IF(P77=0,J$8,O77)), O77)))</f>
        <v>0</v>
      </c>
      <c r="E78" s="12"/>
      <c r="F7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8" s="18">
        <f>IF(MAIN_STGY[[#This Row],[SNO]]=0,0,IF(L$10, IF(P77&gt;=M$8, 0, MAIN_STGY[[#This Row],[INS]]+H77), MAIN_STGY[[#This Row],[INS]]+H77))</f>
        <v>100</v>
      </c>
      <c r="I78" s="18">
        <f>IF(MAIN_STGY[[#This Row],[SNO]]=0,0,IF(L$10, IF(P77&gt;=M$8, 0, I77+MAIN_STGY[[#This Row],[RTN]]), I77+MAIN_STGY[[#This Row],[RTN]]))</f>
        <v>0</v>
      </c>
      <c r="J78" s="18">
        <f>MAIN_STGY[[#This Row],[RTN-TL]]-MAIN_STGY[[#This Row],[INS-TL]]</f>
        <v>-100</v>
      </c>
      <c r="K78" s="18">
        <f>IF(MAIN_STGY[[#This Row],[SNO]]=0,0,IF(L$10, IF(MAIN_STGY[[#This Row],[INS]]=0, 0, N77), N77))</f>
        <v>0</v>
      </c>
      <c r="L78" s="18">
        <f>MAIN_STGY[[#This Row],[INS]]</f>
        <v>0</v>
      </c>
      <c r="M78" s="18">
        <f>IF(MAIN_STGY[[#This Row],[WrL]]="Loss", (MAIN_STGY[[#This Row],[INS]]*(1 + P$8/100)), IF(MAIN_STGY[[#This Row],[WrL]]="Won", (0), 0))</f>
        <v>0</v>
      </c>
      <c r="N78" s="18">
        <f>IF(MAIN_STGY[[#This Row],[WrL]]="Loss", (MAIN_STGY[[#This Row],[PAM]]+MAIN_STGY[[#This Row],[LOS-TEN]]), IF(MAIN_STGY[[#This Row],[WrL]]="Won", (MAIN_STGY[[#This Row],[INS]]), 0))</f>
        <v>0</v>
      </c>
      <c r="O78" s="18">
        <f>MAIN_STGY[[#This Row],[PAPT]]/2</f>
        <v>0</v>
      </c>
      <c r="P7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8" s="91" t="str">
        <v>Strategy 08</v>
      </c>
      <c r="S78" s="92">
        <v>0</v>
      </c>
      <c r="T78" s="93">
        <v>100</v>
      </c>
      <c r="U78" s="85"/>
      <c r="V78" s="44"/>
      <c r="W78" s="55"/>
      <c r="X78" s="44"/>
      <c r="Z78" s="22"/>
      <c r="AB78" s="42">
        <f t="shared" si="1"/>
        <v>63</v>
      </c>
      <c r="AC78" s="12"/>
      <c r="AD78" s="18">
        <f>IF(STGY2[[#This Row],[SNO]]=0,0,IF(STGY2[[#This Row],[SNO]]=1,AJ$8,IF(AL$10, IF(AP77&gt;=AM$8,0,IF(AP77=0,AJ$8,AO77)), AO77)))</f>
        <v>0</v>
      </c>
      <c r="AE78" s="18" t="str">
        <f>IF(MAIN_STGY[[#This Row],[RSLT]]="","", MAIN_STGY[[#This Row],[RSLT]])</f>
        <v/>
      </c>
      <c r="AF7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8" s="18">
        <f>IF(STGY2[[#This Row],[SNO]]=0,0,IF(AL$10, IF(AP77&gt;=AM$8, 0, STGY2[[#This Row],[INS]]+AH77), STGY2[[#This Row],[INS]]+AH77))</f>
        <v>100</v>
      </c>
      <c r="AI78" s="18">
        <f>IF(STGY2[[#This Row],[SNO]]=0,0,IF(AL$10, IF(AP77&gt;=AM$8, 0, AI77+STGY2[[#This Row],[RTN]]), AI77+STGY2[[#This Row],[RTN]]))</f>
        <v>0</v>
      </c>
      <c r="AJ78" s="18">
        <f>STGY2[[#This Row],[RTN-TL]]-STGY2[[#This Row],[INS-TL]]</f>
        <v>-100</v>
      </c>
      <c r="AK78" s="18">
        <f>IF(STGY2[[#This Row],[SNO]]=0,0,IF(AL$10, IF(STGY2[[#This Row],[INS]]=0, 0, AN77), AN77))</f>
        <v>0</v>
      </c>
      <c r="AL78" s="18">
        <f>STGY2[[#This Row],[INS]]</f>
        <v>0</v>
      </c>
      <c r="AM78" s="18">
        <f>IF(STGY2[[#This Row],[WrL]]="Loss", (STGY2[[#This Row],[INS]]*(1 + AP$8/100)), IF(STGY2[[#This Row],[WrL]]="Won", (0), 0))</f>
        <v>0</v>
      </c>
      <c r="AN78" s="18">
        <f>IF(STGY2[[#This Row],[WrL]]="Loss", (STGY2[[#This Row],[PAM]]+STGY2[[#This Row],[LOS-TEN]]), IF(STGY2[[#This Row],[WrL]]="Won", (STGY2[[#This Row],[INS]]), 0))</f>
        <v>0</v>
      </c>
      <c r="AO78" s="18">
        <f>STGY2[[#This Row],[PAPT]]/2</f>
        <v>0</v>
      </c>
      <c r="AP78" s="43">
        <f>IF(STGY2[[#This Row],[SNO]]=0,0,IF(AL$10, IF(STGY2[[#This Row],[INS-TL]]=0, 0, STGY2[[#This Row],[PFT]]/STGY2[[#This Row],[INS-TL]]%), STGY2[[#This Row],[PFT]]/STGY2[[#This Row],[INS-TL]]%))</f>
        <v>-100</v>
      </c>
      <c r="AS78" s="20"/>
      <c r="AT78" s="21"/>
      <c r="AZ78" s="22"/>
      <c r="BB78" s="42">
        <f t="shared" si="2"/>
        <v>63</v>
      </c>
      <c r="BC78" s="12"/>
      <c r="BD78" s="18">
        <f>IF(STGY3[[#This Row],[SNO]]=0,0,IF(STGY3[[#This Row],[SNO]]=1,BJ$8,IF(BL$10, IF(BP77&gt;=BM$8,0,IF(BP77=0,BJ$8,BO77)), BO77)))</f>
        <v>0</v>
      </c>
      <c r="BE78" s="18" t="str">
        <f>IF(MAIN_STGY[[#This Row],[RSLT]]="","", MAIN_STGY[[#This Row],[RSLT]])</f>
        <v/>
      </c>
      <c r="BF7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8" s="18">
        <f>IF(STGY3[[#This Row],[SNO]]=0,0,IF(BL$10, IF(BP77&gt;=BM$8, 0, STGY3[[#This Row],[INS]]+BH77), STGY3[[#This Row],[INS]]+BH77))</f>
        <v>100</v>
      </c>
      <c r="BI78" s="18">
        <f>IF(STGY3[[#This Row],[SNO]]=0,0,IF(BL$10, IF(BP77&gt;=BM$8, 0, BI77+STGY3[[#This Row],[RTN]]), BI77+STGY3[[#This Row],[RTN]]))</f>
        <v>0</v>
      </c>
      <c r="BJ78" s="18">
        <f>STGY3[[#This Row],[RTN-TL]]-STGY3[[#This Row],[INS-TL]]</f>
        <v>-100</v>
      </c>
      <c r="BK78" s="18">
        <f>IF(STGY3[[#This Row],[SNO]]=0,0,IF(BL$10, IF(STGY3[[#This Row],[INS]]=0, 0, BN77), BN77))</f>
        <v>0</v>
      </c>
      <c r="BL78" s="18">
        <f>STGY3[[#This Row],[INS]]</f>
        <v>0</v>
      </c>
      <c r="BM78" s="18">
        <f>IF(STGY3[[#This Row],[WrL]]="Loss", (STGY3[[#This Row],[INS]]*(1 + BP$8/100)), IF(STGY3[[#This Row],[WrL]]="Won", (0), 0))</f>
        <v>0</v>
      </c>
      <c r="BN78" s="18">
        <f>IF(STGY3[[#This Row],[WrL]]="Loss", (STGY3[[#This Row],[PAM]]+STGY3[[#This Row],[LOS-TEN]]), IF(STGY3[[#This Row],[WrL]]="Won", (STGY3[[#This Row],[INS]]), 0))</f>
        <v>0</v>
      </c>
      <c r="BO78" s="18">
        <f>STGY3[[#This Row],[PAPT]]/2</f>
        <v>0</v>
      </c>
      <c r="BP78" s="43">
        <f>IF(STGY3[[#This Row],[SNO]]=0,0,IF(BL$10, IF(STGY3[[#This Row],[INS-TL]]=0, 0, STGY3[[#This Row],[PFT]]/STGY3[[#This Row],[INS-TL]]%), STGY3[[#This Row],[PFT]]/STGY3[[#This Row],[INS-TL]]%))</f>
        <v>-100</v>
      </c>
      <c r="BS78" s="20"/>
      <c r="BT78" s="21"/>
      <c r="BZ78" s="22"/>
      <c r="CB78" s="42">
        <f t="shared" si="3"/>
        <v>63</v>
      </c>
      <c r="CC78" s="12"/>
      <c r="CD78" s="18">
        <f>IF(STGY4[[#This Row],[SNO]]=0,0,IF(STGY4[[#This Row],[SNO]]=1,CJ$8,IF(CL$10, IF(CP77&gt;=CM$8,0,IF(CP77=0,CJ$8,CO77)), CO77)))</f>
        <v>0</v>
      </c>
      <c r="CE78" s="18" t="str">
        <f>IF(MAIN_STGY[[#This Row],[RSLT]]="","", MAIN_STGY[[#This Row],[RSLT]])</f>
        <v/>
      </c>
      <c r="CF7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8" s="18">
        <f>IF(STGY4[[#This Row],[SNO]]=0,0,IF(CL$10, IF(CP77&gt;=CM$8, 0, STGY4[[#This Row],[INS]]+CH77), STGY4[[#This Row],[INS]]+CH77))</f>
        <v>100</v>
      </c>
      <c r="CI78" s="18">
        <f>IF(STGY4[[#This Row],[SNO]]=0,0,IF(CL$10, IF(CP77&gt;=CM$8, 0, CI77+STGY4[[#This Row],[RTN]]), CI77+STGY4[[#This Row],[RTN]]))</f>
        <v>0</v>
      </c>
      <c r="CJ78" s="18">
        <f>STGY4[[#This Row],[RTN-TL]]-STGY4[[#This Row],[INS-TL]]</f>
        <v>-100</v>
      </c>
      <c r="CK78" s="18">
        <f>IF(STGY4[[#This Row],[SNO]]=0,0,IF(CL$10, IF(STGY4[[#This Row],[INS]]=0, 0, CN77), CN77))</f>
        <v>0</v>
      </c>
      <c r="CL78" s="18">
        <f>STGY4[[#This Row],[INS]]</f>
        <v>0</v>
      </c>
      <c r="CM78" s="18">
        <f>IF(STGY4[[#This Row],[WrL]]="Loss", (STGY4[[#This Row],[INS]]*(1 + CP$8/100)), IF(STGY4[[#This Row],[WrL]]="Won", (0), 0))</f>
        <v>0</v>
      </c>
      <c r="CN78" s="18">
        <f>IF(STGY4[[#This Row],[WrL]]="Loss", (STGY4[[#This Row],[PAM]]+STGY4[[#This Row],[LOS-TEN]]), IF(STGY4[[#This Row],[WrL]]="Won", (STGY4[[#This Row],[INS]]), 0))</f>
        <v>0</v>
      </c>
      <c r="CO78" s="18">
        <f>STGY4[[#This Row],[PAPT]]/2</f>
        <v>0</v>
      </c>
      <c r="CP78" s="43">
        <f>IF(STGY4[[#This Row],[SNO]]=0,0,IF(CL$10, IF(STGY4[[#This Row],[INS-TL]]=0, 0, STGY4[[#This Row],[PFT]]/STGY4[[#This Row],[INS-TL]]%), STGY4[[#This Row],[PFT]]/STGY4[[#This Row],[INS-TL]]%))</f>
        <v>-100</v>
      </c>
      <c r="CS78" s="20"/>
      <c r="CT78" s="21"/>
      <c r="CZ78" s="22"/>
      <c r="DB78" s="42">
        <f t="shared" si="4"/>
        <v>63</v>
      </c>
      <c r="DC78" s="12"/>
      <c r="DD78" s="18">
        <f>IF(STGY5[[#This Row],[SNO]]=0,0,IF(STGY5[[#This Row],[SNO]]=1,DJ$8,IF(DL$10, IF(DP77&gt;=DM$8,0,IF(DP77=0,DJ$8,DO77)), DO77)))</f>
        <v>0</v>
      </c>
      <c r="DE78" s="18" t="str">
        <f>IF(MAIN_STGY[[#This Row],[RSLT]]="","", MAIN_STGY[[#This Row],[RSLT]])</f>
        <v/>
      </c>
      <c r="DF7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8" s="18">
        <f>IF(STGY5[[#This Row],[SNO]]=0,0,IF(DL$10, IF(DP77&gt;=DM$8, 0, STGY5[[#This Row],[INS]]+DH77), STGY5[[#This Row],[INS]]+DH77))</f>
        <v>100</v>
      </c>
      <c r="DI78" s="18">
        <f>IF(STGY5[[#This Row],[SNO]]=0,0,IF(DL$10, IF(DP77&gt;=DM$8, 0, DI77+STGY5[[#This Row],[RTN]]), DI77+STGY5[[#This Row],[RTN]]))</f>
        <v>0</v>
      </c>
      <c r="DJ78" s="18">
        <f>STGY5[[#This Row],[RTN-TL]]-STGY5[[#This Row],[INS-TL]]</f>
        <v>-100</v>
      </c>
      <c r="DK78" s="18">
        <f>IF(STGY5[[#This Row],[SNO]]=0,0,IF(DL$10, IF(STGY5[[#This Row],[INS]]=0, 0, DN77), DN77))</f>
        <v>0</v>
      </c>
      <c r="DL78" s="18">
        <f>STGY5[[#This Row],[INS]]</f>
        <v>0</v>
      </c>
      <c r="DM78" s="18">
        <f>IF(STGY5[[#This Row],[WrL]]="Loss", (STGY5[[#This Row],[INS]]*(1 + DP$8/100)), IF(STGY5[[#This Row],[WrL]]="Won", (0), 0))</f>
        <v>0</v>
      </c>
      <c r="DN78" s="18">
        <f>IF(STGY5[[#This Row],[WrL]]="Loss", (STGY5[[#This Row],[PAM]]+STGY5[[#This Row],[LOS-TEN]]), IF(STGY5[[#This Row],[WrL]]="Won", (STGY5[[#This Row],[INS]]), 0))</f>
        <v>0</v>
      </c>
      <c r="DO78" s="18">
        <f>STGY5[[#This Row],[PAPT]]/2</f>
        <v>0</v>
      </c>
      <c r="DP78" s="43">
        <f>IF(STGY5[[#This Row],[SNO]]=0,0,IF(DL$10, IF(STGY5[[#This Row],[INS-TL]]=0, 0, STGY5[[#This Row],[PFT]]/STGY5[[#This Row],[INS-TL]]%), STGY5[[#This Row],[PFT]]/STGY5[[#This Row],[INS-TL]]%))</f>
        <v>-100</v>
      </c>
      <c r="DS78" s="20"/>
      <c r="DT78" s="21"/>
      <c r="DZ78" s="22"/>
      <c r="EB78" s="42">
        <f t="shared" si="5"/>
        <v>63</v>
      </c>
      <c r="EC78" s="12"/>
      <c r="ED78" s="18">
        <f>IF(STGY6[[#This Row],[SNO]]=0,0,IF(STGY6[[#This Row],[SNO]]=1,EJ$8,IF(EL$10, IF(EP77&gt;=EM$8,0,IF(EP77=0,EJ$8,EO77)), EO77)))</f>
        <v>0</v>
      </c>
      <c r="EE78" s="18" t="str">
        <f>IF(MAIN_STGY[[#This Row],[RSLT]]="","", MAIN_STGY[[#This Row],[RSLT]])</f>
        <v/>
      </c>
      <c r="EF7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8" s="18">
        <f>IF(STGY6[[#This Row],[SNO]]=0,0,IF(EL$10, IF(EP77&gt;=EM$8, 0, STGY6[[#This Row],[INS]]+EH77), STGY6[[#This Row],[INS]]+EH77))</f>
        <v>100</v>
      </c>
      <c r="EI78" s="18">
        <f>IF(STGY6[[#This Row],[SNO]]=0,0,IF(EL$10, IF(EP77&gt;=EM$8, 0, EI77+STGY6[[#This Row],[RTN]]), EI77+STGY6[[#This Row],[RTN]]))</f>
        <v>0</v>
      </c>
      <c r="EJ78" s="18">
        <f>STGY6[[#This Row],[RTN-TL]]-STGY6[[#This Row],[INS-TL]]</f>
        <v>-100</v>
      </c>
      <c r="EK78" s="18">
        <f>IF(STGY6[[#This Row],[SNO]]=0,0,IF(EL$10, IF(STGY6[[#This Row],[INS]]=0, 0, EN77), EN77))</f>
        <v>0</v>
      </c>
      <c r="EL78" s="18">
        <f>STGY6[[#This Row],[INS]]</f>
        <v>0</v>
      </c>
      <c r="EM78" s="18">
        <f>IF(STGY6[[#This Row],[WrL]]="Loss", (STGY6[[#This Row],[INS]]*(1 + EP$8/100)), IF(STGY6[[#This Row],[WrL]]="Won", (0), 0))</f>
        <v>0</v>
      </c>
      <c r="EN78" s="18">
        <f>IF(STGY6[[#This Row],[WrL]]="Loss", (STGY6[[#This Row],[PAM]]+STGY6[[#This Row],[LOS-TEN]]), IF(STGY6[[#This Row],[WrL]]="Won", (STGY6[[#This Row],[INS]]), 0))</f>
        <v>0</v>
      </c>
      <c r="EO78" s="18">
        <f>STGY6[[#This Row],[PAPT]]/2</f>
        <v>0</v>
      </c>
      <c r="EP78" s="43">
        <f>IF(STGY6[[#This Row],[SNO]]=0,0,IF(EL$10, IF(STGY6[[#This Row],[INS-TL]]=0, 0, STGY6[[#This Row],[PFT]]/STGY6[[#This Row],[INS-TL]]%), STGY6[[#This Row],[PFT]]/STGY6[[#This Row],[INS-TL]]%))</f>
        <v>-100</v>
      </c>
      <c r="ES78" s="20"/>
      <c r="ET78" s="21"/>
      <c r="EZ78" s="22"/>
      <c r="FB78" s="42">
        <f t="shared" si="6"/>
        <v>63</v>
      </c>
      <c r="FC78" s="12"/>
      <c r="FD78" s="18">
        <f>IF(STGY7[[#This Row],[SNO]]=0,0,IF(STGY7[[#This Row],[SNO]]=1,FJ$8,IF(FL$10, IF(FP77&gt;=FM$8,0,IF(FP77=0,FJ$8,FO77)), FO77)))</f>
        <v>0</v>
      </c>
      <c r="FE78" s="18" t="str">
        <f>IF(MAIN_STGY[[#This Row],[RSLT]]="","", MAIN_STGY[[#This Row],[RSLT]])</f>
        <v/>
      </c>
      <c r="FF7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8" s="18">
        <f>IF(STGY7[[#This Row],[SNO]]=0,0,IF(FL$10, IF(FP77&gt;=FM$8, 0, STGY7[[#This Row],[INS]]+FH77), STGY7[[#This Row],[INS]]+FH77))</f>
        <v>100</v>
      </c>
      <c r="FI78" s="18">
        <f>IF(STGY7[[#This Row],[SNO]]=0,0,IF(FL$10, IF(FP77&gt;=FM$8, 0, FI77+STGY7[[#This Row],[RTN]]), FI77+STGY7[[#This Row],[RTN]]))</f>
        <v>0</v>
      </c>
      <c r="FJ78" s="18">
        <f>STGY7[[#This Row],[RTN-TL]]-STGY7[[#This Row],[INS-TL]]</f>
        <v>-100</v>
      </c>
      <c r="FK78" s="18">
        <f>IF(STGY7[[#This Row],[SNO]]=0,0,IF(FL$10, IF(STGY7[[#This Row],[INS]]=0, 0, FN77), FN77))</f>
        <v>0</v>
      </c>
      <c r="FL78" s="18">
        <f>STGY7[[#This Row],[INS]]</f>
        <v>0</v>
      </c>
      <c r="FM78" s="18">
        <f>IF(STGY7[[#This Row],[WrL]]="Loss", (STGY7[[#This Row],[INS]]*(1 + FP$8/100)), IF(STGY7[[#This Row],[WrL]]="Won", (0), 0))</f>
        <v>0</v>
      </c>
      <c r="FN78" s="18">
        <f>IF(STGY7[[#This Row],[WrL]]="Loss", (STGY7[[#This Row],[PAM]]+STGY7[[#This Row],[LOS-TEN]]), IF(STGY7[[#This Row],[WrL]]="Won", (STGY7[[#This Row],[INS]]), 0))</f>
        <v>0</v>
      </c>
      <c r="FO78" s="18">
        <f>STGY7[[#This Row],[PAPT]]/2</f>
        <v>0</v>
      </c>
      <c r="FP78" s="43">
        <f>IF(STGY7[[#This Row],[SNO]]=0,0,IF(FL$10, IF(STGY7[[#This Row],[INS-TL]]=0, 0, STGY7[[#This Row],[PFT]]/STGY7[[#This Row],[INS-TL]]%), STGY7[[#This Row],[PFT]]/STGY7[[#This Row],[INS-TL]]%))</f>
        <v>-100</v>
      </c>
      <c r="FS78" s="20"/>
      <c r="FT78" s="21"/>
      <c r="FZ78" s="22"/>
      <c r="GB78" s="42">
        <f t="shared" si="7"/>
        <v>63</v>
      </c>
      <c r="GC78" s="12"/>
      <c r="GD78" s="18">
        <f>IF(STGY8[[#This Row],[SNO]]=0,0,IF(STGY8[[#This Row],[SNO]]=1,GJ$8,IF(GL$10, IF(GP77&gt;=GM$8,0,IF(GP77=0,GJ$8,GO77)), GO77)))</f>
        <v>0</v>
      </c>
      <c r="GE78" s="18" t="str">
        <f>IF(MAIN_STGY[[#This Row],[RSLT]]="","", MAIN_STGY[[#This Row],[RSLT]])</f>
        <v/>
      </c>
      <c r="GF7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8" s="18">
        <f>IF(STGY8[[#This Row],[SNO]]=0,0,IF(GL$10, IF(GP77&gt;=GM$8, 0, STGY8[[#This Row],[INS]]+GH77), STGY8[[#This Row],[INS]]+GH77))</f>
        <v>100</v>
      </c>
      <c r="GI78" s="18">
        <f>IF(STGY8[[#This Row],[SNO]]=0,0,IF(GL$10, IF(GP77&gt;=GM$8, 0, GI77+STGY8[[#This Row],[RTN]]), GI77+STGY8[[#This Row],[RTN]]))</f>
        <v>0</v>
      </c>
      <c r="GJ78" s="18">
        <f>STGY8[[#This Row],[RTN-TL]]-STGY8[[#This Row],[INS-TL]]</f>
        <v>-100</v>
      </c>
      <c r="GK78" s="18">
        <f>IF(STGY8[[#This Row],[SNO]]=0,0,IF(GL$10, IF(STGY8[[#This Row],[INS]]=0, 0, GN77), GN77))</f>
        <v>0</v>
      </c>
      <c r="GL78" s="18">
        <f>STGY8[[#This Row],[INS]]</f>
        <v>0</v>
      </c>
      <c r="GM78" s="18">
        <f>IF(STGY8[[#This Row],[WrL]]="Loss", (STGY8[[#This Row],[INS]]*(1 + GP$8/100)), IF(STGY8[[#This Row],[WrL]]="Won", (0), 0))</f>
        <v>0</v>
      </c>
      <c r="GN78" s="18">
        <f>IF(STGY8[[#This Row],[WrL]]="Loss", (STGY8[[#This Row],[PAM]]+STGY8[[#This Row],[LOS-TEN]]), IF(STGY8[[#This Row],[WrL]]="Won", (STGY8[[#This Row],[INS]]), 0))</f>
        <v>0</v>
      </c>
      <c r="GO78" s="18">
        <f>STGY8[[#This Row],[PAPT]]/2</f>
        <v>0</v>
      </c>
      <c r="GP78" s="43">
        <f>IF(STGY8[[#This Row],[SNO]]=0,0,IF(GL$10, IF(STGY8[[#This Row],[INS-TL]]=0, 0, STGY8[[#This Row],[PFT]]/STGY8[[#This Row],[INS-TL]]%), STGY8[[#This Row],[PFT]]/STGY8[[#This Row],[INS-TL]]%))</f>
        <v>-100</v>
      </c>
      <c r="GS78" s="20"/>
      <c r="GT78" s="21"/>
      <c r="GZ78" s="22"/>
      <c r="HB78" s="42">
        <f t="shared" si="8"/>
        <v>63</v>
      </c>
      <c r="HC78" s="12"/>
      <c r="HD78" s="18">
        <f>IF(STGY9[[#This Row],[SNO]]=0,0,IF(STGY9[[#This Row],[SNO]]=1,HJ$8,IF(HL$10, IF(HP77&gt;=HM$8,0,IF(HP77=0,HJ$8,HO77)), HO77)))</f>
        <v>0</v>
      </c>
      <c r="HE78" s="18" t="str">
        <f>IF(MAIN_STGY[[#This Row],[RSLT]]="","", MAIN_STGY[[#This Row],[RSLT]])</f>
        <v/>
      </c>
      <c r="HF7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8" s="18">
        <f>IF(STGY9[[#This Row],[SNO]]=0,0,IF(HL$10, IF(HP77&gt;=HM$8, 0, STGY9[[#This Row],[INS]]+HH77), STGY9[[#This Row],[INS]]+HH77))</f>
        <v>100</v>
      </c>
      <c r="HI78" s="18">
        <f>IF(STGY9[[#This Row],[SNO]]=0,0,IF(HL$10, IF(HP77&gt;=HM$8, 0, HI77+STGY9[[#This Row],[RTN]]), HI77+STGY9[[#This Row],[RTN]]))</f>
        <v>0</v>
      </c>
      <c r="HJ78" s="18">
        <f>STGY9[[#This Row],[RTN-TL]]-STGY9[[#This Row],[INS-TL]]</f>
        <v>-100</v>
      </c>
      <c r="HK78" s="18">
        <f>IF(STGY9[[#This Row],[SNO]]=0,0,IF(HL$10, IF(STGY9[[#This Row],[INS]]=0, 0, HN77), HN77))</f>
        <v>0</v>
      </c>
      <c r="HL78" s="18">
        <f>STGY9[[#This Row],[INS]]</f>
        <v>0</v>
      </c>
      <c r="HM78" s="18">
        <f>IF(STGY9[[#This Row],[WrL]]="Loss", (STGY9[[#This Row],[INS]]*(1 + HP$8/100)), IF(STGY9[[#This Row],[WrL]]="Won", (0), 0))</f>
        <v>0</v>
      </c>
      <c r="HN78" s="18">
        <f>IF(STGY9[[#This Row],[WrL]]="Loss", (STGY9[[#This Row],[PAM]]+STGY9[[#This Row],[LOS-TEN]]), IF(STGY9[[#This Row],[WrL]]="Won", (STGY9[[#This Row],[INS]]), 0))</f>
        <v>0</v>
      </c>
      <c r="HO78" s="18">
        <f>STGY9[[#This Row],[PAPT]]/2</f>
        <v>0</v>
      </c>
      <c r="HP78" s="43">
        <f>IF(STGY9[[#This Row],[SNO]]=0,0,IF(HL$10, IF(STGY9[[#This Row],[INS-TL]]=0, 0, STGY9[[#This Row],[PFT]]/STGY9[[#This Row],[INS-TL]]%), STGY9[[#This Row],[PFT]]/STGY9[[#This Row],[INS-TL]]%))</f>
        <v>-100</v>
      </c>
      <c r="HS78" s="20"/>
      <c r="HT78" s="21"/>
      <c r="HZ78" s="22"/>
      <c r="IB78" s="42">
        <f t="shared" si="9"/>
        <v>63</v>
      </c>
      <c r="IC78" s="12"/>
      <c r="ID78" s="18">
        <f>IF(STGY10[[#This Row],[SNO]]=0,0,IF(STGY10[[#This Row],[SNO]]=1,IJ$8,IF(IL$10, IF(IP77&gt;=IM$8,0,IF(IP77=0,IJ$8,IO77)), IO77)))</f>
        <v>0</v>
      </c>
      <c r="IE78" s="18" t="str">
        <f>IF(MAIN_STGY[[#This Row],[RSLT]]="","", MAIN_STGY[[#This Row],[RSLT]])</f>
        <v/>
      </c>
      <c r="IF7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8" s="18">
        <f>IF(STGY10[[#This Row],[SNO]]=0,0,IF(IL$10, IF(IP77&gt;=IM$8, 0, STGY10[[#This Row],[INS]]+IH77), STGY10[[#This Row],[INS]]+IH77))</f>
        <v>100</v>
      </c>
      <c r="II78" s="18">
        <f>IF(STGY10[[#This Row],[SNO]]=0,0,IF(IL$10, IF(IP77&gt;=IM$8, 0, II77+STGY10[[#This Row],[RTN]]), II77+STGY10[[#This Row],[RTN]]))</f>
        <v>0</v>
      </c>
      <c r="IJ78" s="18">
        <f>STGY10[[#This Row],[RTN-TL]]-STGY10[[#This Row],[INS-TL]]</f>
        <v>-100</v>
      </c>
      <c r="IK78" s="18">
        <f>IF(STGY10[[#This Row],[SNO]]=0,0,IF(IL$10, IF(STGY10[[#This Row],[INS]]=0, 0, IN77), IN77))</f>
        <v>0</v>
      </c>
      <c r="IL78" s="18">
        <f>STGY10[[#This Row],[INS]]</f>
        <v>0</v>
      </c>
      <c r="IM78" s="18">
        <f>IF(STGY10[[#This Row],[WrL]]="Loss", (STGY10[[#This Row],[INS]]*(1 + IP$8/100)), IF(STGY10[[#This Row],[WrL]]="Won", (0), 0))</f>
        <v>0</v>
      </c>
      <c r="IN78" s="18">
        <f>IF(STGY10[[#This Row],[WrL]]="Loss", (STGY10[[#This Row],[PAM]]+STGY10[[#This Row],[LOS-TEN]]), IF(STGY10[[#This Row],[WrL]]="Won", (STGY10[[#This Row],[INS]]), 0))</f>
        <v>0</v>
      </c>
      <c r="IO78" s="18">
        <f>STGY10[[#This Row],[PAPT]]/2</f>
        <v>0</v>
      </c>
      <c r="IP78" s="43">
        <f>IF(STGY10[[#This Row],[SNO]]=0,0,IF(IL$10, IF(STGY10[[#This Row],[INS-TL]]=0, 0, STGY10[[#This Row],[PFT]]/STGY10[[#This Row],[INS-TL]]%), STGY10[[#This Row],[PFT]]/STGY10[[#This Row],[INS-TL]]%))</f>
        <v>-100</v>
      </c>
      <c r="IS78" s="20"/>
      <c r="IT78" s="21"/>
      <c r="IZ78" s="22"/>
    </row>
    <row r="79" spans="2:260" ht="15.65" x14ac:dyDescent="0.3">
      <c r="B79" s="89">
        <f t="shared" ref="B79:B115" si="11">IF(B78="SNO",0,B78+1)</f>
        <v>64</v>
      </c>
      <c r="C79" s="12"/>
      <c r="D79" s="18">
        <f>IF(MAIN_STGY[[#This Row],[SNO]]=0,0,IF(MAIN_STGY[[#This Row],[SNO]]=1,J$8,IF(L$10, IF(P78&gt;=M$8,0,IF(P78=0,J$8,O78)), O78)))</f>
        <v>0</v>
      </c>
      <c r="E79" s="12"/>
      <c r="F7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7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79" s="18">
        <f>IF(MAIN_STGY[[#This Row],[SNO]]=0,0,IF(L$10, IF(P78&gt;=M$8, 0, MAIN_STGY[[#This Row],[INS]]+H78), MAIN_STGY[[#This Row],[INS]]+H78))</f>
        <v>100</v>
      </c>
      <c r="I79" s="18">
        <f>IF(MAIN_STGY[[#This Row],[SNO]]=0,0,IF(L$10, IF(P78&gt;=M$8, 0, I78+MAIN_STGY[[#This Row],[RTN]]), I78+MAIN_STGY[[#This Row],[RTN]]))</f>
        <v>0</v>
      </c>
      <c r="J79" s="18">
        <f>MAIN_STGY[[#This Row],[RTN-TL]]-MAIN_STGY[[#This Row],[INS-TL]]</f>
        <v>-100</v>
      </c>
      <c r="K79" s="18">
        <f>IF(MAIN_STGY[[#This Row],[SNO]]=0,0,IF(L$10, IF(MAIN_STGY[[#This Row],[INS]]=0, 0, N78), N78))</f>
        <v>0</v>
      </c>
      <c r="L79" s="18">
        <f>MAIN_STGY[[#This Row],[INS]]</f>
        <v>0</v>
      </c>
      <c r="M79" s="18">
        <f>IF(MAIN_STGY[[#This Row],[WrL]]="Loss", (MAIN_STGY[[#This Row],[INS]]*(1 + P$8/100)), IF(MAIN_STGY[[#This Row],[WrL]]="Won", (0), 0))</f>
        <v>0</v>
      </c>
      <c r="N79" s="18">
        <f>IF(MAIN_STGY[[#This Row],[WrL]]="Loss", (MAIN_STGY[[#This Row],[PAM]]+MAIN_STGY[[#This Row],[LOS-TEN]]), IF(MAIN_STGY[[#This Row],[WrL]]="Won", (MAIN_STGY[[#This Row],[INS]]), 0))</f>
        <v>0</v>
      </c>
      <c r="O79" s="18">
        <f>MAIN_STGY[[#This Row],[PAPT]]/2</f>
        <v>0</v>
      </c>
      <c r="P7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79" s="94" t="str">
        <v>Strategy 09</v>
      </c>
      <c r="S79" s="95">
        <v>0</v>
      </c>
      <c r="T79" s="96">
        <v>100</v>
      </c>
      <c r="U79" s="85"/>
      <c r="V79" s="55"/>
      <c r="W79" s="55"/>
      <c r="X79" s="44"/>
      <c r="Z79" s="22"/>
      <c r="AB79" s="42">
        <f t="shared" ref="AB79:AB142" si="12">IF(AB78="SNO",0,AB78+1)</f>
        <v>64</v>
      </c>
      <c r="AC79" s="12"/>
      <c r="AD79" s="18">
        <f>IF(STGY2[[#This Row],[SNO]]=0,0,IF(STGY2[[#This Row],[SNO]]=1,AJ$8,IF(AL$10, IF(AP78&gt;=AM$8,0,IF(AP78=0,AJ$8,AO78)), AO78)))</f>
        <v>0</v>
      </c>
      <c r="AE79" s="18" t="str">
        <f>IF(MAIN_STGY[[#This Row],[RSLT]]="","", MAIN_STGY[[#This Row],[RSLT]])</f>
        <v/>
      </c>
      <c r="AF7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7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79" s="18">
        <f>IF(STGY2[[#This Row],[SNO]]=0,0,IF(AL$10, IF(AP78&gt;=AM$8, 0, STGY2[[#This Row],[INS]]+AH78), STGY2[[#This Row],[INS]]+AH78))</f>
        <v>100</v>
      </c>
      <c r="AI79" s="18">
        <f>IF(STGY2[[#This Row],[SNO]]=0,0,IF(AL$10, IF(AP78&gt;=AM$8, 0, AI78+STGY2[[#This Row],[RTN]]), AI78+STGY2[[#This Row],[RTN]]))</f>
        <v>0</v>
      </c>
      <c r="AJ79" s="18">
        <f>STGY2[[#This Row],[RTN-TL]]-STGY2[[#This Row],[INS-TL]]</f>
        <v>-100</v>
      </c>
      <c r="AK79" s="18">
        <f>IF(STGY2[[#This Row],[SNO]]=0,0,IF(AL$10, IF(STGY2[[#This Row],[INS]]=0, 0, AN78), AN78))</f>
        <v>0</v>
      </c>
      <c r="AL79" s="18">
        <f>STGY2[[#This Row],[INS]]</f>
        <v>0</v>
      </c>
      <c r="AM79" s="18">
        <f>IF(STGY2[[#This Row],[WrL]]="Loss", (STGY2[[#This Row],[INS]]*(1 + AP$8/100)), IF(STGY2[[#This Row],[WrL]]="Won", (0), 0))</f>
        <v>0</v>
      </c>
      <c r="AN79" s="18">
        <f>IF(STGY2[[#This Row],[WrL]]="Loss", (STGY2[[#This Row],[PAM]]+STGY2[[#This Row],[LOS-TEN]]), IF(STGY2[[#This Row],[WrL]]="Won", (STGY2[[#This Row],[INS]]), 0))</f>
        <v>0</v>
      </c>
      <c r="AO79" s="18">
        <f>STGY2[[#This Row],[PAPT]]/2</f>
        <v>0</v>
      </c>
      <c r="AP79" s="43">
        <f>IF(STGY2[[#This Row],[SNO]]=0,0,IF(AL$10, IF(STGY2[[#This Row],[INS-TL]]=0, 0, STGY2[[#This Row],[PFT]]/STGY2[[#This Row],[INS-TL]]%), STGY2[[#This Row],[PFT]]/STGY2[[#This Row],[INS-TL]]%))</f>
        <v>-100</v>
      </c>
      <c r="AS79" s="20"/>
      <c r="AT79" s="21"/>
      <c r="AZ79" s="22"/>
      <c r="BB79" s="42">
        <f t="shared" ref="BB79:BB142" si="13">IF(BB78="SNO",0,BB78+1)</f>
        <v>64</v>
      </c>
      <c r="BC79" s="12"/>
      <c r="BD79" s="18">
        <f>IF(STGY3[[#This Row],[SNO]]=0,0,IF(STGY3[[#This Row],[SNO]]=1,BJ$8,IF(BL$10, IF(BP78&gt;=BM$8,0,IF(BP78=0,BJ$8,BO78)), BO78)))</f>
        <v>0</v>
      </c>
      <c r="BE79" s="18" t="str">
        <f>IF(MAIN_STGY[[#This Row],[RSLT]]="","", MAIN_STGY[[#This Row],[RSLT]])</f>
        <v/>
      </c>
      <c r="BF7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7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79" s="18">
        <f>IF(STGY3[[#This Row],[SNO]]=0,0,IF(BL$10, IF(BP78&gt;=BM$8, 0, STGY3[[#This Row],[INS]]+BH78), STGY3[[#This Row],[INS]]+BH78))</f>
        <v>100</v>
      </c>
      <c r="BI79" s="18">
        <f>IF(STGY3[[#This Row],[SNO]]=0,0,IF(BL$10, IF(BP78&gt;=BM$8, 0, BI78+STGY3[[#This Row],[RTN]]), BI78+STGY3[[#This Row],[RTN]]))</f>
        <v>0</v>
      </c>
      <c r="BJ79" s="18">
        <f>STGY3[[#This Row],[RTN-TL]]-STGY3[[#This Row],[INS-TL]]</f>
        <v>-100</v>
      </c>
      <c r="BK79" s="18">
        <f>IF(STGY3[[#This Row],[SNO]]=0,0,IF(BL$10, IF(STGY3[[#This Row],[INS]]=0, 0, BN78), BN78))</f>
        <v>0</v>
      </c>
      <c r="BL79" s="18">
        <f>STGY3[[#This Row],[INS]]</f>
        <v>0</v>
      </c>
      <c r="BM79" s="18">
        <f>IF(STGY3[[#This Row],[WrL]]="Loss", (STGY3[[#This Row],[INS]]*(1 + BP$8/100)), IF(STGY3[[#This Row],[WrL]]="Won", (0), 0))</f>
        <v>0</v>
      </c>
      <c r="BN79" s="18">
        <f>IF(STGY3[[#This Row],[WrL]]="Loss", (STGY3[[#This Row],[PAM]]+STGY3[[#This Row],[LOS-TEN]]), IF(STGY3[[#This Row],[WrL]]="Won", (STGY3[[#This Row],[INS]]), 0))</f>
        <v>0</v>
      </c>
      <c r="BO79" s="18">
        <f>STGY3[[#This Row],[PAPT]]/2</f>
        <v>0</v>
      </c>
      <c r="BP79" s="43">
        <f>IF(STGY3[[#This Row],[SNO]]=0,0,IF(BL$10, IF(STGY3[[#This Row],[INS-TL]]=0, 0, STGY3[[#This Row],[PFT]]/STGY3[[#This Row],[INS-TL]]%), STGY3[[#This Row],[PFT]]/STGY3[[#This Row],[INS-TL]]%))</f>
        <v>-100</v>
      </c>
      <c r="BS79" s="20"/>
      <c r="BT79" s="21"/>
      <c r="BZ79" s="22"/>
      <c r="CB79" s="42">
        <f t="shared" ref="CB79:CB142" si="14">IF(CB78="SNO",0,CB78+1)</f>
        <v>64</v>
      </c>
      <c r="CC79" s="12"/>
      <c r="CD79" s="18">
        <f>IF(STGY4[[#This Row],[SNO]]=0,0,IF(STGY4[[#This Row],[SNO]]=1,CJ$8,IF(CL$10, IF(CP78&gt;=CM$8,0,IF(CP78=0,CJ$8,CO78)), CO78)))</f>
        <v>0</v>
      </c>
      <c r="CE79" s="18" t="str">
        <f>IF(MAIN_STGY[[#This Row],[RSLT]]="","", MAIN_STGY[[#This Row],[RSLT]])</f>
        <v/>
      </c>
      <c r="CF7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7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79" s="18">
        <f>IF(STGY4[[#This Row],[SNO]]=0,0,IF(CL$10, IF(CP78&gt;=CM$8, 0, STGY4[[#This Row],[INS]]+CH78), STGY4[[#This Row],[INS]]+CH78))</f>
        <v>100</v>
      </c>
      <c r="CI79" s="18">
        <f>IF(STGY4[[#This Row],[SNO]]=0,0,IF(CL$10, IF(CP78&gt;=CM$8, 0, CI78+STGY4[[#This Row],[RTN]]), CI78+STGY4[[#This Row],[RTN]]))</f>
        <v>0</v>
      </c>
      <c r="CJ79" s="18">
        <f>STGY4[[#This Row],[RTN-TL]]-STGY4[[#This Row],[INS-TL]]</f>
        <v>-100</v>
      </c>
      <c r="CK79" s="18">
        <f>IF(STGY4[[#This Row],[SNO]]=0,0,IF(CL$10, IF(STGY4[[#This Row],[INS]]=0, 0, CN78), CN78))</f>
        <v>0</v>
      </c>
      <c r="CL79" s="18">
        <f>STGY4[[#This Row],[INS]]</f>
        <v>0</v>
      </c>
      <c r="CM79" s="18">
        <f>IF(STGY4[[#This Row],[WrL]]="Loss", (STGY4[[#This Row],[INS]]*(1 + CP$8/100)), IF(STGY4[[#This Row],[WrL]]="Won", (0), 0))</f>
        <v>0</v>
      </c>
      <c r="CN79" s="18">
        <f>IF(STGY4[[#This Row],[WrL]]="Loss", (STGY4[[#This Row],[PAM]]+STGY4[[#This Row],[LOS-TEN]]), IF(STGY4[[#This Row],[WrL]]="Won", (STGY4[[#This Row],[INS]]), 0))</f>
        <v>0</v>
      </c>
      <c r="CO79" s="18">
        <f>STGY4[[#This Row],[PAPT]]/2</f>
        <v>0</v>
      </c>
      <c r="CP79" s="43">
        <f>IF(STGY4[[#This Row],[SNO]]=0,0,IF(CL$10, IF(STGY4[[#This Row],[INS-TL]]=0, 0, STGY4[[#This Row],[PFT]]/STGY4[[#This Row],[INS-TL]]%), STGY4[[#This Row],[PFT]]/STGY4[[#This Row],[INS-TL]]%))</f>
        <v>-100</v>
      </c>
      <c r="CS79" s="20"/>
      <c r="CT79" s="21"/>
      <c r="CZ79" s="22"/>
      <c r="DB79" s="42">
        <f t="shared" ref="DB79:DB142" si="15">IF(DB78="SNO",0,DB78+1)</f>
        <v>64</v>
      </c>
      <c r="DC79" s="12"/>
      <c r="DD79" s="18">
        <f>IF(STGY5[[#This Row],[SNO]]=0,0,IF(STGY5[[#This Row],[SNO]]=1,DJ$8,IF(DL$10, IF(DP78&gt;=DM$8,0,IF(DP78=0,DJ$8,DO78)), DO78)))</f>
        <v>0</v>
      </c>
      <c r="DE79" s="18" t="str">
        <f>IF(MAIN_STGY[[#This Row],[RSLT]]="","", MAIN_STGY[[#This Row],[RSLT]])</f>
        <v/>
      </c>
      <c r="DF7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7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79" s="18">
        <f>IF(STGY5[[#This Row],[SNO]]=0,0,IF(DL$10, IF(DP78&gt;=DM$8, 0, STGY5[[#This Row],[INS]]+DH78), STGY5[[#This Row],[INS]]+DH78))</f>
        <v>100</v>
      </c>
      <c r="DI79" s="18">
        <f>IF(STGY5[[#This Row],[SNO]]=0,0,IF(DL$10, IF(DP78&gt;=DM$8, 0, DI78+STGY5[[#This Row],[RTN]]), DI78+STGY5[[#This Row],[RTN]]))</f>
        <v>0</v>
      </c>
      <c r="DJ79" s="18">
        <f>STGY5[[#This Row],[RTN-TL]]-STGY5[[#This Row],[INS-TL]]</f>
        <v>-100</v>
      </c>
      <c r="DK79" s="18">
        <f>IF(STGY5[[#This Row],[SNO]]=0,0,IF(DL$10, IF(STGY5[[#This Row],[INS]]=0, 0, DN78), DN78))</f>
        <v>0</v>
      </c>
      <c r="DL79" s="18">
        <f>STGY5[[#This Row],[INS]]</f>
        <v>0</v>
      </c>
      <c r="DM79" s="18">
        <f>IF(STGY5[[#This Row],[WrL]]="Loss", (STGY5[[#This Row],[INS]]*(1 + DP$8/100)), IF(STGY5[[#This Row],[WrL]]="Won", (0), 0))</f>
        <v>0</v>
      </c>
      <c r="DN79" s="18">
        <f>IF(STGY5[[#This Row],[WrL]]="Loss", (STGY5[[#This Row],[PAM]]+STGY5[[#This Row],[LOS-TEN]]), IF(STGY5[[#This Row],[WrL]]="Won", (STGY5[[#This Row],[INS]]), 0))</f>
        <v>0</v>
      </c>
      <c r="DO79" s="18">
        <f>STGY5[[#This Row],[PAPT]]/2</f>
        <v>0</v>
      </c>
      <c r="DP79" s="43">
        <f>IF(STGY5[[#This Row],[SNO]]=0,0,IF(DL$10, IF(STGY5[[#This Row],[INS-TL]]=0, 0, STGY5[[#This Row],[PFT]]/STGY5[[#This Row],[INS-TL]]%), STGY5[[#This Row],[PFT]]/STGY5[[#This Row],[INS-TL]]%))</f>
        <v>-100</v>
      </c>
      <c r="DS79" s="20"/>
      <c r="DT79" s="21"/>
      <c r="DZ79" s="22"/>
      <c r="EB79" s="42">
        <f t="shared" ref="EB79:EB142" si="16">IF(EB78="SNO",0,EB78+1)</f>
        <v>64</v>
      </c>
      <c r="EC79" s="12"/>
      <c r="ED79" s="18">
        <f>IF(STGY6[[#This Row],[SNO]]=0,0,IF(STGY6[[#This Row],[SNO]]=1,EJ$8,IF(EL$10, IF(EP78&gt;=EM$8,0,IF(EP78=0,EJ$8,EO78)), EO78)))</f>
        <v>0</v>
      </c>
      <c r="EE79" s="18" t="str">
        <f>IF(MAIN_STGY[[#This Row],[RSLT]]="","", MAIN_STGY[[#This Row],[RSLT]])</f>
        <v/>
      </c>
      <c r="EF7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7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79" s="18">
        <f>IF(STGY6[[#This Row],[SNO]]=0,0,IF(EL$10, IF(EP78&gt;=EM$8, 0, STGY6[[#This Row],[INS]]+EH78), STGY6[[#This Row],[INS]]+EH78))</f>
        <v>100</v>
      </c>
      <c r="EI79" s="18">
        <f>IF(STGY6[[#This Row],[SNO]]=0,0,IF(EL$10, IF(EP78&gt;=EM$8, 0, EI78+STGY6[[#This Row],[RTN]]), EI78+STGY6[[#This Row],[RTN]]))</f>
        <v>0</v>
      </c>
      <c r="EJ79" s="18">
        <f>STGY6[[#This Row],[RTN-TL]]-STGY6[[#This Row],[INS-TL]]</f>
        <v>-100</v>
      </c>
      <c r="EK79" s="18">
        <f>IF(STGY6[[#This Row],[SNO]]=0,0,IF(EL$10, IF(STGY6[[#This Row],[INS]]=0, 0, EN78), EN78))</f>
        <v>0</v>
      </c>
      <c r="EL79" s="18">
        <f>STGY6[[#This Row],[INS]]</f>
        <v>0</v>
      </c>
      <c r="EM79" s="18">
        <f>IF(STGY6[[#This Row],[WrL]]="Loss", (STGY6[[#This Row],[INS]]*(1 + EP$8/100)), IF(STGY6[[#This Row],[WrL]]="Won", (0), 0))</f>
        <v>0</v>
      </c>
      <c r="EN79" s="18">
        <f>IF(STGY6[[#This Row],[WrL]]="Loss", (STGY6[[#This Row],[PAM]]+STGY6[[#This Row],[LOS-TEN]]), IF(STGY6[[#This Row],[WrL]]="Won", (STGY6[[#This Row],[INS]]), 0))</f>
        <v>0</v>
      </c>
      <c r="EO79" s="18">
        <f>STGY6[[#This Row],[PAPT]]/2</f>
        <v>0</v>
      </c>
      <c r="EP79" s="43">
        <f>IF(STGY6[[#This Row],[SNO]]=0,0,IF(EL$10, IF(STGY6[[#This Row],[INS-TL]]=0, 0, STGY6[[#This Row],[PFT]]/STGY6[[#This Row],[INS-TL]]%), STGY6[[#This Row],[PFT]]/STGY6[[#This Row],[INS-TL]]%))</f>
        <v>-100</v>
      </c>
      <c r="ES79" s="20"/>
      <c r="ET79" s="21"/>
      <c r="EZ79" s="22"/>
      <c r="FB79" s="42">
        <f t="shared" ref="FB79:FB142" si="17">IF(FB78="SNO",0,FB78+1)</f>
        <v>64</v>
      </c>
      <c r="FC79" s="12"/>
      <c r="FD79" s="18">
        <f>IF(STGY7[[#This Row],[SNO]]=0,0,IF(STGY7[[#This Row],[SNO]]=1,FJ$8,IF(FL$10, IF(FP78&gt;=FM$8,0,IF(FP78=0,FJ$8,FO78)), FO78)))</f>
        <v>0</v>
      </c>
      <c r="FE79" s="18" t="str">
        <f>IF(MAIN_STGY[[#This Row],[RSLT]]="","", MAIN_STGY[[#This Row],[RSLT]])</f>
        <v/>
      </c>
      <c r="FF7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7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79" s="18">
        <f>IF(STGY7[[#This Row],[SNO]]=0,0,IF(FL$10, IF(FP78&gt;=FM$8, 0, STGY7[[#This Row],[INS]]+FH78), STGY7[[#This Row],[INS]]+FH78))</f>
        <v>100</v>
      </c>
      <c r="FI79" s="18">
        <f>IF(STGY7[[#This Row],[SNO]]=0,0,IF(FL$10, IF(FP78&gt;=FM$8, 0, FI78+STGY7[[#This Row],[RTN]]), FI78+STGY7[[#This Row],[RTN]]))</f>
        <v>0</v>
      </c>
      <c r="FJ79" s="18">
        <f>STGY7[[#This Row],[RTN-TL]]-STGY7[[#This Row],[INS-TL]]</f>
        <v>-100</v>
      </c>
      <c r="FK79" s="18">
        <f>IF(STGY7[[#This Row],[SNO]]=0,0,IF(FL$10, IF(STGY7[[#This Row],[INS]]=0, 0, FN78), FN78))</f>
        <v>0</v>
      </c>
      <c r="FL79" s="18">
        <f>STGY7[[#This Row],[INS]]</f>
        <v>0</v>
      </c>
      <c r="FM79" s="18">
        <f>IF(STGY7[[#This Row],[WrL]]="Loss", (STGY7[[#This Row],[INS]]*(1 + FP$8/100)), IF(STGY7[[#This Row],[WrL]]="Won", (0), 0))</f>
        <v>0</v>
      </c>
      <c r="FN79" s="18">
        <f>IF(STGY7[[#This Row],[WrL]]="Loss", (STGY7[[#This Row],[PAM]]+STGY7[[#This Row],[LOS-TEN]]), IF(STGY7[[#This Row],[WrL]]="Won", (STGY7[[#This Row],[INS]]), 0))</f>
        <v>0</v>
      </c>
      <c r="FO79" s="18">
        <f>STGY7[[#This Row],[PAPT]]/2</f>
        <v>0</v>
      </c>
      <c r="FP79" s="43">
        <f>IF(STGY7[[#This Row],[SNO]]=0,0,IF(FL$10, IF(STGY7[[#This Row],[INS-TL]]=0, 0, STGY7[[#This Row],[PFT]]/STGY7[[#This Row],[INS-TL]]%), STGY7[[#This Row],[PFT]]/STGY7[[#This Row],[INS-TL]]%))</f>
        <v>-100</v>
      </c>
      <c r="FS79" s="20"/>
      <c r="FT79" s="21"/>
      <c r="FZ79" s="22"/>
      <c r="GB79" s="42">
        <f t="shared" ref="GB79:GB142" si="18">IF(GB78="SNO",0,GB78+1)</f>
        <v>64</v>
      </c>
      <c r="GC79" s="12"/>
      <c r="GD79" s="18">
        <f>IF(STGY8[[#This Row],[SNO]]=0,0,IF(STGY8[[#This Row],[SNO]]=1,GJ$8,IF(GL$10, IF(GP78&gt;=GM$8,0,IF(GP78=0,GJ$8,GO78)), GO78)))</f>
        <v>0</v>
      </c>
      <c r="GE79" s="18" t="str">
        <f>IF(MAIN_STGY[[#This Row],[RSLT]]="","", MAIN_STGY[[#This Row],[RSLT]])</f>
        <v/>
      </c>
      <c r="GF7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7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79" s="18">
        <f>IF(STGY8[[#This Row],[SNO]]=0,0,IF(GL$10, IF(GP78&gt;=GM$8, 0, STGY8[[#This Row],[INS]]+GH78), STGY8[[#This Row],[INS]]+GH78))</f>
        <v>100</v>
      </c>
      <c r="GI79" s="18">
        <f>IF(STGY8[[#This Row],[SNO]]=0,0,IF(GL$10, IF(GP78&gt;=GM$8, 0, GI78+STGY8[[#This Row],[RTN]]), GI78+STGY8[[#This Row],[RTN]]))</f>
        <v>0</v>
      </c>
      <c r="GJ79" s="18">
        <f>STGY8[[#This Row],[RTN-TL]]-STGY8[[#This Row],[INS-TL]]</f>
        <v>-100</v>
      </c>
      <c r="GK79" s="18">
        <f>IF(STGY8[[#This Row],[SNO]]=0,0,IF(GL$10, IF(STGY8[[#This Row],[INS]]=0, 0, GN78), GN78))</f>
        <v>0</v>
      </c>
      <c r="GL79" s="18">
        <f>STGY8[[#This Row],[INS]]</f>
        <v>0</v>
      </c>
      <c r="GM79" s="18">
        <f>IF(STGY8[[#This Row],[WrL]]="Loss", (STGY8[[#This Row],[INS]]*(1 + GP$8/100)), IF(STGY8[[#This Row],[WrL]]="Won", (0), 0))</f>
        <v>0</v>
      </c>
      <c r="GN79" s="18">
        <f>IF(STGY8[[#This Row],[WrL]]="Loss", (STGY8[[#This Row],[PAM]]+STGY8[[#This Row],[LOS-TEN]]), IF(STGY8[[#This Row],[WrL]]="Won", (STGY8[[#This Row],[INS]]), 0))</f>
        <v>0</v>
      </c>
      <c r="GO79" s="18">
        <f>STGY8[[#This Row],[PAPT]]/2</f>
        <v>0</v>
      </c>
      <c r="GP79" s="43">
        <f>IF(STGY8[[#This Row],[SNO]]=0,0,IF(GL$10, IF(STGY8[[#This Row],[INS-TL]]=0, 0, STGY8[[#This Row],[PFT]]/STGY8[[#This Row],[INS-TL]]%), STGY8[[#This Row],[PFT]]/STGY8[[#This Row],[INS-TL]]%))</f>
        <v>-100</v>
      </c>
      <c r="GS79" s="20"/>
      <c r="GT79" s="21"/>
      <c r="GZ79" s="22"/>
      <c r="HB79" s="42">
        <f t="shared" ref="HB79:HB142" si="19">IF(HB78="SNO",0,HB78+1)</f>
        <v>64</v>
      </c>
      <c r="HC79" s="12"/>
      <c r="HD79" s="18">
        <f>IF(STGY9[[#This Row],[SNO]]=0,0,IF(STGY9[[#This Row],[SNO]]=1,HJ$8,IF(HL$10, IF(HP78&gt;=HM$8,0,IF(HP78=0,HJ$8,HO78)), HO78)))</f>
        <v>0</v>
      </c>
      <c r="HE79" s="18" t="str">
        <f>IF(MAIN_STGY[[#This Row],[RSLT]]="","", MAIN_STGY[[#This Row],[RSLT]])</f>
        <v/>
      </c>
      <c r="HF7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7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79" s="18">
        <f>IF(STGY9[[#This Row],[SNO]]=0,0,IF(HL$10, IF(HP78&gt;=HM$8, 0, STGY9[[#This Row],[INS]]+HH78), STGY9[[#This Row],[INS]]+HH78))</f>
        <v>100</v>
      </c>
      <c r="HI79" s="18">
        <f>IF(STGY9[[#This Row],[SNO]]=0,0,IF(HL$10, IF(HP78&gt;=HM$8, 0, HI78+STGY9[[#This Row],[RTN]]), HI78+STGY9[[#This Row],[RTN]]))</f>
        <v>0</v>
      </c>
      <c r="HJ79" s="18">
        <f>STGY9[[#This Row],[RTN-TL]]-STGY9[[#This Row],[INS-TL]]</f>
        <v>-100</v>
      </c>
      <c r="HK79" s="18">
        <f>IF(STGY9[[#This Row],[SNO]]=0,0,IF(HL$10, IF(STGY9[[#This Row],[INS]]=0, 0, HN78), HN78))</f>
        <v>0</v>
      </c>
      <c r="HL79" s="18">
        <f>STGY9[[#This Row],[INS]]</f>
        <v>0</v>
      </c>
      <c r="HM79" s="18">
        <f>IF(STGY9[[#This Row],[WrL]]="Loss", (STGY9[[#This Row],[INS]]*(1 + HP$8/100)), IF(STGY9[[#This Row],[WrL]]="Won", (0), 0))</f>
        <v>0</v>
      </c>
      <c r="HN79" s="18">
        <f>IF(STGY9[[#This Row],[WrL]]="Loss", (STGY9[[#This Row],[PAM]]+STGY9[[#This Row],[LOS-TEN]]), IF(STGY9[[#This Row],[WrL]]="Won", (STGY9[[#This Row],[INS]]), 0))</f>
        <v>0</v>
      </c>
      <c r="HO79" s="18">
        <f>STGY9[[#This Row],[PAPT]]/2</f>
        <v>0</v>
      </c>
      <c r="HP79" s="43">
        <f>IF(STGY9[[#This Row],[SNO]]=0,0,IF(HL$10, IF(STGY9[[#This Row],[INS-TL]]=0, 0, STGY9[[#This Row],[PFT]]/STGY9[[#This Row],[INS-TL]]%), STGY9[[#This Row],[PFT]]/STGY9[[#This Row],[INS-TL]]%))</f>
        <v>-100</v>
      </c>
      <c r="HS79" s="20"/>
      <c r="HT79" s="21"/>
      <c r="HZ79" s="22"/>
      <c r="IB79" s="42">
        <f t="shared" ref="IB79:IB142" si="20">IF(IB78="SNO",0,IB78+1)</f>
        <v>64</v>
      </c>
      <c r="IC79" s="12"/>
      <c r="ID79" s="18">
        <f>IF(STGY10[[#This Row],[SNO]]=0,0,IF(STGY10[[#This Row],[SNO]]=1,IJ$8,IF(IL$10, IF(IP78&gt;=IM$8,0,IF(IP78=0,IJ$8,IO78)), IO78)))</f>
        <v>0</v>
      </c>
      <c r="IE79" s="18" t="str">
        <f>IF(MAIN_STGY[[#This Row],[RSLT]]="","", MAIN_STGY[[#This Row],[RSLT]])</f>
        <v/>
      </c>
      <c r="IF7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7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79" s="18">
        <f>IF(STGY10[[#This Row],[SNO]]=0,0,IF(IL$10, IF(IP78&gt;=IM$8, 0, STGY10[[#This Row],[INS]]+IH78), STGY10[[#This Row],[INS]]+IH78))</f>
        <v>100</v>
      </c>
      <c r="II79" s="18">
        <f>IF(STGY10[[#This Row],[SNO]]=0,0,IF(IL$10, IF(IP78&gt;=IM$8, 0, II78+STGY10[[#This Row],[RTN]]), II78+STGY10[[#This Row],[RTN]]))</f>
        <v>0</v>
      </c>
      <c r="IJ79" s="18">
        <f>STGY10[[#This Row],[RTN-TL]]-STGY10[[#This Row],[INS-TL]]</f>
        <v>-100</v>
      </c>
      <c r="IK79" s="18">
        <f>IF(STGY10[[#This Row],[SNO]]=0,0,IF(IL$10, IF(STGY10[[#This Row],[INS]]=0, 0, IN78), IN78))</f>
        <v>0</v>
      </c>
      <c r="IL79" s="18">
        <f>STGY10[[#This Row],[INS]]</f>
        <v>0</v>
      </c>
      <c r="IM79" s="18">
        <f>IF(STGY10[[#This Row],[WrL]]="Loss", (STGY10[[#This Row],[INS]]*(1 + IP$8/100)), IF(STGY10[[#This Row],[WrL]]="Won", (0), 0))</f>
        <v>0</v>
      </c>
      <c r="IN79" s="18">
        <f>IF(STGY10[[#This Row],[WrL]]="Loss", (STGY10[[#This Row],[PAM]]+STGY10[[#This Row],[LOS-TEN]]), IF(STGY10[[#This Row],[WrL]]="Won", (STGY10[[#This Row],[INS]]), 0))</f>
        <v>0</v>
      </c>
      <c r="IO79" s="18">
        <f>STGY10[[#This Row],[PAPT]]/2</f>
        <v>0</v>
      </c>
      <c r="IP79" s="43">
        <f>IF(STGY10[[#This Row],[SNO]]=0,0,IF(IL$10, IF(STGY10[[#This Row],[INS-TL]]=0, 0, STGY10[[#This Row],[PFT]]/STGY10[[#This Row],[INS-TL]]%), STGY10[[#This Row],[PFT]]/STGY10[[#This Row],[INS-TL]]%))</f>
        <v>-100</v>
      </c>
      <c r="IS79" s="20"/>
      <c r="IT79" s="21"/>
      <c r="IZ79" s="22"/>
    </row>
    <row r="80" spans="2:260" ht="15.65" x14ac:dyDescent="0.3">
      <c r="B80" s="89">
        <f t="shared" si="11"/>
        <v>65</v>
      </c>
      <c r="C80" s="12"/>
      <c r="D80" s="18">
        <f>IF(MAIN_STGY[[#This Row],[SNO]]=0,0,IF(MAIN_STGY[[#This Row],[SNO]]=1,J$8,IF(L$10, IF(P79&gt;=M$8,0,IF(P79=0,J$8,O79)), O79)))</f>
        <v>0</v>
      </c>
      <c r="E80" s="12"/>
      <c r="F8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0" s="18">
        <f>IF(MAIN_STGY[[#This Row],[SNO]]=0,0,IF(L$10, IF(P79&gt;=M$8, 0, MAIN_STGY[[#This Row],[INS]]+H79), MAIN_STGY[[#This Row],[INS]]+H79))</f>
        <v>100</v>
      </c>
      <c r="I80" s="18">
        <f>IF(MAIN_STGY[[#This Row],[SNO]]=0,0,IF(L$10, IF(P79&gt;=M$8, 0, I79+MAIN_STGY[[#This Row],[RTN]]), I79+MAIN_STGY[[#This Row],[RTN]]))</f>
        <v>0</v>
      </c>
      <c r="J80" s="18">
        <f>MAIN_STGY[[#This Row],[RTN-TL]]-MAIN_STGY[[#This Row],[INS-TL]]</f>
        <v>-100</v>
      </c>
      <c r="K80" s="18">
        <f>IF(MAIN_STGY[[#This Row],[SNO]]=0,0,IF(L$10, IF(MAIN_STGY[[#This Row],[INS]]=0, 0, N79), N79))</f>
        <v>0</v>
      </c>
      <c r="L80" s="18">
        <f>MAIN_STGY[[#This Row],[INS]]</f>
        <v>0</v>
      </c>
      <c r="M80" s="18">
        <f>IF(MAIN_STGY[[#This Row],[WrL]]="Loss", (MAIN_STGY[[#This Row],[INS]]*(1 + P$8/100)), IF(MAIN_STGY[[#This Row],[WrL]]="Won", (0), 0))</f>
        <v>0</v>
      </c>
      <c r="N80" s="18">
        <f>IF(MAIN_STGY[[#This Row],[WrL]]="Loss", (MAIN_STGY[[#This Row],[PAM]]+MAIN_STGY[[#This Row],[LOS-TEN]]), IF(MAIN_STGY[[#This Row],[WrL]]="Won", (MAIN_STGY[[#This Row],[INS]]), 0))</f>
        <v>0</v>
      </c>
      <c r="O80" s="18">
        <f>MAIN_STGY[[#This Row],[PAPT]]/2</f>
        <v>0</v>
      </c>
      <c r="P8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0" s="94" t="str">
        <v>Strategy 010</v>
      </c>
      <c r="S80" s="95">
        <v>0</v>
      </c>
      <c r="T80" s="96">
        <v>100</v>
      </c>
      <c r="U80" s="85"/>
      <c r="V80" s="55"/>
      <c r="W80" s="55"/>
      <c r="X80" s="44"/>
      <c r="Z80" s="22"/>
      <c r="AB80" s="42">
        <f t="shared" si="12"/>
        <v>65</v>
      </c>
      <c r="AC80" s="12"/>
      <c r="AD80" s="18">
        <f>IF(STGY2[[#This Row],[SNO]]=0,0,IF(STGY2[[#This Row],[SNO]]=1,AJ$8,IF(AL$10, IF(AP79&gt;=AM$8,0,IF(AP79=0,AJ$8,AO79)), AO79)))</f>
        <v>0</v>
      </c>
      <c r="AE80" s="18" t="str">
        <f>IF(MAIN_STGY[[#This Row],[RSLT]]="","", MAIN_STGY[[#This Row],[RSLT]])</f>
        <v/>
      </c>
      <c r="AF8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0" s="18">
        <f>IF(STGY2[[#This Row],[SNO]]=0,0,IF(AL$10, IF(AP79&gt;=AM$8, 0, STGY2[[#This Row],[INS]]+AH79), STGY2[[#This Row],[INS]]+AH79))</f>
        <v>100</v>
      </c>
      <c r="AI80" s="18">
        <f>IF(STGY2[[#This Row],[SNO]]=0,0,IF(AL$10, IF(AP79&gt;=AM$8, 0, AI79+STGY2[[#This Row],[RTN]]), AI79+STGY2[[#This Row],[RTN]]))</f>
        <v>0</v>
      </c>
      <c r="AJ80" s="18">
        <f>STGY2[[#This Row],[RTN-TL]]-STGY2[[#This Row],[INS-TL]]</f>
        <v>-100</v>
      </c>
      <c r="AK80" s="18">
        <f>IF(STGY2[[#This Row],[SNO]]=0,0,IF(AL$10, IF(STGY2[[#This Row],[INS]]=0, 0, AN79), AN79))</f>
        <v>0</v>
      </c>
      <c r="AL80" s="18">
        <f>STGY2[[#This Row],[INS]]</f>
        <v>0</v>
      </c>
      <c r="AM80" s="18">
        <f>IF(STGY2[[#This Row],[WrL]]="Loss", (STGY2[[#This Row],[INS]]*(1 + AP$8/100)), IF(STGY2[[#This Row],[WrL]]="Won", (0), 0))</f>
        <v>0</v>
      </c>
      <c r="AN80" s="18">
        <f>IF(STGY2[[#This Row],[WrL]]="Loss", (STGY2[[#This Row],[PAM]]+STGY2[[#This Row],[LOS-TEN]]), IF(STGY2[[#This Row],[WrL]]="Won", (STGY2[[#This Row],[INS]]), 0))</f>
        <v>0</v>
      </c>
      <c r="AO80" s="18">
        <f>STGY2[[#This Row],[PAPT]]/2</f>
        <v>0</v>
      </c>
      <c r="AP80" s="43">
        <f>IF(STGY2[[#This Row],[SNO]]=0,0,IF(AL$10, IF(STGY2[[#This Row],[INS-TL]]=0, 0, STGY2[[#This Row],[PFT]]/STGY2[[#This Row],[INS-TL]]%), STGY2[[#This Row],[PFT]]/STGY2[[#This Row],[INS-TL]]%))</f>
        <v>-100</v>
      </c>
      <c r="AS80" s="20"/>
      <c r="AT80" s="21"/>
      <c r="AZ80" s="22"/>
      <c r="BB80" s="42">
        <f t="shared" si="13"/>
        <v>65</v>
      </c>
      <c r="BC80" s="12"/>
      <c r="BD80" s="18">
        <f>IF(STGY3[[#This Row],[SNO]]=0,0,IF(STGY3[[#This Row],[SNO]]=1,BJ$8,IF(BL$10, IF(BP79&gt;=BM$8,0,IF(BP79=0,BJ$8,BO79)), BO79)))</f>
        <v>0</v>
      </c>
      <c r="BE80" s="18" t="str">
        <f>IF(MAIN_STGY[[#This Row],[RSLT]]="","", MAIN_STGY[[#This Row],[RSLT]])</f>
        <v/>
      </c>
      <c r="BF8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0" s="18">
        <f>IF(STGY3[[#This Row],[SNO]]=0,0,IF(BL$10, IF(BP79&gt;=BM$8, 0, STGY3[[#This Row],[INS]]+BH79), STGY3[[#This Row],[INS]]+BH79))</f>
        <v>100</v>
      </c>
      <c r="BI80" s="18">
        <f>IF(STGY3[[#This Row],[SNO]]=0,0,IF(BL$10, IF(BP79&gt;=BM$8, 0, BI79+STGY3[[#This Row],[RTN]]), BI79+STGY3[[#This Row],[RTN]]))</f>
        <v>0</v>
      </c>
      <c r="BJ80" s="18">
        <f>STGY3[[#This Row],[RTN-TL]]-STGY3[[#This Row],[INS-TL]]</f>
        <v>-100</v>
      </c>
      <c r="BK80" s="18">
        <f>IF(STGY3[[#This Row],[SNO]]=0,0,IF(BL$10, IF(STGY3[[#This Row],[INS]]=0, 0, BN79), BN79))</f>
        <v>0</v>
      </c>
      <c r="BL80" s="18">
        <f>STGY3[[#This Row],[INS]]</f>
        <v>0</v>
      </c>
      <c r="BM80" s="18">
        <f>IF(STGY3[[#This Row],[WrL]]="Loss", (STGY3[[#This Row],[INS]]*(1 + BP$8/100)), IF(STGY3[[#This Row],[WrL]]="Won", (0), 0))</f>
        <v>0</v>
      </c>
      <c r="BN80" s="18">
        <f>IF(STGY3[[#This Row],[WrL]]="Loss", (STGY3[[#This Row],[PAM]]+STGY3[[#This Row],[LOS-TEN]]), IF(STGY3[[#This Row],[WrL]]="Won", (STGY3[[#This Row],[INS]]), 0))</f>
        <v>0</v>
      </c>
      <c r="BO80" s="18">
        <f>STGY3[[#This Row],[PAPT]]/2</f>
        <v>0</v>
      </c>
      <c r="BP80" s="43">
        <f>IF(STGY3[[#This Row],[SNO]]=0,0,IF(BL$10, IF(STGY3[[#This Row],[INS-TL]]=0, 0, STGY3[[#This Row],[PFT]]/STGY3[[#This Row],[INS-TL]]%), STGY3[[#This Row],[PFT]]/STGY3[[#This Row],[INS-TL]]%))</f>
        <v>-100</v>
      </c>
      <c r="BS80" s="20"/>
      <c r="BT80" s="21"/>
      <c r="BZ80" s="22"/>
      <c r="CB80" s="42">
        <f t="shared" si="14"/>
        <v>65</v>
      </c>
      <c r="CC80" s="12"/>
      <c r="CD80" s="18">
        <f>IF(STGY4[[#This Row],[SNO]]=0,0,IF(STGY4[[#This Row],[SNO]]=1,CJ$8,IF(CL$10, IF(CP79&gt;=CM$8,0,IF(CP79=0,CJ$8,CO79)), CO79)))</f>
        <v>0</v>
      </c>
      <c r="CE80" s="18" t="str">
        <f>IF(MAIN_STGY[[#This Row],[RSLT]]="","", MAIN_STGY[[#This Row],[RSLT]])</f>
        <v/>
      </c>
      <c r="CF8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0" s="18">
        <f>IF(STGY4[[#This Row],[SNO]]=0,0,IF(CL$10, IF(CP79&gt;=CM$8, 0, STGY4[[#This Row],[INS]]+CH79), STGY4[[#This Row],[INS]]+CH79))</f>
        <v>100</v>
      </c>
      <c r="CI80" s="18">
        <f>IF(STGY4[[#This Row],[SNO]]=0,0,IF(CL$10, IF(CP79&gt;=CM$8, 0, CI79+STGY4[[#This Row],[RTN]]), CI79+STGY4[[#This Row],[RTN]]))</f>
        <v>0</v>
      </c>
      <c r="CJ80" s="18">
        <f>STGY4[[#This Row],[RTN-TL]]-STGY4[[#This Row],[INS-TL]]</f>
        <v>-100</v>
      </c>
      <c r="CK80" s="18">
        <f>IF(STGY4[[#This Row],[SNO]]=0,0,IF(CL$10, IF(STGY4[[#This Row],[INS]]=0, 0, CN79), CN79))</f>
        <v>0</v>
      </c>
      <c r="CL80" s="18">
        <f>STGY4[[#This Row],[INS]]</f>
        <v>0</v>
      </c>
      <c r="CM80" s="18">
        <f>IF(STGY4[[#This Row],[WrL]]="Loss", (STGY4[[#This Row],[INS]]*(1 + CP$8/100)), IF(STGY4[[#This Row],[WrL]]="Won", (0), 0))</f>
        <v>0</v>
      </c>
      <c r="CN80" s="18">
        <f>IF(STGY4[[#This Row],[WrL]]="Loss", (STGY4[[#This Row],[PAM]]+STGY4[[#This Row],[LOS-TEN]]), IF(STGY4[[#This Row],[WrL]]="Won", (STGY4[[#This Row],[INS]]), 0))</f>
        <v>0</v>
      </c>
      <c r="CO80" s="18">
        <f>STGY4[[#This Row],[PAPT]]/2</f>
        <v>0</v>
      </c>
      <c r="CP80" s="43">
        <f>IF(STGY4[[#This Row],[SNO]]=0,0,IF(CL$10, IF(STGY4[[#This Row],[INS-TL]]=0, 0, STGY4[[#This Row],[PFT]]/STGY4[[#This Row],[INS-TL]]%), STGY4[[#This Row],[PFT]]/STGY4[[#This Row],[INS-TL]]%))</f>
        <v>-100</v>
      </c>
      <c r="CS80" s="20"/>
      <c r="CT80" s="21"/>
      <c r="CZ80" s="22"/>
      <c r="DB80" s="42">
        <f t="shared" si="15"/>
        <v>65</v>
      </c>
      <c r="DC80" s="12"/>
      <c r="DD80" s="18">
        <f>IF(STGY5[[#This Row],[SNO]]=0,0,IF(STGY5[[#This Row],[SNO]]=1,DJ$8,IF(DL$10, IF(DP79&gt;=DM$8,0,IF(DP79=0,DJ$8,DO79)), DO79)))</f>
        <v>0</v>
      </c>
      <c r="DE80" s="18" t="str">
        <f>IF(MAIN_STGY[[#This Row],[RSLT]]="","", MAIN_STGY[[#This Row],[RSLT]])</f>
        <v/>
      </c>
      <c r="DF8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0" s="18">
        <f>IF(STGY5[[#This Row],[SNO]]=0,0,IF(DL$10, IF(DP79&gt;=DM$8, 0, STGY5[[#This Row],[INS]]+DH79), STGY5[[#This Row],[INS]]+DH79))</f>
        <v>100</v>
      </c>
      <c r="DI80" s="18">
        <f>IF(STGY5[[#This Row],[SNO]]=0,0,IF(DL$10, IF(DP79&gt;=DM$8, 0, DI79+STGY5[[#This Row],[RTN]]), DI79+STGY5[[#This Row],[RTN]]))</f>
        <v>0</v>
      </c>
      <c r="DJ80" s="18">
        <f>STGY5[[#This Row],[RTN-TL]]-STGY5[[#This Row],[INS-TL]]</f>
        <v>-100</v>
      </c>
      <c r="DK80" s="18">
        <f>IF(STGY5[[#This Row],[SNO]]=0,0,IF(DL$10, IF(STGY5[[#This Row],[INS]]=0, 0, DN79), DN79))</f>
        <v>0</v>
      </c>
      <c r="DL80" s="18">
        <f>STGY5[[#This Row],[INS]]</f>
        <v>0</v>
      </c>
      <c r="DM80" s="18">
        <f>IF(STGY5[[#This Row],[WrL]]="Loss", (STGY5[[#This Row],[INS]]*(1 + DP$8/100)), IF(STGY5[[#This Row],[WrL]]="Won", (0), 0))</f>
        <v>0</v>
      </c>
      <c r="DN80" s="18">
        <f>IF(STGY5[[#This Row],[WrL]]="Loss", (STGY5[[#This Row],[PAM]]+STGY5[[#This Row],[LOS-TEN]]), IF(STGY5[[#This Row],[WrL]]="Won", (STGY5[[#This Row],[INS]]), 0))</f>
        <v>0</v>
      </c>
      <c r="DO80" s="18">
        <f>STGY5[[#This Row],[PAPT]]/2</f>
        <v>0</v>
      </c>
      <c r="DP80" s="43">
        <f>IF(STGY5[[#This Row],[SNO]]=0,0,IF(DL$10, IF(STGY5[[#This Row],[INS-TL]]=0, 0, STGY5[[#This Row],[PFT]]/STGY5[[#This Row],[INS-TL]]%), STGY5[[#This Row],[PFT]]/STGY5[[#This Row],[INS-TL]]%))</f>
        <v>-100</v>
      </c>
      <c r="DS80" s="20"/>
      <c r="DT80" s="21"/>
      <c r="DZ80" s="22"/>
      <c r="EB80" s="42">
        <f t="shared" si="16"/>
        <v>65</v>
      </c>
      <c r="EC80" s="12"/>
      <c r="ED80" s="18">
        <f>IF(STGY6[[#This Row],[SNO]]=0,0,IF(STGY6[[#This Row],[SNO]]=1,EJ$8,IF(EL$10, IF(EP79&gt;=EM$8,0,IF(EP79=0,EJ$8,EO79)), EO79)))</f>
        <v>0</v>
      </c>
      <c r="EE80" s="18" t="str">
        <f>IF(MAIN_STGY[[#This Row],[RSLT]]="","", MAIN_STGY[[#This Row],[RSLT]])</f>
        <v/>
      </c>
      <c r="EF8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0" s="18">
        <f>IF(STGY6[[#This Row],[SNO]]=0,0,IF(EL$10, IF(EP79&gt;=EM$8, 0, STGY6[[#This Row],[INS]]+EH79), STGY6[[#This Row],[INS]]+EH79))</f>
        <v>100</v>
      </c>
      <c r="EI80" s="18">
        <f>IF(STGY6[[#This Row],[SNO]]=0,0,IF(EL$10, IF(EP79&gt;=EM$8, 0, EI79+STGY6[[#This Row],[RTN]]), EI79+STGY6[[#This Row],[RTN]]))</f>
        <v>0</v>
      </c>
      <c r="EJ80" s="18">
        <f>STGY6[[#This Row],[RTN-TL]]-STGY6[[#This Row],[INS-TL]]</f>
        <v>-100</v>
      </c>
      <c r="EK80" s="18">
        <f>IF(STGY6[[#This Row],[SNO]]=0,0,IF(EL$10, IF(STGY6[[#This Row],[INS]]=0, 0, EN79), EN79))</f>
        <v>0</v>
      </c>
      <c r="EL80" s="18">
        <f>STGY6[[#This Row],[INS]]</f>
        <v>0</v>
      </c>
      <c r="EM80" s="18">
        <f>IF(STGY6[[#This Row],[WrL]]="Loss", (STGY6[[#This Row],[INS]]*(1 + EP$8/100)), IF(STGY6[[#This Row],[WrL]]="Won", (0), 0))</f>
        <v>0</v>
      </c>
      <c r="EN80" s="18">
        <f>IF(STGY6[[#This Row],[WrL]]="Loss", (STGY6[[#This Row],[PAM]]+STGY6[[#This Row],[LOS-TEN]]), IF(STGY6[[#This Row],[WrL]]="Won", (STGY6[[#This Row],[INS]]), 0))</f>
        <v>0</v>
      </c>
      <c r="EO80" s="18">
        <f>STGY6[[#This Row],[PAPT]]/2</f>
        <v>0</v>
      </c>
      <c r="EP80" s="43">
        <f>IF(STGY6[[#This Row],[SNO]]=0,0,IF(EL$10, IF(STGY6[[#This Row],[INS-TL]]=0, 0, STGY6[[#This Row],[PFT]]/STGY6[[#This Row],[INS-TL]]%), STGY6[[#This Row],[PFT]]/STGY6[[#This Row],[INS-TL]]%))</f>
        <v>-100</v>
      </c>
      <c r="ES80" s="20"/>
      <c r="ET80" s="21"/>
      <c r="EZ80" s="22"/>
      <c r="FB80" s="42">
        <f t="shared" si="17"/>
        <v>65</v>
      </c>
      <c r="FC80" s="12"/>
      <c r="FD80" s="18">
        <f>IF(STGY7[[#This Row],[SNO]]=0,0,IF(STGY7[[#This Row],[SNO]]=1,FJ$8,IF(FL$10, IF(FP79&gt;=FM$8,0,IF(FP79=0,FJ$8,FO79)), FO79)))</f>
        <v>0</v>
      </c>
      <c r="FE80" s="18" t="str">
        <f>IF(MAIN_STGY[[#This Row],[RSLT]]="","", MAIN_STGY[[#This Row],[RSLT]])</f>
        <v/>
      </c>
      <c r="FF8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0" s="18">
        <f>IF(STGY7[[#This Row],[SNO]]=0,0,IF(FL$10, IF(FP79&gt;=FM$8, 0, STGY7[[#This Row],[INS]]+FH79), STGY7[[#This Row],[INS]]+FH79))</f>
        <v>100</v>
      </c>
      <c r="FI80" s="18">
        <f>IF(STGY7[[#This Row],[SNO]]=0,0,IF(FL$10, IF(FP79&gt;=FM$8, 0, FI79+STGY7[[#This Row],[RTN]]), FI79+STGY7[[#This Row],[RTN]]))</f>
        <v>0</v>
      </c>
      <c r="FJ80" s="18">
        <f>STGY7[[#This Row],[RTN-TL]]-STGY7[[#This Row],[INS-TL]]</f>
        <v>-100</v>
      </c>
      <c r="FK80" s="18">
        <f>IF(STGY7[[#This Row],[SNO]]=0,0,IF(FL$10, IF(STGY7[[#This Row],[INS]]=0, 0, FN79), FN79))</f>
        <v>0</v>
      </c>
      <c r="FL80" s="18">
        <f>STGY7[[#This Row],[INS]]</f>
        <v>0</v>
      </c>
      <c r="FM80" s="18">
        <f>IF(STGY7[[#This Row],[WrL]]="Loss", (STGY7[[#This Row],[INS]]*(1 + FP$8/100)), IF(STGY7[[#This Row],[WrL]]="Won", (0), 0))</f>
        <v>0</v>
      </c>
      <c r="FN80" s="18">
        <f>IF(STGY7[[#This Row],[WrL]]="Loss", (STGY7[[#This Row],[PAM]]+STGY7[[#This Row],[LOS-TEN]]), IF(STGY7[[#This Row],[WrL]]="Won", (STGY7[[#This Row],[INS]]), 0))</f>
        <v>0</v>
      </c>
      <c r="FO80" s="18">
        <f>STGY7[[#This Row],[PAPT]]/2</f>
        <v>0</v>
      </c>
      <c r="FP80" s="43">
        <f>IF(STGY7[[#This Row],[SNO]]=0,0,IF(FL$10, IF(STGY7[[#This Row],[INS-TL]]=0, 0, STGY7[[#This Row],[PFT]]/STGY7[[#This Row],[INS-TL]]%), STGY7[[#This Row],[PFT]]/STGY7[[#This Row],[INS-TL]]%))</f>
        <v>-100</v>
      </c>
      <c r="FS80" s="20"/>
      <c r="FT80" s="21"/>
      <c r="FZ80" s="22"/>
      <c r="GB80" s="42">
        <f t="shared" si="18"/>
        <v>65</v>
      </c>
      <c r="GC80" s="12"/>
      <c r="GD80" s="18">
        <f>IF(STGY8[[#This Row],[SNO]]=0,0,IF(STGY8[[#This Row],[SNO]]=1,GJ$8,IF(GL$10, IF(GP79&gt;=GM$8,0,IF(GP79=0,GJ$8,GO79)), GO79)))</f>
        <v>0</v>
      </c>
      <c r="GE80" s="18" t="str">
        <f>IF(MAIN_STGY[[#This Row],[RSLT]]="","", MAIN_STGY[[#This Row],[RSLT]])</f>
        <v/>
      </c>
      <c r="GF8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0" s="18">
        <f>IF(STGY8[[#This Row],[SNO]]=0,0,IF(GL$10, IF(GP79&gt;=GM$8, 0, STGY8[[#This Row],[INS]]+GH79), STGY8[[#This Row],[INS]]+GH79))</f>
        <v>100</v>
      </c>
      <c r="GI80" s="18">
        <f>IF(STGY8[[#This Row],[SNO]]=0,0,IF(GL$10, IF(GP79&gt;=GM$8, 0, GI79+STGY8[[#This Row],[RTN]]), GI79+STGY8[[#This Row],[RTN]]))</f>
        <v>0</v>
      </c>
      <c r="GJ80" s="18">
        <f>STGY8[[#This Row],[RTN-TL]]-STGY8[[#This Row],[INS-TL]]</f>
        <v>-100</v>
      </c>
      <c r="GK80" s="18">
        <f>IF(STGY8[[#This Row],[SNO]]=0,0,IF(GL$10, IF(STGY8[[#This Row],[INS]]=0, 0, GN79), GN79))</f>
        <v>0</v>
      </c>
      <c r="GL80" s="18">
        <f>STGY8[[#This Row],[INS]]</f>
        <v>0</v>
      </c>
      <c r="GM80" s="18">
        <f>IF(STGY8[[#This Row],[WrL]]="Loss", (STGY8[[#This Row],[INS]]*(1 + GP$8/100)), IF(STGY8[[#This Row],[WrL]]="Won", (0), 0))</f>
        <v>0</v>
      </c>
      <c r="GN80" s="18">
        <f>IF(STGY8[[#This Row],[WrL]]="Loss", (STGY8[[#This Row],[PAM]]+STGY8[[#This Row],[LOS-TEN]]), IF(STGY8[[#This Row],[WrL]]="Won", (STGY8[[#This Row],[INS]]), 0))</f>
        <v>0</v>
      </c>
      <c r="GO80" s="18">
        <f>STGY8[[#This Row],[PAPT]]/2</f>
        <v>0</v>
      </c>
      <c r="GP80" s="43">
        <f>IF(STGY8[[#This Row],[SNO]]=0,0,IF(GL$10, IF(STGY8[[#This Row],[INS-TL]]=0, 0, STGY8[[#This Row],[PFT]]/STGY8[[#This Row],[INS-TL]]%), STGY8[[#This Row],[PFT]]/STGY8[[#This Row],[INS-TL]]%))</f>
        <v>-100</v>
      </c>
      <c r="GS80" s="20"/>
      <c r="GT80" s="21"/>
      <c r="GZ80" s="22"/>
      <c r="HB80" s="42">
        <f t="shared" si="19"/>
        <v>65</v>
      </c>
      <c r="HC80" s="12"/>
      <c r="HD80" s="18">
        <f>IF(STGY9[[#This Row],[SNO]]=0,0,IF(STGY9[[#This Row],[SNO]]=1,HJ$8,IF(HL$10, IF(HP79&gt;=HM$8,0,IF(HP79=0,HJ$8,HO79)), HO79)))</f>
        <v>0</v>
      </c>
      <c r="HE80" s="18" t="str">
        <f>IF(MAIN_STGY[[#This Row],[RSLT]]="","", MAIN_STGY[[#This Row],[RSLT]])</f>
        <v/>
      </c>
      <c r="HF8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0" s="18">
        <f>IF(STGY9[[#This Row],[SNO]]=0,0,IF(HL$10, IF(HP79&gt;=HM$8, 0, STGY9[[#This Row],[INS]]+HH79), STGY9[[#This Row],[INS]]+HH79))</f>
        <v>100</v>
      </c>
      <c r="HI80" s="18">
        <f>IF(STGY9[[#This Row],[SNO]]=0,0,IF(HL$10, IF(HP79&gt;=HM$8, 0, HI79+STGY9[[#This Row],[RTN]]), HI79+STGY9[[#This Row],[RTN]]))</f>
        <v>0</v>
      </c>
      <c r="HJ80" s="18">
        <f>STGY9[[#This Row],[RTN-TL]]-STGY9[[#This Row],[INS-TL]]</f>
        <v>-100</v>
      </c>
      <c r="HK80" s="18">
        <f>IF(STGY9[[#This Row],[SNO]]=0,0,IF(HL$10, IF(STGY9[[#This Row],[INS]]=0, 0, HN79), HN79))</f>
        <v>0</v>
      </c>
      <c r="HL80" s="18">
        <f>STGY9[[#This Row],[INS]]</f>
        <v>0</v>
      </c>
      <c r="HM80" s="18">
        <f>IF(STGY9[[#This Row],[WrL]]="Loss", (STGY9[[#This Row],[INS]]*(1 + HP$8/100)), IF(STGY9[[#This Row],[WrL]]="Won", (0), 0))</f>
        <v>0</v>
      </c>
      <c r="HN80" s="18">
        <f>IF(STGY9[[#This Row],[WrL]]="Loss", (STGY9[[#This Row],[PAM]]+STGY9[[#This Row],[LOS-TEN]]), IF(STGY9[[#This Row],[WrL]]="Won", (STGY9[[#This Row],[INS]]), 0))</f>
        <v>0</v>
      </c>
      <c r="HO80" s="18">
        <f>STGY9[[#This Row],[PAPT]]/2</f>
        <v>0</v>
      </c>
      <c r="HP80" s="43">
        <f>IF(STGY9[[#This Row],[SNO]]=0,0,IF(HL$10, IF(STGY9[[#This Row],[INS-TL]]=0, 0, STGY9[[#This Row],[PFT]]/STGY9[[#This Row],[INS-TL]]%), STGY9[[#This Row],[PFT]]/STGY9[[#This Row],[INS-TL]]%))</f>
        <v>-100</v>
      </c>
      <c r="HS80" s="20"/>
      <c r="HT80" s="21"/>
      <c r="HZ80" s="22"/>
      <c r="IB80" s="42">
        <f t="shared" si="20"/>
        <v>65</v>
      </c>
      <c r="IC80" s="12"/>
      <c r="ID80" s="18">
        <f>IF(STGY10[[#This Row],[SNO]]=0,0,IF(STGY10[[#This Row],[SNO]]=1,IJ$8,IF(IL$10, IF(IP79&gt;=IM$8,0,IF(IP79=0,IJ$8,IO79)), IO79)))</f>
        <v>0</v>
      </c>
      <c r="IE80" s="18" t="str">
        <f>IF(MAIN_STGY[[#This Row],[RSLT]]="","", MAIN_STGY[[#This Row],[RSLT]])</f>
        <v/>
      </c>
      <c r="IF8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0" s="18">
        <f>IF(STGY10[[#This Row],[SNO]]=0,0,IF(IL$10, IF(IP79&gt;=IM$8, 0, STGY10[[#This Row],[INS]]+IH79), STGY10[[#This Row],[INS]]+IH79))</f>
        <v>100</v>
      </c>
      <c r="II80" s="18">
        <f>IF(STGY10[[#This Row],[SNO]]=0,0,IF(IL$10, IF(IP79&gt;=IM$8, 0, II79+STGY10[[#This Row],[RTN]]), II79+STGY10[[#This Row],[RTN]]))</f>
        <v>0</v>
      </c>
      <c r="IJ80" s="18">
        <f>STGY10[[#This Row],[RTN-TL]]-STGY10[[#This Row],[INS-TL]]</f>
        <v>-100</v>
      </c>
      <c r="IK80" s="18">
        <f>IF(STGY10[[#This Row],[SNO]]=0,0,IF(IL$10, IF(STGY10[[#This Row],[INS]]=0, 0, IN79), IN79))</f>
        <v>0</v>
      </c>
      <c r="IL80" s="18">
        <f>STGY10[[#This Row],[INS]]</f>
        <v>0</v>
      </c>
      <c r="IM80" s="18">
        <f>IF(STGY10[[#This Row],[WrL]]="Loss", (STGY10[[#This Row],[INS]]*(1 + IP$8/100)), IF(STGY10[[#This Row],[WrL]]="Won", (0), 0))</f>
        <v>0</v>
      </c>
      <c r="IN80" s="18">
        <f>IF(STGY10[[#This Row],[WrL]]="Loss", (STGY10[[#This Row],[PAM]]+STGY10[[#This Row],[LOS-TEN]]), IF(STGY10[[#This Row],[WrL]]="Won", (STGY10[[#This Row],[INS]]), 0))</f>
        <v>0</v>
      </c>
      <c r="IO80" s="18">
        <f>STGY10[[#This Row],[PAPT]]/2</f>
        <v>0</v>
      </c>
      <c r="IP80" s="43">
        <f>IF(STGY10[[#This Row],[SNO]]=0,0,IF(IL$10, IF(STGY10[[#This Row],[INS-TL]]=0, 0, STGY10[[#This Row],[PFT]]/STGY10[[#This Row],[INS-TL]]%), STGY10[[#This Row],[PFT]]/STGY10[[#This Row],[INS-TL]]%))</f>
        <v>-100</v>
      </c>
      <c r="IS80" s="20"/>
      <c r="IT80" s="21"/>
      <c r="IZ80" s="22"/>
    </row>
    <row r="81" spans="2:260" x14ac:dyDescent="0.3">
      <c r="B81" s="89">
        <f t="shared" si="11"/>
        <v>66</v>
      </c>
      <c r="C81" s="12"/>
      <c r="D81" s="18">
        <f>IF(MAIN_STGY[[#This Row],[SNO]]=0,0,IF(MAIN_STGY[[#This Row],[SNO]]=1,J$8,IF(L$10, IF(P80&gt;=M$8,0,IF(P80=0,J$8,O80)), O80)))</f>
        <v>0</v>
      </c>
      <c r="E81" s="12"/>
      <c r="F8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1" s="18">
        <f>IF(MAIN_STGY[[#This Row],[SNO]]=0,0,IF(L$10, IF(P80&gt;=M$8, 0, MAIN_STGY[[#This Row],[INS]]+H80), MAIN_STGY[[#This Row],[INS]]+H80))</f>
        <v>100</v>
      </c>
      <c r="I81" s="18">
        <f>IF(MAIN_STGY[[#This Row],[SNO]]=0,0,IF(L$10, IF(P80&gt;=M$8, 0, I80+MAIN_STGY[[#This Row],[RTN]]), I80+MAIN_STGY[[#This Row],[RTN]]))</f>
        <v>0</v>
      </c>
      <c r="J81" s="18">
        <f>MAIN_STGY[[#This Row],[RTN-TL]]-MAIN_STGY[[#This Row],[INS-TL]]</f>
        <v>-100</v>
      </c>
      <c r="K81" s="18">
        <f>IF(MAIN_STGY[[#This Row],[SNO]]=0,0,IF(L$10, IF(MAIN_STGY[[#This Row],[INS]]=0, 0, N80), N80))</f>
        <v>0</v>
      </c>
      <c r="L81" s="18">
        <f>MAIN_STGY[[#This Row],[INS]]</f>
        <v>0</v>
      </c>
      <c r="M81" s="18">
        <f>IF(MAIN_STGY[[#This Row],[WrL]]="Loss", (MAIN_STGY[[#This Row],[INS]]*(1 + P$8/100)), IF(MAIN_STGY[[#This Row],[WrL]]="Won", (0), 0))</f>
        <v>0</v>
      </c>
      <c r="N81" s="18">
        <f>IF(MAIN_STGY[[#This Row],[WrL]]="Loss", (MAIN_STGY[[#This Row],[PAM]]+MAIN_STGY[[#This Row],[LOS-TEN]]), IF(MAIN_STGY[[#This Row],[WrL]]="Won", (MAIN_STGY[[#This Row],[INS]]), 0))</f>
        <v>0</v>
      </c>
      <c r="O81" s="18">
        <f>MAIN_STGY[[#This Row],[PAPT]]/2</f>
        <v>0</v>
      </c>
      <c r="P8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1" s="56"/>
      <c r="S81" s="57"/>
      <c r="T81" s="85"/>
      <c r="U81" s="55"/>
      <c r="V81" s="55"/>
      <c r="W81" s="55"/>
      <c r="X81" s="44"/>
      <c r="Z81" s="22"/>
      <c r="AB81" s="42">
        <f t="shared" si="12"/>
        <v>66</v>
      </c>
      <c r="AC81" s="12"/>
      <c r="AD81" s="18">
        <f>IF(STGY2[[#This Row],[SNO]]=0,0,IF(STGY2[[#This Row],[SNO]]=1,AJ$8,IF(AL$10, IF(AP80&gt;=AM$8,0,IF(AP80=0,AJ$8,AO80)), AO80)))</f>
        <v>0</v>
      </c>
      <c r="AE81" s="18" t="str">
        <f>IF(MAIN_STGY[[#This Row],[RSLT]]="","", MAIN_STGY[[#This Row],[RSLT]])</f>
        <v/>
      </c>
      <c r="AF8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1" s="18">
        <f>IF(STGY2[[#This Row],[SNO]]=0,0,IF(AL$10, IF(AP80&gt;=AM$8, 0, STGY2[[#This Row],[INS]]+AH80), STGY2[[#This Row],[INS]]+AH80))</f>
        <v>100</v>
      </c>
      <c r="AI81" s="18">
        <f>IF(STGY2[[#This Row],[SNO]]=0,0,IF(AL$10, IF(AP80&gt;=AM$8, 0, AI80+STGY2[[#This Row],[RTN]]), AI80+STGY2[[#This Row],[RTN]]))</f>
        <v>0</v>
      </c>
      <c r="AJ81" s="18">
        <f>STGY2[[#This Row],[RTN-TL]]-STGY2[[#This Row],[INS-TL]]</f>
        <v>-100</v>
      </c>
      <c r="AK81" s="18">
        <f>IF(STGY2[[#This Row],[SNO]]=0,0,IF(AL$10, IF(STGY2[[#This Row],[INS]]=0, 0, AN80), AN80))</f>
        <v>0</v>
      </c>
      <c r="AL81" s="18">
        <f>STGY2[[#This Row],[INS]]</f>
        <v>0</v>
      </c>
      <c r="AM81" s="18">
        <f>IF(STGY2[[#This Row],[WrL]]="Loss", (STGY2[[#This Row],[INS]]*(1 + AP$8/100)), IF(STGY2[[#This Row],[WrL]]="Won", (0), 0))</f>
        <v>0</v>
      </c>
      <c r="AN81" s="18">
        <f>IF(STGY2[[#This Row],[WrL]]="Loss", (STGY2[[#This Row],[PAM]]+STGY2[[#This Row],[LOS-TEN]]), IF(STGY2[[#This Row],[WrL]]="Won", (STGY2[[#This Row],[INS]]), 0))</f>
        <v>0</v>
      </c>
      <c r="AO81" s="18">
        <f>STGY2[[#This Row],[PAPT]]/2</f>
        <v>0</v>
      </c>
      <c r="AP81" s="43">
        <f>IF(STGY2[[#This Row],[SNO]]=0,0,IF(AL$10, IF(STGY2[[#This Row],[INS-TL]]=0, 0, STGY2[[#This Row],[PFT]]/STGY2[[#This Row],[INS-TL]]%), STGY2[[#This Row],[PFT]]/STGY2[[#This Row],[INS-TL]]%))</f>
        <v>-100</v>
      </c>
      <c r="AS81" s="20"/>
      <c r="AT81" s="21"/>
      <c r="AZ81" s="22"/>
      <c r="BB81" s="42">
        <f t="shared" si="13"/>
        <v>66</v>
      </c>
      <c r="BC81" s="12"/>
      <c r="BD81" s="18">
        <f>IF(STGY3[[#This Row],[SNO]]=0,0,IF(STGY3[[#This Row],[SNO]]=1,BJ$8,IF(BL$10, IF(BP80&gt;=BM$8,0,IF(BP80=0,BJ$8,BO80)), BO80)))</f>
        <v>0</v>
      </c>
      <c r="BE81" s="18" t="str">
        <f>IF(MAIN_STGY[[#This Row],[RSLT]]="","", MAIN_STGY[[#This Row],[RSLT]])</f>
        <v/>
      </c>
      <c r="BF8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1" s="18">
        <f>IF(STGY3[[#This Row],[SNO]]=0,0,IF(BL$10, IF(BP80&gt;=BM$8, 0, STGY3[[#This Row],[INS]]+BH80), STGY3[[#This Row],[INS]]+BH80))</f>
        <v>100</v>
      </c>
      <c r="BI81" s="18">
        <f>IF(STGY3[[#This Row],[SNO]]=0,0,IF(BL$10, IF(BP80&gt;=BM$8, 0, BI80+STGY3[[#This Row],[RTN]]), BI80+STGY3[[#This Row],[RTN]]))</f>
        <v>0</v>
      </c>
      <c r="BJ81" s="18">
        <f>STGY3[[#This Row],[RTN-TL]]-STGY3[[#This Row],[INS-TL]]</f>
        <v>-100</v>
      </c>
      <c r="BK81" s="18">
        <f>IF(STGY3[[#This Row],[SNO]]=0,0,IF(BL$10, IF(STGY3[[#This Row],[INS]]=0, 0, BN80), BN80))</f>
        <v>0</v>
      </c>
      <c r="BL81" s="18">
        <f>STGY3[[#This Row],[INS]]</f>
        <v>0</v>
      </c>
      <c r="BM81" s="18">
        <f>IF(STGY3[[#This Row],[WrL]]="Loss", (STGY3[[#This Row],[INS]]*(1 + BP$8/100)), IF(STGY3[[#This Row],[WrL]]="Won", (0), 0))</f>
        <v>0</v>
      </c>
      <c r="BN81" s="18">
        <f>IF(STGY3[[#This Row],[WrL]]="Loss", (STGY3[[#This Row],[PAM]]+STGY3[[#This Row],[LOS-TEN]]), IF(STGY3[[#This Row],[WrL]]="Won", (STGY3[[#This Row],[INS]]), 0))</f>
        <v>0</v>
      </c>
      <c r="BO81" s="18">
        <f>STGY3[[#This Row],[PAPT]]/2</f>
        <v>0</v>
      </c>
      <c r="BP81" s="43">
        <f>IF(STGY3[[#This Row],[SNO]]=0,0,IF(BL$10, IF(STGY3[[#This Row],[INS-TL]]=0, 0, STGY3[[#This Row],[PFT]]/STGY3[[#This Row],[INS-TL]]%), STGY3[[#This Row],[PFT]]/STGY3[[#This Row],[INS-TL]]%))</f>
        <v>-100</v>
      </c>
      <c r="BS81" s="20"/>
      <c r="BT81" s="21"/>
      <c r="BZ81" s="22"/>
      <c r="CB81" s="42">
        <f t="shared" si="14"/>
        <v>66</v>
      </c>
      <c r="CC81" s="12"/>
      <c r="CD81" s="18">
        <f>IF(STGY4[[#This Row],[SNO]]=0,0,IF(STGY4[[#This Row],[SNO]]=1,CJ$8,IF(CL$10, IF(CP80&gt;=CM$8,0,IF(CP80=0,CJ$8,CO80)), CO80)))</f>
        <v>0</v>
      </c>
      <c r="CE81" s="18" t="str">
        <f>IF(MAIN_STGY[[#This Row],[RSLT]]="","", MAIN_STGY[[#This Row],[RSLT]])</f>
        <v/>
      </c>
      <c r="CF8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1" s="18">
        <f>IF(STGY4[[#This Row],[SNO]]=0,0,IF(CL$10, IF(CP80&gt;=CM$8, 0, STGY4[[#This Row],[INS]]+CH80), STGY4[[#This Row],[INS]]+CH80))</f>
        <v>100</v>
      </c>
      <c r="CI81" s="18">
        <f>IF(STGY4[[#This Row],[SNO]]=0,0,IF(CL$10, IF(CP80&gt;=CM$8, 0, CI80+STGY4[[#This Row],[RTN]]), CI80+STGY4[[#This Row],[RTN]]))</f>
        <v>0</v>
      </c>
      <c r="CJ81" s="18">
        <f>STGY4[[#This Row],[RTN-TL]]-STGY4[[#This Row],[INS-TL]]</f>
        <v>-100</v>
      </c>
      <c r="CK81" s="18">
        <f>IF(STGY4[[#This Row],[SNO]]=0,0,IF(CL$10, IF(STGY4[[#This Row],[INS]]=0, 0, CN80), CN80))</f>
        <v>0</v>
      </c>
      <c r="CL81" s="18">
        <f>STGY4[[#This Row],[INS]]</f>
        <v>0</v>
      </c>
      <c r="CM81" s="18">
        <f>IF(STGY4[[#This Row],[WrL]]="Loss", (STGY4[[#This Row],[INS]]*(1 + CP$8/100)), IF(STGY4[[#This Row],[WrL]]="Won", (0), 0))</f>
        <v>0</v>
      </c>
      <c r="CN81" s="18">
        <f>IF(STGY4[[#This Row],[WrL]]="Loss", (STGY4[[#This Row],[PAM]]+STGY4[[#This Row],[LOS-TEN]]), IF(STGY4[[#This Row],[WrL]]="Won", (STGY4[[#This Row],[INS]]), 0))</f>
        <v>0</v>
      </c>
      <c r="CO81" s="18">
        <f>STGY4[[#This Row],[PAPT]]/2</f>
        <v>0</v>
      </c>
      <c r="CP81" s="43">
        <f>IF(STGY4[[#This Row],[SNO]]=0,0,IF(CL$10, IF(STGY4[[#This Row],[INS-TL]]=0, 0, STGY4[[#This Row],[PFT]]/STGY4[[#This Row],[INS-TL]]%), STGY4[[#This Row],[PFT]]/STGY4[[#This Row],[INS-TL]]%))</f>
        <v>-100</v>
      </c>
      <c r="CS81" s="20"/>
      <c r="CT81" s="21"/>
      <c r="CZ81" s="22"/>
      <c r="DB81" s="42">
        <f t="shared" si="15"/>
        <v>66</v>
      </c>
      <c r="DC81" s="12"/>
      <c r="DD81" s="18">
        <f>IF(STGY5[[#This Row],[SNO]]=0,0,IF(STGY5[[#This Row],[SNO]]=1,DJ$8,IF(DL$10, IF(DP80&gt;=DM$8,0,IF(DP80=0,DJ$8,DO80)), DO80)))</f>
        <v>0</v>
      </c>
      <c r="DE81" s="18" t="str">
        <f>IF(MAIN_STGY[[#This Row],[RSLT]]="","", MAIN_STGY[[#This Row],[RSLT]])</f>
        <v/>
      </c>
      <c r="DF8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1" s="18">
        <f>IF(STGY5[[#This Row],[SNO]]=0,0,IF(DL$10, IF(DP80&gt;=DM$8, 0, STGY5[[#This Row],[INS]]+DH80), STGY5[[#This Row],[INS]]+DH80))</f>
        <v>100</v>
      </c>
      <c r="DI81" s="18">
        <f>IF(STGY5[[#This Row],[SNO]]=0,0,IF(DL$10, IF(DP80&gt;=DM$8, 0, DI80+STGY5[[#This Row],[RTN]]), DI80+STGY5[[#This Row],[RTN]]))</f>
        <v>0</v>
      </c>
      <c r="DJ81" s="18">
        <f>STGY5[[#This Row],[RTN-TL]]-STGY5[[#This Row],[INS-TL]]</f>
        <v>-100</v>
      </c>
      <c r="DK81" s="18">
        <f>IF(STGY5[[#This Row],[SNO]]=0,0,IF(DL$10, IF(STGY5[[#This Row],[INS]]=0, 0, DN80), DN80))</f>
        <v>0</v>
      </c>
      <c r="DL81" s="18">
        <f>STGY5[[#This Row],[INS]]</f>
        <v>0</v>
      </c>
      <c r="DM81" s="18">
        <f>IF(STGY5[[#This Row],[WrL]]="Loss", (STGY5[[#This Row],[INS]]*(1 + DP$8/100)), IF(STGY5[[#This Row],[WrL]]="Won", (0), 0))</f>
        <v>0</v>
      </c>
      <c r="DN81" s="18">
        <f>IF(STGY5[[#This Row],[WrL]]="Loss", (STGY5[[#This Row],[PAM]]+STGY5[[#This Row],[LOS-TEN]]), IF(STGY5[[#This Row],[WrL]]="Won", (STGY5[[#This Row],[INS]]), 0))</f>
        <v>0</v>
      </c>
      <c r="DO81" s="18">
        <f>STGY5[[#This Row],[PAPT]]/2</f>
        <v>0</v>
      </c>
      <c r="DP81" s="43">
        <f>IF(STGY5[[#This Row],[SNO]]=0,0,IF(DL$10, IF(STGY5[[#This Row],[INS-TL]]=0, 0, STGY5[[#This Row],[PFT]]/STGY5[[#This Row],[INS-TL]]%), STGY5[[#This Row],[PFT]]/STGY5[[#This Row],[INS-TL]]%))</f>
        <v>-100</v>
      </c>
      <c r="DS81" s="20"/>
      <c r="DT81" s="21"/>
      <c r="DZ81" s="22"/>
      <c r="EB81" s="42">
        <f t="shared" si="16"/>
        <v>66</v>
      </c>
      <c r="EC81" s="12"/>
      <c r="ED81" s="18">
        <f>IF(STGY6[[#This Row],[SNO]]=0,0,IF(STGY6[[#This Row],[SNO]]=1,EJ$8,IF(EL$10, IF(EP80&gt;=EM$8,0,IF(EP80=0,EJ$8,EO80)), EO80)))</f>
        <v>0</v>
      </c>
      <c r="EE81" s="18" t="str">
        <f>IF(MAIN_STGY[[#This Row],[RSLT]]="","", MAIN_STGY[[#This Row],[RSLT]])</f>
        <v/>
      </c>
      <c r="EF8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1" s="18">
        <f>IF(STGY6[[#This Row],[SNO]]=0,0,IF(EL$10, IF(EP80&gt;=EM$8, 0, STGY6[[#This Row],[INS]]+EH80), STGY6[[#This Row],[INS]]+EH80))</f>
        <v>100</v>
      </c>
      <c r="EI81" s="18">
        <f>IF(STGY6[[#This Row],[SNO]]=0,0,IF(EL$10, IF(EP80&gt;=EM$8, 0, EI80+STGY6[[#This Row],[RTN]]), EI80+STGY6[[#This Row],[RTN]]))</f>
        <v>0</v>
      </c>
      <c r="EJ81" s="18">
        <f>STGY6[[#This Row],[RTN-TL]]-STGY6[[#This Row],[INS-TL]]</f>
        <v>-100</v>
      </c>
      <c r="EK81" s="18">
        <f>IF(STGY6[[#This Row],[SNO]]=0,0,IF(EL$10, IF(STGY6[[#This Row],[INS]]=0, 0, EN80), EN80))</f>
        <v>0</v>
      </c>
      <c r="EL81" s="18">
        <f>STGY6[[#This Row],[INS]]</f>
        <v>0</v>
      </c>
      <c r="EM81" s="18">
        <f>IF(STGY6[[#This Row],[WrL]]="Loss", (STGY6[[#This Row],[INS]]*(1 + EP$8/100)), IF(STGY6[[#This Row],[WrL]]="Won", (0), 0))</f>
        <v>0</v>
      </c>
      <c r="EN81" s="18">
        <f>IF(STGY6[[#This Row],[WrL]]="Loss", (STGY6[[#This Row],[PAM]]+STGY6[[#This Row],[LOS-TEN]]), IF(STGY6[[#This Row],[WrL]]="Won", (STGY6[[#This Row],[INS]]), 0))</f>
        <v>0</v>
      </c>
      <c r="EO81" s="18">
        <f>STGY6[[#This Row],[PAPT]]/2</f>
        <v>0</v>
      </c>
      <c r="EP81" s="43">
        <f>IF(STGY6[[#This Row],[SNO]]=0,0,IF(EL$10, IF(STGY6[[#This Row],[INS-TL]]=0, 0, STGY6[[#This Row],[PFT]]/STGY6[[#This Row],[INS-TL]]%), STGY6[[#This Row],[PFT]]/STGY6[[#This Row],[INS-TL]]%))</f>
        <v>-100</v>
      </c>
      <c r="ES81" s="20"/>
      <c r="ET81" s="21"/>
      <c r="EZ81" s="22"/>
      <c r="FB81" s="42">
        <f t="shared" si="17"/>
        <v>66</v>
      </c>
      <c r="FC81" s="12"/>
      <c r="FD81" s="18">
        <f>IF(STGY7[[#This Row],[SNO]]=0,0,IF(STGY7[[#This Row],[SNO]]=1,FJ$8,IF(FL$10, IF(FP80&gt;=FM$8,0,IF(FP80=0,FJ$8,FO80)), FO80)))</f>
        <v>0</v>
      </c>
      <c r="FE81" s="18" t="str">
        <f>IF(MAIN_STGY[[#This Row],[RSLT]]="","", MAIN_STGY[[#This Row],[RSLT]])</f>
        <v/>
      </c>
      <c r="FF8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1" s="18">
        <f>IF(STGY7[[#This Row],[SNO]]=0,0,IF(FL$10, IF(FP80&gt;=FM$8, 0, STGY7[[#This Row],[INS]]+FH80), STGY7[[#This Row],[INS]]+FH80))</f>
        <v>100</v>
      </c>
      <c r="FI81" s="18">
        <f>IF(STGY7[[#This Row],[SNO]]=0,0,IF(FL$10, IF(FP80&gt;=FM$8, 0, FI80+STGY7[[#This Row],[RTN]]), FI80+STGY7[[#This Row],[RTN]]))</f>
        <v>0</v>
      </c>
      <c r="FJ81" s="18">
        <f>STGY7[[#This Row],[RTN-TL]]-STGY7[[#This Row],[INS-TL]]</f>
        <v>-100</v>
      </c>
      <c r="FK81" s="18">
        <f>IF(STGY7[[#This Row],[SNO]]=0,0,IF(FL$10, IF(STGY7[[#This Row],[INS]]=0, 0, FN80), FN80))</f>
        <v>0</v>
      </c>
      <c r="FL81" s="18">
        <f>STGY7[[#This Row],[INS]]</f>
        <v>0</v>
      </c>
      <c r="FM81" s="18">
        <f>IF(STGY7[[#This Row],[WrL]]="Loss", (STGY7[[#This Row],[INS]]*(1 + FP$8/100)), IF(STGY7[[#This Row],[WrL]]="Won", (0), 0))</f>
        <v>0</v>
      </c>
      <c r="FN81" s="18">
        <f>IF(STGY7[[#This Row],[WrL]]="Loss", (STGY7[[#This Row],[PAM]]+STGY7[[#This Row],[LOS-TEN]]), IF(STGY7[[#This Row],[WrL]]="Won", (STGY7[[#This Row],[INS]]), 0))</f>
        <v>0</v>
      </c>
      <c r="FO81" s="18">
        <f>STGY7[[#This Row],[PAPT]]/2</f>
        <v>0</v>
      </c>
      <c r="FP81" s="43">
        <f>IF(STGY7[[#This Row],[SNO]]=0,0,IF(FL$10, IF(STGY7[[#This Row],[INS-TL]]=0, 0, STGY7[[#This Row],[PFT]]/STGY7[[#This Row],[INS-TL]]%), STGY7[[#This Row],[PFT]]/STGY7[[#This Row],[INS-TL]]%))</f>
        <v>-100</v>
      </c>
      <c r="FS81" s="20"/>
      <c r="FT81" s="21"/>
      <c r="FZ81" s="22"/>
      <c r="GB81" s="42">
        <f t="shared" si="18"/>
        <v>66</v>
      </c>
      <c r="GC81" s="12"/>
      <c r="GD81" s="18">
        <f>IF(STGY8[[#This Row],[SNO]]=0,0,IF(STGY8[[#This Row],[SNO]]=1,GJ$8,IF(GL$10, IF(GP80&gt;=GM$8,0,IF(GP80=0,GJ$8,GO80)), GO80)))</f>
        <v>0</v>
      </c>
      <c r="GE81" s="18" t="str">
        <f>IF(MAIN_STGY[[#This Row],[RSLT]]="","", MAIN_STGY[[#This Row],[RSLT]])</f>
        <v/>
      </c>
      <c r="GF8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1" s="18">
        <f>IF(STGY8[[#This Row],[SNO]]=0,0,IF(GL$10, IF(GP80&gt;=GM$8, 0, STGY8[[#This Row],[INS]]+GH80), STGY8[[#This Row],[INS]]+GH80))</f>
        <v>100</v>
      </c>
      <c r="GI81" s="18">
        <f>IF(STGY8[[#This Row],[SNO]]=0,0,IF(GL$10, IF(GP80&gt;=GM$8, 0, GI80+STGY8[[#This Row],[RTN]]), GI80+STGY8[[#This Row],[RTN]]))</f>
        <v>0</v>
      </c>
      <c r="GJ81" s="18">
        <f>STGY8[[#This Row],[RTN-TL]]-STGY8[[#This Row],[INS-TL]]</f>
        <v>-100</v>
      </c>
      <c r="GK81" s="18">
        <f>IF(STGY8[[#This Row],[SNO]]=0,0,IF(GL$10, IF(STGY8[[#This Row],[INS]]=0, 0, GN80), GN80))</f>
        <v>0</v>
      </c>
      <c r="GL81" s="18">
        <f>STGY8[[#This Row],[INS]]</f>
        <v>0</v>
      </c>
      <c r="GM81" s="18">
        <f>IF(STGY8[[#This Row],[WrL]]="Loss", (STGY8[[#This Row],[INS]]*(1 + GP$8/100)), IF(STGY8[[#This Row],[WrL]]="Won", (0), 0))</f>
        <v>0</v>
      </c>
      <c r="GN81" s="18">
        <f>IF(STGY8[[#This Row],[WrL]]="Loss", (STGY8[[#This Row],[PAM]]+STGY8[[#This Row],[LOS-TEN]]), IF(STGY8[[#This Row],[WrL]]="Won", (STGY8[[#This Row],[INS]]), 0))</f>
        <v>0</v>
      </c>
      <c r="GO81" s="18">
        <f>STGY8[[#This Row],[PAPT]]/2</f>
        <v>0</v>
      </c>
      <c r="GP81" s="43">
        <f>IF(STGY8[[#This Row],[SNO]]=0,0,IF(GL$10, IF(STGY8[[#This Row],[INS-TL]]=0, 0, STGY8[[#This Row],[PFT]]/STGY8[[#This Row],[INS-TL]]%), STGY8[[#This Row],[PFT]]/STGY8[[#This Row],[INS-TL]]%))</f>
        <v>-100</v>
      </c>
      <c r="GS81" s="20"/>
      <c r="GT81" s="21"/>
      <c r="GZ81" s="22"/>
      <c r="HB81" s="42">
        <f t="shared" si="19"/>
        <v>66</v>
      </c>
      <c r="HC81" s="12"/>
      <c r="HD81" s="18">
        <f>IF(STGY9[[#This Row],[SNO]]=0,0,IF(STGY9[[#This Row],[SNO]]=1,HJ$8,IF(HL$10, IF(HP80&gt;=HM$8,0,IF(HP80=0,HJ$8,HO80)), HO80)))</f>
        <v>0</v>
      </c>
      <c r="HE81" s="18" t="str">
        <f>IF(MAIN_STGY[[#This Row],[RSLT]]="","", MAIN_STGY[[#This Row],[RSLT]])</f>
        <v/>
      </c>
      <c r="HF8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1" s="18">
        <f>IF(STGY9[[#This Row],[SNO]]=0,0,IF(HL$10, IF(HP80&gt;=HM$8, 0, STGY9[[#This Row],[INS]]+HH80), STGY9[[#This Row],[INS]]+HH80))</f>
        <v>100</v>
      </c>
      <c r="HI81" s="18">
        <f>IF(STGY9[[#This Row],[SNO]]=0,0,IF(HL$10, IF(HP80&gt;=HM$8, 0, HI80+STGY9[[#This Row],[RTN]]), HI80+STGY9[[#This Row],[RTN]]))</f>
        <v>0</v>
      </c>
      <c r="HJ81" s="18">
        <f>STGY9[[#This Row],[RTN-TL]]-STGY9[[#This Row],[INS-TL]]</f>
        <v>-100</v>
      </c>
      <c r="HK81" s="18">
        <f>IF(STGY9[[#This Row],[SNO]]=0,0,IF(HL$10, IF(STGY9[[#This Row],[INS]]=0, 0, HN80), HN80))</f>
        <v>0</v>
      </c>
      <c r="HL81" s="18">
        <f>STGY9[[#This Row],[INS]]</f>
        <v>0</v>
      </c>
      <c r="HM81" s="18">
        <f>IF(STGY9[[#This Row],[WrL]]="Loss", (STGY9[[#This Row],[INS]]*(1 + HP$8/100)), IF(STGY9[[#This Row],[WrL]]="Won", (0), 0))</f>
        <v>0</v>
      </c>
      <c r="HN81" s="18">
        <f>IF(STGY9[[#This Row],[WrL]]="Loss", (STGY9[[#This Row],[PAM]]+STGY9[[#This Row],[LOS-TEN]]), IF(STGY9[[#This Row],[WrL]]="Won", (STGY9[[#This Row],[INS]]), 0))</f>
        <v>0</v>
      </c>
      <c r="HO81" s="18">
        <f>STGY9[[#This Row],[PAPT]]/2</f>
        <v>0</v>
      </c>
      <c r="HP81" s="43">
        <f>IF(STGY9[[#This Row],[SNO]]=0,0,IF(HL$10, IF(STGY9[[#This Row],[INS-TL]]=0, 0, STGY9[[#This Row],[PFT]]/STGY9[[#This Row],[INS-TL]]%), STGY9[[#This Row],[PFT]]/STGY9[[#This Row],[INS-TL]]%))</f>
        <v>-100</v>
      </c>
      <c r="HS81" s="20"/>
      <c r="HT81" s="21"/>
      <c r="HZ81" s="22"/>
      <c r="IB81" s="42">
        <f t="shared" si="20"/>
        <v>66</v>
      </c>
      <c r="IC81" s="12"/>
      <c r="ID81" s="18">
        <f>IF(STGY10[[#This Row],[SNO]]=0,0,IF(STGY10[[#This Row],[SNO]]=1,IJ$8,IF(IL$10, IF(IP80&gt;=IM$8,0,IF(IP80=0,IJ$8,IO80)), IO80)))</f>
        <v>0</v>
      </c>
      <c r="IE81" s="18" t="str">
        <f>IF(MAIN_STGY[[#This Row],[RSLT]]="","", MAIN_STGY[[#This Row],[RSLT]])</f>
        <v/>
      </c>
      <c r="IF8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1" s="18">
        <f>IF(STGY10[[#This Row],[SNO]]=0,0,IF(IL$10, IF(IP80&gt;=IM$8, 0, STGY10[[#This Row],[INS]]+IH80), STGY10[[#This Row],[INS]]+IH80))</f>
        <v>100</v>
      </c>
      <c r="II81" s="18">
        <f>IF(STGY10[[#This Row],[SNO]]=0,0,IF(IL$10, IF(IP80&gt;=IM$8, 0, II80+STGY10[[#This Row],[RTN]]), II80+STGY10[[#This Row],[RTN]]))</f>
        <v>0</v>
      </c>
      <c r="IJ81" s="18">
        <f>STGY10[[#This Row],[RTN-TL]]-STGY10[[#This Row],[INS-TL]]</f>
        <v>-100</v>
      </c>
      <c r="IK81" s="18">
        <f>IF(STGY10[[#This Row],[SNO]]=0,0,IF(IL$10, IF(STGY10[[#This Row],[INS]]=0, 0, IN80), IN80))</f>
        <v>0</v>
      </c>
      <c r="IL81" s="18">
        <f>STGY10[[#This Row],[INS]]</f>
        <v>0</v>
      </c>
      <c r="IM81" s="18">
        <f>IF(STGY10[[#This Row],[WrL]]="Loss", (STGY10[[#This Row],[INS]]*(1 + IP$8/100)), IF(STGY10[[#This Row],[WrL]]="Won", (0), 0))</f>
        <v>0</v>
      </c>
      <c r="IN81" s="18">
        <f>IF(STGY10[[#This Row],[WrL]]="Loss", (STGY10[[#This Row],[PAM]]+STGY10[[#This Row],[LOS-TEN]]), IF(STGY10[[#This Row],[WrL]]="Won", (STGY10[[#This Row],[INS]]), 0))</f>
        <v>0</v>
      </c>
      <c r="IO81" s="18">
        <f>STGY10[[#This Row],[PAPT]]/2</f>
        <v>0</v>
      </c>
      <c r="IP81" s="43">
        <f>IF(STGY10[[#This Row],[SNO]]=0,0,IF(IL$10, IF(STGY10[[#This Row],[INS-TL]]=0, 0, STGY10[[#This Row],[PFT]]/STGY10[[#This Row],[INS-TL]]%), STGY10[[#This Row],[PFT]]/STGY10[[#This Row],[INS-TL]]%))</f>
        <v>-100</v>
      </c>
      <c r="IS81" s="20"/>
      <c r="IT81" s="21"/>
      <c r="IZ81" s="22"/>
    </row>
    <row r="82" spans="2:260" x14ac:dyDescent="0.3">
      <c r="B82" s="89">
        <f t="shared" si="11"/>
        <v>67</v>
      </c>
      <c r="C82" s="12"/>
      <c r="D82" s="18">
        <f>IF(MAIN_STGY[[#This Row],[SNO]]=0,0,IF(MAIN_STGY[[#This Row],[SNO]]=1,J$8,IF(L$10, IF(P81&gt;=M$8,0,IF(P81=0,J$8,O81)), O81)))</f>
        <v>0</v>
      </c>
      <c r="E82" s="12"/>
      <c r="F8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2" s="18">
        <f>IF(MAIN_STGY[[#This Row],[SNO]]=0,0,IF(L$10, IF(P81&gt;=M$8, 0, MAIN_STGY[[#This Row],[INS]]+H81), MAIN_STGY[[#This Row],[INS]]+H81))</f>
        <v>100</v>
      </c>
      <c r="I82" s="18">
        <f>IF(MAIN_STGY[[#This Row],[SNO]]=0,0,IF(L$10, IF(P81&gt;=M$8, 0, I81+MAIN_STGY[[#This Row],[RTN]]), I81+MAIN_STGY[[#This Row],[RTN]]))</f>
        <v>0</v>
      </c>
      <c r="J82" s="18">
        <f>MAIN_STGY[[#This Row],[RTN-TL]]-MAIN_STGY[[#This Row],[INS-TL]]</f>
        <v>-100</v>
      </c>
      <c r="K82" s="18">
        <f>IF(MAIN_STGY[[#This Row],[SNO]]=0,0,IF(L$10, IF(MAIN_STGY[[#This Row],[INS]]=0, 0, N81), N81))</f>
        <v>0</v>
      </c>
      <c r="L82" s="18">
        <f>MAIN_STGY[[#This Row],[INS]]</f>
        <v>0</v>
      </c>
      <c r="M82" s="18">
        <f>IF(MAIN_STGY[[#This Row],[WrL]]="Loss", (MAIN_STGY[[#This Row],[INS]]*(1 + P$8/100)), IF(MAIN_STGY[[#This Row],[WrL]]="Won", (0), 0))</f>
        <v>0</v>
      </c>
      <c r="N82" s="18">
        <f>IF(MAIN_STGY[[#This Row],[WrL]]="Loss", (MAIN_STGY[[#This Row],[PAM]]+MAIN_STGY[[#This Row],[LOS-TEN]]), IF(MAIN_STGY[[#This Row],[WrL]]="Won", (MAIN_STGY[[#This Row],[INS]]), 0))</f>
        <v>0</v>
      </c>
      <c r="O82" s="18">
        <f>MAIN_STGY[[#This Row],[PAPT]]/2</f>
        <v>0</v>
      </c>
      <c r="P8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2" s="56"/>
      <c r="S82" s="57"/>
      <c r="T82" s="85"/>
      <c r="U82" s="55"/>
      <c r="V82" s="55"/>
      <c r="W82" s="55"/>
      <c r="X82" s="44"/>
      <c r="Z82" s="22"/>
      <c r="AB82" s="42">
        <f t="shared" si="12"/>
        <v>67</v>
      </c>
      <c r="AC82" s="12"/>
      <c r="AD82" s="18">
        <f>IF(STGY2[[#This Row],[SNO]]=0,0,IF(STGY2[[#This Row],[SNO]]=1,AJ$8,IF(AL$10, IF(AP81&gt;=AM$8,0,IF(AP81=0,AJ$8,AO81)), AO81)))</f>
        <v>0</v>
      </c>
      <c r="AE82" s="18" t="str">
        <f>IF(MAIN_STGY[[#This Row],[RSLT]]="","", MAIN_STGY[[#This Row],[RSLT]])</f>
        <v/>
      </c>
      <c r="AF8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2" s="18">
        <f>IF(STGY2[[#This Row],[SNO]]=0,0,IF(AL$10, IF(AP81&gt;=AM$8, 0, STGY2[[#This Row],[INS]]+AH81), STGY2[[#This Row],[INS]]+AH81))</f>
        <v>100</v>
      </c>
      <c r="AI82" s="18">
        <f>IF(STGY2[[#This Row],[SNO]]=0,0,IF(AL$10, IF(AP81&gt;=AM$8, 0, AI81+STGY2[[#This Row],[RTN]]), AI81+STGY2[[#This Row],[RTN]]))</f>
        <v>0</v>
      </c>
      <c r="AJ82" s="18">
        <f>STGY2[[#This Row],[RTN-TL]]-STGY2[[#This Row],[INS-TL]]</f>
        <v>-100</v>
      </c>
      <c r="AK82" s="18">
        <f>IF(STGY2[[#This Row],[SNO]]=0,0,IF(AL$10, IF(STGY2[[#This Row],[INS]]=0, 0, AN81), AN81))</f>
        <v>0</v>
      </c>
      <c r="AL82" s="18">
        <f>STGY2[[#This Row],[INS]]</f>
        <v>0</v>
      </c>
      <c r="AM82" s="18">
        <f>IF(STGY2[[#This Row],[WrL]]="Loss", (STGY2[[#This Row],[INS]]*(1 + AP$8/100)), IF(STGY2[[#This Row],[WrL]]="Won", (0), 0))</f>
        <v>0</v>
      </c>
      <c r="AN82" s="18">
        <f>IF(STGY2[[#This Row],[WrL]]="Loss", (STGY2[[#This Row],[PAM]]+STGY2[[#This Row],[LOS-TEN]]), IF(STGY2[[#This Row],[WrL]]="Won", (STGY2[[#This Row],[INS]]), 0))</f>
        <v>0</v>
      </c>
      <c r="AO82" s="18">
        <f>STGY2[[#This Row],[PAPT]]/2</f>
        <v>0</v>
      </c>
      <c r="AP82" s="43">
        <f>IF(STGY2[[#This Row],[SNO]]=0,0,IF(AL$10, IF(STGY2[[#This Row],[INS-TL]]=0, 0, STGY2[[#This Row],[PFT]]/STGY2[[#This Row],[INS-TL]]%), STGY2[[#This Row],[PFT]]/STGY2[[#This Row],[INS-TL]]%))</f>
        <v>-100</v>
      </c>
      <c r="AS82" s="20"/>
      <c r="AT82" s="21"/>
      <c r="AZ82" s="22"/>
      <c r="BB82" s="42">
        <f t="shared" si="13"/>
        <v>67</v>
      </c>
      <c r="BC82" s="12"/>
      <c r="BD82" s="18">
        <f>IF(STGY3[[#This Row],[SNO]]=0,0,IF(STGY3[[#This Row],[SNO]]=1,BJ$8,IF(BL$10, IF(BP81&gt;=BM$8,0,IF(BP81=0,BJ$8,BO81)), BO81)))</f>
        <v>0</v>
      </c>
      <c r="BE82" s="18" t="str">
        <f>IF(MAIN_STGY[[#This Row],[RSLT]]="","", MAIN_STGY[[#This Row],[RSLT]])</f>
        <v/>
      </c>
      <c r="BF8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2" s="18">
        <f>IF(STGY3[[#This Row],[SNO]]=0,0,IF(BL$10, IF(BP81&gt;=BM$8, 0, STGY3[[#This Row],[INS]]+BH81), STGY3[[#This Row],[INS]]+BH81))</f>
        <v>100</v>
      </c>
      <c r="BI82" s="18">
        <f>IF(STGY3[[#This Row],[SNO]]=0,0,IF(BL$10, IF(BP81&gt;=BM$8, 0, BI81+STGY3[[#This Row],[RTN]]), BI81+STGY3[[#This Row],[RTN]]))</f>
        <v>0</v>
      </c>
      <c r="BJ82" s="18">
        <f>STGY3[[#This Row],[RTN-TL]]-STGY3[[#This Row],[INS-TL]]</f>
        <v>-100</v>
      </c>
      <c r="BK82" s="18">
        <f>IF(STGY3[[#This Row],[SNO]]=0,0,IF(BL$10, IF(STGY3[[#This Row],[INS]]=0, 0, BN81), BN81))</f>
        <v>0</v>
      </c>
      <c r="BL82" s="18">
        <f>STGY3[[#This Row],[INS]]</f>
        <v>0</v>
      </c>
      <c r="BM82" s="18">
        <f>IF(STGY3[[#This Row],[WrL]]="Loss", (STGY3[[#This Row],[INS]]*(1 + BP$8/100)), IF(STGY3[[#This Row],[WrL]]="Won", (0), 0))</f>
        <v>0</v>
      </c>
      <c r="BN82" s="18">
        <f>IF(STGY3[[#This Row],[WrL]]="Loss", (STGY3[[#This Row],[PAM]]+STGY3[[#This Row],[LOS-TEN]]), IF(STGY3[[#This Row],[WrL]]="Won", (STGY3[[#This Row],[INS]]), 0))</f>
        <v>0</v>
      </c>
      <c r="BO82" s="18">
        <f>STGY3[[#This Row],[PAPT]]/2</f>
        <v>0</v>
      </c>
      <c r="BP82" s="43">
        <f>IF(STGY3[[#This Row],[SNO]]=0,0,IF(BL$10, IF(STGY3[[#This Row],[INS-TL]]=0, 0, STGY3[[#This Row],[PFT]]/STGY3[[#This Row],[INS-TL]]%), STGY3[[#This Row],[PFT]]/STGY3[[#This Row],[INS-TL]]%))</f>
        <v>-100</v>
      </c>
      <c r="BS82" s="20"/>
      <c r="BT82" s="21"/>
      <c r="BZ82" s="22"/>
      <c r="CB82" s="42">
        <f t="shared" si="14"/>
        <v>67</v>
      </c>
      <c r="CC82" s="12"/>
      <c r="CD82" s="18">
        <f>IF(STGY4[[#This Row],[SNO]]=0,0,IF(STGY4[[#This Row],[SNO]]=1,CJ$8,IF(CL$10, IF(CP81&gt;=CM$8,0,IF(CP81=0,CJ$8,CO81)), CO81)))</f>
        <v>0</v>
      </c>
      <c r="CE82" s="18" t="str">
        <f>IF(MAIN_STGY[[#This Row],[RSLT]]="","", MAIN_STGY[[#This Row],[RSLT]])</f>
        <v/>
      </c>
      <c r="CF8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2" s="18">
        <f>IF(STGY4[[#This Row],[SNO]]=0,0,IF(CL$10, IF(CP81&gt;=CM$8, 0, STGY4[[#This Row],[INS]]+CH81), STGY4[[#This Row],[INS]]+CH81))</f>
        <v>100</v>
      </c>
      <c r="CI82" s="18">
        <f>IF(STGY4[[#This Row],[SNO]]=0,0,IF(CL$10, IF(CP81&gt;=CM$8, 0, CI81+STGY4[[#This Row],[RTN]]), CI81+STGY4[[#This Row],[RTN]]))</f>
        <v>0</v>
      </c>
      <c r="CJ82" s="18">
        <f>STGY4[[#This Row],[RTN-TL]]-STGY4[[#This Row],[INS-TL]]</f>
        <v>-100</v>
      </c>
      <c r="CK82" s="18">
        <f>IF(STGY4[[#This Row],[SNO]]=0,0,IF(CL$10, IF(STGY4[[#This Row],[INS]]=0, 0, CN81), CN81))</f>
        <v>0</v>
      </c>
      <c r="CL82" s="18">
        <f>STGY4[[#This Row],[INS]]</f>
        <v>0</v>
      </c>
      <c r="CM82" s="18">
        <f>IF(STGY4[[#This Row],[WrL]]="Loss", (STGY4[[#This Row],[INS]]*(1 + CP$8/100)), IF(STGY4[[#This Row],[WrL]]="Won", (0), 0))</f>
        <v>0</v>
      </c>
      <c r="CN82" s="18">
        <f>IF(STGY4[[#This Row],[WrL]]="Loss", (STGY4[[#This Row],[PAM]]+STGY4[[#This Row],[LOS-TEN]]), IF(STGY4[[#This Row],[WrL]]="Won", (STGY4[[#This Row],[INS]]), 0))</f>
        <v>0</v>
      </c>
      <c r="CO82" s="18">
        <f>STGY4[[#This Row],[PAPT]]/2</f>
        <v>0</v>
      </c>
      <c r="CP82" s="43">
        <f>IF(STGY4[[#This Row],[SNO]]=0,0,IF(CL$10, IF(STGY4[[#This Row],[INS-TL]]=0, 0, STGY4[[#This Row],[PFT]]/STGY4[[#This Row],[INS-TL]]%), STGY4[[#This Row],[PFT]]/STGY4[[#This Row],[INS-TL]]%))</f>
        <v>-100</v>
      </c>
      <c r="CS82" s="20"/>
      <c r="CT82" s="21"/>
      <c r="CZ82" s="22"/>
      <c r="DB82" s="42">
        <f t="shared" si="15"/>
        <v>67</v>
      </c>
      <c r="DC82" s="12"/>
      <c r="DD82" s="18">
        <f>IF(STGY5[[#This Row],[SNO]]=0,0,IF(STGY5[[#This Row],[SNO]]=1,DJ$8,IF(DL$10, IF(DP81&gt;=DM$8,0,IF(DP81=0,DJ$8,DO81)), DO81)))</f>
        <v>0</v>
      </c>
      <c r="DE82" s="18" t="str">
        <f>IF(MAIN_STGY[[#This Row],[RSLT]]="","", MAIN_STGY[[#This Row],[RSLT]])</f>
        <v/>
      </c>
      <c r="DF8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2" s="18">
        <f>IF(STGY5[[#This Row],[SNO]]=0,0,IF(DL$10, IF(DP81&gt;=DM$8, 0, STGY5[[#This Row],[INS]]+DH81), STGY5[[#This Row],[INS]]+DH81))</f>
        <v>100</v>
      </c>
      <c r="DI82" s="18">
        <f>IF(STGY5[[#This Row],[SNO]]=0,0,IF(DL$10, IF(DP81&gt;=DM$8, 0, DI81+STGY5[[#This Row],[RTN]]), DI81+STGY5[[#This Row],[RTN]]))</f>
        <v>0</v>
      </c>
      <c r="DJ82" s="18">
        <f>STGY5[[#This Row],[RTN-TL]]-STGY5[[#This Row],[INS-TL]]</f>
        <v>-100</v>
      </c>
      <c r="DK82" s="18">
        <f>IF(STGY5[[#This Row],[SNO]]=0,0,IF(DL$10, IF(STGY5[[#This Row],[INS]]=0, 0, DN81), DN81))</f>
        <v>0</v>
      </c>
      <c r="DL82" s="18">
        <f>STGY5[[#This Row],[INS]]</f>
        <v>0</v>
      </c>
      <c r="DM82" s="18">
        <f>IF(STGY5[[#This Row],[WrL]]="Loss", (STGY5[[#This Row],[INS]]*(1 + DP$8/100)), IF(STGY5[[#This Row],[WrL]]="Won", (0), 0))</f>
        <v>0</v>
      </c>
      <c r="DN82" s="18">
        <f>IF(STGY5[[#This Row],[WrL]]="Loss", (STGY5[[#This Row],[PAM]]+STGY5[[#This Row],[LOS-TEN]]), IF(STGY5[[#This Row],[WrL]]="Won", (STGY5[[#This Row],[INS]]), 0))</f>
        <v>0</v>
      </c>
      <c r="DO82" s="18">
        <f>STGY5[[#This Row],[PAPT]]/2</f>
        <v>0</v>
      </c>
      <c r="DP82" s="43">
        <f>IF(STGY5[[#This Row],[SNO]]=0,0,IF(DL$10, IF(STGY5[[#This Row],[INS-TL]]=0, 0, STGY5[[#This Row],[PFT]]/STGY5[[#This Row],[INS-TL]]%), STGY5[[#This Row],[PFT]]/STGY5[[#This Row],[INS-TL]]%))</f>
        <v>-100</v>
      </c>
      <c r="DS82" s="20"/>
      <c r="DT82" s="21"/>
      <c r="DZ82" s="22"/>
      <c r="EB82" s="42">
        <f t="shared" si="16"/>
        <v>67</v>
      </c>
      <c r="EC82" s="12"/>
      <c r="ED82" s="18">
        <f>IF(STGY6[[#This Row],[SNO]]=0,0,IF(STGY6[[#This Row],[SNO]]=1,EJ$8,IF(EL$10, IF(EP81&gt;=EM$8,0,IF(EP81=0,EJ$8,EO81)), EO81)))</f>
        <v>0</v>
      </c>
      <c r="EE82" s="18" t="str">
        <f>IF(MAIN_STGY[[#This Row],[RSLT]]="","", MAIN_STGY[[#This Row],[RSLT]])</f>
        <v/>
      </c>
      <c r="EF8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2" s="18">
        <f>IF(STGY6[[#This Row],[SNO]]=0,0,IF(EL$10, IF(EP81&gt;=EM$8, 0, STGY6[[#This Row],[INS]]+EH81), STGY6[[#This Row],[INS]]+EH81))</f>
        <v>100</v>
      </c>
      <c r="EI82" s="18">
        <f>IF(STGY6[[#This Row],[SNO]]=0,0,IF(EL$10, IF(EP81&gt;=EM$8, 0, EI81+STGY6[[#This Row],[RTN]]), EI81+STGY6[[#This Row],[RTN]]))</f>
        <v>0</v>
      </c>
      <c r="EJ82" s="18">
        <f>STGY6[[#This Row],[RTN-TL]]-STGY6[[#This Row],[INS-TL]]</f>
        <v>-100</v>
      </c>
      <c r="EK82" s="18">
        <f>IF(STGY6[[#This Row],[SNO]]=0,0,IF(EL$10, IF(STGY6[[#This Row],[INS]]=0, 0, EN81), EN81))</f>
        <v>0</v>
      </c>
      <c r="EL82" s="18">
        <f>STGY6[[#This Row],[INS]]</f>
        <v>0</v>
      </c>
      <c r="EM82" s="18">
        <f>IF(STGY6[[#This Row],[WrL]]="Loss", (STGY6[[#This Row],[INS]]*(1 + EP$8/100)), IF(STGY6[[#This Row],[WrL]]="Won", (0), 0))</f>
        <v>0</v>
      </c>
      <c r="EN82" s="18">
        <f>IF(STGY6[[#This Row],[WrL]]="Loss", (STGY6[[#This Row],[PAM]]+STGY6[[#This Row],[LOS-TEN]]), IF(STGY6[[#This Row],[WrL]]="Won", (STGY6[[#This Row],[INS]]), 0))</f>
        <v>0</v>
      </c>
      <c r="EO82" s="18">
        <f>STGY6[[#This Row],[PAPT]]/2</f>
        <v>0</v>
      </c>
      <c r="EP82" s="43">
        <f>IF(STGY6[[#This Row],[SNO]]=0,0,IF(EL$10, IF(STGY6[[#This Row],[INS-TL]]=0, 0, STGY6[[#This Row],[PFT]]/STGY6[[#This Row],[INS-TL]]%), STGY6[[#This Row],[PFT]]/STGY6[[#This Row],[INS-TL]]%))</f>
        <v>-100</v>
      </c>
      <c r="ES82" s="20"/>
      <c r="ET82" s="21"/>
      <c r="EZ82" s="22"/>
      <c r="FB82" s="42">
        <f t="shared" si="17"/>
        <v>67</v>
      </c>
      <c r="FC82" s="12"/>
      <c r="FD82" s="18">
        <f>IF(STGY7[[#This Row],[SNO]]=0,0,IF(STGY7[[#This Row],[SNO]]=1,FJ$8,IF(FL$10, IF(FP81&gt;=FM$8,0,IF(FP81=0,FJ$8,FO81)), FO81)))</f>
        <v>0</v>
      </c>
      <c r="FE82" s="18" t="str">
        <f>IF(MAIN_STGY[[#This Row],[RSLT]]="","", MAIN_STGY[[#This Row],[RSLT]])</f>
        <v/>
      </c>
      <c r="FF8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2" s="18">
        <f>IF(STGY7[[#This Row],[SNO]]=0,0,IF(FL$10, IF(FP81&gt;=FM$8, 0, STGY7[[#This Row],[INS]]+FH81), STGY7[[#This Row],[INS]]+FH81))</f>
        <v>100</v>
      </c>
      <c r="FI82" s="18">
        <f>IF(STGY7[[#This Row],[SNO]]=0,0,IF(FL$10, IF(FP81&gt;=FM$8, 0, FI81+STGY7[[#This Row],[RTN]]), FI81+STGY7[[#This Row],[RTN]]))</f>
        <v>0</v>
      </c>
      <c r="FJ82" s="18">
        <f>STGY7[[#This Row],[RTN-TL]]-STGY7[[#This Row],[INS-TL]]</f>
        <v>-100</v>
      </c>
      <c r="FK82" s="18">
        <f>IF(STGY7[[#This Row],[SNO]]=0,0,IF(FL$10, IF(STGY7[[#This Row],[INS]]=0, 0, FN81), FN81))</f>
        <v>0</v>
      </c>
      <c r="FL82" s="18">
        <f>STGY7[[#This Row],[INS]]</f>
        <v>0</v>
      </c>
      <c r="FM82" s="18">
        <f>IF(STGY7[[#This Row],[WrL]]="Loss", (STGY7[[#This Row],[INS]]*(1 + FP$8/100)), IF(STGY7[[#This Row],[WrL]]="Won", (0), 0))</f>
        <v>0</v>
      </c>
      <c r="FN82" s="18">
        <f>IF(STGY7[[#This Row],[WrL]]="Loss", (STGY7[[#This Row],[PAM]]+STGY7[[#This Row],[LOS-TEN]]), IF(STGY7[[#This Row],[WrL]]="Won", (STGY7[[#This Row],[INS]]), 0))</f>
        <v>0</v>
      </c>
      <c r="FO82" s="18">
        <f>STGY7[[#This Row],[PAPT]]/2</f>
        <v>0</v>
      </c>
      <c r="FP82" s="43">
        <f>IF(STGY7[[#This Row],[SNO]]=0,0,IF(FL$10, IF(STGY7[[#This Row],[INS-TL]]=0, 0, STGY7[[#This Row],[PFT]]/STGY7[[#This Row],[INS-TL]]%), STGY7[[#This Row],[PFT]]/STGY7[[#This Row],[INS-TL]]%))</f>
        <v>-100</v>
      </c>
      <c r="FS82" s="20"/>
      <c r="FT82" s="21"/>
      <c r="FZ82" s="22"/>
      <c r="GB82" s="42">
        <f t="shared" si="18"/>
        <v>67</v>
      </c>
      <c r="GC82" s="12"/>
      <c r="GD82" s="18">
        <f>IF(STGY8[[#This Row],[SNO]]=0,0,IF(STGY8[[#This Row],[SNO]]=1,GJ$8,IF(GL$10, IF(GP81&gt;=GM$8,0,IF(GP81=0,GJ$8,GO81)), GO81)))</f>
        <v>0</v>
      </c>
      <c r="GE82" s="18" t="str">
        <f>IF(MAIN_STGY[[#This Row],[RSLT]]="","", MAIN_STGY[[#This Row],[RSLT]])</f>
        <v/>
      </c>
      <c r="GF8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2" s="18">
        <f>IF(STGY8[[#This Row],[SNO]]=0,0,IF(GL$10, IF(GP81&gt;=GM$8, 0, STGY8[[#This Row],[INS]]+GH81), STGY8[[#This Row],[INS]]+GH81))</f>
        <v>100</v>
      </c>
      <c r="GI82" s="18">
        <f>IF(STGY8[[#This Row],[SNO]]=0,0,IF(GL$10, IF(GP81&gt;=GM$8, 0, GI81+STGY8[[#This Row],[RTN]]), GI81+STGY8[[#This Row],[RTN]]))</f>
        <v>0</v>
      </c>
      <c r="GJ82" s="18">
        <f>STGY8[[#This Row],[RTN-TL]]-STGY8[[#This Row],[INS-TL]]</f>
        <v>-100</v>
      </c>
      <c r="GK82" s="18">
        <f>IF(STGY8[[#This Row],[SNO]]=0,0,IF(GL$10, IF(STGY8[[#This Row],[INS]]=0, 0, GN81), GN81))</f>
        <v>0</v>
      </c>
      <c r="GL82" s="18">
        <f>STGY8[[#This Row],[INS]]</f>
        <v>0</v>
      </c>
      <c r="GM82" s="18">
        <f>IF(STGY8[[#This Row],[WrL]]="Loss", (STGY8[[#This Row],[INS]]*(1 + GP$8/100)), IF(STGY8[[#This Row],[WrL]]="Won", (0), 0))</f>
        <v>0</v>
      </c>
      <c r="GN82" s="18">
        <f>IF(STGY8[[#This Row],[WrL]]="Loss", (STGY8[[#This Row],[PAM]]+STGY8[[#This Row],[LOS-TEN]]), IF(STGY8[[#This Row],[WrL]]="Won", (STGY8[[#This Row],[INS]]), 0))</f>
        <v>0</v>
      </c>
      <c r="GO82" s="18">
        <f>STGY8[[#This Row],[PAPT]]/2</f>
        <v>0</v>
      </c>
      <c r="GP82" s="43">
        <f>IF(STGY8[[#This Row],[SNO]]=0,0,IF(GL$10, IF(STGY8[[#This Row],[INS-TL]]=0, 0, STGY8[[#This Row],[PFT]]/STGY8[[#This Row],[INS-TL]]%), STGY8[[#This Row],[PFT]]/STGY8[[#This Row],[INS-TL]]%))</f>
        <v>-100</v>
      </c>
      <c r="GS82" s="20"/>
      <c r="GT82" s="21"/>
      <c r="GZ82" s="22"/>
      <c r="HB82" s="42">
        <f t="shared" si="19"/>
        <v>67</v>
      </c>
      <c r="HC82" s="12"/>
      <c r="HD82" s="18">
        <f>IF(STGY9[[#This Row],[SNO]]=0,0,IF(STGY9[[#This Row],[SNO]]=1,HJ$8,IF(HL$10, IF(HP81&gt;=HM$8,0,IF(HP81=0,HJ$8,HO81)), HO81)))</f>
        <v>0</v>
      </c>
      <c r="HE82" s="18" t="str">
        <f>IF(MAIN_STGY[[#This Row],[RSLT]]="","", MAIN_STGY[[#This Row],[RSLT]])</f>
        <v/>
      </c>
      <c r="HF8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2" s="18">
        <f>IF(STGY9[[#This Row],[SNO]]=0,0,IF(HL$10, IF(HP81&gt;=HM$8, 0, STGY9[[#This Row],[INS]]+HH81), STGY9[[#This Row],[INS]]+HH81))</f>
        <v>100</v>
      </c>
      <c r="HI82" s="18">
        <f>IF(STGY9[[#This Row],[SNO]]=0,0,IF(HL$10, IF(HP81&gt;=HM$8, 0, HI81+STGY9[[#This Row],[RTN]]), HI81+STGY9[[#This Row],[RTN]]))</f>
        <v>0</v>
      </c>
      <c r="HJ82" s="18">
        <f>STGY9[[#This Row],[RTN-TL]]-STGY9[[#This Row],[INS-TL]]</f>
        <v>-100</v>
      </c>
      <c r="HK82" s="18">
        <f>IF(STGY9[[#This Row],[SNO]]=0,0,IF(HL$10, IF(STGY9[[#This Row],[INS]]=0, 0, HN81), HN81))</f>
        <v>0</v>
      </c>
      <c r="HL82" s="18">
        <f>STGY9[[#This Row],[INS]]</f>
        <v>0</v>
      </c>
      <c r="HM82" s="18">
        <f>IF(STGY9[[#This Row],[WrL]]="Loss", (STGY9[[#This Row],[INS]]*(1 + HP$8/100)), IF(STGY9[[#This Row],[WrL]]="Won", (0), 0))</f>
        <v>0</v>
      </c>
      <c r="HN82" s="18">
        <f>IF(STGY9[[#This Row],[WrL]]="Loss", (STGY9[[#This Row],[PAM]]+STGY9[[#This Row],[LOS-TEN]]), IF(STGY9[[#This Row],[WrL]]="Won", (STGY9[[#This Row],[INS]]), 0))</f>
        <v>0</v>
      </c>
      <c r="HO82" s="18">
        <f>STGY9[[#This Row],[PAPT]]/2</f>
        <v>0</v>
      </c>
      <c r="HP82" s="43">
        <f>IF(STGY9[[#This Row],[SNO]]=0,0,IF(HL$10, IF(STGY9[[#This Row],[INS-TL]]=0, 0, STGY9[[#This Row],[PFT]]/STGY9[[#This Row],[INS-TL]]%), STGY9[[#This Row],[PFT]]/STGY9[[#This Row],[INS-TL]]%))</f>
        <v>-100</v>
      </c>
      <c r="HS82" s="20"/>
      <c r="HT82" s="21"/>
      <c r="HZ82" s="22"/>
      <c r="IB82" s="42">
        <f t="shared" si="20"/>
        <v>67</v>
      </c>
      <c r="IC82" s="12"/>
      <c r="ID82" s="18">
        <f>IF(STGY10[[#This Row],[SNO]]=0,0,IF(STGY10[[#This Row],[SNO]]=1,IJ$8,IF(IL$10, IF(IP81&gt;=IM$8,0,IF(IP81=0,IJ$8,IO81)), IO81)))</f>
        <v>0</v>
      </c>
      <c r="IE82" s="18" t="str">
        <f>IF(MAIN_STGY[[#This Row],[RSLT]]="","", MAIN_STGY[[#This Row],[RSLT]])</f>
        <v/>
      </c>
      <c r="IF8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2" s="18">
        <f>IF(STGY10[[#This Row],[SNO]]=0,0,IF(IL$10, IF(IP81&gt;=IM$8, 0, STGY10[[#This Row],[INS]]+IH81), STGY10[[#This Row],[INS]]+IH81))</f>
        <v>100</v>
      </c>
      <c r="II82" s="18">
        <f>IF(STGY10[[#This Row],[SNO]]=0,0,IF(IL$10, IF(IP81&gt;=IM$8, 0, II81+STGY10[[#This Row],[RTN]]), II81+STGY10[[#This Row],[RTN]]))</f>
        <v>0</v>
      </c>
      <c r="IJ82" s="18">
        <f>STGY10[[#This Row],[RTN-TL]]-STGY10[[#This Row],[INS-TL]]</f>
        <v>-100</v>
      </c>
      <c r="IK82" s="18">
        <f>IF(STGY10[[#This Row],[SNO]]=0,0,IF(IL$10, IF(STGY10[[#This Row],[INS]]=0, 0, IN81), IN81))</f>
        <v>0</v>
      </c>
      <c r="IL82" s="18">
        <f>STGY10[[#This Row],[INS]]</f>
        <v>0</v>
      </c>
      <c r="IM82" s="18">
        <f>IF(STGY10[[#This Row],[WrL]]="Loss", (STGY10[[#This Row],[INS]]*(1 + IP$8/100)), IF(STGY10[[#This Row],[WrL]]="Won", (0), 0))</f>
        <v>0</v>
      </c>
      <c r="IN82" s="18">
        <f>IF(STGY10[[#This Row],[WrL]]="Loss", (STGY10[[#This Row],[PAM]]+STGY10[[#This Row],[LOS-TEN]]), IF(STGY10[[#This Row],[WrL]]="Won", (STGY10[[#This Row],[INS]]), 0))</f>
        <v>0</v>
      </c>
      <c r="IO82" s="18">
        <f>STGY10[[#This Row],[PAPT]]/2</f>
        <v>0</v>
      </c>
      <c r="IP82" s="43">
        <f>IF(STGY10[[#This Row],[SNO]]=0,0,IF(IL$10, IF(STGY10[[#This Row],[INS-TL]]=0, 0, STGY10[[#This Row],[PFT]]/STGY10[[#This Row],[INS-TL]]%), STGY10[[#This Row],[PFT]]/STGY10[[#This Row],[INS-TL]]%))</f>
        <v>-100</v>
      </c>
      <c r="IS82" s="20"/>
      <c r="IT82" s="21"/>
      <c r="IZ82" s="22"/>
    </row>
    <row r="83" spans="2:260" ht="18.2" x14ac:dyDescent="0.35">
      <c r="B83" s="89">
        <f t="shared" si="11"/>
        <v>68</v>
      </c>
      <c r="C83" s="12"/>
      <c r="D83" s="18">
        <f>IF(MAIN_STGY[[#This Row],[SNO]]=0,0,IF(MAIN_STGY[[#This Row],[SNO]]=1,J$8,IF(L$10, IF(P82&gt;=M$8,0,IF(P82=0,J$8,O82)), O82)))</f>
        <v>0</v>
      </c>
      <c r="E83" s="12"/>
      <c r="F8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3" s="18">
        <f>IF(MAIN_STGY[[#This Row],[SNO]]=0,0,IF(L$10, IF(P82&gt;=M$8, 0, MAIN_STGY[[#This Row],[INS]]+H82), MAIN_STGY[[#This Row],[INS]]+H82))</f>
        <v>100</v>
      </c>
      <c r="I83" s="18">
        <f>IF(MAIN_STGY[[#This Row],[SNO]]=0,0,IF(L$10, IF(P82&gt;=M$8, 0, I82+MAIN_STGY[[#This Row],[RTN]]), I82+MAIN_STGY[[#This Row],[RTN]]))</f>
        <v>0</v>
      </c>
      <c r="J83" s="18">
        <f>MAIN_STGY[[#This Row],[RTN-TL]]-MAIN_STGY[[#This Row],[INS-TL]]</f>
        <v>-100</v>
      </c>
      <c r="K83" s="18">
        <f>IF(MAIN_STGY[[#This Row],[SNO]]=0,0,IF(L$10, IF(MAIN_STGY[[#This Row],[INS]]=0, 0, N82), N82))</f>
        <v>0</v>
      </c>
      <c r="L83" s="18">
        <f>MAIN_STGY[[#This Row],[INS]]</f>
        <v>0</v>
      </c>
      <c r="M83" s="18">
        <f>IF(MAIN_STGY[[#This Row],[WrL]]="Loss", (MAIN_STGY[[#This Row],[INS]]*(1 + P$8/100)), IF(MAIN_STGY[[#This Row],[WrL]]="Won", (0), 0))</f>
        <v>0</v>
      </c>
      <c r="N83" s="18">
        <f>IF(MAIN_STGY[[#This Row],[WrL]]="Loss", (MAIN_STGY[[#This Row],[PAM]]+MAIN_STGY[[#This Row],[LOS-TEN]]), IF(MAIN_STGY[[#This Row],[WrL]]="Won", (MAIN_STGY[[#This Row],[INS]]), 0))</f>
        <v>0</v>
      </c>
      <c r="O83" s="18">
        <f>MAIN_STGY[[#This Row],[PAPT]]/2</f>
        <v>0</v>
      </c>
      <c r="P8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3" s="108" t="s">
        <v>67</v>
      </c>
      <c r="S83" s="109"/>
      <c r="T83" s="109"/>
      <c r="U83" s="109"/>
      <c r="V83" s="110"/>
      <c r="W83" s="55"/>
      <c r="X83" s="44"/>
      <c r="Z83" s="22"/>
      <c r="AB83" s="42">
        <f t="shared" si="12"/>
        <v>68</v>
      </c>
      <c r="AC83" s="12"/>
      <c r="AD83" s="18">
        <f>IF(STGY2[[#This Row],[SNO]]=0,0,IF(STGY2[[#This Row],[SNO]]=1,AJ$8,IF(AL$10, IF(AP82&gt;=AM$8,0,IF(AP82=0,AJ$8,AO82)), AO82)))</f>
        <v>0</v>
      </c>
      <c r="AE83" s="18" t="str">
        <f>IF(MAIN_STGY[[#This Row],[RSLT]]="","", MAIN_STGY[[#This Row],[RSLT]])</f>
        <v/>
      </c>
      <c r="AF8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3" s="18">
        <f>IF(STGY2[[#This Row],[SNO]]=0,0,IF(AL$10, IF(AP82&gt;=AM$8, 0, STGY2[[#This Row],[INS]]+AH82), STGY2[[#This Row],[INS]]+AH82))</f>
        <v>100</v>
      </c>
      <c r="AI83" s="18">
        <f>IF(STGY2[[#This Row],[SNO]]=0,0,IF(AL$10, IF(AP82&gt;=AM$8, 0, AI82+STGY2[[#This Row],[RTN]]), AI82+STGY2[[#This Row],[RTN]]))</f>
        <v>0</v>
      </c>
      <c r="AJ83" s="18">
        <f>STGY2[[#This Row],[RTN-TL]]-STGY2[[#This Row],[INS-TL]]</f>
        <v>-100</v>
      </c>
      <c r="AK83" s="18">
        <f>IF(STGY2[[#This Row],[SNO]]=0,0,IF(AL$10, IF(STGY2[[#This Row],[INS]]=0, 0, AN82), AN82))</f>
        <v>0</v>
      </c>
      <c r="AL83" s="18">
        <f>STGY2[[#This Row],[INS]]</f>
        <v>0</v>
      </c>
      <c r="AM83" s="18">
        <f>IF(STGY2[[#This Row],[WrL]]="Loss", (STGY2[[#This Row],[INS]]*(1 + AP$8/100)), IF(STGY2[[#This Row],[WrL]]="Won", (0), 0))</f>
        <v>0</v>
      </c>
      <c r="AN83" s="18">
        <f>IF(STGY2[[#This Row],[WrL]]="Loss", (STGY2[[#This Row],[PAM]]+STGY2[[#This Row],[LOS-TEN]]), IF(STGY2[[#This Row],[WrL]]="Won", (STGY2[[#This Row],[INS]]), 0))</f>
        <v>0</v>
      </c>
      <c r="AO83" s="18">
        <f>STGY2[[#This Row],[PAPT]]/2</f>
        <v>0</v>
      </c>
      <c r="AP83" s="43">
        <f>IF(STGY2[[#This Row],[SNO]]=0,0,IF(AL$10, IF(STGY2[[#This Row],[INS-TL]]=0, 0, STGY2[[#This Row],[PFT]]/STGY2[[#This Row],[INS-TL]]%), STGY2[[#This Row],[PFT]]/STGY2[[#This Row],[INS-TL]]%))</f>
        <v>-100</v>
      </c>
      <c r="AS83" s="20"/>
      <c r="AT83" s="21"/>
      <c r="AZ83" s="22"/>
      <c r="BB83" s="42">
        <f t="shared" si="13"/>
        <v>68</v>
      </c>
      <c r="BC83" s="12"/>
      <c r="BD83" s="18">
        <f>IF(STGY3[[#This Row],[SNO]]=0,0,IF(STGY3[[#This Row],[SNO]]=1,BJ$8,IF(BL$10, IF(BP82&gt;=BM$8,0,IF(BP82=0,BJ$8,BO82)), BO82)))</f>
        <v>0</v>
      </c>
      <c r="BE83" s="18" t="str">
        <f>IF(MAIN_STGY[[#This Row],[RSLT]]="","", MAIN_STGY[[#This Row],[RSLT]])</f>
        <v/>
      </c>
      <c r="BF8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3" s="18">
        <f>IF(STGY3[[#This Row],[SNO]]=0,0,IF(BL$10, IF(BP82&gt;=BM$8, 0, STGY3[[#This Row],[INS]]+BH82), STGY3[[#This Row],[INS]]+BH82))</f>
        <v>100</v>
      </c>
      <c r="BI83" s="18">
        <f>IF(STGY3[[#This Row],[SNO]]=0,0,IF(BL$10, IF(BP82&gt;=BM$8, 0, BI82+STGY3[[#This Row],[RTN]]), BI82+STGY3[[#This Row],[RTN]]))</f>
        <v>0</v>
      </c>
      <c r="BJ83" s="18">
        <f>STGY3[[#This Row],[RTN-TL]]-STGY3[[#This Row],[INS-TL]]</f>
        <v>-100</v>
      </c>
      <c r="BK83" s="18">
        <f>IF(STGY3[[#This Row],[SNO]]=0,0,IF(BL$10, IF(STGY3[[#This Row],[INS]]=0, 0, BN82), BN82))</f>
        <v>0</v>
      </c>
      <c r="BL83" s="18">
        <f>STGY3[[#This Row],[INS]]</f>
        <v>0</v>
      </c>
      <c r="BM83" s="18">
        <f>IF(STGY3[[#This Row],[WrL]]="Loss", (STGY3[[#This Row],[INS]]*(1 + BP$8/100)), IF(STGY3[[#This Row],[WrL]]="Won", (0), 0))</f>
        <v>0</v>
      </c>
      <c r="BN83" s="18">
        <f>IF(STGY3[[#This Row],[WrL]]="Loss", (STGY3[[#This Row],[PAM]]+STGY3[[#This Row],[LOS-TEN]]), IF(STGY3[[#This Row],[WrL]]="Won", (STGY3[[#This Row],[INS]]), 0))</f>
        <v>0</v>
      </c>
      <c r="BO83" s="18">
        <f>STGY3[[#This Row],[PAPT]]/2</f>
        <v>0</v>
      </c>
      <c r="BP83" s="43">
        <f>IF(STGY3[[#This Row],[SNO]]=0,0,IF(BL$10, IF(STGY3[[#This Row],[INS-TL]]=0, 0, STGY3[[#This Row],[PFT]]/STGY3[[#This Row],[INS-TL]]%), STGY3[[#This Row],[PFT]]/STGY3[[#This Row],[INS-TL]]%))</f>
        <v>-100</v>
      </c>
      <c r="BS83" s="20"/>
      <c r="BT83" s="21"/>
      <c r="BZ83" s="22"/>
      <c r="CB83" s="42">
        <f t="shared" si="14"/>
        <v>68</v>
      </c>
      <c r="CC83" s="12"/>
      <c r="CD83" s="18">
        <f>IF(STGY4[[#This Row],[SNO]]=0,0,IF(STGY4[[#This Row],[SNO]]=1,CJ$8,IF(CL$10, IF(CP82&gt;=CM$8,0,IF(CP82=0,CJ$8,CO82)), CO82)))</f>
        <v>0</v>
      </c>
      <c r="CE83" s="18" t="str">
        <f>IF(MAIN_STGY[[#This Row],[RSLT]]="","", MAIN_STGY[[#This Row],[RSLT]])</f>
        <v/>
      </c>
      <c r="CF8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3" s="18">
        <f>IF(STGY4[[#This Row],[SNO]]=0,0,IF(CL$10, IF(CP82&gt;=CM$8, 0, STGY4[[#This Row],[INS]]+CH82), STGY4[[#This Row],[INS]]+CH82))</f>
        <v>100</v>
      </c>
      <c r="CI83" s="18">
        <f>IF(STGY4[[#This Row],[SNO]]=0,0,IF(CL$10, IF(CP82&gt;=CM$8, 0, CI82+STGY4[[#This Row],[RTN]]), CI82+STGY4[[#This Row],[RTN]]))</f>
        <v>0</v>
      </c>
      <c r="CJ83" s="18">
        <f>STGY4[[#This Row],[RTN-TL]]-STGY4[[#This Row],[INS-TL]]</f>
        <v>-100</v>
      </c>
      <c r="CK83" s="18">
        <f>IF(STGY4[[#This Row],[SNO]]=0,0,IF(CL$10, IF(STGY4[[#This Row],[INS]]=0, 0, CN82), CN82))</f>
        <v>0</v>
      </c>
      <c r="CL83" s="18">
        <f>STGY4[[#This Row],[INS]]</f>
        <v>0</v>
      </c>
      <c r="CM83" s="18">
        <f>IF(STGY4[[#This Row],[WrL]]="Loss", (STGY4[[#This Row],[INS]]*(1 + CP$8/100)), IF(STGY4[[#This Row],[WrL]]="Won", (0), 0))</f>
        <v>0</v>
      </c>
      <c r="CN83" s="18">
        <f>IF(STGY4[[#This Row],[WrL]]="Loss", (STGY4[[#This Row],[PAM]]+STGY4[[#This Row],[LOS-TEN]]), IF(STGY4[[#This Row],[WrL]]="Won", (STGY4[[#This Row],[INS]]), 0))</f>
        <v>0</v>
      </c>
      <c r="CO83" s="18">
        <f>STGY4[[#This Row],[PAPT]]/2</f>
        <v>0</v>
      </c>
      <c r="CP83" s="43">
        <f>IF(STGY4[[#This Row],[SNO]]=0,0,IF(CL$10, IF(STGY4[[#This Row],[INS-TL]]=0, 0, STGY4[[#This Row],[PFT]]/STGY4[[#This Row],[INS-TL]]%), STGY4[[#This Row],[PFT]]/STGY4[[#This Row],[INS-TL]]%))</f>
        <v>-100</v>
      </c>
      <c r="CS83" s="20"/>
      <c r="CT83" s="21"/>
      <c r="CZ83" s="22"/>
      <c r="DB83" s="42">
        <f t="shared" si="15"/>
        <v>68</v>
      </c>
      <c r="DC83" s="12"/>
      <c r="DD83" s="18">
        <f>IF(STGY5[[#This Row],[SNO]]=0,0,IF(STGY5[[#This Row],[SNO]]=1,DJ$8,IF(DL$10, IF(DP82&gt;=DM$8,0,IF(DP82=0,DJ$8,DO82)), DO82)))</f>
        <v>0</v>
      </c>
      <c r="DE83" s="18" t="str">
        <f>IF(MAIN_STGY[[#This Row],[RSLT]]="","", MAIN_STGY[[#This Row],[RSLT]])</f>
        <v/>
      </c>
      <c r="DF8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3" s="18">
        <f>IF(STGY5[[#This Row],[SNO]]=0,0,IF(DL$10, IF(DP82&gt;=DM$8, 0, STGY5[[#This Row],[INS]]+DH82), STGY5[[#This Row],[INS]]+DH82))</f>
        <v>100</v>
      </c>
      <c r="DI83" s="18">
        <f>IF(STGY5[[#This Row],[SNO]]=0,0,IF(DL$10, IF(DP82&gt;=DM$8, 0, DI82+STGY5[[#This Row],[RTN]]), DI82+STGY5[[#This Row],[RTN]]))</f>
        <v>0</v>
      </c>
      <c r="DJ83" s="18">
        <f>STGY5[[#This Row],[RTN-TL]]-STGY5[[#This Row],[INS-TL]]</f>
        <v>-100</v>
      </c>
      <c r="DK83" s="18">
        <f>IF(STGY5[[#This Row],[SNO]]=0,0,IF(DL$10, IF(STGY5[[#This Row],[INS]]=0, 0, DN82), DN82))</f>
        <v>0</v>
      </c>
      <c r="DL83" s="18">
        <f>STGY5[[#This Row],[INS]]</f>
        <v>0</v>
      </c>
      <c r="DM83" s="18">
        <f>IF(STGY5[[#This Row],[WrL]]="Loss", (STGY5[[#This Row],[INS]]*(1 + DP$8/100)), IF(STGY5[[#This Row],[WrL]]="Won", (0), 0))</f>
        <v>0</v>
      </c>
      <c r="DN83" s="18">
        <f>IF(STGY5[[#This Row],[WrL]]="Loss", (STGY5[[#This Row],[PAM]]+STGY5[[#This Row],[LOS-TEN]]), IF(STGY5[[#This Row],[WrL]]="Won", (STGY5[[#This Row],[INS]]), 0))</f>
        <v>0</v>
      </c>
      <c r="DO83" s="18">
        <f>STGY5[[#This Row],[PAPT]]/2</f>
        <v>0</v>
      </c>
      <c r="DP83" s="43">
        <f>IF(STGY5[[#This Row],[SNO]]=0,0,IF(DL$10, IF(STGY5[[#This Row],[INS-TL]]=0, 0, STGY5[[#This Row],[PFT]]/STGY5[[#This Row],[INS-TL]]%), STGY5[[#This Row],[PFT]]/STGY5[[#This Row],[INS-TL]]%))</f>
        <v>-100</v>
      </c>
      <c r="DS83" s="20"/>
      <c r="DT83" s="21"/>
      <c r="DZ83" s="22"/>
      <c r="EB83" s="42">
        <f t="shared" si="16"/>
        <v>68</v>
      </c>
      <c r="EC83" s="12"/>
      <c r="ED83" s="18">
        <f>IF(STGY6[[#This Row],[SNO]]=0,0,IF(STGY6[[#This Row],[SNO]]=1,EJ$8,IF(EL$10, IF(EP82&gt;=EM$8,0,IF(EP82=0,EJ$8,EO82)), EO82)))</f>
        <v>0</v>
      </c>
      <c r="EE83" s="18" t="str">
        <f>IF(MAIN_STGY[[#This Row],[RSLT]]="","", MAIN_STGY[[#This Row],[RSLT]])</f>
        <v/>
      </c>
      <c r="EF8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3" s="18">
        <f>IF(STGY6[[#This Row],[SNO]]=0,0,IF(EL$10, IF(EP82&gt;=EM$8, 0, STGY6[[#This Row],[INS]]+EH82), STGY6[[#This Row],[INS]]+EH82))</f>
        <v>100</v>
      </c>
      <c r="EI83" s="18">
        <f>IF(STGY6[[#This Row],[SNO]]=0,0,IF(EL$10, IF(EP82&gt;=EM$8, 0, EI82+STGY6[[#This Row],[RTN]]), EI82+STGY6[[#This Row],[RTN]]))</f>
        <v>0</v>
      </c>
      <c r="EJ83" s="18">
        <f>STGY6[[#This Row],[RTN-TL]]-STGY6[[#This Row],[INS-TL]]</f>
        <v>-100</v>
      </c>
      <c r="EK83" s="18">
        <f>IF(STGY6[[#This Row],[SNO]]=0,0,IF(EL$10, IF(STGY6[[#This Row],[INS]]=0, 0, EN82), EN82))</f>
        <v>0</v>
      </c>
      <c r="EL83" s="18">
        <f>STGY6[[#This Row],[INS]]</f>
        <v>0</v>
      </c>
      <c r="EM83" s="18">
        <f>IF(STGY6[[#This Row],[WrL]]="Loss", (STGY6[[#This Row],[INS]]*(1 + EP$8/100)), IF(STGY6[[#This Row],[WrL]]="Won", (0), 0))</f>
        <v>0</v>
      </c>
      <c r="EN83" s="18">
        <f>IF(STGY6[[#This Row],[WrL]]="Loss", (STGY6[[#This Row],[PAM]]+STGY6[[#This Row],[LOS-TEN]]), IF(STGY6[[#This Row],[WrL]]="Won", (STGY6[[#This Row],[INS]]), 0))</f>
        <v>0</v>
      </c>
      <c r="EO83" s="18">
        <f>STGY6[[#This Row],[PAPT]]/2</f>
        <v>0</v>
      </c>
      <c r="EP83" s="43">
        <f>IF(STGY6[[#This Row],[SNO]]=0,0,IF(EL$10, IF(STGY6[[#This Row],[INS-TL]]=0, 0, STGY6[[#This Row],[PFT]]/STGY6[[#This Row],[INS-TL]]%), STGY6[[#This Row],[PFT]]/STGY6[[#This Row],[INS-TL]]%))</f>
        <v>-100</v>
      </c>
      <c r="ES83" s="20"/>
      <c r="ET83" s="21"/>
      <c r="EZ83" s="22"/>
      <c r="FB83" s="42">
        <f t="shared" si="17"/>
        <v>68</v>
      </c>
      <c r="FC83" s="12"/>
      <c r="FD83" s="18">
        <f>IF(STGY7[[#This Row],[SNO]]=0,0,IF(STGY7[[#This Row],[SNO]]=1,FJ$8,IF(FL$10, IF(FP82&gt;=FM$8,0,IF(FP82=0,FJ$8,FO82)), FO82)))</f>
        <v>0</v>
      </c>
      <c r="FE83" s="18" t="str">
        <f>IF(MAIN_STGY[[#This Row],[RSLT]]="","", MAIN_STGY[[#This Row],[RSLT]])</f>
        <v/>
      </c>
      <c r="FF8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3" s="18">
        <f>IF(STGY7[[#This Row],[SNO]]=0,0,IF(FL$10, IF(FP82&gt;=FM$8, 0, STGY7[[#This Row],[INS]]+FH82), STGY7[[#This Row],[INS]]+FH82))</f>
        <v>100</v>
      </c>
      <c r="FI83" s="18">
        <f>IF(STGY7[[#This Row],[SNO]]=0,0,IF(FL$10, IF(FP82&gt;=FM$8, 0, FI82+STGY7[[#This Row],[RTN]]), FI82+STGY7[[#This Row],[RTN]]))</f>
        <v>0</v>
      </c>
      <c r="FJ83" s="18">
        <f>STGY7[[#This Row],[RTN-TL]]-STGY7[[#This Row],[INS-TL]]</f>
        <v>-100</v>
      </c>
      <c r="FK83" s="18">
        <f>IF(STGY7[[#This Row],[SNO]]=0,0,IF(FL$10, IF(STGY7[[#This Row],[INS]]=0, 0, FN82), FN82))</f>
        <v>0</v>
      </c>
      <c r="FL83" s="18">
        <f>STGY7[[#This Row],[INS]]</f>
        <v>0</v>
      </c>
      <c r="FM83" s="18">
        <f>IF(STGY7[[#This Row],[WrL]]="Loss", (STGY7[[#This Row],[INS]]*(1 + FP$8/100)), IF(STGY7[[#This Row],[WrL]]="Won", (0), 0))</f>
        <v>0</v>
      </c>
      <c r="FN83" s="18">
        <f>IF(STGY7[[#This Row],[WrL]]="Loss", (STGY7[[#This Row],[PAM]]+STGY7[[#This Row],[LOS-TEN]]), IF(STGY7[[#This Row],[WrL]]="Won", (STGY7[[#This Row],[INS]]), 0))</f>
        <v>0</v>
      </c>
      <c r="FO83" s="18">
        <f>STGY7[[#This Row],[PAPT]]/2</f>
        <v>0</v>
      </c>
      <c r="FP83" s="43">
        <f>IF(STGY7[[#This Row],[SNO]]=0,0,IF(FL$10, IF(STGY7[[#This Row],[INS-TL]]=0, 0, STGY7[[#This Row],[PFT]]/STGY7[[#This Row],[INS-TL]]%), STGY7[[#This Row],[PFT]]/STGY7[[#This Row],[INS-TL]]%))</f>
        <v>-100</v>
      </c>
      <c r="FS83" s="20"/>
      <c r="FT83" s="21"/>
      <c r="FZ83" s="22"/>
      <c r="GB83" s="42">
        <f t="shared" si="18"/>
        <v>68</v>
      </c>
      <c r="GC83" s="12"/>
      <c r="GD83" s="18">
        <f>IF(STGY8[[#This Row],[SNO]]=0,0,IF(STGY8[[#This Row],[SNO]]=1,GJ$8,IF(GL$10, IF(GP82&gt;=GM$8,0,IF(GP82=0,GJ$8,GO82)), GO82)))</f>
        <v>0</v>
      </c>
      <c r="GE83" s="18" t="str">
        <f>IF(MAIN_STGY[[#This Row],[RSLT]]="","", MAIN_STGY[[#This Row],[RSLT]])</f>
        <v/>
      </c>
      <c r="GF8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3" s="18">
        <f>IF(STGY8[[#This Row],[SNO]]=0,0,IF(GL$10, IF(GP82&gt;=GM$8, 0, STGY8[[#This Row],[INS]]+GH82), STGY8[[#This Row],[INS]]+GH82))</f>
        <v>100</v>
      </c>
      <c r="GI83" s="18">
        <f>IF(STGY8[[#This Row],[SNO]]=0,0,IF(GL$10, IF(GP82&gt;=GM$8, 0, GI82+STGY8[[#This Row],[RTN]]), GI82+STGY8[[#This Row],[RTN]]))</f>
        <v>0</v>
      </c>
      <c r="GJ83" s="18">
        <f>STGY8[[#This Row],[RTN-TL]]-STGY8[[#This Row],[INS-TL]]</f>
        <v>-100</v>
      </c>
      <c r="GK83" s="18">
        <f>IF(STGY8[[#This Row],[SNO]]=0,0,IF(GL$10, IF(STGY8[[#This Row],[INS]]=0, 0, GN82), GN82))</f>
        <v>0</v>
      </c>
      <c r="GL83" s="18">
        <f>STGY8[[#This Row],[INS]]</f>
        <v>0</v>
      </c>
      <c r="GM83" s="18">
        <f>IF(STGY8[[#This Row],[WrL]]="Loss", (STGY8[[#This Row],[INS]]*(1 + GP$8/100)), IF(STGY8[[#This Row],[WrL]]="Won", (0), 0))</f>
        <v>0</v>
      </c>
      <c r="GN83" s="18">
        <f>IF(STGY8[[#This Row],[WrL]]="Loss", (STGY8[[#This Row],[PAM]]+STGY8[[#This Row],[LOS-TEN]]), IF(STGY8[[#This Row],[WrL]]="Won", (STGY8[[#This Row],[INS]]), 0))</f>
        <v>0</v>
      </c>
      <c r="GO83" s="18">
        <f>STGY8[[#This Row],[PAPT]]/2</f>
        <v>0</v>
      </c>
      <c r="GP83" s="43">
        <f>IF(STGY8[[#This Row],[SNO]]=0,0,IF(GL$10, IF(STGY8[[#This Row],[INS-TL]]=0, 0, STGY8[[#This Row],[PFT]]/STGY8[[#This Row],[INS-TL]]%), STGY8[[#This Row],[PFT]]/STGY8[[#This Row],[INS-TL]]%))</f>
        <v>-100</v>
      </c>
      <c r="GS83" s="20"/>
      <c r="GT83" s="21"/>
      <c r="GZ83" s="22"/>
      <c r="HB83" s="42">
        <f t="shared" si="19"/>
        <v>68</v>
      </c>
      <c r="HC83" s="12"/>
      <c r="HD83" s="18">
        <f>IF(STGY9[[#This Row],[SNO]]=0,0,IF(STGY9[[#This Row],[SNO]]=1,HJ$8,IF(HL$10, IF(HP82&gt;=HM$8,0,IF(HP82=0,HJ$8,HO82)), HO82)))</f>
        <v>0</v>
      </c>
      <c r="HE83" s="18" t="str">
        <f>IF(MAIN_STGY[[#This Row],[RSLT]]="","", MAIN_STGY[[#This Row],[RSLT]])</f>
        <v/>
      </c>
      <c r="HF8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3" s="18">
        <f>IF(STGY9[[#This Row],[SNO]]=0,0,IF(HL$10, IF(HP82&gt;=HM$8, 0, STGY9[[#This Row],[INS]]+HH82), STGY9[[#This Row],[INS]]+HH82))</f>
        <v>100</v>
      </c>
      <c r="HI83" s="18">
        <f>IF(STGY9[[#This Row],[SNO]]=0,0,IF(HL$10, IF(HP82&gt;=HM$8, 0, HI82+STGY9[[#This Row],[RTN]]), HI82+STGY9[[#This Row],[RTN]]))</f>
        <v>0</v>
      </c>
      <c r="HJ83" s="18">
        <f>STGY9[[#This Row],[RTN-TL]]-STGY9[[#This Row],[INS-TL]]</f>
        <v>-100</v>
      </c>
      <c r="HK83" s="18">
        <f>IF(STGY9[[#This Row],[SNO]]=0,0,IF(HL$10, IF(STGY9[[#This Row],[INS]]=0, 0, HN82), HN82))</f>
        <v>0</v>
      </c>
      <c r="HL83" s="18">
        <f>STGY9[[#This Row],[INS]]</f>
        <v>0</v>
      </c>
      <c r="HM83" s="18">
        <f>IF(STGY9[[#This Row],[WrL]]="Loss", (STGY9[[#This Row],[INS]]*(1 + HP$8/100)), IF(STGY9[[#This Row],[WrL]]="Won", (0), 0))</f>
        <v>0</v>
      </c>
      <c r="HN83" s="18">
        <f>IF(STGY9[[#This Row],[WrL]]="Loss", (STGY9[[#This Row],[PAM]]+STGY9[[#This Row],[LOS-TEN]]), IF(STGY9[[#This Row],[WrL]]="Won", (STGY9[[#This Row],[INS]]), 0))</f>
        <v>0</v>
      </c>
      <c r="HO83" s="18">
        <f>STGY9[[#This Row],[PAPT]]/2</f>
        <v>0</v>
      </c>
      <c r="HP83" s="43">
        <f>IF(STGY9[[#This Row],[SNO]]=0,0,IF(HL$10, IF(STGY9[[#This Row],[INS-TL]]=0, 0, STGY9[[#This Row],[PFT]]/STGY9[[#This Row],[INS-TL]]%), STGY9[[#This Row],[PFT]]/STGY9[[#This Row],[INS-TL]]%))</f>
        <v>-100</v>
      </c>
      <c r="HS83" s="20"/>
      <c r="HT83" s="21"/>
      <c r="HZ83" s="22"/>
      <c r="IB83" s="42">
        <f t="shared" si="20"/>
        <v>68</v>
      </c>
      <c r="IC83" s="12"/>
      <c r="ID83" s="18">
        <f>IF(STGY10[[#This Row],[SNO]]=0,0,IF(STGY10[[#This Row],[SNO]]=1,IJ$8,IF(IL$10, IF(IP82&gt;=IM$8,0,IF(IP82=0,IJ$8,IO82)), IO82)))</f>
        <v>0</v>
      </c>
      <c r="IE83" s="18" t="str">
        <f>IF(MAIN_STGY[[#This Row],[RSLT]]="","", MAIN_STGY[[#This Row],[RSLT]])</f>
        <v/>
      </c>
      <c r="IF8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3" s="18">
        <f>IF(STGY10[[#This Row],[SNO]]=0,0,IF(IL$10, IF(IP82&gt;=IM$8, 0, STGY10[[#This Row],[INS]]+IH82), STGY10[[#This Row],[INS]]+IH82))</f>
        <v>100</v>
      </c>
      <c r="II83" s="18">
        <f>IF(STGY10[[#This Row],[SNO]]=0,0,IF(IL$10, IF(IP82&gt;=IM$8, 0, II82+STGY10[[#This Row],[RTN]]), II82+STGY10[[#This Row],[RTN]]))</f>
        <v>0</v>
      </c>
      <c r="IJ83" s="18">
        <f>STGY10[[#This Row],[RTN-TL]]-STGY10[[#This Row],[INS-TL]]</f>
        <v>-100</v>
      </c>
      <c r="IK83" s="18">
        <f>IF(STGY10[[#This Row],[SNO]]=0,0,IF(IL$10, IF(STGY10[[#This Row],[INS]]=0, 0, IN82), IN82))</f>
        <v>0</v>
      </c>
      <c r="IL83" s="18">
        <f>STGY10[[#This Row],[INS]]</f>
        <v>0</v>
      </c>
      <c r="IM83" s="18">
        <f>IF(STGY10[[#This Row],[WrL]]="Loss", (STGY10[[#This Row],[INS]]*(1 + IP$8/100)), IF(STGY10[[#This Row],[WrL]]="Won", (0), 0))</f>
        <v>0</v>
      </c>
      <c r="IN83" s="18">
        <f>IF(STGY10[[#This Row],[WrL]]="Loss", (STGY10[[#This Row],[PAM]]+STGY10[[#This Row],[LOS-TEN]]), IF(STGY10[[#This Row],[WrL]]="Won", (STGY10[[#This Row],[INS]]), 0))</f>
        <v>0</v>
      </c>
      <c r="IO83" s="18">
        <f>STGY10[[#This Row],[PAPT]]/2</f>
        <v>0</v>
      </c>
      <c r="IP83" s="43">
        <f>IF(STGY10[[#This Row],[SNO]]=0,0,IF(IL$10, IF(STGY10[[#This Row],[INS-TL]]=0, 0, STGY10[[#This Row],[PFT]]/STGY10[[#This Row],[INS-TL]]%), STGY10[[#This Row],[PFT]]/STGY10[[#This Row],[INS-TL]]%))</f>
        <v>-100</v>
      </c>
      <c r="IS83" s="20"/>
      <c r="IT83" s="21"/>
      <c r="IZ83" s="22"/>
    </row>
    <row r="84" spans="2:260" x14ac:dyDescent="0.3">
      <c r="B84" s="89">
        <f t="shared" si="11"/>
        <v>69</v>
      </c>
      <c r="C84" s="12"/>
      <c r="D84" s="18">
        <f>IF(MAIN_STGY[[#This Row],[SNO]]=0,0,IF(MAIN_STGY[[#This Row],[SNO]]=1,J$8,IF(L$10, IF(P83&gt;=M$8,0,IF(P83=0,J$8,O83)), O83)))</f>
        <v>0</v>
      </c>
      <c r="E84" s="12"/>
      <c r="F8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4" s="18">
        <f>IF(MAIN_STGY[[#This Row],[SNO]]=0,0,IF(L$10, IF(P83&gt;=M$8, 0, MAIN_STGY[[#This Row],[INS]]+H83), MAIN_STGY[[#This Row],[INS]]+H83))</f>
        <v>100</v>
      </c>
      <c r="I84" s="18">
        <f>IF(MAIN_STGY[[#This Row],[SNO]]=0,0,IF(L$10, IF(P83&gt;=M$8, 0, I83+MAIN_STGY[[#This Row],[RTN]]), I83+MAIN_STGY[[#This Row],[RTN]]))</f>
        <v>0</v>
      </c>
      <c r="J84" s="18">
        <f>MAIN_STGY[[#This Row],[RTN-TL]]-MAIN_STGY[[#This Row],[INS-TL]]</f>
        <v>-100</v>
      </c>
      <c r="K84" s="18">
        <f>IF(MAIN_STGY[[#This Row],[SNO]]=0,0,IF(L$10, IF(MAIN_STGY[[#This Row],[INS]]=0, 0, N83), N83))</f>
        <v>0</v>
      </c>
      <c r="L84" s="18">
        <f>MAIN_STGY[[#This Row],[INS]]</f>
        <v>0</v>
      </c>
      <c r="M84" s="18">
        <f>IF(MAIN_STGY[[#This Row],[WrL]]="Loss", (MAIN_STGY[[#This Row],[INS]]*(1 + P$8/100)), IF(MAIN_STGY[[#This Row],[WrL]]="Won", (0), 0))</f>
        <v>0</v>
      </c>
      <c r="N84" s="18">
        <f>IF(MAIN_STGY[[#This Row],[WrL]]="Loss", (MAIN_STGY[[#This Row],[PAM]]+MAIN_STGY[[#This Row],[LOS-TEN]]), IF(MAIN_STGY[[#This Row],[WrL]]="Won", (MAIN_STGY[[#This Row],[INS]]), 0))</f>
        <v>0</v>
      </c>
      <c r="O84" s="18">
        <f>MAIN_STGY[[#This Row],[PAPT]]/2</f>
        <v>0</v>
      </c>
      <c r="P8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4" s="7" t="s">
        <v>52</v>
      </c>
      <c r="S84" s="103" t="s">
        <v>53</v>
      </c>
      <c r="T84" s="104" t="s">
        <v>54</v>
      </c>
      <c r="U84" s="85"/>
      <c r="V84" s="44"/>
      <c r="W84" s="55"/>
      <c r="X84" s="44"/>
      <c r="Z84" s="22"/>
      <c r="AB84" s="42">
        <f t="shared" si="12"/>
        <v>69</v>
      </c>
      <c r="AC84" s="12"/>
      <c r="AD84" s="18">
        <f>IF(STGY2[[#This Row],[SNO]]=0,0,IF(STGY2[[#This Row],[SNO]]=1,AJ$8,IF(AL$10, IF(AP83&gt;=AM$8,0,IF(AP83=0,AJ$8,AO83)), AO83)))</f>
        <v>0</v>
      </c>
      <c r="AE84" s="18" t="str">
        <f>IF(MAIN_STGY[[#This Row],[RSLT]]="","", MAIN_STGY[[#This Row],[RSLT]])</f>
        <v/>
      </c>
      <c r="AF8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4" s="18">
        <f>IF(STGY2[[#This Row],[SNO]]=0,0,IF(AL$10, IF(AP83&gt;=AM$8, 0, STGY2[[#This Row],[INS]]+AH83), STGY2[[#This Row],[INS]]+AH83))</f>
        <v>100</v>
      </c>
      <c r="AI84" s="18">
        <f>IF(STGY2[[#This Row],[SNO]]=0,0,IF(AL$10, IF(AP83&gt;=AM$8, 0, AI83+STGY2[[#This Row],[RTN]]), AI83+STGY2[[#This Row],[RTN]]))</f>
        <v>0</v>
      </c>
      <c r="AJ84" s="18">
        <f>STGY2[[#This Row],[RTN-TL]]-STGY2[[#This Row],[INS-TL]]</f>
        <v>-100</v>
      </c>
      <c r="AK84" s="18">
        <f>IF(STGY2[[#This Row],[SNO]]=0,0,IF(AL$10, IF(STGY2[[#This Row],[INS]]=0, 0, AN83), AN83))</f>
        <v>0</v>
      </c>
      <c r="AL84" s="18">
        <f>STGY2[[#This Row],[INS]]</f>
        <v>0</v>
      </c>
      <c r="AM84" s="18">
        <f>IF(STGY2[[#This Row],[WrL]]="Loss", (STGY2[[#This Row],[INS]]*(1 + AP$8/100)), IF(STGY2[[#This Row],[WrL]]="Won", (0), 0))</f>
        <v>0</v>
      </c>
      <c r="AN84" s="18">
        <f>IF(STGY2[[#This Row],[WrL]]="Loss", (STGY2[[#This Row],[PAM]]+STGY2[[#This Row],[LOS-TEN]]), IF(STGY2[[#This Row],[WrL]]="Won", (STGY2[[#This Row],[INS]]), 0))</f>
        <v>0</v>
      </c>
      <c r="AO84" s="18">
        <f>STGY2[[#This Row],[PAPT]]/2</f>
        <v>0</v>
      </c>
      <c r="AP84" s="43">
        <f>IF(STGY2[[#This Row],[SNO]]=0,0,IF(AL$10, IF(STGY2[[#This Row],[INS-TL]]=0, 0, STGY2[[#This Row],[PFT]]/STGY2[[#This Row],[INS-TL]]%), STGY2[[#This Row],[PFT]]/STGY2[[#This Row],[INS-TL]]%))</f>
        <v>-100</v>
      </c>
      <c r="AS84" s="20"/>
      <c r="AT84" s="21"/>
      <c r="AZ84" s="22"/>
      <c r="BB84" s="42">
        <f t="shared" si="13"/>
        <v>69</v>
      </c>
      <c r="BC84" s="12"/>
      <c r="BD84" s="18">
        <f>IF(STGY3[[#This Row],[SNO]]=0,0,IF(STGY3[[#This Row],[SNO]]=1,BJ$8,IF(BL$10, IF(BP83&gt;=BM$8,0,IF(BP83=0,BJ$8,BO83)), BO83)))</f>
        <v>0</v>
      </c>
      <c r="BE84" s="18" t="str">
        <f>IF(MAIN_STGY[[#This Row],[RSLT]]="","", MAIN_STGY[[#This Row],[RSLT]])</f>
        <v/>
      </c>
      <c r="BF8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4" s="18">
        <f>IF(STGY3[[#This Row],[SNO]]=0,0,IF(BL$10, IF(BP83&gt;=BM$8, 0, STGY3[[#This Row],[INS]]+BH83), STGY3[[#This Row],[INS]]+BH83))</f>
        <v>100</v>
      </c>
      <c r="BI84" s="18">
        <f>IF(STGY3[[#This Row],[SNO]]=0,0,IF(BL$10, IF(BP83&gt;=BM$8, 0, BI83+STGY3[[#This Row],[RTN]]), BI83+STGY3[[#This Row],[RTN]]))</f>
        <v>0</v>
      </c>
      <c r="BJ84" s="18">
        <f>STGY3[[#This Row],[RTN-TL]]-STGY3[[#This Row],[INS-TL]]</f>
        <v>-100</v>
      </c>
      <c r="BK84" s="18">
        <f>IF(STGY3[[#This Row],[SNO]]=0,0,IF(BL$10, IF(STGY3[[#This Row],[INS]]=0, 0, BN83), BN83))</f>
        <v>0</v>
      </c>
      <c r="BL84" s="18">
        <f>STGY3[[#This Row],[INS]]</f>
        <v>0</v>
      </c>
      <c r="BM84" s="18">
        <f>IF(STGY3[[#This Row],[WrL]]="Loss", (STGY3[[#This Row],[INS]]*(1 + BP$8/100)), IF(STGY3[[#This Row],[WrL]]="Won", (0), 0))</f>
        <v>0</v>
      </c>
      <c r="BN84" s="18">
        <f>IF(STGY3[[#This Row],[WrL]]="Loss", (STGY3[[#This Row],[PAM]]+STGY3[[#This Row],[LOS-TEN]]), IF(STGY3[[#This Row],[WrL]]="Won", (STGY3[[#This Row],[INS]]), 0))</f>
        <v>0</v>
      </c>
      <c r="BO84" s="18">
        <f>STGY3[[#This Row],[PAPT]]/2</f>
        <v>0</v>
      </c>
      <c r="BP84" s="43">
        <f>IF(STGY3[[#This Row],[SNO]]=0,0,IF(BL$10, IF(STGY3[[#This Row],[INS-TL]]=0, 0, STGY3[[#This Row],[PFT]]/STGY3[[#This Row],[INS-TL]]%), STGY3[[#This Row],[PFT]]/STGY3[[#This Row],[INS-TL]]%))</f>
        <v>-100</v>
      </c>
      <c r="BS84" s="20"/>
      <c r="BT84" s="21"/>
      <c r="BZ84" s="22"/>
      <c r="CB84" s="42">
        <f t="shared" si="14"/>
        <v>69</v>
      </c>
      <c r="CC84" s="12"/>
      <c r="CD84" s="18">
        <f>IF(STGY4[[#This Row],[SNO]]=0,0,IF(STGY4[[#This Row],[SNO]]=1,CJ$8,IF(CL$10, IF(CP83&gt;=CM$8,0,IF(CP83=0,CJ$8,CO83)), CO83)))</f>
        <v>0</v>
      </c>
      <c r="CE84" s="18" t="str">
        <f>IF(MAIN_STGY[[#This Row],[RSLT]]="","", MAIN_STGY[[#This Row],[RSLT]])</f>
        <v/>
      </c>
      <c r="CF8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4" s="18">
        <f>IF(STGY4[[#This Row],[SNO]]=0,0,IF(CL$10, IF(CP83&gt;=CM$8, 0, STGY4[[#This Row],[INS]]+CH83), STGY4[[#This Row],[INS]]+CH83))</f>
        <v>100</v>
      </c>
      <c r="CI84" s="18">
        <f>IF(STGY4[[#This Row],[SNO]]=0,0,IF(CL$10, IF(CP83&gt;=CM$8, 0, CI83+STGY4[[#This Row],[RTN]]), CI83+STGY4[[#This Row],[RTN]]))</f>
        <v>0</v>
      </c>
      <c r="CJ84" s="18">
        <f>STGY4[[#This Row],[RTN-TL]]-STGY4[[#This Row],[INS-TL]]</f>
        <v>-100</v>
      </c>
      <c r="CK84" s="18">
        <f>IF(STGY4[[#This Row],[SNO]]=0,0,IF(CL$10, IF(STGY4[[#This Row],[INS]]=0, 0, CN83), CN83))</f>
        <v>0</v>
      </c>
      <c r="CL84" s="18">
        <f>STGY4[[#This Row],[INS]]</f>
        <v>0</v>
      </c>
      <c r="CM84" s="18">
        <f>IF(STGY4[[#This Row],[WrL]]="Loss", (STGY4[[#This Row],[INS]]*(1 + CP$8/100)), IF(STGY4[[#This Row],[WrL]]="Won", (0), 0))</f>
        <v>0</v>
      </c>
      <c r="CN84" s="18">
        <f>IF(STGY4[[#This Row],[WrL]]="Loss", (STGY4[[#This Row],[PAM]]+STGY4[[#This Row],[LOS-TEN]]), IF(STGY4[[#This Row],[WrL]]="Won", (STGY4[[#This Row],[INS]]), 0))</f>
        <v>0</v>
      </c>
      <c r="CO84" s="18">
        <f>STGY4[[#This Row],[PAPT]]/2</f>
        <v>0</v>
      </c>
      <c r="CP84" s="43">
        <f>IF(STGY4[[#This Row],[SNO]]=0,0,IF(CL$10, IF(STGY4[[#This Row],[INS-TL]]=0, 0, STGY4[[#This Row],[PFT]]/STGY4[[#This Row],[INS-TL]]%), STGY4[[#This Row],[PFT]]/STGY4[[#This Row],[INS-TL]]%))</f>
        <v>-100</v>
      </c>
      <c r="CS84" s="20"/>
      <c r="CT84" s="21"/>
      <c r="CZ84" s="22"/>
      <c r="DB84" s="42">
        <f t="shared" si="15"/>
        <v>69</v>
      </c>
      <c r="DC84" s="12"/>
      <c r="DD84" s="18">
        <f>IF(STGY5[[#This Row],[SNO]]=0,0,IF(STGY5[[#This Row],[SNO]]=1,DJ$8,IF(DL$10, IF(DP83&gt;=DM$8,0,IF(DP83=0,DJ$8,DO83)), DO83)))</f>
        <v>0</v>
      </c>
      <c r="DE84" s="18" t="str">
        <f>IF(MAIN_STGY[[#This Row],[RSLT]]="","", MAIN_STGY[[#This Row],[RSLT]])</f>
        <v/>
      </c>
      <c r="DF8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4" s="18">
        <f>IF(STGY5[[#This Row],[SNO]]=0,0,IF(DL$10, IF(DP83&gt;=DM$8, 0, STGY5[[#This Row],[INS]]+DH83), STGY5[[#This Row],[INS]]+DH83))</f>
        <v>100</v>
      </c>
      <c r="DI84" s="18">
        <f>IF(STGY5[[#This Row],[SNO]]=0,0,IF(DL$10, IF(DP83&gt;=DM$8, 0, DI83+STGY5[[#This Row],[RTN]]), DI83+STGY5[[#This Row],[RTN]]))</f>
        <v>0</v>
      </c>
      <c r="DJ84" s="18">
        <f>STGY5[[#This Row],[RTN-TL]]-STGY5[[#This Row],[INS-TL]]</f>
        <v>-100</v>
      </c>
      <c r="DK84" s="18">
        <f>IF(STGY5[[#This Row],[SNO]]=0,0,IF(DL$10, IF(STGY5[[#This Row],[INS]]=0, 0, DN83), DN83))</f>
        <v>0</v>
      </c>
      <c r="DL84" s="18">
        <f>STGY5[[#This Row],[INS]]</f>
        <v>0</v>
      </c>
      <c r="DM84" s="18">
        <f>IF(STGY5[[#This Row],[WrL]]="Loss", (STGY5[[#This Row],[INS]]*(1 + DP$8/100)), IF(STGY5[[#This Row],[WrL]]="Won", (0), 0))</f>
        <v>0</v>
      </c>
      <c r="DN84" s="18">
        <f>IF(STGY5[[#This Row],[WrL]]="Loss", (STGY5[[#This Row],[PAM]]+STGY5[[#This Row],[LOS-TEN]]), IF(STGY5[[#This Row],[WrL]]="Won", (STGY5[[#This Row],[INS]]), 0))</f>
        <v>0</v>
      </c>
      <c r="DO84" s="18">
        <f>STGY5[[#This Row],[PAPT]]/2</f>
        <v>0</v>
      </c>
      <c r="DP84" s="43">
        <f>IF(STGY5[[#This Row],[SNO]]=0,0,IF(DL$10, IF(STGY5[[#This Row],[INS-TL]]=0, 0, STGY5[[#This Row],[PFT]]/STGY5[[#This Row],[INS-TL]]%), STGY5[[#This Row],[PFT]]/STGY5[[#This Row],[INS-TL]]%))</f>
        <v>-100</v>
      </c>
      <c r="DS84" s="20"/>
      <c r="DT84" s="21"/>
      <c r="DZ84" s="22"/>
      <c r="EB84" s="42">
        <f t="shared" si="16"/>
        <v>69</v>
      </c>
      <c r="EC84" s="12"/>
      <c r="ED84" s="18">
        <f>IF(STGY6[[#This Row],[SNO]]=0,0,IF(STGY6[[#This Row],[SNO]]=1,EJ$8,IF(EL$10, IF(EP83&gt;=EM$8,0,IF(EP83=0,EJ$8,EO83)), EO83)))</f>
        <v>0</v>
      </c>
      <c r="EE84" s="18" t="str">
        <f>IF(MAIN_STGY[[#This Row],[RSLT]]="","", MAIN_STGY[[#This Row],[RSLT]])</f>
        <v/>
      </c>
      <c r="EF8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4" s="18">
        <f>IF(STGY6[[#This Row],[SNO]]=0,0,IF(EL$10, IF(EP83&gt;=EM$8, 0, STGY6[[#This Row],[INS]]+EH83), STGY6[[#This Row],[INS]]+EH83))</f>
        <v>100</v>
      </c>
      <c r="EI84" s="18">
        <f>IF(STGY6[[#This Row],[SNO]]=0,0,IF(EL$10, IF(EP83&gt;=EM$8, 0, EI83+STGY6[[#This Row],[RTN]]), EI83+STGY6[[#This Row],[RTN]]))</f>
        <v>0</v>
      </c>
      <c r="EJ84" s="18">
        <f>STGY6[[#This Row],[RTN-TL]]-STGY6[[#This Row],[INS-TL]]</f>
        <v>-100</v>
      </c>
      <c r="EK84" s="18">
        <f>IF(STGY6[[#This Row],[SNO]]=0,0,IF(EL$10, IF(STGY6[[#This Row],[INS]]=0, 0, EN83), EN83))</f>
        <v>0</v>
      </c>
      <c r="EL84" s="18">
        <f>STGY6[[#This Row],[INS]]</f>
        <v>0</v>
      </c>
      <c r="EM84" s="18">
        <f>IF(STGY6[[#This Row],[WrL]]="Loss", (STGY6[[#This Row],[INS]]*(1 + EP$8/100)), IF(STGY6[[#This Row],[WrL]]="Won", (0), 0))</f>
        <v>0</v>
      </c>
      <c r="EN84" s="18">
        <f>IF(STGY6[[#This Row],[WrL]]="Loss", (STGY6[[#This Row],[PAM]]+STGY6[[#This Row],[LOS-TEN]]), IF(STGY6[[#This Row],[WrL]]="Won", (STGY6[[#This Row],[INS]]), 0))</f>
        <v>0</v>
      </c>
      <c r="EO84" s="18">
        <f>STGY6[[#This Row],[PAPT]]/2</f>
        <v>0</v>
      </c>
      <c r="EP84" s="43">
        <f>IF(STGY6[[#This Row],[SNO]]=0,0,IF(EL$10, IF(STGY6[[#This Row],[INS-TL]]=0, 0, STGY6[[#This Row],[PFT]]/STGY6[[#This Row],[INS-TL]]%), STGY6[[#This Row],[PFT]]/STGY6[[#This Row],[INS-TL]]%))</f>
        <v>-100</v>
      </c>
      <c r="ES84" s="20"/>
      <c r="ET84" s="21"/>
      <c r="EZ84" s="22"/>
      <c r="FB84" s="42">
        <f t="shared" si="17"/>
        <v>69</v>
      </c>
      <c r="FC84" s="12"/>
      <c r="FD84" s="18">
        <f>IF(STGY7[[#This Row],[SNO]]=0,0,IF(STGY7[[#This Row],[SNO]]=1,FJ$8,IF(FL$10, IF(FP83&gt;=FM$8,0,IF(FP83=0,FJ$8,FO83)), FO83)))</f>
        <v>0</v>
      </c>
      <c r="FE84" s="18" t="str">
        <f>IF(MAIN_STGY[[#This Row],[RSLT]]="","", MAIN_STGY[[#This Row],[RSLT]])</f>
        <v/>
      </c>
      <c r="FF8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4" s="18">
        <f>IF(STGY7[[#This Row],[SNO]]=0,0,IF(FL$10, IF(FP83&gt;=FM$8, 0, STGY7[[#This Row],[INS]]+FH83), STGY7[[#This Row],[INS]]+FH83))</f>
        <v>100</v>
      </c>
      <c r="FI84" s="18">
        <f>IF(STGY7[[#This Row],[SNO]]=0,0,IF(FL$10, IF(FP83&gt;=FM$8, 0, FI83+STGY7[[#This Row],[RTN]]), FI83+STGY7[[#This Row],[RTN]]))</f>
        <v>0</v>
      </c>
      <c r="FJ84" s="18">
        <f>STGY7[[#This Row],[RTN-TL]]-STGY7[[#This Row],[INS-TL]]</f>
        <v>-100</v>
      </c>
      <c r="FK84" s="18">
        <f>IF(STGY7[[#This Row],[SNO]]=0,0,IF(FL$10, IF(STGY7[[#This Row],[INS]]=0, 0, FN83), FN83))</f>
        <v>0</v>
      </c>
      <c r="FL84" s="18">
        <f>STGY7[[#This Row],[INS]]</f>
        <v>0</v>
      </c>
      <c r="FM84" s="18">
        <f>IF(STGY7[[#This Row],[WrL]]="Loss", (STGY7[[#This Row],[INS]]*(1 + FP$8/100)), IF(STGY7[[#This Row],[WrL]]="Won", (0), 0))</f>
        <v>0</v>
      </c>
      <c r="FN84" s="18">
        <f>IF(STGY7[[#This Row],[WrL]]="Loss", (STGY7[[#This Row],[PAM]]+STGY7[[#This Row],[LOS-TEN]]), IF(STGY7[[#This Row],[WrL]]="Won", (STGY7[[#This Row],[INS]]), 0))</f>
        <v>0</v>
      </c>
      <c r="FO84" s="18">
        <f>STGY7[[#This Row],[PAPT]]/2</f>
        <v>0</v>
      </c>
      <c r="FP84" s="43">
        <f>IF(STGY7[[#This Row],[SNO]]=0,0,IF(FL$10, IF(STGY7[[#This Row],[INS-TL]]=0, 0, STGY7[[#This Row],[PFT]]/STGY7[[#This Row],[INS-TL]]%), STGY7[[#This Row],[PFT]]/STGY7[[#This Row],[INS-TL]]%))</f>
        <v>-100</v>
      </c>
      <c r="FS84" s="20"/>
      <c r="FT84" s="21"/>
      <c r="FZ84" s="22"/>
      <c r="GB84" s="42">
        <f t="shared" si="18"/>
        <v>69</v>
      </c>
      <c r="GC84" s="12"/>
      <c r="GD84" s="18">
        <f>IF(STGY8[[#This Row],[SNO]]=0,0,IF(STGY8[[#This Row],[SNO]]=1,GJ$8,IF(GL$10, IF(GP83&gt;=GM$8,0,IF(GP83=0,GJ$8,GO83)), GO83)))</f>
        <v>0</v>
      </c>
      <c r="GE84" s="18" t="str">
        <f>IF(MAIN_STGY[[#This Row],[RSLT]]="","", MAIN_STGY[[#This Row],[RSLT]])</f>
        <v/>
      </c>
      <c r="GF8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4" s="18">
        <f>IF(STGY8[[#This Row],[SNO]]=0,0,IF(GL$10, IF(GP83&gt;=GM$8, 0, STGY8[[#This Row],[INS]]+GH83), STGY8[[#This Row],[INS]]+GH83))</f>
        <v>100</v>
      </c>
      <c r="GI84" s="18">
        <f>IF(STGY8[[#This Row],[SNO]]=0,0,IF(GL$10, IF(GP83&gt;=GM$8, 0, GI83+STGY8[[#This Row],[RTN]]), GI83+STGY8[[#This Row],[RTN]]))</f>
        <v>0</v>
      </c>
      <c r="GJ84" s="18">
        <f>STGY8[[#This Row],[RTN-TL]]-STGY8[[#This Row],[INS-TL]]</f>
        <v>-100</v>
      </c>
      <c r="GK84" s="18">
        <f>IF(STGY8[[#This Row],[SNO]]=0,0,IF(GL$10, IF(STGY8[[#This Row],[INS]]=0, 0, GN83), GN83))</f>
        <v>0</v>
      </c>
      <c r="GL84" s="18">
        <f>STGY8[[#This Row],[INS]]</f>
        <v>0</v>
      </c>
      <c r="GM84" s="18">
        <f>IF(STGY8[[#This Row],[WrL]]="Loss", (STGY8[[#This Row],[INS]]*(1 + GP$8/100)), IF(STGY8[[#This Row],[WrL]]="Won", (0), 0))</f>
        <v>0</v>
      </c>
      <c r="GN84" s="18">
        <f>IF(STGY8[[#This Row],[WrL]]="Loss", (STGY8[[#This Row],[PAM]]+STGY8[[#This Row],[LOS-TEN]]), IF(STGY8[[#This Row],[WrL]]="Won", (STGY8[[#This Row],[INS]]), 0))</f>
        <v>0</v>
      </c>
      <c r="GO84" s="18">
        <f>STGY8[[#This Row],[PAPT]]/2</f>
        <v>0</v>
      </c>
      <c r="GP84" s="43">
        <f>IF(STGY8[[#This Row],[SNO]]=0,0,IF(GL$10, IF(STGY8[[#This Row],[INS-TL]]=0, 0, STGY8[[#This Row],[PFT]]/STGY8[[#This Row],[INS-TL]]%), STGY8[[#This Row],[PFT]]/STGY8[[#This Row],[INS-TL]]%))</f>
        <v>-100</v>
      </c>
      <c r="GS84" s="20"/>
      <c r="GT84" s="21"/>
      <c r="GZ84" s="22"/>
      <c r="HB84" s="42">
        <f t="shared" si="19"/>
        <v>69</v>
      </c>
      <c r="HC84" s="12"/>
      <c r="HD84" s="18">
        <f>IF(STGY9[[#This Row],[SNO]]=0,0,IF(STGY9[[#This Row],[SNO]]=1,HJ$8,IF(HL$10, IF(HP83&gt;=HM$8,0,IF(HP83=0,HJ$8,HO83)), HO83)))</f>
        <v>0</v>
      </c>
      <c r="HE84" s="18" t="str">
        <f>IF(MAIN_STGY[[#This Row],[RSLT]]="","", MAIN_STGY[[#This Row],[RSLT]])</f>
        <v/>
      </c>
      <c r="HF8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4" s="18">
        <f>IF(STGY9[[#This Row],[SNO]]=0,0,IF(HL$10, IF(HP83&gt;=HM$8, 0, STGY9[[#This Row],[INS]]+HH83), STGY9[[#This Row],[INS]]+HH83))</f>
        <v>100</v>
      </c>
      <c r="HI84" s="18">
        <f>IF(STGY9[[#This Row],[SNO]]=0,0,IF(HL$10, IF(HP83&gt;=HM$8, 0, HI83+STGY9[[#This Row],[RTN]]), HI83+STGY9[[#This Row],[RTN]]))</f>
        <v>0</v>
      </c>
      <c r="HJ84" s="18">
        <f>STGY9[[#This Row],[RTN-TL]]-STGY9[[#This Row],[INS-TL]]</f>
        <v>-100</v>
      </c>
      <c r="HK84" s="18">
        <f>IF(STGY9[[#This Row],[SNO]]=0,0,IF(HL$10, IF(STGY9[[#This Row],[INS]]=0, 0, HN83), HN83))</f>
        <v>0</v>
      </c>
      <c r="HL84" s="18">
        <f>STGY9[[#This Row],[INS]]</f>
        <v>0</v>
      </c>
      <c r="HM84" s="18">
        <f>IF(STGY9[[#This Row],[WrL]]="Loss", (STGY9[[#This Row],[INS]]*(1 + HP$8/100)), IF(STGY9[[#This Row],[WrL]]="Won", (0), 0))</f>
        <v>0</v>
      </c>
      <c r="HN84" s="18">
        <f>IF(STGY9[[#This Row],[WrL]]="Loss", (STGY9[[#This Row],[PAM]]+STGY9[[#This Row],[LOS-TEN]]), IF(STGY9[[#This Row],[WrL]]="Won", (STGY9[[#This Row],[INS]]), 0))</f>
        <v>0</v>
      </c>
      <c r="HO84" s="18">
        <f>STGY9[[#This Row],[PAPT]]/2</f>
        <v>0</v>
      </c>
      <c r="HP84" s="43">
        <f>IF(STGY9[[#This Row],[SNO]]=0,0,IF(HL$10, IF(STGY9[[#This Row],[INS-TL]]=0, 0, STGY9[[#This Row],[PFT]]/STGY9[[#This Row],[INS-TL]]%), STGY9[[#This Row],[PFT]]/STGY9[[#This Row],[INS-TL]]%))</f>
        <v>-100</v>
      </c>
      <c r="HS84" s="20"/>
      <c r="HT84" s="21"/>
      <c r="HZ84" s="22"/>
      <c r="IB84" s="42">
        <f t="shared" si="20"/>
        <v>69</v>
      </c>
      <c r="IC84" s="12"/>
      <c r="ID84" s="18">
        <f>IF(STGY10[[#This Row],[SNO]]=0,0,IF(STGY10[[#This Row],[SNO]]=1,IJ$8,IF(IL$10, IF(IP83&gt;=IM$8,0,IF(IP83=0,IJ$8,IO83)), IO83)))</f>
        <v>0</v>
      </c>
      <c r="IE84" s="18" t="str">
        <f>IF(MAIN_STGY[[#This Row],[RSLT]]="","", MAIN_STGY[[#This Row],[RSLT]])</f>
        <v/>
      </c>
      <c r="IF8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4" s="18">
        <f>IF(STGY10[[#This Row],[SNO]]=0,0,IF(IL$10, IF(IP83&gt;=IM$8, 0, STGY10[[#This Row],[INS]]+IH83), STGY10[[#This Row],[INS]]+IH83))</f>
        <v>100</v>
      </c>
      <c r="II84" s="18">
        <f>IF(STGY10[[#This Row],[SNO]]=0,0,IF(IL$10, IF(IP83&gt;=IM$8, 0, II83+STGY10[[#This Row],[RTN]]), II83+STGY10[[#This Row],[RTN]]))</f>
        <v>0</v>
      </c>
      <c r="IJ84" s="18">
        <f>STGY10[[#This Row],[RTN-TL]]-STGY10[[#This Row],[INS-TL]]</f>
        <v>-100</v>
      </c>
      <c r="IK84" s="18">
        <f>IF(STGY10[[#This Row],[SNO]]=0,0,IF(IL$10, IF(STGY10[[#This Row],[INS]]=0, 0, IN83), IN83))</f>
        <v>0</v>
      </c>
      <c r="IL84" s="18">
        <f>STGY10[[#This Row],[INS]]</f>
        <v>0</v>
      </c>
      <c r="IM84" s="18">
        <f>IF(STGY10[[#This Row],[WrL]]="Loss", (STGY10[[#This Row],[INS]]*(1 + IP$8/100)), IF(STGY10[[#This Row],[WrL]]="Won", (0), 0))</f>
        <v>0</v>
      </c>
      <c r="IN84" s="18">
        <f>IF(STGY10[[#This Row],[WrL]]="Loss", (STGY10[[#This Row],[PAM]]+STGY10[[#This Row],[LOS-TEN]]), IF(STGY10[[#This Row],[WrL]]="Won", (STGY10[[#This Row],[INS]]), 0))</f>
        <v>0</v>
      </c>
      <c r="IO84" s="18">
        <f>STGY10[[#This Row],[PAPT]]/2</f>
        <v>0</v>
      </c>
      <c r="IP84" s="43">
        <f>IF(STGY10[[#This Row],[SNO]]=0,0,IF(IL$10, IF(STGY10[[#This Row],[INS-TL]]=0, 0, STGY10[[#This Row],[PFT]]/STGY10[[#This Row],[INS-TL]]%), STGY10[[#This Row],[PFT]]/STGY10[[#This Row],[INS-TL]]%))</f>
        <v>-100</v>
      </c>
      <c r="IS84" s="20"/>
      <c r="IT84" s="21"/>
      <c r="IZ84" s="22"/>
    </row>
    <row r="85" spans="2:260" ht="15.65" x14ac:dyDescent="0.3">
      <c r="B85" s="89">
        <f t="shared" si="11"/>
        <v>70</v>
      </c>
      <c r="C85" s="12"/>
      <c r="D85" s="18">
        <f>IF(MAIN_STGY[[#This Row],[SNO]]=0,0,IF(MAIN_STGY[[#This Row],[SNO]]=1,J$8,IF(L$10, IF(P84&gt;=M$8,0,IF(P84=0,J$8,O84)), O84)))</f>
        <v>0</v>
      </c>
      <c r="E85" s="12"/>
      <c r="F8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5" s="18">
        <f>IF(MAIN_STGY[[#This Row],[SNO]]=0,0,IF(L$10, IF(P84&gt;=M$8, 0, MAIN_STGY[[#This Row],[INS]]+H84), MAIN_STGY[[#This Row],[INS]]+H84))</f>
        <v>100</v>
      </c>
      <c r="I85" s="18">
        <f>IF(MAIN_STGY[[#This Row],[SNO]]=0,0,IF(L$10, IF(P84&gt;=M$8, 0, I84+MAIN_STGY[[#This Row],[RTN]]), I84+MAIN_STGY[[#This Row],[RTN]]))</f>
        <v>0</v>
      </c>
      <c r="J85" s="18">
        <f>MAIN_STGY[[#This Row],[RTN-TL]]-MAIN_STGY[[#This Row],[INS-TL]]</f>
        <v>-100</v>
      </c>
      <c r="K85" s="18">
        <f>IF(MAIN_STGY[[#This Row],[SNO]]=0,0,IF(L$10, IF(MAIN_STGY[[#This Row],[INS]]=0, 0, N84), N84))</f>
        <v>0</v>
      </c>
      <c r="L85" s="18">
        <f>MAIN_STGY[[#This Row],[INS]]</f>
        <v>0</v>
      </c>
      <c r="M85" s="18">
        <f>IF(MAIN_STGY[[#This Row],[WrL]]="Loss", (MAIN_STGY[[#This Row],[INS]]*(1 + P$8/100)), IF(MAIN_STGY[[#This Row],[WrL]]="Won", (0), 0))</f>
        <v>0</v>
      </c>
      <c r="N85" s="18">
        <f>IF(MAIN_STGY[[#This Row],[WrL]]="Loss", (MAIN_STGY[[#This Row],[PAM]]+MAIN_STGY[[#This Row],[LOS-TEN]]), IF(MAIN_STGY[[#This Row],[WrL]]="Won", (MAIN_STGY[[#This Row],[INS]]), 0))</f>
        <v>0</v>
      </c>
      <c r="O85" s="18">
        <f>MAIN_STGY[[#This Row],[PAPT]]/2</f>
        <v>0</v>
      </c>
      <c r="P8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5" s="97" t="str" cm="1">
        <f t="array" ref="R85">IF(G$4,STGTL1[Strategy Name],"")</f>
        <v>Strategy 01</v>
      </c>
      <c r="S85" s="98" cm="1">
        <f t="array" ref="S85">IF(G$4,STGTL1[Last Running Bet-on],"")</f>
        <v>0</v>
      </c>
      <c r="T85" s="99" cm="1">
        <f t="array" ref="T85">IF(G$4,STGTL1[Last Running Value],"")</f>
        <v>100</v>
      </c>
      <c r="U85" s="85"/>
      <c r="V85" s="44"/>
      <c r="W85" s="55"/>
      <c r="X85" s="44"/>
      <c r="Z85" s="22"/>
      <c r="AB85" s="42">
        <f t="shared" si="12"/>
        <v>70</v>
      </c>
      <c r="AC85" s="12"/>
      <c r="AD85" s="18">
        <f>IF(STGY2[[#This Row],[SNO]]=0,0,IF(STGY2[[#This Row],[SNO]]=1,AJ$8,IF(AL$10, IF(AP84&gt;=AM$8,0,IF(AP84=0,AJ$8,AO84)), AO84)))</f>
        <v>0</v>
      </c>
      <c r="AE85" s="18" t="str">
        <f>IF(MAIN_STGY[[#This Row],[RSLT]]="","", MAIN_STGY[[#This Row],[RSLT]])</f>
        <v/>
      </c>
      <c r="AF8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5" s="18">
        <f>IF(STGY2[[#This Row],[SNO]]=0,0,IF(AL$10, IF(AP84&gt;=AM$8, 0, STGY2[[#This Row],[INS]]+AH84), STGY2[[#This Row],[INS]]+AH84))</f>
        <v>100</v>
      </c>
      <c r="AI85" s="18">
        <f>IF(STGY2[[#This Row],[SNO]]=0,0,IF(AL$10, IF(AP84&gt;=AM$8, 0, AI84+STGY2[[#This Row],[RTN]]), AI84+STGY2[[#This Row],[RTN]]))</f>
        <v>0</v>
      </c>
      <c r="AJ85" s="18">
        <f>STGY2[[#This Row],[RTN-TL]]-STGY2[[#This Row],[INS-TL]]</f>
        <v>-100</v>
      </c>
      <c r="AK85" s="18">
        <f>IF(STGY2[[#This Row],[SNO]]=0,0,IF(AL$10, IF(STGY2[[#This Row],[INS]]=0, 0, AN84), AN84))</f>
        <v>0</v>
      </c>
      <c r="AL85" s="18">
        <f>STGY2[[#This Row],[INS]]</f>
        <v>0</v>
      </c>
      <c r="AM85" s="18">
        <f>IF(STGY2[[#This Row],[WrL]]="Loss", (STGY2[[#This Row],[INS]]*(1 + AP$8/100)), IF(STGY2[[#This Row],[WrL]]="Won", (0), 0))</f>
        <v>0</v>
      </c>
      <c r="AN85" s="18">
        <f>IF(STGY2[[#This Row],[WrL]]="Loss", (STGY2[[#This Row],[PAM]]+STGY2[[#This Row],[LOS-TEN]]), IF(STGY2[[#This Row],[WrL]]="Won", (STGY2[[#This Row],[INS]]), 0))</f>
        <v>0</v>
      </c>
      <c r="AO85" s="18">
        <f>STGY2[[#This Row],[PAPT]]/2</f>
        <v>0</v>
      </c>
      <c r="AP85" s="43">
        <f>IF(STGY2[[#This Row],[SNO]]=0,0,IF(AL$10, IF(STGY2[[#This Row],[INS-TL]]=0, 0, STGY2[[#This Row],[PFT]]/STGY2[[#This Row],[INS-TL]]%), STGY2[[#This Row],[PFT]]/STGY2[[#This Row],[INS-TL]]%))</f>
        <v>-100</v>
      </c>
      <c r="AS85" s="20"/>
      <c r="AT85" s="21"/>
      <c r="AZ85" s="22"/>
      <c r="BB85" s="42">
        <f t="shared" si="13"/>
        <v>70</v>
      </c>
      <c r="BC85" s="12"/>
      <c r="BD85" s="18">
        <f>IF(STGY3[[#This Row],[SNO]]=0,0,IF(STGY3[[#This Row],[SNO]]=1,BJ$8,IF(BL$10, IF(BP84&gt;=BM$8,0,IF(BP84=0,BJ$8,BO84)), BO84)))</f>
        <v>0</v>
      </c>
      <c r="BE85" s="18" t="str">
        <f>IF(MAIN_STGY[[#This Row],[RSLT]]="","", MAIN_STGY[[#This Row],[RSLT]])</f>
        <v/>
      </c>
      <c r="BF8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5" s="18">
        <f>IF(STGY3[[#This Row],[SNO]]=0,0,IF(BL$10, IF(BP84&gt;=BM$8, 0, STGY3[[#This Row],[INS]]+BH84), STGY3[[#This Row],[INS]]+BH84))</f>
        <v>100</v>
      </c>
      <c r="BI85" s="18">
        <f>IF(STGY3[[#This Row],[SNO]]=0,0,IF(BL$10, IF(BP84&gt;=BM$8, 0, BI84+STGY3[[#This Row],[RTN]]), BI84+STGY3[[#This Row],[RTN]]))</f>
        <v>0</v>
      </c>
      <c r="BJ85" s="18">
        <f>STGY3[[#This Row],[RTN-TL]]-STGY3[[#This Row],[INS-TL]]</f>
        <v>-100</v>
      </c>
      <c r="BK85" s="18">
        <f>IF(STGY3[[#This Row],[SNO]]=0,0,IF(BL$10, IF(STGY3[[#This Row],[INS]]=0, 0, BN84), BN84))</f>
        <v>0</v>
      </c>
      <c r="BL85" s="18">
        <f>STGY3[[#This Row],[INS]]</f>
        <v>0</v>
      </c>
      <c r="BM85" s="18">
        <f>IF(STGY3[[#This Row],[WrL]]="Loss", (STGY3[[#This Row],[INS]]*(1 + BP$8/100)), IF(STGY3[[#This Row],[WrL]]="Won", (0), 0))</f>
        <v>0</v>
      </c>
      <c r="BN85" s="18">
        <f>IF(STGY3[[#This Row],[WrL]]="Loss", (STGY3[[#This Row],[PAM]]+STGY3[[#This Row],[LOS-TEN]]), IF(STGY3[[#This Row],[WrL]]="Won", (STGY3[[#This Row],[INS]]), 0))</f>
        <v>0</v>
      </c>
      <c r="BO85" s="18">
        <f>STGY3[[#This Row],[PAPT]]/2</f>
        <v>0</v>
      </c>
      <c r="BP85" s="43">
        <f>IF(STGY3[[#This Row],[SNO]]=0,0,IF(BL$10, IF(STGY3[[#This Row],[INS-TL]]=0, 0, STGY3[[#This Row],[PFT]]/STGY3[[#This Row],[INS-TL]]%), STGY3[[#This Row],[PFT]]/STGY3[[#This Row],[INS-TL]]%))</f>
        <v>-100</v>
      </c>
      <c r="BS85" s="20"/>
      <c r="BT85" s="21"/>
      <c r="BZ85" s="22"/>
      <c r="CB85" s="42">
        <f t="shared" si="14"/>
        <v>70</v>
      </c>
      <c r="CC85" s="12"/>
      <c r="CD85" s="18">
        <f>IF(STGY4[[#This Row],[SNO]]=0,0,IF(STGY4[[#This Row],[SNO]]=1,CJ$8,IF(CL$10, IF(CP84&gt;=CM$8,0,IF(CP84=0,CJ$8,CO84)), CO84)))</f>
        <v>0</v>
      </c>
      <c r="CE85" s="18" t="str">
        <f>IF(MAIN_STGY[[#This Row],[RSLT]]="","", MAIN_STGY[[#This Row],[RSLT]])</f>
        <v/>
      </c>
      <c r="CF8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5" s="18">
        <f>IF(STGY4[[#This Row],[SNO]]=0,0,IF(CL$10, IF(CP84&gt;=CM$8, 0, STGY4[[#This Row],[INS]]+CH84), STGY4[[#This Row],[INS]]+CH84))</f>
        <v>100</v>
      </c>
      <c r="CI85" s="18">
        <f>IF(STGY4[[#This Row],[SNO]]=0,0,IF(CL$10, IF(CP84&gt;=CM$8, 0, CI84+STGY4[[#This Row],[RTN]]), CI84+STGY4[[#This Row],[RTN]]))</f>
        <v>0</v>
      </c>
      <c r="CJ85" s="18">
        <f>STGY4[[#This Row],[RTN-TL]]-STGY4[[#This Row],[INS-TL]]</f>
        <v>-100</v>
      </c>
      <c r="CK85" s="18">
        <f>IF(STGY4[[#This Row],[SNO]]=0,0,IF(CL$10, IF(STGY4[[#This Row],[INS]]=0, 0, CN84), CN84))</f>
        <v>0</v>
      </c>
      <c r="CL85" s="18">
        <f>STGY4[[#This Row],[INS]]</f>
        <v>0</v>
      </c>
      <c r="CM85" s="18">
        <f>IF(STGY4[[#This Row],[WrL]]="Loss", (STGY4[[#This Row],[INS]]*(1 + CP$8/100)), IF(STGY4[[#This Row],[WrL]]="Won", (0), 0))</f>
        <v>0</v>
      </c>
      <c r="CN85" s="18">
        <f>IF(STGY4[[#This Row],[WrL]]="Loss", (STGY4[[#This Row],[PAM]]+STGY4[[#This Row],[LOS-TEN]]), IF(STGY4[[#This Row],[WrL]]="Won", (STGY4[[#This Row],[INS]]), 0))</f>
        <v>0</v>
      </c>
      <c r="CO85" s="18">
        <f>STGY4[[#This Row],[PAPT]]/2</f>
        <v>0</v>
      </c>
      <c r="CP85" s="43">
        <f>IF(STGY4[[#This Row],[SNO]]=0,0,IF(CL$10, IF(STGY4[[#This Row],[INS-TL]]=0, 0, STGY4[[#This Row],[PFT]]/STGY4[[#This Row],[INS-TL]]%), STGY4[[#This Row],[PFT]]/STGY4[[#This Row],[INS-TL]]%))</f>
        <v>-100</v>
      </c>
      <c r="CS85" s="20"/>
      <c r="CT85" s="21"/>
      <c r="CZ85" s="22"/>
      <c r="DB85" s="42">
        <f t="shared" si="15"/>
        <v>70</v>
      </c>
      <c r="DC85" s="12"/>
      <c r="DD85" s="18">
        <f>IF(STGY5[[#This Row],[SNO]]=0,0,IF(STGY5[[#This Row],[SNO]]=1,DJ$8,IF(DL$10, IF(DP84&gt;=DM$8,0,IF(DP84=0,DJ$8,DO84)), DO84)))</f>
        <v>0</v>
      </c>
      <c r="DE85" s="18" t="str">
        <f>IF(MAIN_STGY[[#This Row],[RSLT]]="","", MAIN_STGY[[#This Row],[RSLT]])</f>
        <v/>
      </c>
      <c r="DF8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5" s="18">
        <f>IF(STGY5[[#This Row],[SNO]]=0,0,IF(DL$10, IF(DP84&gt;=DM$8, 0, STGY5[[#This Row],[INS]]+DH84), STGY5[[#This Row],[INS]]+DH84))</f>
        <v>100</v>
      </c>
      <c r="DI85" s="18">
        <f>IF(STGY5[[#This Row],[SNO]]=0,0,IF(DL$10, IF(DP84&gt;=DM$8, 0, DI84+STGY5[[#This Row],[RTN]]), DI84+STGY5[[#This Row],[RTN]]))</f>
        <v>0</v>
      </c>
      <c r="DJ85" s="18">
        <f>STGY5[[#This Row],[RTN-TL]]-STGY5[[#This Row],[INS-TL]]</f>
        <v>-100</v>
      </c>
      <c r="DK85" s="18">
        <f>IF(STGY5[[#This Row],[SNO]]=0,0,IF(DL$10, IF(STGY5[[#This Row],[INS]]=0, 0, DN84), DN84))</f>
        <v>0</v>
      </c>
      <c r="DL85" s="18">
        <f>STGY5[[#This Row],[INS]]</f>
        <v>0</v>
      </c>
      <c r="DM85" s="18">
        <f>IF(STGY5[[#This Row],[WrL]]="Loss", (STGY5[[#This Row],[INS]]*(1 + DP$8/100)), IF(STGY5[[#This Row],[WrL]]="Won", (0), 0))</f>
        <v>0</v>
      </c>
      <c r="DN85" s="18">
        <f>IF(STGY5[[#This Row],[WrL]]="Loss", (STGY5[[#This Row],[PAM]]+STGY5[[#This Row],[LOS-TEN]]), IF(STGY5[[#This Row],[WrL]]="Won", (STGY5[[#This Row],[INS]]), 0))</f>
        <v>0</v>
      </c>
      <c r="DO85" s="18">
        <f>STGY5[[#This Row],[PAPT]]/2</f>
        <v>0</v>
      </c>
      <c r="DP85" s="43">
        <f>IF(STGY5[[#This Row],[SNO]]=0,0,IF(DL$10, IF(STGY5[[#This Row],[INS-TL]]=0, 0, STGY5[[#This Row],[PFT]]/STGY5[[#This Row],[INS-TL]]%), STGY5[[#This Row],[PFT]]/STGY5[[#This Row],[INS-TL]]%))</f>
        <v>-100</v>
      </c>
      <c r="DS85" s="20"/>
      <c r="DT85" s="21"/>
      <c r="DZ85" s="22"/>
      <c r="EB85" s="42">
        <f t="shared" si="16"/>
        <v>70</v>
      </c>
      <c r="EC85" s="12"/>
      <c r="ED85" s="18">
        <f>IF(STGY6[[#This Row],[SNO]]=0,0,IF(STGY6[[#This Row],[SNO]]=1,EJ$8,IF(EL$10, IF(EP84&gt;=EM$8,0,IF(EP84=0,EJ$8,EO84)), EO84)))</f>
        <v>0</v>
      </c>
      <c r="EE85" s="18" t="str">
        <f>IF(MAIN_STGY[[#This Row],[RSLT]]="","", MAIN_STGY[[#This Row],[RSLT]])</f>
        <v/>
      </c>
      <c r="EF8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5" s="18">
        <f>IF(STGY6[[#This Row],[SNO]]=0,0,IF(EL$10, IF(EP84&gt;=EM$8, 0, STGY6[[#This Row],[INS]]+EH84), STGY6[[#This Row],[INS]]+EH84))</f>
        <v>100</v>
      </c>
      <c r="EI85" s="18">
        <f>IF(STGY6[[#This Row],[SNO]]=0,0,IF(EL$10, IF(EP84&gt;=EM$8, 0, EI84+STGY6[[#This Row],[RTN]]), EI84+STGY6[[#This Row],[RTN]]))</f>
        <v>0</v>
      </c>
      <c r="EJ85" s="18">
        <f>STGY6[[#This Row],[RTN-TL]]-STGY6[[#This Row],[INS-TL]]</f>
        <v>-100</v>
      </c>
      <c r="EK85" s="18">
        <f>IF(STGY6[[#This Row],[SNO]]=0,0,IF(EL$10, IF(STGY6[[#This Row],[INS]]=0, 0, EN84), EN84))</f>
        <v>0</v>
      </c>
      <c r="EL85" s="18">
        <f>STGY6[[#This Row],[INS]]</f>
        <v>0</v>
      </c>
      <c r="EM85" s="18">
        <f>IF(STGY6[[#This Row],[WrL]]="Loss", (STGY6[[#This Row],[INS]]*(1 + EP$8/100)), IF(STGY6[[#This Row],[WrL]]="Won", (0), 0))</f>
        <v>0</v>
      </c>
      <c r="EN85" s="18">
        <f>IF(STGY6[[#This Row],[WrL]]="Loss", (STGY6[[#This Row],[PAM]]+STGY6[[#This Row],[LOS-TEN]]), IF(STGY6[[#This Row],[WrL]]="Won", (STGY6[[#This Row],[INS]]), 0))</f>
        <v>0</v>
      </c>
      <c r="EO85" s="18">
        <f>STGY6[[#This Row],[PAPT]]/2</f>
        <v>0</v>
      </c>
      <c r="EP85" s="43">
        <f>IF(STGY6[[#This Row],[SNO]]=0,0,IF(EL$10, IF(STGY6[[#This Row],[INS-TL]]=0, 0, STGY6[[#This Row],[PFT]]/STGY6[[#This Row],[INS-TL]]%), STGY6[[#This Row],[PFT]]/STGY6[[#This Row],[INS-TL]]%))</f>
        <v>-100</v>
      </c>
      <c r="ES85" s="20"/>
      <c r="ET85" s="21"/>
      <c r="EZ85" s="22"/>
      <c r="FB85" s="42">
        <f t="shared" si="17"/>
        <v>70</v>
      </c>
      <c r="FC85" s="12"/>
      <c r="FD85" s="18">
        <f>IF(STGY7[[#This Row],[SNO]]=0,0,IF(STGY7[[#This Row],[SNO]]=1,FJ$8,IF(FL$10, IF(FP84&gt;=FM$8,0,IF(FP84=0,FJ$8,FO84)), FO84)))</f>
        <v>0</v>
      </c>
      <c r="FE85" s="18" t="str">
        <f>IF(MAIN_STGY[[#This Row],[RSLT]]="","", MAIN_STGY[[#This Row],[RSLT]])</f>
        <v/>
      </c>
      <c r="FF8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5" s="18">
        <f>IF(STGY7[[#This Row],[SNO]]=0,0,IF(FL$10, IF(FP84&gt;=FM$8, 0, STGY7[[#This Row],[INS]]+FH84), STGY7[[#This Row],[INS]]+FH84))</f>
        <v>100</v>
      </c>
      <c r="FI85" s="18">
        <f>IF(STGY7[[#This Row],[SNO]]=0,0,IF(FL$10, IF(FP84&gt;=FM$8, 0, FI84+STGY7[[#This Row],[RTN]]), FI84+STGY7[[#This Row],[RTN]]))</f>
        <v>0</v>
      </c>
      <c r="FJ85" s="18">
        <f>STGY7[[#This Row],[RTN-TL]]-STGY7[[#This Row],[INS-TL]]</f>
        <v>-100</v>
      </c>
      <c r="FK85" s="18">
        <f>IF(STGY7[[#This Row],[SNO]]=0,0,IF(FL$10, IF(STGY7[[#This Row],[INS]]=0, 0, FN84), FN84))</f>
        <v>0</v>
      </c>
      <c r="FL85" s="18">
        <f>STGY7[[#This Row],[INS]]</f>
        <v>0</v>
      </c>
      <c r="FM85" s="18">
        <f>IF(STGY7[[#This Row],[WrL]]="Loss", (STGY7[[#This Row],[INS]]*(1 + FP$8/100)), IF(STGY7[[#This Row],[WrL]]="Won", (0), 0))</f>
        <v>0</v>
      </c>
      <c r="FN85" s="18">
        <f>IF(STGY7[[#This Row],[WrL]]="Loss", (STGY7[[#This Row],[PAM]]+STGY7[[#This Row],[LOS-TEN]]), IF(STGY7[[#This Row],[WrL]]="Won", (STGY7[[#This Row],[INS]]), 0))</f>
        <v>0</v>
      </c>
      <c r="FO85" s="18">
        <f>STGY7[[#This Row],[PAPT]]/2</f>
        <v>0</v>
      </c>
      <c r="FP85" s="43">
        <f>IF(STGY7[[#This Row],[SNO]]=0,0,IF(FL$10, IF(STGY7[[#This Row],[INS-TL]]=0, 0, STGY7[[#This Row],[PFT]]/STGY7[[#This Row],[INS-TL]]%), STGY7[[#This Row],[PFT]]/STGY7[[#This Row],[INS-TL]]%))</f>
        <v>-100</v>
      </c>
      <c r="FS85" s="20"/>
      <c r="FT85" s="21"/>
      <c r="FZ85" s="22"/>
      <c r="GB85" s="42">
        <f t="shared" si="18"/>
        <v>70</v>
      </c>
      <c r="GC85" s="12"/>
      <c r="GD85" s="18">
        <f>IF(STGY8[[#This Row],[SNO]]=0,0,IF(STGY8[[#This Row],[SNO]]=1,GJ$8,IF(GL$10, IF(GP84&gt;=GM$8,0,IF(GP84=0,GJ$8,GO84)), GO84)))</f>
        <v>0</v>
      </c>
      <c r="GE85" s="18" t="str">
        <f>IF(MAIN_STGY[[#This Row],[RSLT]]="","", MAIN_STGY[[#This Row],[RSLT]])</f>
        <v/>
      </c>
      <c r="GF8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5" s="18">
        <f>IF(STGY8[[#This Row],[SNO]]=0,0,IF(GL$10, IF(GP84&gt;=GM$8, 0, STGY8[[#This Row],[INS]]+GH84), STGY8[[#This Row],[INS]]+GH84))</f>
        <v>100</v>
      </c>
      <c r="GI85" s="18">
        <f>IF(STGY8[[#This Row],[SNO]]=0,0,IF(GL$10, IF(GP84&gt;=GM$8, 0, GI84+STGY8[[#This Row],[RTN]]), GI84+STGY8[[#This Row],[RTN]]))</f>
        <v>0</v>
      </c>
      <c r="GJ85" s="18">
        <f>STGY8[[#This Row],[RTN-TL]]-STGY8[[#This Row],[INS-TL]]</f>
        <v>-100</v>
      </c>
      <c r="GK85" s="18">
        <f>IF(STGY8[[#This Row],[SNO]]=0,0,IF(GL$10, IF(STGY8[[#This Row],[INS]]=0, 0, GN84), GN84))</f>
        <v>0</v>
      </c>
      <c r="GL85" s="18">
        <f>STGY8[[#This Row],[INS]]</f>
        <v>0</v>
      </c>
      <c r="GM85" s="18">
        <f>IF(STGY8[[#This Row],[WrL]]="Loss", (STGY8[[#This Row],[INS]]*(1 + GP$8/100)), IF(STGY8[[#This Row],[WrL]]="Won", (0), 0))</f>
        <v>0</v>
      </c>
      <c r="GN85" s="18">
        <f>IF(STGY8[[#This Row],[WrL]]="Loss", (STGY8[[#This Row],[PAM]]+STGY8[[#This Row],[LOS-TEN]]), IF(STGY8[[#This Row],[WrL]]="Won", (STGY8[[#This Row],[INS]]), 0))</f>
        <v>0</v>
      </c>
      <c r="GO85" s="18">
        <f>STGY8[[#This Row],[PAPT]]/2</f>
        <v>0</v>
      </c>
      <c r="GP85" s="43">
        <f>IF(STGY8[[#This Row],[SNO]]=0,0,IF(GL$10, IF(STGY8[[#This Row],[INS-TL]]=0, 0, STGY8[[#This Row],[PFT]]/STGY8[[#This Row],[INS-TL]]%), STGY8[[#This Row],[PFT]]/STGY8[[#This Row],[INS-TL]]%))</f>
        <v>-100</v>
      </c>
      <c r="GS85" s="20"/>
      <c r="GT85" s="21"/>
      <c r="GZ85" s="22"/>
      <c r="HB85" s="42">
        <f t="shared" si="19"/>
        <v>70</v>
      </c>
      <c r="HC85" s="12"/>
      <c r="HD85" s="18">
        <f>IF(STGY9[[#This Row],[SNO]]=0,0,IF(STGY9[[#This Row],[SNO]]=1,HJ$8,IF(HL$10, IF(HP84&gt;=HM$8,0,IF(HP84=0,HJ$8,HO84)), HO84)))</f>
        <v>0</v>
      </c>
      <c r="HE85" s="18" t="str">
        <f>IF(MAIN_STGY[[#This Row],[RSLT]]="","", MAIN_STGY[[#This Row],[RSLT]])</f>
        <v/>
      </c>
      <c r="HF8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5" s="18">
        <f>IF(STGY9[[#This Row],[SNO]]=0,0,IF(HL$10, IF(HP84&gt;=HM$8, 0, STGY9[[#This Row],[INS]]+HH84), STGY9[[#This Row],[INS]]+HH84))</f>
        <v>100</v>
      </c>
      <c r="HI85" s="18">
        <f>IF(STGY9[[#This Row],[SNO]]=0,0,IF(HL$10, IF(HP84&gt;=HM$8, 0, HI84+STGY9[[#This Row],[RTN]]), HI84+STGY9[[#This Row],[RTN]]))</f>
        <v>0</v>
      </c>
      <c r="HJ85" s="18">
        <f>STGY9[[#This Row],[RTN-TL]]-STGY9[[#This Row],[INS-TL]]</f>
        <v>-100</v>
      </c>
      <c r="HK85" s="18">
        <f>IF(STGY9[[#This Row],[SNO]]=0,0,IF(HL$10, IF(STGY9[[#This Row],[INS]]=0, 0, HN84), HN84))</f>
        <v>0</v>
      </c>
      <c r="HL85" s="18">
        <f>STGY9[[#This Row],[INS]]</f>
        <v>0</v>
      </c>
      <c r="HM85" s="18">
        <f>IF(STGY9[[#This Row],[WrL]]="Loss", (STGY9[[#This Row],[INS]]*(1 + HP$8/100)), IF(STGY9[[#This Row],[WrL]]="Won", (0), 0))</f>
        <v>0</v>
      </c>
      <c r="HN85" s="18">
        <f>IF(STGY9[[#This Row],[WrL]]="Loss", (STGY9[[#This Row],[PAM]]+STGY9[[#This Row],[LOS-TEN]]), IF(STGY9[[#This Row],[WrL]]="Won", (STGY9[[#This Row],[INS]]), 0))</f>
        <v>0</v>
      </c>
      <c r="HO85" s="18">
        <f>STGY9[[#This Row],[PAPT]]/2</f>
        <v>0</v>
      </c>
      <c r="HP85" s="43">
        <f>IF(STGY9[[#This Row],[SNO]]=0,0,IF(HL$10, IF(STGY9[[#This Row],[INS-TL]]=0, 0, STGY9[[#This Row],[PFT]]/STGY9[[#This Row],[INS-TL]]%), STGY9[[#This Row],[PFT]]/STGY9[[#This Row],[INS-TL]]%))</f>
        <v>-100</v>
      </c>
      <c r="HS85" s="20"/>
      <c r="HT85" s="21"/>
      <c r="HZ85" s="22"/>
      <c r="IB85" s="42">
        <f t="shared" si="20"/>
        <v>70</v>
      </c>
      <c r="IC85" s="12"/>
      <c r="ID85" s="18">
        <f>IF(STGY10[[#This Row],[SNO]]=0,0,IF(STGY10[[#This Row],[SNO]]=1,IJ$8,IF(IL$10, IF(IP84&gt;=IM$8,0,IF(IP84=0,IJ$8,IO84)), IO84)))</f>
        <v>0</v>
      </c>
      <c r="IE85" s="18" t="str">
        <f>IF(MAIN_STGY[[#This Row],[RSLT]]="","", MAIN_STGY[[#This Row],[RSLT]])</f>
        <v/>
      </c>
      <c r="IF8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5" s="18">
        <f>IF(STGY10[[#This Row],[SNO]]=0,0,IF(IL$10, IF(IP84&gt;=IM$8, 0, STGY10[[#This Row],[INS]]+IH84), STGY10[[#This Row],[INS]]+IH84))</f>
        <v>100</v>
      </c>
      <c r="II85" s="18">
        <f>IF(STGY10[[#This Row],[SNO]]=0,0,IF(IL$10, IF(IP84&gt;=IM$8, 0, II84+STGY10[[#This Row],[RTN]]), II84+STGY10[[#This Row],[RTN]]))</f>
        <v>0</v>
      </c>
      <c r="IJ85" s="18">
        <f>STGY10[[#This Row],[RTN-TL]]-STGY10[[#This Row],[INS-TL]]</f>
        <v>-100</v>
      </c>
      <c r="IK85" s="18">
        <f>IF(STGY10[[#This Row],[SNO]]=0,0,IF(IL$10, IF(STGY10[[#This Row],[INS]]=0, 0, IN84), IN84))</f>
        <v>0</v>
      </c>
      <c r="IL85" s="18">
        <f>STGY10[[#This Row],[INS]]</f>
        <v>0</v>
      </c>
      <c r="IM85" s="18">
        <f>IF(STGY10[[#This Row],[WrL]]="Loss", (STGY10[[#This Row],[INS]]*(1 + IP$8/100)), IF(STGY10[[#This Row],[WrL]]="Won", (0), 0))</f>
        <v>0</v>
      </c>
      <c r="IN85" s="18">
        <f>IF(STGY10[[#This Row],[WrL]]="Loss", (STGY10[[#This Row],[PAM]]+STGY10[[#This Row],[LOS-TEN]]), IF(STGY10[[#This Row],[WrL]]="Won", (STGY10[[#This Row],[INS]]), 0))</f>
        <v>0</v>
      </c>
      <c r="IO85" s="18">
        <f>STGY10[[#This Row],[PAPT]]/2</f>
        <v>0</v>
      </c>
      <c r="IP85" s="43">
        <f>IF(STGY10[[#This Row],[SNO]]=0,0,IF(IL$10, IF(STGY10[[#This Row],[INS-TL]]=0, 0, STGY10[[#This Row],[PFT]]/STGY10[[#This Row],[INS-TL]]%), STGY10[[#This Row],[PFT]]/STGY10[[#This Row],[INS-TL]]%))</f>
        <v>-100</v>
      </c>
      <c r="IS85" s="20"/>
      <c r="IT85" s="21"/>
      <c r="IZ85" s="22"/>
    </row>
    <row r="86" spans="2:260" ht="15.65" x14ac:dyDescent="0.3">
      <c r="B86" s="89">
        <f t="shared" si="11"/>
        <v>71</v>
      </c>
      <c r="C86" s="12"/>
      <c r="D86" s="18">
        <f>IF(MAIN_STGY[[#This Row],[SNO]]=0,0,IF(MAIN_STGY[[#This Row],[SNO]]=1,J$8,IF(L$10, IF(P85&gt;=M$8,0,IF(P85=0,J$8,O85)), O85)))</f>
        <v>0</v>
      </c>
      <c r="E86" s="12"/>
      <c r="F8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6" s="18">
        <f>IF(MAIN_STGY[[#This Row],[SNO]]=0,0,IF(L$10, IF(P85&gt;=M$8, 0, MAIN_STGY[[#This Row],[INS]]+H85), MAIN_STGY[[#This Row],[INS]]+H85))</f>
        <v>100</v>
      </c>
      <c r="I86" s="18">
        <f>IF(MAIN_STGY[[#This Row],[SNO]]=0,0,IF(L$10, IF(P85&gt;=M$8, 0, I85+MAIN_STGY[[#This Row],[RTN]]), I85+MAIN_STGY[[#This Row],[RTN]]))</f>
        <v>0</v>
      </c>
      <c r="J86" s="18">
        <f>MAIN_STGY[[#This Row],[RTN-TL]]-MAIN_STGY[[#This Row],[INS-TL]]</f>
        <v>-100</v>
      </c>
      <c r="K86" s="18">
        <f>IF(MAIN_STGY[[#This Row],[SNO]]=0,0,IF(L$10, IF(MAIN_STGY[[#This Row],[INS]]=0, 0, N85), N85))</f>
        <v>0</v>
      </c>
      <c r="L86" s="18">
        <f>MAIN_STGY[[#This Row],[INS]]</f>
        <v>0</v>
      </c>
      <c r="M86" s="18">
        <f>IF(MAIN_STGY[[#This Row],[WrL]]="Loss", (MAIN_STGY[[#This Row],[INS]]*(1 + P$8/100)), IF(MAIN_STGY[[#This Row],[WrL]]="Won", (0), 0))</f>
        <v>0</v>
      </c>
      <c r="N86" s="18">
        <f>IF(MAIN_STGY[[#This Row],[WrL]]="Loss", (MAIN_STGY[[#This Row],[PAM]]+MAIN_STGY[[#This Row],[LOS-TEN]]), IF(MAIN_STGY[[#This Row],[WrL]]="Won", (MAIN_STGY[[#This Row],[INS]]), 0))</f>
        <v>0</v>
      </c>
      <c r="O86" s="18">
        <f>MAIN_STGY[[#This Row],[PAPT]]/2</f>
        <v>0</v>
      </c>
      <c r="P8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6" s="97" t="str" cm="1">
        <f t="array" ref="R86">IF(AG$4,STGTL2[Strategy Name],"")</f>
        <v>Strategy 02</v>
      </c>
      <c r="S86" s="98" cm="1">
        <f t="array" ref="S86">IF(AG$4,STGTL2[Last Running Bet-on],"")</f>
        <v>0</v>
      </c>
      <c r="T86" s="99" cm="1">
        <f t="array" ref="T86">IF(AG$4,STGTL2[Last Running Value],"")</f>
        <v>100</v>
      </c>
      <c r="U86" s="85"/>
      <c r="V86" s="44"/>
      <c r="W86" s="55"/>
      <c r="X86" s="55"/>
      <c r="Z86" s="22"/>
      <c r="AB86" s="42">
        <f t="shared" si="12"/>
        <v>71</v>
      </c>
      <c r="AC86" s="12"/>
      <c r="AD86" s="18">
        <f>IF(STGY2[[#This Row],[SNO]]=0,0,IF(STGY2[[#This Row],[SNO]]=1,AJ$8,IF(AL$10, IF(AP85&gt;=AM$8,0,IF(AP85=0,AJ$8,AO85)), AO85)))</f>
        <v>0</v>
      </c>
      <c r="AE86" s="18" t="str">
        <f>IF(MAIN_STGY[[#This Row],[RSLT]]="","", MAIN_STGY[[#This Row],[RSLT]])</f>
        <v/>
      </c>
      <c r="AF8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6" s="18">
        <f>IF(STGY2[[#This Row],[SNO]]=0,0,IF(AL$10, IF(AP85&gt;=AM$8, 0, STGY2[[#This Row],[INS]]+AH85), STGY2[[#This Row],[INS]]+AH85))</f>
        <v>100</v>
      </c>
      <c r="AI86" s="18">
        <f>IF(STGY2[[#This Row],[SNO]]=0,0,IF(AL$10, IF(AP85&gt;=AM$8, 0, AI85+STGY2[[#This Row],[RTN]]), AI85+STGY2[[#This Row],[RTN]]))</f>
        <v>0</v>
      </c>
      <c r="AJ86" s="18">
        <f>STGY2[[#This Row],[RTN-TL]]-STGY2[[#This Row],[INS-TL]]</f>
        <v>-100</v>
      </c>
      <c r="AK86" s="18">
        <f>IF(STGY2[[#This Row],[SNO]]=0,0,IF(AL$10, IF(STGY2[[#This Row],[INS]]=0, 0, AN85), AN85))</f>
        <v>0</v>
      </c>
      <c r="AL86" s="18">
        <f>STGY2[[#This Row],[INS]]</f>
        <v>0</v>
      </c>
      <c r="AM86" s="18">
        <f>IF(STGY2[[#This Row],[WrL]]="Loss", (STGY2[[#This Row],[INS]]*(1 + AP$8/100)), IF(STGY2[[#This Row],[WrL]]="Won", (0), 0))</f>
        <v>0</v>
      </c>
      <c r="AN86" s="18">
        <f>IF(STGY2[[#This Row],[WrL]]="Loss", (STGY2[[#This Row],[PAM]]+STGY2[[#This Row],[LOS-TEN]]), IF(STGY2[[#This Row],[WrL]]="Won", (STGY2[[#This Row],[INS]]), 0))</f>
        <v>0</v>
      </c>
      <c r="AO86" s="18">
        <f>STGY2[[#This Row],[PAPT]]/2</f>
        <v>0</v>
      </c>
      <c r="AP86" s="43">
        <f>IF(STGY2[[#This Row],[SNO]]=0,0,IF(AL$10, IF(STGY2[[#This Row],[INS-TL]]=0, 0, STGY2[[#This Row],[PFT]]/STGY2[[#This Row],[INS-TL]]%), STGY2[[#This Row],[PFT]]/STGY2[[#This Row],[INS-TL]]%))</f>
        <v>-100</v>
      </c>
      <c r="AS86" s="20"/>
      <c r="AT86" s="21"/>
      <c r="AZ86" s="22"/>
      <c r="BB86" s="42">
        <f t="shared" si="13"/>
        <v>71</v>
      </c>
      <c r="BC86" s="12"/>
      <c r="BD86" s="18">
        <f>IF(STGY3[[#This Row],[SNO]]=0,0,IF(STGY3[[#This Row],[SNO]]=1,BJ$8,IF(BL$10, IF(BP85&gt;=BM$8,0,IF(BP85=0,BJ$8,BO85)), BO85)))</f>
        <v>0</v>
      </c>
      <c r="BE86" s="18" t="str">
        <f>IF(MAIN_STGY[[#This Row],[RSLT]]="","", MAIN_STGY[[#This Row],[RSLT]])</f>
        <v/>
      </c>
      <c r="BF8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6" s="18">
        <f>IF(STGY3[[#This Row],[SNO]]=0,0,IF(BL$10, IF(BP85&gt;=BM$8, 0, STGY3[[#This Row],[INS]]+BH85), STGY3[[#This Row],[INS]]+BH85))</f>
        <v>100</v>
      </c>
      <c r="BI86" s="18">
        <f>IF(STGY3[[#This Row],[SNO]]=0,0,IF(BL$10, IF(BP85&gt;=BM$8, 0, BI85+STGY3[[#This Row],[RTN]]), BI85+STGY3[[#This Row],[RTN]]))</f>
        <v>0</v>
      </c>
      <c r="BJ86" s="18">
        <f>STGY3[[#This Row],[RTN-TL]]-STGY3[[#This Row],[INS-TL]]</f>
        <v>-100</v>
      </c>
      <c r="BK86" s="18">
        <f>IF(STGY3[[#This Row],[SNO]]=0,0,IF(BL$10, IF(STGY3[[#This Row],[INS]]=0, 0, BN85), BN85))</f>
        <v>0</v>
      </c>
      <c r="BL86" s="18">
        <f>STGY3[[#This Row],[INS]]</f>
        <v>0</v>
      </c>
      <c r="BM86" s="18">
        <f>IF(STGY3[[#This Row],[WrL]]="Loss", (STGY3[[#This Row],[INS]]*(1 + BP$8/100)), IF(STGY3[[#This Row],[WrL]]="Won", (0), 0))</f>
        <v>0</v>
      </c>
      <c r="BN86" s="18">
        <f>IF(STGY3[[#This Row],[WrL]]="Loss", (STGY3[[#This Row],[PAM]]+STGY3[[#This Row],[LOS-TEN]]), IF(STGY3[[#This Row],[WrL]]="Won", (STGY3[[#This Row],[INS]]), 0))</f>
        <v>0</v>
      </c>
      <c r="BO86" s="18">
        <f>STGY3[[#This Row],[PAPT]]/2</f>
        <v>0</v>
      </c>
      <c r="BP86" s="43">
        <f>IF(STGY3[[#This Row],[SNO]]=0,0,IF(BL$10, IF(STGY3[[#This Row],[INS-TL]]=0, 0, STGY3[[#This Row],[PFT]]/STGY3[[#This Row],[INS-TL]]%), STGY3[[#This Row],[PFT]]/STGY3[[#This Row],[INS-TL]]%))</f>
        <v>-100</v>
      </c>
      <c r="BS86" s="20"/>
      <c r="BT86" s="21"/>
      <c r="BZ86" s="22"/>
      <c r="CB86" s="42">
        <f t="shared" si="14"/>
        <v>71</v>
      </c>
      <c r="CC86" s="12"/>
      <c r="CD86" s="18">
        <f>IF(STGY4[[#This Row],[SNO]]=0,0,IF(STGY4[[#This Row],[SNO]]=1,CJ$8,IF(CL$10, IF(CP85&gt;=CM$8,0,IF(CP85=0,CJ$8,CO85)), CO85)))</f>
        <v>0</v>
      </c>
      <c r="CE86" s="18" t="str">
        <f>IF(MAIN_STGY[[#This Row],[RSLT]]="","", MAIN_STGY[[#This Row],[RSLT]])</f>
        <v/>
      </c>
      <c r="CF8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6" s="18">
        <f>IF(STGY4[[#This Row],[SNO]]=0,0,IF(CL$10, IF(CP85&gt;=CM$8, 0, STGY4[[#This Row],[INS]]+CH85), STGY4[[#This Row],[INS]]+CH85))</f>
        <v>100</v>
      </c>
      <c r="CI86" s="18">
        <f>IF(STGY4[[#This Row],[SNO]]=0,0,IF(CL$10, IF(CP85&gt;=CM$8, 0, CI85+STGY4[[#This Row],[RTN]]), CI85+STGY4[[#This Row],[RTN]]))</f>
        <v>0</v>
      </c>
      <c r="CJ86" s="18">
        <f>STGY4[[#This Row],[RTN-TL]]-STGY4[[#This Row],[INS-TL]]</f>
        <v>-100</v>
      </c>
      <c r="CK86" s="18">
        <f>IF(STGY4[[#This Row],[SNO]]=0,0,IF(CL$10, IF(STGY4[[#This Row],[INS]]=0, 0, CN85), CN85))</f>
        <v>0</v>
      </c>
      <c r="CL86" s="18">
        <f>STGY4[[#This Row],[INS]]</f>
        <v>0</v>
      </c>
      <c r="CM86" s="18">
        <f>IF(STGY4[[#This Row],[WrL]]="Loss", (STGY4[[#This Row],[INS]]*(1 + CP$8/100)), IF(STGY4[[#This Row],[WrL]]="Won", (0), 0))</f>
        <v>0</v>
      </c>
      <c r="CN86" s="18">
        <f>IF(STGY4[[#This Row],[WrL]]="Loss", (STGY4[[#This Row],[PAM]]+STGY4[[#This Row],[LOS-TEN]]), IF(STGY4[[#This Row],[WrL]]="Won", (STGY4[[#This Row],[INS]]), 0))</f>
        <v>0</v>
      </c>
      <c r="CO86" s="18">
        <f>STGY4[[#This Row],[PAPT]]/2</f>
        <v>0</v>
      </c>
      <c r="CP86" s="43">
        <f>IF(STGY4[[#This Row],[SNO]]=0,0,IF(CL$10, IF(STGY4[[#This Row],[INS-TL]]=0, 0, STGY4[[#This Row],[PFT]]/STGY4[[#This Row],[INS-TL]]%), STGY4[[#This Row],[PFT]]/STGY4[[#This Row],[INS-TL]]%))</f>
        <v>-100</v>
      </c>
      <c r="CS86" s="20"/>
      <c r="CT86" s="21"/>
      <c r="CZ86" s="22"/>
      <c r="DB86" s="42">
        <f t="shared" si="15"/>
        <v>71</v>
      </c>
      <c r="DC86" s="12"/>
      <c r="DD86" s="18">
        <f>IF(STGY5[[#This Row],[SNO]]=0,0,IF(STGY5[[#This Row],[SNO]]=1,DJ$8,IF(DL$10, IF(DP85&gt;=DM$8,0,IF(DP85=0,DJ$8,DO85)), DO85)))</f>
        <v>0</v>
      </c>
      <c r="DE86" s="18" t="str">
        <f>IF(MAIN_STGY[[#This Row],[RSLT]]="","", MAIN_STGY[[#This Row],[RSLT]])</f>
        <v/>
      </c>
      <c r="DF8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6" s="18">
        <f>IF(STGY5[[#This Row],[SNO]]=0,0,IF(DL$10, IF(DP85&gt;=DM$8, 0, STGY5[[#This Row],[INS]]+DH85), STGY5[[#This Row],[INS]]+DH85))</f>
        <v>100</v>
      </c>
      <c r="DI86" s="18">
        <f>IF(STGY5[[#This Row],[SNO]]=0,0,IF(DL$10, IF(DP85&gt;=DM$8, 0, DI85+STGY5[[#This Row],[RTN]]), DI85+STGY5[[#This Row],[RTN]]))</f>
        <v>0</v>
      </c>
      <c r="DJ86" s="18">
        <f>STGY5[[#This Row],[RTN-TL]]-STGY5[[#This Row],[INS-TL]]</f>
        <v>-100</v>
      </c>
      <c r="DK86" s="18">
        <f>IF(STGY5[[#This Row],[SNO]]=0,0,IF(DL$10, IF(STGY5[[#This Row],[INS]]=0, 0, DN85), DN85))</f>
        <v>0</v>
      </c>
      <c r="DL86" s="18">
        <f>STGY5[[#This Row],[INS]]</f>
        <v>0</v>
      </c>
      <c r="DM86" s="18">
        <f>IF(STGY5[[#This Row],[WrL]]="Loss", (STGY5[[#This Row],[INS]]*(1 + DP$8/100)), IF(STGY5[[#This Row],[WrL]]="Won", (0), 0))</f>
        <v>0</v>
      </c>
      <c r="DN86" s="18">
        <f>IF(STGY5[[#This Row],[WrL]]="Loss", (STGY5[[#This Row],[PAM]]+STGY5[[#This Row],[LOS-TEN]]), IF(STGY5[[#This Row],[WrL]]="Won", (STGY5[[#This Row],[INS]]), 0))</f>
        <v>0</v>
      </c>
      <c r="DO86" s="18">
        <f>STGY5[[#This Row],[PAPT]]/2</f>
        <v>0</v>
      </c>
      <c r="DP86" s="43">
        <f>IF(STGY5[[#This Row],[SNO]]=0,0,IF(DL$10, IF(STGY5[[#This Row],[INS-TL]]=0, 0, STGY5[[#This Row],[PFT]]/STGY5[[#This Row],[INS-TL]]%), STGY5[[#This Row],[PFT]]/STGY5[[#This Row],[INS-TL]]%))</f>
        <v>-100</v>
      </c>
      <c r="DS86" s="20"/>
      <c r="DT86" s="21"/>
      <c r="DZ86" s="22"/>
      <c r="EB86" s="42">
        <f t="shared" si="16"/>
        <v>71</v>
      </c>
      <c r="EC86" s="12"/>
      <c r="ED86" s="18">
        <f>IF(STGY6[[#This Row],[SNO]]=0,0,IF(STGY6[[#This Row],[SNO]]=1,EJ$8,IF(EL$10, IF(EP85&gt;=EM$8,0,IF(EP85=0,EJ$8,EO85)), EO85)))</f>
        <v>0</v>
      </c>
      <c r="EE86" s="18" t="str">
        <f>IF(MAIN_STGY[[#This Row],[RSLT]]="","", MAIN_STGY[[#This Row],[RSLT]])</f>
        <v/>
      </c>
      <c r="EF8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6" s="18">
        <f>IF(STGY6[[#This Row],[SNO]]=0,0,IF(EL$10, IF(EP85&gt;=EM$8, 0, STGY6[[#This Row],[INS]]+EH85), STGY6[[#This Row],[INS]]+EH85))</f>
        <v>100</v>
      </c>
      <c r="EI86" s="18">
        <f>IF(STGY6[[#This Row],[SNO]]=0,0,IF(EL$10, IF(EP85&gt;=EM$8, 0, EI85+STGY6[[#This Row],[RTN]]), EI85+STGY6[[#This Row],[RTN]]))</f>
        <v>0</v>
      </c>
      <c r="EJ86" s="18">
        <f>STGY6[[#This Row],[RTN-TL]]-STGY6[[#This Row],[INS-TL]]</f>
        <v>-100</v>
      </c>
      <c r="EK86" s="18">
        <f>IF(STGY6[[#This Row],[SNO]]=0,0,IF(EL$10, IF(STGY6[[#This Row],[INS]]=0, 0, EN85), EN85))</f>
        <v>0</v>
      </c>
      <c r="EL86" s="18">
        <f>STGY6[[#This Row],[INS]]</f>
        <v>0</v>
      </c>
      <c r="EM86" s="18">
        <f>IF(STGY6[[#This Row],[WrL]]="Loss", (STGY6[[#This Row],[INS]]*(1 + EP$8/100)), IF(STGY6[[#This Row],[WrL]]="Won", (0), 0))</f>
        <v>0</v>
      </c>
      <c r="EN86" s="18">
        <f>IF(STGY6[[#This Row],[WrL]]="Loss", (STGY6[[#This Row],[PAM]]+STGY6[[#This Row],[LOS-TEN]]), IF(STGY6[[#This Row],[WrL]]="Won", (STGY6[[#This Row],[INS]]), 0))</f>
        <v>0</v>
      </c>
      <c r="EO86" s="18">
        <f>STGY6[[#This Row],[PAPT]]/2</f>
        <v>0</v>
      </c>
      <c r="EP86" s="43">
        <f>IF(STGY6[[#This Row],[SNO]]=0,0,IF(EL$10, IF(STGY6[[#This Row],[INS-TL]]=0, 0, STGY6[[#This Row],[PFT]]/STGY6[[#This Row],[INS-TL]]%), STGY6[[#This Row],[PFT]]/STGY6[[#This Row],[INS-TL]]%))</f>
        <v>-100</v>
      </c>
      <c r="ES86" s="20"/>
      <c r="ET86" s="21"/>
      <c r="EZ86" s="22"/>
      <c r="FB86" s="42">
        <f t="shared" si="17"/>
        <v>71</v>
      </c>
      <c r="FC86" s="12"/>
      <c r="FD86" s="18">
        <f>IF(STGY7[[#This Row],[SNO]]=0,0,IF(STGY7[[#This Row],[SNO]]=1,FJ$8,IF(FL$10, IF(FP85&gt;=FM$8,0,IF(FP85=0,FJ$8,FO85)), FO85)))</f>
        <v>0</v>
      </c>
      <c r="FE86" s="18" t="str">
        <f>IF(MAIN_STGY[[#This Row],[RSLT]]="","", MAIN_STGY[[#This Row],[RSLT]])</f>
        <v/>
      </c>
      <c r="FF8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6" s="18">
        <f>IF(STGY7[[#This Row],[SNO]]=0,0,IF(FL$10, IF(FP85&gt;=FM$8, 0, STGY7[[#This Row],[INS]]+FH85), STGY7[[#This Row],[INS]]+FH85))</f>
        <v>100</v>
      </c>
      <c r="FI86" s="18">
        <f>IF(STGY7[[#This Row],[SNO]]=0,0,IF(FL$10, IF(FP85&gt;=FM$8, 0, FI85+STGY7[[#This Row],[RTN]]), FI85+STGY7[[#This Row],[RTN]]))</f>
        <v>0</v>
      </c>
      <c r="FJ86" s="18">
        <f>STGY7[[#This Row],[RTN-TL]]-STGY7[[#This Row],[INS-TL]]</f>
        <v>-100</v>
      </c>
      <c r="FK86" s="18">
        <f>IF(STGY7[[#This Row],[SNO]]=0,0,IF(FL$10, IF(STGY7[[#This Row],[INS]]=0, 0, FN85), FN85))</f>
        <v>0</v>
      </c>
      <c r="FL86" s="18">
        <f>STGY7[[#This Row],[INS]]</f>
        <v>0</v>
      </c>
      <c r="FM86" s="18">
        <f>IF(STGY7[[#This Row],[WrL]]="Loss", (STGY7[[#This Row],[INS]]*(1 + FP$8/100)), IF(STGY7[[#This Row],[WrL]]="Won", (0), 0))</f>
        <v>0</v>
      </c>
      <c r="FN86" s="18">
        <f>IF(STGY7[[#This Row],[WrL]]="Loss", (STGY7[[#This Row],[PAM]]+STGY7[[#This Row],[LOS-TEN]]), IF(STGY7[[#This Row],[WrL]]="Won", (STGY7[[#This Row],[INS]]), 0))</f>
        <v>0</v>
      </c>
      <c r="FO86" s="18">
        <f>STGY7[[#This Row],[PAPT]]/2</f>
        <v>0</v>
      </c>
      <c r="FP86" s="43">
        <f>IF(STGY7[[#This Row],[SNO]]=0,0,IF(FL$10, IF(STGY7[[#This Row],[INS-TL]]=0, 0, STGY7[[#This Row],[PFT]]/STGY7[[#This Row],[INS-TL]]%), STGY7[[#This Row],[PFT]]/STGY7[[#This Row],[INS-TL]]%))</f>
        <v>-100</v>
      </c>
      <c r="FS86" s="20"/>
      <c r="FT86" s="21"/>
      <c r="FZ86" s="22"/>
      <c r="GB86" s="42">
        <f t="shared" si="18"/>
        <v>71</v>
      </c>
      <c r="GC86" s="12"/>
      <c r="GD86" s="18">
        <f>IF(STGY8[[#This Row],[SNO]]=0,0,IF(STGY8[[#This Row],[SNO]]=1,GJ$8,IF(GL$10, IF(GP85&gt;=GM$8,0,IF(GP85=0,GJ$8,GO85)), GO85)))</f>
        <v>0</v>
      </c>
      <c r="GE86" s="18" t="str">
        <f>IF(MAIN_STGY[[#This Row],[RSLT]]="","", MAIN_STGY[[#This Row],[RSLT]])</f>
        <v/>
      </c>
      <c r="GF8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6" s="18">
        <f>IF(STGY8[[#This Row],[SNO]]=0,0,IF(GL$10, IF(GP85&gt;=GM$8, 0, STGY8[[#This Row],[INS]]+GH85), STGY8[[#This Row],[INS]]+GH85))</f>
        <v>100</v>
      </c>
      <c r="GI86" s="18">
        <f>IF(STGY8[[#This Row],[SNO]]=0,0,IF(GL$10, IF(GP85&gt;=GM$8, 0, GI85+STGY8[[#This Row],[RTN]]), GI85+STGY8[[#This Row],[RTN]]))</f>
        <v>0</v>
      </c>
      <c r="GJ86" s="18">
        <f>STGY8[[#This Row],[RTN-TL]]-STGY8[[#This Row],[INS-TL]]</f>
        <v>-100</v>
      </c>
      <c r="GK86" s="18">
        <f>IF(STGY8[[#This Row],[SNO]]=0,0,IF(GL$10, IF(STGY8[[#This Row],[INS]]=0, 0, GN85), GN85))</f>
        <v>0</v>
      </c>
      <c r="GL86" s="18">
        <f>STGY8[[#This Row],[INS]]</f>
        <v>0</v>
      </c>
      <c r="GM86" s="18">
        <f>IF(STGY8[[#This Row],[WrL]]="Loss", (STGY8[[#This Row],[INS]]*(1 + GP$8/100)), IF(STGY8[[#This Row],[WrL]]="Won", (0), 0))</f>
        <v>0</v>
      </c>
      <c r="GN86" s="18">
        <f>IF(STGY8[[#This Row],[WrL]]="Loss", (STGY8[[#This Row],[PAM]]+STGY8[[#This Row],[LOS-TEN]]), IF(STGY8[[#This Row],[WrL]]="Won", (STGY8[[#This Row],[INS]]), 0))</f>
        <v>0</v>
      </c>
      <c r="GO86" s="18">
        <f>STGY8[[#This Row],[PAPT]]/2</f>
        <v>0</v>
      </c>
      <c r="GP86" s="43">
        <f>IF(STGY8[[#This Row],[SNO]]=0,0,IF(GL$10, IF(STGY8[[#This Row],[INS-TL]]=0, 0, STGY8[[#This Row],[PFT]]/STGY8[[#This Row],[INS-TL]]%), STGY8[[#This Row],[PFT]]/STGY8[[#This Row],[INS-TL]]%))</f>
        <v>-100</v>
      </c>
      <c r="GS86" s="20"/>
      <c r="GT86" s="21"/>
      <c r="GZ86" s="22"/>
      <c r="HB86" s="42">
        <f t="shared" si="19"/>
        <v>71</v>
      </c>
      <c r="HC86" s="12"/>
      <c r="HD86" s="18">
        <f>IF(STGY9[[#This Row],[SNO]]=0,0,IF(STGY9[[#This Row],[SNO]]=1,HJ$8,IF(HL$10, IF(HP85&gt;=HM$8,0,IF(HP85=0,HJ$8,HO85)), HO85)))</f>
        <v>0</v>
      </c>
      <c r="HE86" s="18" t="str">
        <f>IF(MAIN_STGY[[#This Row],[RSLT]]="","", MAIN_STGY[[#This Row],[RSLT]])</f>
        <v/>
      </c>
      <c r="HF8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6" s="18">
        <f>IF(STGY9[[#This Row],[SNO]]=0,0,IF(HL$10, IF(HP85&gt;=HM$8, 0, STGY9[[#This Row],[INS]]+HH85), STGY9[[#This Row],[INS]]+HH85))</f>
        <v>100</v>
      </c>
      <c r="HI86" s="18">
        <f>IF(STGY9[[#This Row],[SNO]]=0,0,IF(HL$10, IF(HP85&gt;=HM$8, 0, HI85+STGY9[[#This Row],[RTN]]), HI85+STGY9[[#This Row],[RTN]]))</f>
        <v>0</v>
      </c>
      <c r="HJ86" s="18">
        <f>STGY9[[#This Row],[RTN-TL]]-STGY9[[#This Row],[INS-TL]]</f>
        <v>-100</v>
      </c>
      <c r="HK86" s="18">
        <f>IF(STGY9[[#This Row],[SNO]]=0,0,IF(HL$10, IF(STGY9[[#This Row],[INS]]=0, 0, HN85), HN85))</f>
        <v>0</v>
      </c>
      <c r="HL86" s="18">
        <f>STGY9[[#This Row],[INS]]</f>
        <v>0</v>
      </c>
      <c r="HM86" s="18">
        <f>IF(STGY9[[#This Row],[WrL]]="Loss", (STGY9[[#This Row],[INS]]*(1 + HP$8/100)), IF(STGY9[[#This Row],[WrL]]="Won", (0), 0))</f>
        <v>0</v>
      </c>
      <c r="HN86" s="18">
        <f>IF(STGY9[[#This Row],[WrL]]="Loss", (STGY9[[#This Row],[PAM]]+STGY9[[#This Row],[LOS-TEN]]), IF(STGY9[[#This Row],[WrL]]="Won", (STGY9[[#This Row],[INS]]), 0))</f>
        <v>0</v>
      </c>
      <c r="HO86" s="18">
        <f>STGY9[[#This Row],[PAPT]]/2</f>
        <v>0</v>
      </c>
      <c r="HP86" s="43">
        <f>IF(STGY9[[#This Row],[SNO]]=0,0,IF(HL$10, IF(STGY9[[#This Row],[INS-TL]]=0, 0, STGY9[[#This Row],[PFT]]/STGY9[[#This Row],[INS-TL]]%), STGY9[[#This Row],[PFT]]/STGY9[[#This Row],[INS-TL]]%))</f>
        <v>-100</v>
      </c>
      <c r="HS86" s="20"/>
      <c r="HT86" s="21"/>
      <c r="HZ86" s="22"/>
      <c r="IB86" s="42">
        <f t="shared" si="20"/>
        <v>71</v>
      </c>
      <c r="IC86" s="12"/>
      <c r="ID86" s="18">
        <f>IF(STGY10[[#This Row],[SNO]]=0,0,IF(STGY10[[#This Row],[SNO]]=1,IJ$8,IF(IL$10, IF(IP85&gt;=IM$8,0,IF(IP85=0,IJ$8,IO85)), IO85)))</f>
        <v>0</v>
      </c>
      <c r="IE86" s="18" t="str">
        <f>IF(MAIN_STGY[[#This Row],[RSLT]]="","", MAIN_STGY[[#This Row],[RSLT]])</f>
        <v/>
      </c>
      <c r="IF8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6" s="18">
        <f>IF(STGY10[[#This Row],[SNO]]=0,0,IF(IL$10, IF(IP85&gt;=IM$8, 0, STGY10[[#This Row],[INS]]+IH85), STGY10[[#This Row],[INS]]+IH85))</f>
        <v>100</v>
      </c>
      <c r="II86" s="18">
        <f>IF(STGY10[[#This Row],[SNO]]=0,0,IF(IL$10, IF(IP85&gt;=IM$8, 0, II85+STGY10[[#This Row],[RTN]]), II85+STGY10[[#This Row],[RTN]]))</f>
        <v>0</v>
      </c>
      <c r="IJ86" s="18">
        <f>STGY10[[#This Row],[RTN-TL]]-STGY10[[#This Row],[INS-TL]]</f>
        <v>-100</v>
      </c>
      <c r="IK86" s="18">
        <f>IF(STGY10[[#This Row],[SNO]]=0,0,IF(IL$10, IF(STGY10[[#This Row],[INS]]=0, 0, IN85), IN85))</f>
        <v>0</v>
      </c>
      <c r="IL86" s="18">
        <f>STGY10[[#This Row],[INS]]</f>
        <v>0</v>
      </c>
      <c r="IM86" s="18">
        <f>IF(STGY10[[#This Row],[WrL]]="Loss", (STGY10[[#This Row],[INS]]*(1 + IP$8/100)), IF(STGY10[[#This Row],[WrL]]="Won", (0), 0))</f>
        <v>0</v>
      </c>
      <c r="IN86" s="18">
        <f>IF(STGY10[[#This Row],[WrL]]="Loss", (STGY10[[#This Row],[PAM]]+STGY10[[#This Row],[LOS-TEN]]), IF(STGY10[[#This Row],[WrL]]="Won", (STGY10[[#This Row],[INS]]), 0))</f>
        <v>0</v>
      </c>
      <c r="IO86" s="18">
        <f>STGY10[[#This Row],[PAPT]]/2</f>
        <v>0</v>
      </c>
      <c r="IP86" s="43">
        <f>IF(STGY10[[#This Row],[SNO]]=0,0,IF(IL$10, IF(STGY10[[#This Row],[INS-TL]]=0, 0, STGY10[[#This Row],[PFT]]/STGY10[[#This Row],[INS-TL]]%), STGY10[[#This Row],[PFT]]/STGY10[[#This Row],[INS-TL]]%))</f>
        <v>-100</v>
      </c>
      <c r="IS86" s="20"/>
      <c r="IT86" s="21"/>
      <c r="IZ86" s="22"/>
    </row>
    <row r="87" spans="2:260" ht="15.65" x14ac:dyDescent="0.3">
      <c r="B87" s="89">
        <f t="shared" si="11"/>
        <v>72</v>
      </c>
      <c r="C87" s="12"/>
      <c r="D87" s="18">
        <f>IF(MAIN_STGY[[#This Row],[SNO]]=0,0,IF(MAIN_STGY[[#This Row],[SNO]]=1,J$8,IF(L$10, IF(P86&gt;=M$8,0,IF(P86=0,J$8,O86)), O86)))</f>
        <v>0</v>
      </c>
      <c r="E87" s="12"/>
      <c r="F8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7" s="18">
        <f>IF(MAIN_STGY[[#This Row],[SNO]]=0,0,IF(L$10, IF(P86&gt;=M$8, 0, MAIN_STGY[[#This Row],[INS]]+H86), MAIN_STGY[[#This Row],[INS]]+H86))</f>
        <v>100</v>
      </c>
      <c r="I87" s="18">
        <f>IF(MAIN_STGY[[#This Row],[SNO]]=0,0,IF(L$10, IF(P86&gt;=M$8, 0, I86+MAIN_STGY[[#This Row],[RTN]]), I86+MAIN_STGY[[#This Row],[RTN]]))</f>
        <v>0</v>
      </c>
      <c r="J87" s="18">
        <f>MAIN_STGY[[#This Row],[RTN-TL]]-MAIN_STGY[[#This Row],[INS-TL]]</f>
        <v>-100</v>
      </c>
      <c r="K87" s="18">
        <f>IF(MAIN_STGY[[#This Row],[SNO]]=0,0,IF(L$10, IF(MAIN_STGY[[#This Row],[INS]]=0, 0, N86), N86))</f>
        <v>0</v>
      </c>
      <c r="L87" s="18">
        <f>MAIN_STGY[[#This Row],[INS]]</f>
        <v>0</v>
      </c>
      <c r="M87" s="18">
        <f>IF(MAIN_STGY[[#This Row],[WrL]]="Loss", (MAIN_STGY[[#This Row],[INS]]*(1 + P$8/100)), IF(MAIN_STGY[[#This Row],[WrL]]="Won", (0), 0))</f>
        <v>0</v>
      </c>
      <c r="N87" s="18">
        <f>IF(MAIN_STGY[[#This Row],[WrL]]="Loss", (MAIN_STGY[[#This Row],[PAM]]+MAIN_STGY[[#This Row],[LOS-TEN]]), IF(MAIN_STGY[[#This Row],[WrL]]="Won", (MAIN_STGY[[#This Row],[INS]]), 0))</f>
        <v>0</v>
      </c>
      <c r="O87" s="18">
        <f>MAIN_STGY[[#This Row],[PAPT]]/2</f>
        <v>0</v>
      </c>
      <c r="P8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7" s="97" t="str" cm="1">
        <f t="array" ref="R87">IF(BG$4,STGTL3[Strategy Name],"")</f>
        <v>Strategy 03</v>
      </c>
      <c r="S87" s="98" cm="1">
        <f t="array" ref="S87">IF(BG$4,STGTL3[Last Running Bet-on],"")</f>
        <v>0</v>
      </c>
      <c r="T87" s="99" cm="1">
        <f t="array" ref="T87">IF(BG$4,STGTL3[Last Running Value],"")</f>
        <v>100</v>
      </c>
      <c r="U87" s="85"/>
      <c r="V87" s="44"/>
      <c r="W87" s="55"/>
      <c r="X87" s="55"/>
      <c r="Z87" s="22"/>
      <c r="AB87" s="42">
        <f t="shared" si="12"/>
        <v>72</v>
      </c>
      <c r="AC87" s="12"/>
      <c r="AD87" s="18">
        <f>IF(STGY2[[#This Row],[SNO]]=0,0,IF(STGY2[[#This Row],[SNO]]=1,AJ$8,IF(AL$10, IF(AP86&gt;=AM$8,0,IF(AP86=0,AJ$8,AO86)), AO86)))</f>
        <v>0</v>
      </c>
      <c r="AE87" s="18" t="str">
        <f>IF(MAIN_STGY[[#This Row],[RSLT]]="","", MAIN_STGY[[#This Row],[RSLT]])</f>
        <v/>
      </c>
      <c r="AF8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7" s="18">
        <f>IF(STGY2[[#This Row],[SNO]]=0,0,IF(AL$10, IF(AP86&gt;=AM$8, 0, STGY2[[#This Row],[INS]]+AH86), STGY2[[#This Row],[INS]]+AH86))</f>
        <v>100</v>
      </c>
      <c r="AI87" s="18">
        <f>IF(STGY2[[#This Row],[SNO]]=0,0,IF(AL$10, IF(AP86&gt;=AM$8, 0, AI86+STGY2[[#This Row],[RTN]]), AI86+STGY2[[#This Row],[RTN]]))</f>
        <v>0</v>
      </c>
      <c r="AJ87" s="18">
        <f>STGY2[[#This Row],[RTN-TL]]-STGY2[[#This Row],[INS-TL]]</f>
        <v>-100</v>
      </c>
      <c r="AK87" s="18">
        <f>IF(STGY2[[#This Row],[SNO]]=0,0,IF(AL$10, IF(STGY2[[#This Row],[INS]]=0, 0, AN86), AN86))</f>
        <v>0</v>
      </c>
      <c r="AL87" s="18">
        <f>STGY2[[#This Row],[INS]]</f>
        <v>0</v>
      </c>
      <c r="AM87" s="18">
        <f>IF(STGY2[[#This Row],[WrL]]="Loss", (STGY2[[#This Row],[INS]]*(1 + AP$8/100)), IF(STGY2[[#This Row],[WrL]]="Won", (0), 0))</f>
        <v>0</v>
      </c>
      <c r="AN87" s="18">
        <f>IF(STGY2[[#This Row],[WrL]]="Loss", (STGY2[[#This Row],[PAM]]+STGY2[[#This Row],[LOS-TEN]]), IF(STGY2[[#This Row],[WrL]]="Won", (STGY2[[#This Row],[INS]]), 0))</f>
        <v>0</v>
      </c>
      <c r="AO87" s="18">
        <f>STGY2[[#This Row],[PAPT]]/2</f>
        <v>0</v>
      </c>
      <c r="AP87" s="43">
        <f>IF(STGY2[[#This Row],[SNO]]=0,0,IF(AL$10, IF(STGY2[[#This Row],[INS-TL]]=0, 0, STGY2[[#This Row],[PFT]]/STGY2[[#This Row],[INS-TL]]%), STGY2[[#This Row],[PFT]]/STGY2[[#This Row],[INS-TL]]%))</f>
        <v>-100</v>
      </c>
      <c r="AS87" s="20"/>
      <c r="AT87" s="21"/>
      <c r="AZ87" s="22"/>
      <c r="BB87" s="42">
        <f t="shared" si="13"/>
        <v>72</v>
      </c>
      <c r="BC87" s="12"/>
      <c r="BD87" s="18">
        <f>IF(STGY3[[#This Row],[SNO]]=0,0,IF(STGY3[[#This Row],[SNO]]=1,BJ$8,IF(BL$10, IF(BP86&gt;=BM$8,0,IF(BP86=0,BJ$8,BO86)), BO86)))</f>
        <v>0</v>
      </c>
      <c r="BE87" s="18" t="str">
        <f>IF(MAIN_STGY[[#This Row],[RSLT]]="","", MAIN_STGY[[#This Row],[RSLT]])</f>
        <v/>
      </c>
      <c r="BF8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7" s="18">
        <f>IF(STGY3[[#This Row],[SNO]]=0,0,IF(BL$10, IF(BP86&gt;=BM$8, 0, STGY3[[#This Row],[INS]]+BH86), STGY3[[#This Row],[INS]]+BH86))</f>
        <v>100</v>
      </c>
      <c r="BI87" s="18">
        <f>IF(STGY3[[#This Row],[SNO]]=0,0,IF(BL$10, IF(BP86&gt;=BM$8, 0, BI86+STGY3[[#This Row],[RTN]]), BI86+STGY3[[#This Row],[RTN]]))</f>
        <v>0</v>
      </c>
      <c r="BJ87" s="18">
        <f>STGY3[[#This Row],[RTN-TL]]-STGY3[[#This Row],[INS-TL]]</f>
        <v>-100</v>
      </c>
      <c r="BK87" s="18">
        <f>IF(STGY3[[#This Row],[SNO]]=0,0,IF(BL$10, IF(STGY3[[#This Row],[INS]]=0, 0, BN86), BN86))</f>
        <v>0</v>
      </c>
      <c r="BL87" s="18">
        <f>STGY3[[#This Row],[INS]]</f>
        <v>0</v>
      </c>
      <c r="BM87" s="18">
        <f>IF(STGY3[[#This Row],[WrL]]="Loss", (STGY3[[#This Row],[INS]]*(1 + BP$8/100)), IF(STGY3[[#This Row],[WrL]]="Won", (0), 0))</f>
        <v>0</v>
      </c>
      <c r="BN87" s="18">
        <f>IF(STGY3[[#This Row],[WrL]]="Loss", (STGY3[[#This Row],[PAM]]+STGY3[[#This Row],[LOS-TEN]]), IF(STGY3[[#This Row],[WrL]]="Won", (STGY3[[#This Row],[INS]]), 0))</f>
        <v>0</v>
      </c>
      <c r="BO87" s="18">
        <f>STGY3[[#This Row],[PAPT]]/2</f>
        <v>0</v>
      </c>
      <c r="BP87" s="43">
        <f>IF(STGY3[[#This Row],[SNO]]=0,0,IF(BL$10, IF(STGY3[[#This Row],[INS-TL]]=0, 0, STGY3[[#This Row],[PFT]]/STGY3[[#This Row],[INS-TL]]%), STGY3[[#This Row],[PFT]]/STGY3[[#This Row],[INS-TL]]%))</f>
        <v>-100</v>
      </c>
      <c r="BS87" s="20"/>
      <c r="BT87" s="21"/>
      <c r="BZ87" s="22"/>
      <c r="CB87" s="42">
        <f t="shared" si="14"/>
        <v>72</v>
      </c>
      <c r="CC87" s="12"/>
      <c r="CD87" s="18">
        <f>IF(STGY4[[#This Row],[SNO]]=0,0,IF(STGY4[[#This Row],[SNO]]=1,CJ$8,IF(CL$10, IF(CP86&gt;=CM$8,0,IF(CP86=0,CJ$8,CO86)), CO86)))</f>
        <v>0</v>
      </c>
      <c r="CE87" s="18" t="str">
        <f>IF(MAIN_STGY[[#This Row],[RSLT]]="","", MAIN_STGY[[#This Row],[RSLT]])</f>
        <v/>
      </c>
      <c r="CF8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7" s="18">
        <f>IF(STGY4[[#This Row],[SNO]]=0,0,IF(CL$10, IF(CP86&gt;=CM$8, 0, STGY4[[#This Row],[INS]]+CH86), STGY4[[#This Row],[INS]]+CH86))</f>
        <v>100</v>
      </c>
      <c r="CI87" s="18">
        <f>IF(STGY4[[#This Row],[SNO]]=0,0,IF(CL$10, IF(CP86&gt;=CM$8, 0, CI86+STGY4[[#This Row],[RTN]]), CI86+STGY4[[#This Row],[RTN]]))</f>
        <v>0</v>
      </c>
      <c r="CJ87" s="18">
        <f>STGY4[[#This Row],[RTN-TL]]-STGY4[[#This Row],[INS-TL]]</f>
        <v>-100</v>
      </c>
      <c r="CK87" s="18">
        <f>IF(STGY4[[#This Row],[SNO]]=0,0,IF(CL$10, IF(STGY4[[#This Row],[INS]]=0, 0, CN86), CN86))</f>
        <v>0</v>
      </c>
      <c r="CL87" s="18">
        <f>STGY4[[#This Row],[INS]]</f>
        <v>0</v>
      </c>
      <c r="CM87" s="18">
        <f>IF(STGY4[[#This Row],[WrL]]="Loss", (STGY4[[#This Row],[INS]]*(1 + CP$8/100)), IF(STGY4[[#This Row],[WrL]]="Won", (0), 0))</f>
        <v>0</v>
      </c>
      <c r="CN87" s="18">
        <f>IF(STGY4[[#This Row],[WrL]]="Loss", (STGY4[[#This Row],[PAM]]+STGY4[[#This Row],[LOS-TEN]]), IF(STGY4[[#This Row],[WrL]]="Won", (STGY4[[#This Row],[INS]]), 0))</f>
        <v>0</v>
      </c>
      <c r="CO87" s="18">
        <f>STGY4[[#This Row],[PAPT]]/2</f>
        <v>0</v>
      </c>
      <c r="CP87" s="43">
        <f>IF(STGY4[[#This Row],[SNO]]=0,0,IF(CL$10, IF(STGY4[[#This Row],[INS-TL]]=0, 0, STGY4[[#This Row],[PFT]]/STGY4[[#This Row],[INS-TL]]%), STGY4[[#This Row],[PFT]]/STGY4[[#This Row],[INS-TL]]%))</f>
        <v>-100</v>
      </c>
      <c r="CS87" s="20"/>
      <c r="CT87" s="21"/>
      <c r="CZ87" s="22"/>
      <c r="DB87" s="42">
        <f t="shared" si="15"/>
        <v>72</v>
      </c>
      <c r="DC87" s="12"/>
      <c r="DD87" s="18">
        <f>IF(STGY5[[#This Row],[SNO]]=0,0,IF(STGY5[[#This Row],[SNO]]=1,DJ$8,IF(DL$10, IF(DP86&gt;=DM$8,0,IF(DP86=0,DJ$8,DO86)), DO86)))</f>
        <v>0</v>
      </c>
      <c r="DE87" s="18" t="str">
        <f>IF(MAIN_STGY[[#This Row],[RSLT]]="","", MAIN_STGY[[#This Row],[RSLT]])</f>
        <v/>
      </c>
      <c r="DF8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7" s="18">
        <f>IF(STGY5[[#This Row],[SNO]]=0,0,IF(DL$10, IF(DP86&gt;=DM$8, 0, STGY5[[#This Row],[INS]]+DH86), STGY5[[#This Row],[INS]]+DH86))</f>
        <v>100</v>
      </c>
      <c r="DI87" s="18">
        <f>IF(STGY5[[#This Row],[SNO]]=0,0,IF(DL$10, IF(DP86&gt;=DM$8, 0, DI86+STGY5[[#This Row],[RTN]]), DI86+STGY5[[#This Row],[RTN]]))</f>
        <v>0</v>
      </c>
      <c r="DJ87" s="18">
        <f>STGY5[[#This Row],[RTN-TL]]-STGY5[[#This Row],[INS-TL]]</f>
        <v>-100</v>
      </c>
      <c r="DK87" s="18">
        <f>IF(STGY5[[#This Row],[SNO]]=0,0,IF(DL$10, IF(STGY5[[#This Row],[INS]]=0, 0, DN86), DN86))</f>
        <v>0</v>
      </c>
      <c r="DL87" s="18">
        <f>STGY5[[#This Row],[INS]]</f>
        <v>0</v>
      </c>
      <c r="DM87" s="18">
        <f>IF(STGY5[[#This Row],[WrL]]="Loss", (STGY5[[#This Row],[INS]]*(1 + DP$8/100)), IF(STGY5[[#This Row],[WrL]]="Won", (0), 0))</f>
        <v>0</v>
      </c>
      <c r="DN87" s="18">
        <f>IF(STGY5[[#This Row],[WrL]]="Loss", (STGY5[[#This Row],[PAM]]+STGY5[[#This Row],[LOS-TEN]]), IF(STGY5[[#This Row],[WrL]]="Won", (STGY5[[#This Row],[INS]]), 0))</f>
        <v>0</v>
      </c>
      <c r="DO87" s="18">
        <f>STGY5[[#This Row],[PAPT]]/2</f>
        <v>0</v>
      </c>
      <c r="DP87" s="43">
        <f>IF(STGY5[[#This Row],[SNO]]=0,0,IF(DL$10, IF(STGY5[[#This Row],[INS-TL]]=0, 0, STGY5[[#This Row],[PFT]]/STGY5[[#This Row],[INS-TL]]%), STGY5[[#This Row],[PFT]]/STGY5[[#This Row],[INS-TL]]%))</f>
        <v>-100</v>
      </c>
      <c r="DS87" s="20"/>
      <c r="DT87" s="21"/>
      <c r="DZ87" s="22"/>
      <c r="EB87" s="42">
        <f t="shared" si="16"/>
        <v>72</v>
      </c>
      <c r="EC87" s="12"/>
      <c r="ED87" s="18">
        <f>IF(STGY6[[#This Row],[SNO]]=0,0,IF(STGY6[[#This Row],[SNO]]=1,EJ$8,IF(EL$10, IF(EP86&gt;=EM$8,0,IF(EP86=0,EJ$8,EO86)), EO86)))</f>
        <v>0</v>
      </c>
      <c r="EE87" s="18" t="str">
        <f>IF(MAIN_STGY[[#This Row],[RSLT]]="","", MAIN_STGY[[#This Row],[RSLT]])</f>
        <v/>
      </c>
      <c r="EF8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7" s="18">
        <f>IF(STGY6[[#This Row],[SNO]]=0,0,IF(EL$10, IF(EP86&gt;=EM$8, 0, STGY6[[#This Row],[INS]]+EH86), STGY6[[#This Row],[INS]]+EH86))</f>
        <v>100</v>
      </c>
      <c r="EI87" s="18">
        <f>IF(STGY6[[#This Row],[SNO]]=0,0,IF(EL$10, IF(EP86&gt;=EM$8, 0, EI86+STGY6[[#This Row],[RTN]]), EI86+STGY6[[#This Row],[RTN]]))</f>
        <v>0</v>
      </c>
      <c r="EJ87" s="18">
        <f>STGY6[[#This Row],[RTN-TL]]-STGY6[[#This Row],[INS-TL]]</f>
        <v>-100</v>
      </c>
      <c r="EK87" s="18">
        <f>IF(STGY6[[#This Row],[SNO]]=0,0,IF(EL$10, IF(STGY6[[#This Row],[INS]]=0, 0, EN86), EN86))</f>
        <v>0</v>
      </c>
      <c r="EL87" s="18">
        <f>STGY6[[#This Row],[INS]]</f>
        <v>0</v>
      </c>
      <c r="EM87" s="18">
        <f>IF(STGY6[[#This Row],[WrL]]="Loss", (STGY6[[#This Row],[INS]]*(1 + EP$8/100)), IF(STGY6[[#This Row],[WrL]]="Won", (0), 0))</f>
        <v>0</v>
      </c>
      <c r="EN87" s="18">
        <f>IF(STGY6[[#This Row],[WrL]]="Loss", (STGY6[[#This Row],[PAM]]+STGY6[[#This Row],[LOS-TEN]]), IF(STGY6[[#This Row],[WrL]]="Won", (STGY6[[#This Row],[INS]]), 0))</f>
        <v>0</v>
      </c>
      <c r="EO87" s="18">
        <f>STGY6[[#This Row],[PAPT]]/2</f>
        <v>0</v>
      </c>
      <c r="EP87" s="43">
        <f>IF(STGY6[[#This Row],[SNO]]=0,0,IF(EL$10, IF(STGY6[[#This Row],[INS-TL]]=0, 0, STGY6[[#This Row],[PFT]]/STGY6[[#This Row],[INS-TL]]%), STGY6[[#This Row],[PFT]]/STGY6[[#This Row],[INS-TL]]%))</f>
        <v>-100</v>
      </c>
      <c r="ES87" s="20"/>
      <c r="ET87" s="21"/>
      <c r="EZ87" s="22"/>
      <c r="FB87" s="42">
        <f t="shared" si="17"/>
        <v>72</v>
      </c>
      <c r="FC87" s="12"/>
      <c r="FD87" s="18">
        <f>IF(STGY7[[#This Row],[SNO]]=0,0,IF(STGY7[[#This Row],[SNO]]=1,FJ$8,IF(FL$10, IF(FP86&gt;=FM$8,0,IF(FP86=0,FJ$8,FO86)), FO86)))</f>
        <v>0</v>
      </c>
      <c r="FE87" s="18" t="str">
        <f>IF(MAIN_STGY[[#This Row],[RSLT]]="","", MAIN_STGY[[#This Row],[RSLT]])</f>
        <v/>
      </c>
      <c r="FF8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7" s="18">
        <f>IF(STGY7[[#This Row],[SNO]]=0,0,IF(FL$10, IF(FP86&gt;=FM$8, 0, STGY7[[#This Row],[INS]]+FH86), STGY7[[#This Row],[INS]]+FH86))</f>
        <v>100</v>
      </c>
      <c r="FI87" s="18">
        <f>IF(STGY7[[#This Row],[SNO]]=0,0,IF(FL$10, IF(FP86&gt;=FM$8, 0, FI86+STGY7[[#This Row],[RTN]]), FI86+STGY7[[#This Row],[RTN]]))</f>
        <v>0</v>
      </c>
      <c r="FJ87" s="18">
        <f>STGY7[[#This Row],[RTN-TL]]-STGY7[[#This Row],[INS-TL]]</f>
        <v>-100</v>
      </c>
      <c r="FK87" s="18">
        <f>IF(STGY7[[#This Row],[SNO]]=0,0,IF(FL$10, IF(STGY7[[#This Row],[INS]]=0, 0, FN86), FN86))</f>
        <v>0</v>
      </c>
      <c r="FL87" s="18">
        <f>STGY7[[#This Row],[INS]]</f>
        <v>0</v>
      </c>
      <c r="FM87" s="18">
        <f>IF(STGY7[[#This Row],[WrL]]="Loss", (STGY7[[#This Row],[INS]]*(1 + FP$8/100)), IF(STGY7[[#This Row],[WrL]]="Won", (0), 0))</f>
        <v>0</v>
      </c>
      <c r="FN87" s="18">
        <f>IF(STGY7[[#This Row],[WrL]]="Loss", (STGY7[[#This Row],[PAM]]+STGY7[[#This Row],[LOS-TEN]]), IF(STGY7[[#This Row],[WrL]]="Won", (STGY7[[#This Row],[INS]]), 0))</f>
        <v>0</v>
      </c>
      <c r="FO87" s="18">
        <f>STGY7[[#This Row],[PAPT]]/2</f>
        <v>0</v>
      </c>
      <c r="FP87" s="43">
        <f>IF(STGY7[[#This Row],[SNO]]=0,0,IF(FL$10, IF(STGY7[[#This Row],[INS-TL]]=0, 0, STGY7[[#This Row],[PFT]]/STGY7[[#This Row],[INS-TL]]%), STGY7[[#This Row],[PFT]]/STGY7[[#This Row],[INS-TL]]%))</f>
        <v>-100</v>
      </c>
      <c r="FS87" s="20"/>
      <c r="FT87" s="21"/>
      <c r="FZ87" s="22"/>
      <c r="GB87" s="42">
        <f t="shared" si="18"/>
        <v>72</v>
      </c>
      <c r="GC87" s="12"/>
      <c r="GD87" s="18">
        <f>IF(STGY8[[#This Row],[SNO]]=0,0,IF(STGY8[[#This Row],[SNO]]=1,GJ$8,IF(GL$10, IF(GP86&gt;=GM$8,0,IF(GP86=0,GJ$8,GO86)), GO86)))</f>
        <v>0</v>
      </c>
      <c r="GE87" s="18" t="str">
        <f>IF(MAIN_STGY[[#This Row],[RSLT]]="","", MAIN_STGY[[#This Row],[RSLT]])</f>
        <v/>
      </c>
      <c r="GF8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7" s="18">
        <f>IF(STGY8[[#This Row],[SNO]]=0,0,IF(GL$10, IF(GP86&gt;=GM$8, 0, STGY8[[#This Row],[INS]]+GH86), STGY8[[#This Row],[INS]]+GH86))</f>
        <v>100</v>
      </c>
      <c r="GI87" s="18">
        <f>IF(STGY8[[#This Row],[SNO]]=0,0,IF(GL$10, IF(GP86&gt;=GM$8, 0, GI86+STGY8[[#This Row],[RTN]]), GI86+STGY8[[#This Row],[RTN]]))</f>
        <v>0</v>
      </c>
      <c r="GJ87" s="18">
        <f>STGY8[[#This Row],[RTN-TL]]-STGY8[[#This Row],[INS-TL]]</f>
        <v>-100</v>
      </c>
      <c r="GK87" s="18">
        <f>IF(STGY8[[#This Row],[SNO]]=0,0,IF(GL$10, IF(STGY8[[#This Row],[INS]]=0, 0, GN86), GN86))</f>
        <v>0</v>
      </c>
      <c r="GL87" s="18">
        <f>STGY8[[#This Row],[INS]]</f>
        <v>0</v>
      </c>
      <c r="GM87" s="18">
        <f>IF(STGY8[[#This Row],[WrL]]="Loss", (STGY8[[#This Row],[INS]]*(1 + GP$8/100)), IF(STGY8[[#This Row],[WrL]]="Won", (0), 0))</f>
        <v>0</v>
      </c>
      <c r="GN87" s="18">
        <f>IF(STGY8[[#This Row],[WrL]]="Loss", (STGY8[[#This Row],[PAM]]+STGY8[[#This Row],[LOS-TEN]]), IF(STGY8[[#This Row],[WrL]]="Won", (STGY8[[#This Row],[INS]]), 0))</f>
        <v>0</v>
      </c>
      <c r="GO87" s="18">
        <f>STGY8[[#This Row],[PAPT]]/2</f>
        <v>0</v>
      </c>
      <c r="GP87" s="43">
        <f>IF(STGY8[[#This Row],[SNO]]=0,0,IF(GL$10, IF(STGY8[[#This Row],[INS-TL]]=0, 0, STGY8[[#This Row],[PFT]]/STGY8[[#This Row],[INS-TL]]%), STGY8[[#This Row],[PFT]]/STGY8[[#This Row],[INS-TL]]%))</f>
        <v>-100</v>
      </c>
      <c r="GS87" s="20"/>
      <c r="GT87" s="21"/>
      <c r="GZ87" s="22"/>
      <c r="HB87" s="42">
        <f t="shared" si="19"/>
        <v>72</v>
      </c>
      <c r="HC87" s="12"/>
      <c r="HD87" s="18">
        <f>IF(STGY9[[#This Row],[SNO]]=0,0,IF(STGY9[[#This Row],[SNO]]=1,HJ$8,IF(HL$10, IF(HP86&gt;=HM$8,0,IF(HP86=0,HJ$8,HO86)), HO86)))</f>
        <v>0</v>
      </c>
      <c r="HE87" s="18" t="str">
        <f>IF(MAIN_STGY[[#This Row],[RSLT]]="","", MAIN_STGY[[#This Row],[RSLT]])</f>
        <v/>
      </c>
      <c r="HF8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7" s="18">
        <f>IF(STGY9[[#This Row],[SNO]]=0,0,IF(HL$10, IF(HP86&gt;=HM$8, 0, STGY9[[#This Row],[INS]]+HH86), STGY9[[#This Row],[INS]]+HH86))</f>
        <v>100</v>
      </c>
      <c r="HI87" s="18">
        <f>IF(STGY9[[#This Row],[SNO]]=0,0,IF(HL$10, IF(HP86&gt;=HM$8, 0, HI86+STGY9[[#This Row],[RTN]]), HI86+STGY9[[#This Row],[RTN]]))</f>
        <v>0</v>
      </c>
      <c r="HJ87" s="18">
        <f>STGY9[[#This Row],[RTN-TL]]-STGY9[[#This Row],[INS-TL]]</f>
        <v>-100</v>
      </c>
      <c r="HK87" s="18">
        <f>IF(STGY9[[#This Row],[SNO]]=0,0,IF(HL$10, IF(STGY9[[#This Row],[INS]]=0, 0, HN86), HN86))</f>
        <v>0</v>
      </c>
      <c r="HL87" s="18">
        <f>STGY9[[#This Row],[INS]]</f>
        <v>0</v>
      </c>
      <c r="HM87" s="18">
        <f>IF(STGY9[[#This Row],[WrL]]="Loss", (STGY9[[#This Row],[INS]]*(1 + HP$8/100)), IF(STGY9[[#This Row],[WrL]]="Won", (0), 0))</f>
        <v>0</v>
      </c>
      <c r="HN87" s="18">
        <f>IF(STGY9[[#This Row],[WrL]]="Loss", (STGY9[[#This Row],[PAM]]+STGY9[[#This Row],[LOS-TEN]]), IF(STGY9[[#This Row],[WrL]]="Won", (STGY9[[#This Row],[INS]]), 0))</f>
        <v>0</v>
      </c>
      <c r="HO87" s="18">
        <f>STGY9[[#This Row],[PAPT]]/2</f>
        <v>0</v>
      </c>
      <c r="HP87" s="43">
        <f>IF(STGY9[[#This Row],[SNO]]=0,0,IF(HL$10, IF(STGY9[[#This Row],[INS-TL]]=0, 0, STGY9[[#This Row],[PFT]]/STGY9[[#This Row],[INS-TL]]%), STGY9[[#This Row],[PFT]]/STGY9[[#This Row],[INS-TL]]%))</f>
        <v>-100</v>
      </c>
      <c r="HS87" s="20"/>
      <c r="HT87" s="21"/>
      <c r="HZ87" s="22"/>
      <c r="IB87" s="42">
        <f t="shared" si="20"/>
        <v>72</v>
      </c>
      <c r="IC87" s="12"/>
      <c r="ID87" s="18">
        <f>IF(STGY10[[#This Row],[SNO]]=0,0,IF(STGY10[[#This Row],[SNO]]=1,IJ$8,IF(IL$10, IF(IP86&gt;=IM$8,0,IF(IP86=0,IJ$8,IO86)), IO86)))</f>
        <v>0</v>
      </c>
      <c r="IE87" s="18" t="str">
        <f>IF(MAIN_STGY[[#This Row],[RSLT]]="","", MAIN_STGY[[#This Row],[RSLT]])</f>
        <v/>
      </c>
      <c r="IF8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7" s="18">
        <f>IF(STGY10[[#This Row],[SNO]]=0,0,IF(IL$10, IF(IP86&gt;=IM$8, 0, STGY10[[#This Row],[INS]]+IH86), STGY10[[#This Row],[INS]]+IH86))</f>
        <v>100</v>
      </c>
      <c r="II87" s="18">
        <f>IF(STGY10[[#This Row],[SNO]]=0,0,IF(IL$10, IF(IP86&gt;=IM$8, 0, II86+STGY10[[#This Row],[RTN]]), II86+STGY10[[#This Row],[RTN]]))</f>
        <v>0</v>
      </c>
      <c r="IJ87" s="18">
        <f>STGY10[[#This Row],[RTN-TL]]-STGY10[[#This Row],[INS-TL]]</f>
        <v>-100</v>
      </c>
      <c r="IK87" s="18">
        <f>IF(STGY10[[#This Row],[SNO]]=0,0,IF(IL$10, IF(STGY10[[#This Row],[INS]]=0, 0, IN86), IN86))</f>
        <v>0</v>
      </c>
      <c r="IL87" s="18">
        <f>STGY10[[#This Row],[INS]]</f>
        <v>0</v>
      </c>
      <c r="IM87" s="18">
        <f>IF(STGY10[[#This Row],[WrL]]="Loss", (STGY10[[#This Row],[INS]]*(1 + IP$8/100)), IF(STGY10[[#This Row],[WrL]]="Won", (0), 0))</f>
        <v>0</v>
      </c>
      <c r="IN87" s="18">
        <f>IF(STGY10[[#This Row],[WrL]]="Loss", (STGY10[[#This Row],[PAM]]+STGY10[[#This Row],[LOS-TEN]]), IF(STGY10[[#This Row],[WrL]]="Won", (STGY10[[#This Row],[INS]]), 0))</f>
        <v>0</v>
      </c>
      <c r="IO87" s="18">
        <f>STGY10[[#This Row],[PAPT]]/2</f>
        <v>0</v>
      </c>
      <c r="IP87" s="43">
        <f>IF(STGY10[[#This Row],[SNO]]=0,0,IF(IL$10, IF(STGY10[[#This Row],[INS-TL]]=0, 0, STGY10[[#This Row],[PFT]]/STGY10[[#This Row],[INS-TL]]%), STGY10[[#This Row],[PFT]]/STGY10[[#This Row],[INS-TL]]%))</f>
        <v>-100</v>
      </c>
      <c r="IS87" s="20"/>
      <c r="IT87" s="21"/>
      <c r="IZ87" s="22"/>
    </row>
    <row r="88" spans="2:260" ht="15.65" x14ac:dyDescent="0.3">
      <c r="B88" s="89">
        <f t="shared" si="11"/>
        <v>73</v>
      </c>
      <c r="C88" s="12"/>
      <c r="D88" s="18">
        <f>IF(MAIN_STGY[[#This Row],[SNO]]=0,0,IF(MAIN_STGY[[#This Row],[SNO]]=1,J$8,IF(L$10, IF(P87&gt;=M$8,0,IF(P87=0,J$8,O87)), O87)))</f>
        <v>0</v>
      </c>
      <c r="E88" s="12"/>
      <c r="F8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8" s="18">
        <f>IF(MAIN_STGY[[#This Row],[SNO]]=0,0,IF(L$10, IF(P87&gt;=M$8, 0, MAIN_STGY[[#This Row],[INS]]+H87), MAIN_STGY[[#This Row],[INS]]+H87))</f>
        <v>100</v>
      </c>
      <c r="I88" s="18">
        <f>IF(MAIN_STGY[[#This Row],[SNO]]=0,0,IF(L$10, IF(P87&gt;=M$8, 0, I87+MAIN_STGY[[#This Row],[RTN]]), I87+MAIN_STGY[[#This Row],[RTN]]))</f>
        <v>0</v>
      </c>
      <c r="J88" s="18">
        <f>MAIN_STGY[[#This Row],[RTN-TL]]-MAIN_STGY[[#This Row],[INS-TL]]</f>
        <v>-100</v>
      </c>
      <c r="K88" s="18">
        <f>IF(MAIN_STGY[[#This Row],[SNO]]=0,0,IF(L$10, IF(MAIN_STGY[[#This Row],[INS]]=0, 0, N87), N87))</f>
        <v>0</v>
      </c>
      <c r="L88" s="18">
        <f>MAIN_STGY[[#This Row],[INS]]</f>
        <v>0</v>
      </c>
      <c r="M88" s="18">
        <f>IF(MAIN_STGY[[#This Row],[WrL]]="Loss", (MAIN_STGY[[#This Row],[INS]]*(1 + P$8/100)), IF(MAIN_STGY[[#This Row],[WrL]]="Won", (0), 0))</f>
        <v>0</v>
      </c>
      <c r="N88" s="18">
        <f>IF(MAIN_STGY[[#This Row],[WrL]]="Loss", (MAIN_STGY[[#This Row],[PAM]]+MAIN_STGY[[#This Row],[LOS-TEN]]), IF(MAIN_STGY[[#This Row],[WrL]]="Won", (MAIN_STGY[[#This Row],[INS]]), 0))</f>
        <v>0</v>
      </c>
      <c r="O88" s="18">
        <f>MAIN_STGY[[#This Row],[PAPT]]/2</f>
        <v>0</v>
      </c>
      <c r="P8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8" s="97" t="str" cm="1">
        <f t="array" ref="R88">IF(CG$4,STGTL4[Strategy Name],"")</f>
        <v>Strategy 04</v>
      </c>
      <c r="S88" s="98" cm="1">
        <f t="array" ref="S88">IF(CG$4,STGTL4[Last Running Bet-on],"")</f>
        <v>0</v>
      </c>
      <c r="T88" s="99" cm="1">
        <f t="array" ref="T88">IF(CG$4,STGTL4[Last Running Value],"")</f>
        <v>100</v>
      </c>
      <c r="U88" s="85"/>
      <c r="V88" s="44"/>
      <c r="W88" s="55"/>
      <c r="X88" s="55"/>
      <c r="Z88" s="22"/>
      <c r="AB88" s="42">
        <f t="shared" si="12"/>
        <v>73</v>
      </c>
      <c r="AC88" s="12"/>
      <c r="AD88" s="18">
        <f>IF(STGY2[[#This Row],[SNO]]=0,0,IF(STGY2[[#This Row],[SNO]]=1,AJ$8,IF(AL$10, IF(AP87&gt;=AM$8,0,IF(AP87=0,AJ$8,AO87)), AO87)))</f>
        <v>0</v>
      </c>
      <c r="AE88" s="18" t="str">
        <f>IF(MAIN_STGY[[#This Row],[RSLT]]="","", MAIN_STGY[[#This Row],[RSLT]])</f>
        <v/>
      </c>
      <c r="AF8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8" s="18">
        <f>IF(STGY2[[#This Row],[SNO]]=0,0,IF(AL$10, IF(AP87&gt;=AM$8, 0, STGY2[[#This Row],[INS]]+AH87), STGY2[[#This Row],[INS]]+AH87))</f>
        <v>100</v>
      </c>
      <c r="AI88" s="18">
        <f>IF(STGY2[[#This Row],[SNO]]=0,0,IF(AL$10, IF(AP87&gt;=AM$8, 0, AI87+STGY2[[#This Row],[RTN]]), AI87+STGY2[[#This Row],[RTN]]))</f>
        <v>0</v>
      </c>
      <c r="AJ88" s="18">
        <f>STGY2[[#This Row],[RTN-TL]]-STGY2[[#This Row],[INS-TL]]</f>
        <v>-100</v>
      </c>
      <c r="AK88" s="18">
        <f>IF(STGY2[[#This Row],[SNO]]=0,0,IF(AL$10, IF(STGY2[[#This Row],[INS]]=0, 0, AN87), AN87))</f>
        <v>0</v>
      </c>
      <c r="AL88" s="18">
        <f>STGY2[[#This Row],[INS]]</f>
        <v>0</v>
      </c>
      <c r="AM88" s="18">
        <f>IF(STGY2[[#This Row],[WrL]]="Loss", (STGY2[[#This Row],[INS]]*(1 + AP$8/100)), IF(STGY2[[#This Row],[WrL]]="Won", (0), 0))</f>
        <v>0</v>
      </c>
      <c r="AN88" s="18">
        <f>IF(STGY2[[#This Row],[WrL]]="Loss", (STGY2[[#This Row],[PAM]]+STGY2[[#This Row],[LOS-TEN]]), IF(STGY2[[#This Row],[WrL]]="Won", (STGY2[[#This Row],[INS]]), 0))</f>
        <v>0</v>
      </c>
      <c r="AO88" s="18">
        <f>STGY2[[#This Row],[PAPT]]/2</f>
        <v>0</v>
      </c>
      <c r="AP88" s="43">
        <f>IF(STGY2[[#This Row],[SNO]]=0,0,IF(AL$10, IF(STGY2[[#This Row],[INS-TL]]=0, 0, STGY2[[#This Row],[PFT]]/STGY2[[#This Row],[INS-TL]]%), STGY2[[#This Row],[PFT]]/STGY2[[#This Row],[INS-TL]]%))</f>
        <v>-100</v>
      </c>
      <c r="AS88" s="20"/>
      <c r="AT88" s="21"/>
      <c r="AZ88" s="22"/>
      <c r="BB88" s="42">
        <f t="shared" si="13"/>
        <v>73</v>
      </c>
      <c r="BC88" s="12"/>
      <c r="BD88" s="18">
        <f>IF(STGY3[[#This Row],[SNO]]=0,0,IF(STGY3[[#This Row],[SNO]]=1,BJ$8,IF(BL$10, IF(BP87&gt;=BM$8,0,IF(BP87=0,BJ$8,BO87)), BO87)))</f>
        <v>0</v>
      </c>
      <c r="BE88" s="18" t="str">
        <f>IF(MAIN_STGY[[#This Row],[RSLT]]="","", MAIN_STGY[[#This Row],[RSLT]])</f>
        <v/>
      </c>
      <c r="BF8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8" s="18">
        <f>IF(STGY3[[#This Row],[SNO]]=0,0,IF(BL$10, IF(BP87&gt;=BM$8, 0, STGY3[[#This Row],[INS]]+BH87), STGY3[[#This Row],[INS]]+BH87))</f>
        <v>100</v>
      </c>
      <c r="BI88" s="18">
        <f>IF(STGY3[[#This Row],[SNO]]=0,0,IF(BL$10, IF(BP87&gt;=BM$8, 0, BI87+STGY3[[#This Row],[RTN]]), BI87+STGY3[[#This Row],[RTN]]))</f>
        <v>0</v>
      </c>
      <c r="BJ88" s="18">
        <f>STGY3[[#This Row],[RTN-TL]]-STGY3[[#This Row],[INS-TL]]</f>
        <v>-100</v>
      </c>
      <c r="BK88" s="18">
        <f>IF(STGY3[[#This Row],[SNO]]=0,0,IF(BL$10, IF(STGY3[[#This Row],[INS]]=0, 0, BN87), BN87))</f>
        <v>0</v>
      </c>
      <c r="BL88" s="18">
        <f>STGY3[[#This Row],[INS]]</f>
        <v>0</v>
      </c>
      <c r="BM88" s="18">
        <f>IF(STGY3[[#This Row],[WrL]]="Loss", (STGY3[[#This Row],[INS]]*(1 + BP$8/100)), IF(STGY3[[#This Row],[WrL]]="Won", (0), 0))</f>
        <v>0</v>
      </c>
      <c r="BN88" s="18">
        <f>IF(STGY3[[#This Row],[WrL]]="Loss", (STGY3[[#This Row],[PAM]]+STGY3[[#This Row],[LOS-TEN]]), IF(STGY3[[#This Row],[WrL]]="Won", (STGY3[[#This Row],[INS]]), 0))</f>
        <v>0</v>
      </c>
      <c r="BO88" s="18">
        <f>STGY3[[#This Row],[PAPT]]/2</f>
        <v>0</v>
      </c>
      <c r="BP88" s="43">
        <f>IF(STGY3[[#This Row],[SNO]]=0,0,IF(BL$10, IF(STGY3[[#This Row],[INS-TL]]=0, 0, STGY3[[#This Row],[PFT]]/STGY3[[#This Row],[INS-TL]]%), STGY3[[#This Row],[PFT]]/STGY3[[#This Row],[INS-TL]]%))</f>
        <v>-100</v>
      </c>
      <c r="BS88" s="20"/>
      <c r="BT88" s="21"/>
      <c r="BZ88" s="22"/>
      <c r="CB88" s="42">
        <f t="shared" si="14"/>
        <v>73</v>
      </c>
      <c r="CC88" s="12"/>
      <c r="CD88" s="18">
        <f>IF(STGY4[[#This Row],[SNO]]=0,0,IF(STGY4[[#This Row],[SNO]]=1,CJ$8,IF(CL$10, IF(CP87&gt;=CM$8,0,IF(CP87=0,CJ$8,CO87)), CO87)))</f>
        <v>0</v>
      </c>
      <c r="CE88" s="18" t="str">
        <f>IF(MAIN_STGY[[#This Row],[RSLT]]="","", MAIN_STGY[[#This Row],[RSLT]])</f>
        <v/>
      </c>
      <c r="CF8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8" s="18">
        <f>IF(STGY4[[#This Row],[SNO]]=0,0,IF(CL$10, IF(CP87&gt;=CM$8, 0, STGY4[[#This Row],[INS]]+CH87), STGY4[[#This Row],[INS]]+CH87))</f>
        <v>100</v>
      </c>
      <c r="CI88" s="18">
        <f>IF(STGY4[[#This Row],[SNO]]=0,0,IF(CL$10, IF(CP87&gt;=CM$8, 0, CI87+STGY4[[#This Row],[RTN]]), CI87+STGY4[[#This Row],[RTN]]))</f>
        <v>0</v>
      </c>
      <c r="CJ88" s="18">
        <f>STGY4[[#This Row],[RTN-TL]]-STGY4[[#This Row],[INS-TL]]</f>
        <v>-100</v>
      </c>
      <c r="CK88" s="18">
        <f>IF(STGY4[[#This Row],[SNO]]=0,0,IF(CL$10, IF(STGY4[[#This Row],[INS]]=0, 0, CN87), CN87))</f>
        <v>0</v>
      </c>
      <c r="CL88" s="18">
        <f>STGY4[[#This Row],[INS]]</f>
        <v>0</v>
      </c>
      <c r="CM88" s="18">
        <f>IF(STGY4[[#This Row],[WrL]]="Loss", (STGY4[[#This Row],[INS]]*(1 + CP$8/100)), IF(STGY4[[#This Row],[WrL]]="Won", (0), 0))</f>
        <v>0</v>
      </c>
      <c r="CN88" s="18">
        <f>IF(STGY4[[#This Row],[WrL]]="Loss", (STGY4[[#This Row],[PAM]]+STGY4[[#This Row],[LOS-TEN]]), IF(STGY4[[#This Row],[WrL]]="Won", (STGY4[[#This Row],[INS]]), 0))</f>
        <v>0</v>
      </c>
      <c r="CO88" s="18">
        <f>STGY4[[#This Row],[PAPT]]/2</f>
        <v>0</v>
      </c>
      <c r="CP88" s="43">
        <f>IF(STGY4[[#This Row],[SNO]]=0,0,IF(CL$10, IF(STGY4[[#This Row],[INS-TL]]=0, 0, STGY4[[#This Row],[PFT]]/STGY4[[#This Row],[INS-TL]]%), STGY4[[#This Row],[PFT]]/STGY4[[#This Row],[INS-TL]]%))</f>
        <v>-100</v>
      </c>
      <c r="CS88" s="20"/>
      <c r="CT88" s="21"/>
      <c r="CZ88" s="22"/>
      <c r="DB88" s="42">
        <f t="shared" si="15"/>
        <v>73</v>
      </c>
      <c r="DC88" s="12"/>
      <c r="DD88" s="18">
        <f>IF(STGY5[[#This Row],[SNO]]=0,0,IF(STGY5[[#This Row],[SNO]]=1,DJ$8,IF(DL$10, IF(DP87&gt;=DM$8,0,IF(DP87=0,DJ$8,DO87)), DO87)))</f>
        <v>0</v>
      </c>
      <c r="DE88" s="18" t="str">
        <f>IF(MAIN_STGY[[#This Row],[RSLT]]="","", MAIN_STGY[[#This Row],[RSLT]])</f>
        <v/>
      </c>
      <c r="DF8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8" s="18">
        <f>IF(STGY5[[#This Row],[SNO]]=0,0,IF(DL$10, IF(DP87&gt;=DM$8, 0, STGY5[[#This Row],[INS]]+DH87), STGY5[[#This Row],[INS]]+DH87))</f>
        <v>100</v>
      </c>
      <c r="DI88" s="18">
        <f>IF(STGY5[[#This Row],[SNO]]=0,0,IF(DL$10, IF(DP87&gt;=DM$8, 0, DI87+STGY5[[#This Row],[RTN]]), DI87+STGY5[[#This Row],[RTN]]))</f>
        <v>0</v>
      </c>
      <c r="DJ88" s="18">
        <f>STGY5[[#This Row],[RTN-TL]]-STGY5[[#This Row],[INS-TL]]</f>
        <v>-100</v>
      </c>
      <c r="DK88" s="18">
        <f>IF(STGY5[[#This Row],[SNO]]=0,0,IF(DL$10, IF(STGY5[[#This Row],[INS]]=0, 0, DN87), DN87))</f>
        <v>0</v>
      </c>
      <c r="DL88" s="18">
        <f>STGY5[[#This Row],[INS]]</f>
        <v>0</v>
      </c>
      <c r="DM88" s="18">
        <f>IF(STGY5[[#This Row],[WrL]]="Loss", (STGY5[[#This Row],[INS]]*(1 + DP$8/100)), IF(STGY5[[#This Row],[WrL]]="Won", (0), 0))</f>
        <v>0</v>
      </c>
      <c r="DN88" s="18">
        <f>IF(STGY5[[#This Row],[WrL]]="Loss", (STGY5[[#This Row],[PAM]]+STGY5[[#This Row],[LOS-TEN]]), IF(STGY5[[#This Row],[WrL]]="Won", (STGY5[[#This Row],[INS]]), 0))</f>
        <v>0</v>
      </c>
      <c r="DO88" s="18">
        <f>STGY5[[#This Row],[PAPT]]/2</f>
        <v>0</v>
      </c>
      <c r="DP88" s="43">
        <f>IF(STGY5[[#This Row],[SNO]]=0,0,IF(DL$10, IF(STGY5[[#This Row],[INS-TL]]=0, 0, STGY5[[#This Row],[PFT]]/STGY5[[#This Row],[INS-TL]]%), STGY5[[#This Row],[PFT]]/STGY5[[#This Row],[INS-TL]]%))</f>
        <v>-100</v>
      </c>
      <c r="DS88" s="20"/>
      <c r="DT88" s="21"/>
      <c r="DZ88" s="22"/>
      <c r="EB88" s="42">
        <f t="shared" si="16"/>
        <v>73</v>
      </c>
      <c r="EC88" s="12"/>
      <c r="ED88" s="18">
        <f>IF(STGY6[[#This Row],[SNO]]=0,0,IF(STGY6[[#This Row],[SNO]]=1,EJ$8,IF(EL$10, IF(EP87&gt;=EM$8,0,IF(EP87=0,EJ$8,EO87)), EO87)))</f>
        <v>0</v>
      </c>
      <c r="EE88" s="18" t="str">
        <f>IF(MAIN_STGY[[#This Row],[RSLT]]="","", MAIN_STGY[[#This Row],[RSLT]])</f>
        <v/>
      </c>
      <c r="EF8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8" s="18">
        <f>IF(STGY6[[#This Row],[SNO]]=0,0,IF(EL$10, IF(EP87&gt;=EM$8, 0, STGY6[[#This Row],[INS]]+EH87), STGY6[[#This Row],[INS]]+EH87))</f>
        <v>100</v>
      </c>
      <c r="EI88" s="18">
        <f>IF(STGY6[[#This Row],[SNO]]=0,0,IF(EL$10, IF(EP87&gt;=EM$8, 0, EI87+STGY6[[#This Row],[RTN]]), EI87+STGY6[[#This Row],[RTN]]))</f>
        <v>0</v>
      </c>
      <c r="EJ88" s="18">
        <f>STGY6[[#This Row],[RTN-TL]]-STGY6[[#This Row],[INS-TL]]</f>
        <v>-100</v>
      </c>
      <c r="EK88" s="18">
        <f>IF(STGY6[[#This Row],[SNO]]=0,0,IF(EL$10, IF(STGY6[[#This Row],[INS]]=0, 0, EN87), EN87))</f>
        <v>0</v>
      </c>
      <c r="EL88" s="18">
        <f>STGY6[[#This Row],[INS]]</f>
        <v>0</v>
      </c>
      <c r="EM88" s="18">
        <f>IF(STGY6[[#This Row],[WrL]]="Loss", (STGY6[[#This Row],[INS]]*(1 + EP$8/100)), IF(STGY6[[#This Row],[WrL]]="Won", (0), 0))</f>
        <v>0</v>
      </c>
      <c r="EN88" s="18">
        <f>IF(STGY6[[#This Row],[WrL]]="Loss", (STGY6[[#This Row],[PAM]]+STGY6[[#This Row],[LOS-TEN]]), IF(STGY6[[#This Row],[WrL]]="Won", (STGY6[[#This Row],[INS]]), 0))</f>
        <v>0</v>
      </c>
      <c r="EO88" s="18">
        <f>STGY6[[#This Row],[PAPT]]/2</f>
        <v>0</v>
      </c>
      <c r="EP88" s="43">
        <f>IF(STGY6[[#This Row],[SNO]]=0,0,IF(EL$10, IF(STGY6[[#This Row],[INS-TL]]=0, 0, STGY6[[#This Row],[PFT]]/STGY6[[#This Row],[INS-TL]]%), STGY6[[#This Row],[PFT]]/STGY6[[#This Row],[INS-TL]]%))</f>
        <v>-100</v>
      </c>
      <c r="ES88" s="20"/>
      <c r="ET88" s="21"/>
      <c r="EZ88" s="22"/>
      <c r="FB88" s="42">
        <f t="shared" si="17"/>
        <v>73</v>
      </c>
      <c r="FC88" s="12"/>
      <c r="FD88" s="18">
        <f>IF(STGY7[[#This Row],[SNO]]=0,0,IF(STGY7[[#This Row],[SNO]]=1,FJ$8,IF(FL$10, IF(FP87&gt;=FM$8,0,IF(FP87=0,FJ$8,FO87)), FO87)))</f>
        <v>0</v>
      </c>
      <c r="FE88" s="18" t="str">
        <f>IF(MAIN_STGY[[#This Row],[RSLT]]="","", MAIN_STGY[[#This Row],[RSLT]])</f>
        <v/>
      </c>
      <c r="FF8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8" s="18">
        <f>IF(STGY7[[#This Row],[SNO]]=0,0,IF(FL$10, IF(FP87&gt;=FM$8, 0, STGY7[[#This Row],[INS]]+FH87), STGY7[[#This Row],[INS]]+FH87))</f>
        <v>100</v>
      </c>
      <c r="FI88" s="18">
        <f>IF(STGY7[[#This Row],[SNO]]=0,0,IF(FL$10, IF(FP87&gt;=FM$8, 0, FI87+STGY7[[#This Row],[RTN]]), FI87+STGY7[[#This Row],[RTN]]))</f>
        <v>0</v>
      </c>
      <c r="FJ88" s="18">
        <f>STGY7[[#This Row],[RTN-TL]]-STGY7[[#This Row],[INS-TL]]</f>
        <v>-100</v>
      </c>
      <c r="FK88" s="18">
        <f>IF(STGY7[[#This Row],[SNO]]=0,0,IF(FL$10, IF(STGY7[[#This Row],[INS]]=0, 0, FN87), FN87))</f>
        <v>0</v>
      </c>
      <c r="FL88" s="18">
        <f>STGY7[[#This Row],[INS]]</f>
        <v>0</v>
      </c>
      <c r="FM88" s="18">
        <f>IF(STGY7[[#This Row],[WrL]]="Loss", (STGY7[[#This Row],[INS]]*(1 + FP$8/100)), IF(STGY7[[#This Row],[WrL]]="Won", (0), 0))</f>
        <v>0</v>
      </c>
      <c r="FN88" s="18">
        <f>IF(STGY7[[#This Row],[WrL]]="Loss", (STGY7[[#This Row],[PAM]]+STGY7[[#This Row],[LOS-TEN]]), IF(STGY7[[#This Row],[WrL]]="Won", (STGY7[[#This Row],[INS]]), 0))</f>
        <v>0</v>
      </c>
      <c r="FO88" s="18">
        <f>STGY7[[#This Row],[PAPT]]/2</f>
        <v>0</v>
      </c>
      <c r="FP88" s="43">
        <f>IF(STGY7[[#This Row],[SNO]]=0,0,IF(FL$10, IF(STGY7[[#This Row],[INS-TL]]=0, 0, STGY7[[#This Row],[PFT]]/STGY7[[#This Row],[INS-TL]]%), STGY7[[#This Row],[PFT]]/STGY7[[#This Row],[INS-TL]]%))</f>
        <v>-100</v>
      </c>
      <c r="FS88" s="20"/>
      <c r="FT88" s="21"/>
      <c r="FZ88" s="22"/>
      <c r="GB88" s="42">
        <f t="shared" si="18"/>
        <v>73</v>
      </c>
      <c r="GC88" s="12"/>
      <c r="GD88" s="18">
        <f>IF(STGY8[[#This Row],[SNO]]=0,0,IF(STGY8[[#This Row],[SNO]]=1,GJ$8,IF(GL$10, IF(GP87&gt;=GM$8,0,IF(GP87=0,GJ$8,GO87)), GO87)))</f>
        <v>0</v>
      </c>
      <c r="GE88" s="18" t="str">
        <f>IF(MAIN_STGY[[#This Row],[RSLT]]="","", MAIN_STGY[[#This Row],[RSLT]])</f>
        <v/>
      </c>
      <c r="GF8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8" s="18">
        <f>IF(STGY8[[#This Row],[SNO]]=0,0,IF(GL$10, IF(GP87&gt;=GM$8, 0, STGY8[[#This Row],[INS]]+GH87), STGY8[[#This Row],[INS]]+GH87))</f>
        <v>100</v>
      </c>
      <c r="GI88" s="18">
        <f>IF(STGY8[[#This Row],[SNO]]=0,0,IF(GL$10, IF(GP87&gt;=GM$8, 0, GI87+STGY8[[#This Row],[RTN]]), GI87+STGY8[[#This Row],[RTN]]))</f>
        <v>0</v>
      </c>
      <c r="GJ88" s="18">
        <f>STGY8[[#This Row],[RTN-TL]]-STGY8[[#This Row],[INS-TL]]</f>
        <v>-100</v>
      </c>
      <c r="GK88" s="18">
        <f>IF(STGY8[[#This Row],[SNO]]=0,0,IF(GL$10, IF(STGY8[[#This Row],[INS]]=0, 0, GN87), GN87))</f>
        <v>0</v>
      </c>
      <c r="GL88" s="18">
        <f>STGY8[[#This Row],[INS]]</f>
        <v>0</v>
      </c>
      <c r="GM88" s="18">
        <f>IF(STGY8[[#This Row],[WrL]]="Loss", (STGY8[[#This Row],[INS]]*(1 + GP$8/100)), IF(STGY8[[#This Row],[WrL]]="Won", (0), 0))</f>
        <v>0</v>
      </c>
      <c r="GN88" s="18">
        <f>IF(STGY8[[#This Row],[WrL]]="Loss", (STGY8[[#This Row],[PAM]]+STGY8[[#This Row],[LOS-TEN]]), IF(STGY8[[#This Row],[WrL]]="Won", (STGY8[[#This Row],[INS]]), 0))</f>
        <v>0</v>
      </c>
      <c r="GO88" s="18">
        <f>STGY8[[#This Row],[PAPT]]/2</f>
        <v>0</v>
      </c>
      <c r="GP88" s="43">
        <f>IF(STGY8[[#This Row],[SNO]]=0,0,IF(GL$10, IF(STGY8[[#This Row],[INS-TL]]=0, 0, STGY8[[#This Row],[PFT]]/STGY8[[#This Row],[INS-TL]]%), STGY8[[#This Row],[PFT]]/STGY8[[#This Row],[INS-TL]]%))</f>
        <v>-100</v>
      </c>
      <c r="GS88" s="20"/>
      <c r="GT88" s="21"/>
      <c r="GZ88" s="22"/>
      <c r="HB88" s="42">
        <f t="shared" si="19"/>
        <v>73</v>
      </c>
      <c r="HC88" s="12"/>
      <c r="HD88" s="18">
        <f>IF(STGY9[[#This Row],[SNO]]=0,0,IF(STGY9[[#This Row],[SNO]]=1,HJ$8,IF(HL$10, IF(HP87&gt;=HM$8,0,IF(HP87=0,HJ$8,HO87)), HO87)))</f>
        <v>0</v>
      </c>
      <c r="HE88" s="18" t="str">
        <f>IF(MAIN_STGY[[#This Row],[RSLT]]="","", MAIN_STGY[[#This Row],[RSLT]])</f>
        <v/>
      </c>
      <c r="HF8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8" s="18">
        <f>IF(STGY9[[#This Row],[SNO]]=0,0,IF(HL$10, IF(HP87&gt;=HM$8, 0, STGY9[[#This Row],[INS]]+HH87), STGY9[[#This Row],[INS]]+HH87))</f>
        <v>100</v>
      </c>
      <c r="HI88" s="18">
        <f>IF(STGY9[[#This Row],[SNO]]=0,0,IF(HL$10, IF(HP87&gt;=HM$8, 0, HI87+STGY9[[#This Row],[RTN]]), HI87+STGY9[[#This Row],[RTN]]))</f>
        <v>0</v>
      </c>
      <c r="HJ88" s="18">
        <f>STGY9[[#This Row],[RTN-TL]]-STGY9[[#This Row],[INS-TL]]</f>
        <v>-100</v>
      </c>
      <c r="HK88" s="18">
        <f>IF(STGY9[[#This Row],[SNO]]=0,0,IF(HL$10, IF(STGY9[[#This Row],[INS]]=0, 0, HN87), HN87))</f>
        <v>0</v>
      </c>
      <c r="HL88" s="18">
        <f>STGY9[[#This Row],[INS]]</f>
        <v>0</v>
      </c>
      <c r="HM88" s="18">
        <f>IF(STGY9[[#This Row],[WrL]]="Loss", (STGY9[[#This Row],[INS]]*(1 + HP$8/100)), IF(STGY9[[#This Row],[WrL]]="Won", (0), 0))</f>
        <v>0</v>
      </c>
      <c r="HN88" s="18">
        <f>IF(STGY9[[#This Row],[WrL]]="Loss", (STGY9[[#This Row],[PAM]]+STGY9[[#This Row],[LOS-TEN]]), IF(STGY9[[#This Row],[WrL]]="Won", (STGY9[[#This Row],[INS]]), 0))</f>
        <v>0</v>
      </c>
      <c r="HO88" s="18">
        <f>STGY9[[#This Row],[PAPT]]/2</f>
        <v>0</v>
      </c>
      <c r="HP88" s="43">
        <f>IF(STGY9[[#This Row],[SNO]]=0,0,IF(HL$10, IF(STGY9[[#This Row],[INS-TL]]=0, 0, STGY9[[#This Row],[PFT]]/STGY9[[#This Row],[INS-TL]]%), STGY9[[#This Row],[PFT]]/STGY9[[#This Row],[INS-TL]]%))</f>
        <v>-100</v>
      </c>
      <c r="HS88" s="20"/>
      <c r="HT88" s="21"/>
      <c r="HZ88" s="22"/>
      <c r="IB88" s="42">
        <f t="shared" si="20"/>
        <v>73</v>
      </c>
      <c r="IC88" s="12"/>
      <c r="ID88" s="18">
        <f>IF(STGY10[[#This Row],[SNO]]=0,0,IF(STGY10[[#This Row],[SNO]]=1,IJ$8,IF(IL$10, IF(IP87&gt;=IM$8,0,IF(IP87=0,IJ$8,IO87)), IO87)))</f>
        <v>0</v>
      </c>
      <c r="IE88" s="18" t="str">
        <f>IF(MAIN_STGY[[#This Row],[RSLT]]="","", MAIN_STGY[[#This Row],[RSLT]])</f>
        <v/>
      </c>
      <c r="IF8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8" s="18">
        <f>IF(STGY10[[#This Row],[SNO]]=0,0,IF(IL$10, IF(IP87&gt;=IM$8, 0, STGY10[[#This Row],[INS]]+IH87), STGY10[[#This Row],[INS]]+IH87))</f>
        <v>100</v>
      </c>
      <c r="II88" s="18">
        <f>IF(STGY10[[#This Row],[SNO]]=0,0,IF(IL$10, IF(IP87&gt;=IM$8, 0, II87+STGY10[[#This Row],[RTN]]), II87+STGY10[[#This Row],[RTN]]))</f>
        <v>0</v>
      </c>
      <c r="IJ88" s="18">
        <f>STGY10[[#This Row],[RTN-TL]]-STGY10[[#This Row],[INS-TL]]</f>
        <v>-100</v>
      </c>
      <c r="IK88" s="18">
        <f>IF(STGY10[[#This Row],[SNO]]=0,0,IF(IL$10, IF(STGY10[[#This Row],[INS]]=0, 0, IN87), IN87))</f>
        <v>0</v>
      </c>
      <c r="IL88" s="18">
        <f>STGY10[[#This Row],[INS]]</f>
        <v>0</v>
      </c>
      <c r="IM88" s="18">
        <f>IF(STGY10[[#This Row],[WrL]]="Loss", (STGY10[[#This Row],[INS]]*(1 + IP$8/100)), IF(STGY10[[#This Row],[WrL]]="Won", (0), 0))</f>
        <v>0</v>
      </c>
      <c r="IN88" s="18">
        <f>IF(STGY10[[#This Row],[WrL]]="Loss", (STGY10[[#This Row],[PAM]]+STGY10[[#This Row],[LOS-TEN]]), IF(STGY10[[#This Row],[WrL]]="Won", (STGY10[[#This Row],[INS]]), 0))</f>
        <v>0</v>
      </c>
      <c r="IO88" s="18">
        <f>STGY10[[#This Row],[PAPT]]/2</f>
        <v>0</v>
      </c>
      <c r="IP88" s="43">
        <f>IF(STGY10[[#This Row],[SNO]]=0,0,IF(IL$10, IF(STGY10[[#This Row],[INS-TL]]=0, 0, STGY10[[#This Row],[PFT]]/STGY10[[#This Row],[INS-TL]]%), STGY10[[#This Row],[PFT]]/STGY10[[#This Row],[INS-TL]]%))</f>
        <v>-100</v>
      </c>
      <c r="IS88" s="20"/>
      <c r="IT88" s="21"/>
      <c r="IZ88" s="22"/>
    </row>
    <row r="89" spans="2:260" ht="15.65" x14ac:dyDescent="0.3">
      <c r="B89" s="89">
        <f t="shared" si="11"/>
        <v>74</v>
      </c>
      <c r="C89" s="12"/>
      <c r="D89" s="18">
        <f>IF(MAIN_STGY[[#This Row],[SNO]]=0,0,IF(MAIN_STGY[[#This Row],[SNO]]=1,J$8,IF(L$10, IF(P88&gt;=M$8,0,IF(P88=0,J$8,O88)), O88)))</f>
        <v>0</v>
      </c>
      <c r="E89" s="12"/>
      <c r="F8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8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89" s="18">
        <f>IF(MAIN_STGY[[#This Row],[SNO]]=0,0,IF(L$10, IF(P88&gt;=M$8, 0, MAIN_STGY[[#This Row],[INS]]+H88), MAIN_STGY[[#This Row],[INS]]+H88))</f>
        <v>100</v>
      </c>
      <c r="I89" s="18">
        <f>IF(MAIN_STGY[[#This Row],[SNO]]=0,0,IF(L$10, IF(P88&gt;=M$8, 0, I88+MAIN_STGY[[#This Row],[RTN]]), I88+MAIN_STGY[[#This Row],[RTN]]))</f>
        <v>0</v>
      </c>
      <c r="J89" s="18">
        <f>MAIN_STGY[[#This Row],[RTN-TL]]-MAIN_STGY[[#This Row],[INS-TL]]</f>
        <v>-100</v>
      </c>
      <c r="K89" s="18">
        <f>IF(MAIN_STGY[[#This Row],[SNO]]=0,0,IF(L$10, IF(MAIN_STGY[[#This Row],[INS]]=0, 0, N88), N88))</f>
        <v>0</v>
      </c>
      <c r="L89" s="18">
        <f>MAIN_STGY[[#This Row],[INS]]</f>
        <v>0</v>
      </c>
      <c r="M89" s="18">
        <f>IF(MAIN_STGY[[#This Row],[WrL]]="Loss", (MAIN_STGY[[#This Row],[INS]]*(1 + P$8/100)), IF(MAIN_STGY[[#This Row],[WrL]]="Won", (0), 0))</f>
        <v>0</v>
      </c>
      <c r="N89" s="18">
        <f>IF(MAIN_STGY[[#This Row],[WrL]]="Loss", (MAIN_STGY[[#This Row],[PAM]]+MAIN_STGY[[#This Row],[LOS-TEN]]), IF(MAIN_STGY[[#This Row],[WrL]]="Won", (MAIN_STGY[[#This Row],[INS]]), 0))</f>
        <v>0</v>
      </c>
      <c r="O89" s="18">
        <f>MAIN_STGY[[#This Row],[PAPT]]/2</f>
        <v>0</v>
      </c>
      <c r="P8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89" s="97" t="str" cm="1">
        <f t="array" ref="R89">IF(DG$4,STGTL5[Strategy Name],"")</f>
        <v>Strategy 05</v>
      </c>
      <c r="S89" s="98" cm="1">
        <f t="array" ref="S89">IF(DG$4,STGTL5[Last Running Bet-on],"")</f>
        <v>0</v>
      </c>
      <c r="T89" s="99" cm="1">
        <f t="array" ref="T89">IF(DG$4,STGTL5[Last Running Value],"")</f>
        <v>100</v>
      </c>
      <c r="U89" s="85"/>
      <c r="V89" s="44"/>
      <c r="W89" s="55"/>
      <c r="X89" s="55"/>
      <c r="Z89" s="22"/>
      <c r="AB89" s="42">
        <f t="shared" si="12"/>
        <v>74</v>
      </c>
      <c r="AC89" s="12"/>
      <c r="AD89" s="18">
        <f>IF(STGY2[[#This Row],[SNO]]=0,0,IF(STGY2[[#This Row],[SNO]]=1,AJ$8,IF(AL$10, IF(AP88&gt;=AM$8,0,IF(AP88=0,AJ$8,AO88)), AO88)))</f>
        <v>0</v>
      </c>
      <c r="AE89" s="18" t="str">
        <f>IF(MAIN_STGY[[#This Row],[RSLT]]="","", MAIN_STGY[[#This Row],[RSLT]])</f>
        <v/>
      </c>
      <c r="AF8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8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89" s="18">
        <f>IF(STGY2[[#This Row],[SNO]]=0,0,IF(AL$10, IF(AP88&gt;=AM$8, 0, STGY2[[#This Row],[INS]]+AH88), STGY2[[#This Row],[INS]]+AH88))</f>
        <v>100</v>
      </c>
      <c r="AI89" s="18">
        <f>IF(STGY2[[#This Row],[SNO]]=0,0,IF(AL$10, IF(AP88&gt;=AM$8, 0, AI88+STGY2[[#This Row],[RTN]]), AI88+STGY2[[#This Row],[RTN]]))</f>
        <v>0</v>
      </c>
      <c r="AJ89" s="18">
        <f>STGY2[[#This Row],[RTN-TL]]-STGY2[[#This Row],[INS-TL]]</f>
        <v>-100</v>
      </c>
      <c r="AK89" s="18">
        <f>IF(STGY2[[#This Row],[SNO]]=0,0,IF(AL$10, IF(STGY2[[#This Row],[INS]]=0, 0, AN88), AN88))</f>
        <v>0</v>
      </c>
      <c r="AL89" s="18">
        <f>STGY2[[#This Row],[INS]]</f>
        <v>0</v>
      </c>
      <c r="AM89" s="18">
        <f>IF(STGY2[[#This Row],[WrL]]="Loss", (STGY2[[#This Row],[INS]]*(1 + AP$8/100)), IF(STGY2[[#This Row],[WrL]]="Won", (0), 0))</f>
        <v>0</v>
      </c>
      <c r="AN89" s="18">
        <f>IF(STGY2[[#This Row],[WrL]]="Loss", (STGY2[[#This Row],[PAM]]+STGY2[[#This Row],[LOS-TEN]]), IF(STGY2[[#This Row],[WrL]]="Won", (STGY2[[#This Row],[INS]]), 0))</f>
        <v>0</v>
      </c>
      <c r="AO89" s="18">
        <f>STGY2[[#This Row],[PAPT]]/2</f>
        <v>0</v>
      </c>
      <c r="AP89" s="43">
        <f>IF(STGY2[[#This Row],[SNO]]=0,0,IF(AL$10, IF(STGY2[[#This Row],[INS-TL]]=0, 0, STGY2[[#This Row],[PFT]]/STGY2[[#This Row],[INS-TL]]%), STGY2[[#This Row],[PFT]]/STGY2[[#This Row],[INS-TL]]%))</f>
        <v>-100</v>
      </c>
      <c r="AS89" s="20"/>
      <c r="AT89" s="21"/>
      <c r="AZ89" s="22"/>
      <c r="BB89" s="42">
        <f t="shared" si="13"/>
        <v>74</v>
      </c>
      <c r="BC89" s="12"/>
      <c r="BD89" s="18">
        <f>IF(STGY3[[#This Row],[SNO]]=0,0,IF(STGY3[[#This Row],[SNO]]=1,BJ$8,IF(BL$10, IF(BP88&gt;=BM$8,0,IF(BP88=0,BJ$8,BO88)), BO88)))</f>
        <v>0</v>
      </c>
      <c r="BE89" s="18" t="str">
        <f>IF(MAIN_STGY[[#This Row],[RSLT]]="","", MAIN_STGY[[#This Row],[RSLT]])</f>
        <v/>
      </c>
      <c r="BF8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8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89" s="18">
        <f>IF(STGY3[[#This Row],[SNO]]=0,0,IF(BL$10, IF(BP88&gt;=BM$8, 0, STGY3[[#This Row],[INS]]+BH88), STGY3[[#This Row],[INS]]+BH88))</f>
        <v>100</v>
      </c>
      <c r="BI89" s="18">
        <f>IF(STGY3[[#This Row],[SNO]]=0,0,IF(BL$10, IF(BP88&gt;=BM$8, 0, BI88+STGY3[[#This Row],[RTN]]), BI88+STGY3[[#This Row],[RTN]]))</f>
        <v>0</v>
      </c>
      <c r="BJ89" s="18">
        <f>STGY3[[#This Row],[RTN-TL]]-STGY3[[#This Row],[INS-TL]]</f>
        <v>-100</v>
      </c>
      <c r="BK89" s="18">
        <f>IF(STGY3[[#This Row],[SNO]]=0,0,IF(BL$10, IF(STGY3[[#This Row],[INS]]=0, 0, BN88), BN88))</f>
        <v>0</v>
      </c>
      <c r="BL89" s="18">
        <f>STGY3[[#This Row],[INS]]</f>
        <v>0</v>
      </c>
      <c r="BM89" s="18">
        <f>IF(STGY3[[#This Row],[WrL]]="Loss", (STGY3[[#This Row],[INS]]*(1 + BP$8/100)), IF(STGY3[[#This Row],[WrL]]="Won", (0), 0))</f>
        <v>0</v>
      </c>
      <c r="BN89" s="18">
        <f>IF(STGY3[[#This Row],[WrL]]="Loss", (STGY3[[#This Row],[PAM]]+STGY3[[#This Row],[LOS-TEN]]), IF(STGY3[[#This Row],[WrL]]="Won", (STGY3[[#This Row],[INS]]), 0))</f>
        <v>0</v>
      </c>
      <c r="BO89" s="18">
        <f>STGY3[[#This Row],[PAPT]]/2</f>
        <v>0</v>
      </c>
      <c r="BP89" s="43">
        <f>IF(STGY3[[#This Row],[SNO]]=0,0,IF(BL$10, IF(STGY3[[#This Row],[INS-TL]]=0, 0, STGY3[[#This Row],[PFT]]/STGY3[[#This Row],[INS-TL]]%), STGY3[[#This Row],[PFT]]/STGY3[[#This Row],[INS-TL]]%))</f>
        <v>-100</v>
      </c>
      <c r="BS89" s="20"/>
      <c r="BT89" s="21"/>
      <c r="BZ89" s="22"/>
      <c r="CB89" s="42">
        <f t="shared" si="14"/>
        <v>74</v>
      </c>
      <c r="CC89" s="12"/>
      <c r="CD89" s="18">
        <f>IF(STGY4[[#This Row],[SNO]]=0,0,IF(STGY4[[#This Row],[SNO]]=1,CJ$8,IF(CL$10, IF(CP88&gt;=CM$8,0,IF(CP88=0,CJ$8,CO88)), CO88)))</f>
        <v>0</v>
      </c>
      <c r="CE89" s="18" t="str">
        <f>IF(MAIN_STGY[[#This Row],[RSLT]]="","", MAIN_STGY[[#This Row],[RSLT]])</f>
        <v/>
      </c>
      <c r="CF8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8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89" s="18">
        <f>IF(STGY4[[#This Row],[SNO]]=0,0,IF(CL$10, IF(CP88&gt;=CM$8, 0, STGY4[[#This Row],[INS]]+CH88), STGY4[[#This Row],[INS]]+CH88))</f>
        <v>100</v>
      </c>
      <c r="CI89" s="18">
        <f>IF(STGY4[[#This Row],[SNO]]=0,0,IF(CL$10, IF(CP88&gt;=CM$8, 0, CI88+STGY4[[#This Row],[RTN]]), CI88+STGY4[[#This Row],[RTN]]))</f>
        <v>0</v>
      </c>
      <c r="CJ89" s="18">
        <f>STGY4[[#This Row],[RTN-TL]]-STGY4[[#This Row],[INS-TL]]</f>
        <v>-100</v>
      </c>
      <c r="CK89" s="18">
        <f>IF(STGY4[[#This Row],[SNO]]=0,0,IF(CL$10, IF(STGY4[[#This Row],[INS]]=0, 0, CN88), CN88))</f>
        <v>0</v>
      </c>
      <c r="CL89" s="18">
        <f>STGY4[[#This Row],[INS]]</f>
        <v>0</v>
      </c>
      <c r="CM89" s="18">
        <f>IF(STGY4[[#This Row],[WrL]]="Loss", (STGY4[[#This Row],[INS]]*(1 + CP$8/100)), IF(STGY4[[#This Row],[WrL]]="Won", (0), 0))</f>
        <v>0</v>
      </c>
      <c r="CN89" s="18">
        <f>IF(STGY4[[#This Row],[WrL]]="Loss", (STGY4[[#This Row],[PAM]]+STGY4[[#This Row],[LOS-TEN]]), IF(STGY4[[#This Row],[WrL]]="Won", (STGY4[[#This Row],[INS]]), 0))</f>
        <v>0</v>
      </c>
      <c r="CO89" s="18">
        <f>STGY4[[#This Row],[PAPT]]/2</f>
        <v>0</v>
      </c>
      <c r="CP89" s="43">
        <f>IF(STGY4[[#This Row],[SNO]]=0,0,IF(CL$10, IF(STGY4[[#This Row],[INS-TL]]=0, 0, STGY4[[#This Row],[PFT]]/STGY4[[#This Row],[INS-TL]]%), STGY4[[#This Row],[PFT]]/STGY4[[#This Row],[INS-TL]]%))</f>
        <v>-100</v>
      </c>
      <c r="CS89" s="20"/>
      <c r="CT89" s="21"/>
      <c r="CZ89" s="22"/>
      <c r="DB89" s="42">
        <f t="shared" si="15"/>
        <v>74</v>
      </c>
      <c r="DC89" s="12"/>
      <c r="DD89" s="18">
        <f>IF(STGY5[[#This Row],[SNO]]=0,0,IF(STGY5[[#This Row],[SNO]]=1,DJ$8,IF(DL$10, IF(DP88&gt;=DM$8,0,IF(DP88=0,DJ$8,DO88)), DO88)))</f>
        <v>0</v>
      </c>
      <c r="DE89" s="18" t="str">
        <f>IF(MAIN_STGY[[#This Row],[RSLT]]="","", MAIN_STGY[[#This Row],[RSLT]])</f>
        <v/>
      </c>
      <c r="DF8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8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89" s="18">
        <f>IF(STGY5[[#This Row],[SNO]]=0,0,IF(DL$10, IF(DP88&gt;=DM$8, 0, STGY5[[#This Row],[INS]]+DH88), STGY5[[#This Row],[INS]]+DH88))</f>
        <v>100</v>
      </c>
      <c r="DI89" s="18">
        <f>IF(STGY5[[#This Row],[SNO]]=0,0,IF(DL$10, IF(DP88&gt;=DM$8, 0, DI88+STGY5[[#This Row],[RTN]]), DI88+STGY5[[#This Row],[RTN]]))</f>
        <v>0</v>
      </c>
      <c r="DJ89" s="18">
        <f>STGY5[[#This Row],[RTN-TL]]-STGY5[[#This Row],[INS-TL]]</f>
        <v>-100</v>
      </c>
      <c r="DK89" s="18">
        <f>IF(STGY5[[#This Row],[SNO]]=0,0,IF(DL$10, IF(STGY5[[#This Row],[INS]]=0, 0, DN88), DN88))</f>
        <v>0</v>
      </c>
      <c r="DL89" s="18">
        <f>STGY5[[#This Row],[INS]]</f>
        <v>0</v>
      </c>
      <c r="DM89" s="18">
        <f>IF(STGY5[[#This Row],[WrL]]="Loss", (STGY5[[#This Row],[INS]]*(1 + DP$8/100)), IF(STGY5[[#This Row],[WrL]]="Won", (0), 0))</f>
        <v>0</v>
      </c>
      <c r="DN89" s="18">
        <f>IF(STGY5[[#This Row],[WrL]]="Loss", (STGY5[[#This Row],[PAM]]+STGY5[[#This Row],[LOS-TEN]]), IF(STGY5[[#This Row],[WrL]]="Won", (STGY5[[#This Row],[INS]]), 0))</f>
        <v>0</v>
      </c>
      <c r="DO89" s="18">
        <f>STGY5[[#This Row],[PAPT]]/2</f>
        <v>0</v>
      </c>
      <c r="DP89" s="43">
        <f>IF(STGY5[[#This Row],[SNO]]=0,0,IF(DL$10, IF(STGY5[[#This Row],[INS-TL]]=0, 0, STGY5[[#This Row],[PFT]]/STGY5[[#This Row],[INS-TL]]%), STGY5[[#This Row],[PFT]]/STGY5[[#This Row],[INS-TL]]%))</f>
        <v>-100</v>
      </c>
      <c r="DS89" s="20"/>
      <c r="DT89" s="21"/>
      <c r="DZ89" s="22"/>
      <c r="EB89" s="42">
        <f t="shared" si="16"/>
        <v>74</v>
      </c>
      <c r="EC89" s="12"/>
      <c r="ED89" s="18">
        <f>IF(STGY6[[#This Row],[SNO]]=0,0,IF(STGY6[[#This Row],[SNO]]=1,EJ$8,IF(EL$10, IF(EP88&gt;=EM$8,0,IF(EP88=0,EJ$8,EO88)), EO88)))</f>
        <v>0</v>
      </c>
      <c r="EE89" s="18" t="str">
        <f>IF(MAIN_STGY[[#This Row],[RSLT]]="","", MAIN_STGY[[#This Row],[RSLT]])</f>
        <v/>
      </c>
      <c r="EF8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8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89" s="18">
        <f>IF(STGY6[[#This Row],[SNO]]=0,0,IF(EL$10, IF(EP88&gt;=EM$8, 0, STGY6[[#This Row],[INS]]+EH88), STGY6[[#This Row],[INS]]+EH88))</f>
        <v>100</v>
      </c>
      <c r="EI89" s="18">
        <f>IF(STGY6[[#This Row],[SNO]]=0,0,IF(EL$10, IF(EP88&gt;=EM$8, 0, EI88+STGY6[[#This Row],[RTN]]), EI88+STGY6[[#This Row],[RTN]]))</f>
        <v>0</v>
      </c>
      <c r="EJ89" s="18">
        <f>STGY6[[#This Row],[RTN-TL]]-STGY6[[#This Row],[INS-TL]]</f>
        <v>-100</v>
      </c>
      <c r="EK89" s="18">
        <f>IF(STGY6[[#This Row],[SNO]]=0,0,IF(EL$10, IF(STGY6[[#This Row],[INS]]=0, 0, EN88), EN88))</f>
        <v>0</v>
      </c>
      <c r="EL89" s="18">
        <f>STGY6[[#This Row],[INS]]</f>
        <v>0</v>
      </c>
      <c r="EM89" s="18">
        <f>IF(STGY6[[#This Row],[WrL]]="Loss", (STGY6[[#This Row],[INS]]*(1 + EP$8/100)), IF(STGY6[[#This Row],[WrL]]="Won", (0), 0))</f>
        <v>0</v>
      </c>
      <c r="EN89" s="18">
        <f>IF(STGY6[[#This Row],[WrL]]="Loss", (STGY6[[#This Row],[PAM]]+STGY6[[#This Row],[LOS-TEN]]), IF(STGY6[[#This Row],[WrL]]="Won", (STGY6[[#This Row],[INS]]), 0))</f>
        <v>0</v>
      </c>
      <c r="EO89" s="18">
        <f>STGY6[[#This Row],[PAPT]]/2</f>
        <v>0</v>
      </c>
      <c r="EP89" s="43">
        <f>IF(STGY6[[#This Row],[SNO]]=0,0,IF(EL$10, IF(STGY6[[#This Row],[INS-TL]]=0, 0, STGY6[[#This Row],[PFT]]/STGY6[[#This Row],[INS-TL]]%), STGY6[[#This Row],[PFT]]/STGY6[[#This Row],[INS-TL]]%))</f>
        <v>-100</v>
      </c>
      <c r="ES89" s="20"/>
      <c r="ET89" s="21"/>
      <c r="EZ89" s="22"/>
      <c r="FB89" s="42">
        <f t="shared" si="17"/>
        <v>74</v>
      </c>
      <c r="FC89" s="12"/>
      <c r="FD89" s="18">
        <f>IF(STGY7[[#This Row],[SNO]]=0,0,IF(STGY7[[#This Row],[SNO]]=1,FJ$8,IF(FL$10, IF(FP88&gt;=FM$8,0,IF(FP88=0,FJ$8,FO88)), FO88)))</f>
        <v>0</v>
      </c>
      <c r="FE89" s="18" t="str">
        <f>IF(MAIN_STGY[[#This Row],[RSLT]]="","", MAIN_STGY[[#This Row],[RSLT]])</f>
        <v/>
      </c>
      <c r="FF8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8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89" s="18">
        <f>IF(STGY7[[#This Row],[SNO]]=0,0,IF(FL$10, IF(FP88&gt;=FM$8, 0, STGY7[[#This Row],[INS]]+FH88), STGY7[[#This Row],[INS]]+FH88))</f>
        <v>100</v>
      </c>
      <c r="FI89" s="18">
        <f>IF(STGY7[[#This Row],[SNO]]=0,0,IF(FL$10, IF(FP88&gt;=FM$8, 0, FI88+STGY7[[#This Row],[RTN]]), FI88+STGY7[[#This Row],[RTN]]))</f>
        <v>0</v>
      </c>
      <c r="FJ89" s="18">
        <f>STGY7[[#This Row],[RTN-TL]]-STGY7[[#This Row],[INS-TL]]</f>
        <v>-100</v>
      </c>
      <c r="FK89" s="18">
        <f>IF(STGY7[[#This Row],[SNO]]=0,0,IF(FL$10, IF(STGY7[[#This Row],[INS]]=0, 0, FN88), FN88))</f>
        <v>0</v>
      </c>
      <c r="FL89" s="18">
        <f>STGY7[[#This Row],[INS]]</f>
        <v>0</v>
      </c>
      <c r="FM89" s="18">
        <f>IF(STGY7[[#This Row],[WrL]]="Loss", (STGY7[[#This Row],[INS]]*(1 + FP$8/100)), IF(STGY7[[#This Row],[WrL]]="Won", (0), 0))</f>
        <v>0</v>
      </c>
      <c r="FN89" s="18">
        <f>IF(STGY7[[#This Row],[WrL]]="Loss", (STGY7[[#This Row],[PAM]]+STGY7[[#This Row],[LOS-TEN]]), IF(STGY7[[#This Row],[WrL]]="Won", (STGY7[[#This Row],[INS]]), 0))</f>
        <v>0</v>
      </c>
      <c r="FO89" s="18">
        <f>STGY7[[#This Row],[PAPT]]/2</f>
        <v>0</v>
      </c>
      <c r="FP89" s="43">
        <f>IF(STGY7[[#This Row],[SNO]]=0,0,IF(FL$10, IF(STGY7[[#This Row],[INS-TL]]=0, 0, STGY7[[#This Row],[PFT]]/STGY7[[#This Row],[INS-TL]]%), STGY7[[#This Row],[PFT]]/STGY7[[#This Row],[INS-TL]]%))</f>
        <v>-100</v>
      </c>
      <c r="FS89" s="20"/>
      <c r="FT89" s="21"/>
      <c r="FZ89" s="22"/>
      <c r="GB89" s="42">
        <f t="shared" si="18"/>
        <v>74</v>
      </c>
      <c r="GC89" s="12"/>
      <c r="GD89" s="18">
        <f>IF(STGY8[[#This Row],[SNO]]=0,0,IF(STGY8[[#This Row],[SNO]]=1,GJ$8,IF(GL$10, IF(GP88&gt;=GM$8,0,IF(GP88=0,GJ$8,GO88)), GO88)))</f>
        <v>0</v>
      </c>
      <c r="GE89" s="18" t="str">
        <f>IF(MAIN_STGY[[#This Row],[RSLT]]="","", MAIN_STGY[[#This Row],[RSLT]])</f>
        <v/>
      </c>
      <c r="GF8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8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89" s="18">
        <f>IF(STGY8[[#This Row],[SNO]]=0,0,IF(GL$10, IF(GP88&gt;=GM$8, 0, STGY8[[#This Row],[INS]]+GH88), STGY8[[#This Row],[INS]]+GH88))</f>
        <v>100</v>
      </c>
      <c r="GI89" s="18">
        <f>IF(STGY8[[#This Row],[SNO]]=0,0,IF(GL$10, IF(GP88&gt;=GM$8, 0, GI88+STGY8[[#This Row],[RTN]]), GI88+STGY8[[#This Row],[RTN]]))</f>
        <v>0</v>
      </c>
      <c r="GJ89" s="18">
        <f>STGY8[[#This Row],[RTN-TL]]-STGY8[[#This Row],[INS-TL]]</f>
        <v>-100</v>
      </c>
      <c r="GK89" s="18">
        <f>IF(STGY8[[#This Row],[SNO]]=0,0,IF(GL$10, IF(STGY8[[#This Row],[INS]]=0, 0, GN88), GN88))</f>
        <v>0</v>
      </c>
      <c r="GL89" s="18">
        <f>STGY8[[#This Row],[INS]]</f>
        <v>0</v>
      </c>
      <c r="GM89" s="18">
        <f>IF(STGY8[[#This Row],[WrL]]="Loss", (STGY8[[#This Row],[INS]]*(1 + GP$8/100)), IF(STGY8[[#This Row],[WrL]]="Won", (0), 0))</f>
        <v>0</v>
      </c>
      <c r="GN89" s="18">
        <f>IF(STGY8[[#This Row],[WrL]]="Loss", (STGY8[[#This Row],[PAM]]+STGY8[[#This Row],[LOS-TEN]]), IF(STGY8[[#This Row],[WrL]]="Won", (STGY8[[#This Row],[INS]]), 0))</f>
        <v>0</v>
      </c>
      <c r="GO89" s="18">
        <f>STGY8[[#This Row],[PAPT]]/2</f>
        <v>0</v>
      </c>
      <c r="GP89" s="43">
        <f>IF(STGY8[[#This Row],[SNO]]=0,0,IF(GL$10, IF(STGY8[[#This Row],[INS-TL]]=0, 0, STGY8[[#This Row],[PFT]]/STGY8[[#This Row],[INS-TL]]%), STGY8[[#This Row],[PFT]]/STGY8[[#This Row],[INS-TL]]%))</f>
        <v>-100</v>
      </c>
      <c r="GS89" s="20"/>
      <c r="GT89" s="21"/>
      <c r="GZ89" s="22"/>
      <c r="HB89" s="42">
        <f t="shared" si="19"/>
        <v>74</v>
      </c>
      <c r="HC89" s="12"/>
      <c r="HD89" s="18">
        <f>IF(STGY9[[#This Row],[SNO]]=0,0,IF(STGY9[[#This Row],[SNO]]=1,HJ$8,IF(HL$10, IF(HP88&gt;=HM$8,0,IF(HP88=0,HJ$8,HO88)), HO88)))</f>
        <v>0</v>
      </c>
      <c r="HE89" s="18" t="str">
        <f>IF(MAIN_STGY[[#This Row],[RSLT]]="","", MAIN_STGY[[#This Row],[RSLT]])</f>
        <v/>
      </c>
      <c r="HF8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8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89" s="18">
        <f>IF(STGY9[[#This Row],[SNO]]=0,0,IF(HL$10, IF(HP88&gt;=HM$8, 0, STGY9[[#This Row],[INS]]+HH88), STGY9[[#This Row],[INS]]+HH88))</f>
        <v>100</v>
      </c>
      <c r="HI89" s="18">
        <f>IF(STGY9[[#This Row],[SNO]]=0,0,IF(HL$10, IF(HP88&gt;=HM$8, 0, HI88+STGY9[[#This Row],[RTN]]), HI88+STGY9[[#This Row],[RTN]]))</f>
        <v>0</v>
      </c>
      <c r="HJ89" s="18">
        <f>STGY9[[#This Row],[RTN-TL]]-STGY9[[#This Row],[INS-TL]]</f>
        <v>-100</v>
      </c>
      <c r="HK89" s="18">
        <f>IF(STGY9[[#This Row],[SNO]]=0,0,IF(HL$10, IF(STGY9[[#This Row],[INS]]=0, 0, HN88), HN88))</f>
        <v>0</v>
      </c>
      <c r="HL89" s="18">
        <f>STGY9[[#This Row],[INS]]</f>
        <v>0</v>
      </c>
      <c r="HM89" s="18">
        <f>IF(STGY9[[#This Row],[WrL]]="Loss", (STGY9[[#This Row],[INS]]*(1 + HP$8/100)), IF(STGY9[[#This Row],[WrL]]="Won", (0), 0))</f>
        <v>0</v>
      </c>
      <c r="HN89" s="18">
        <f>IF(STGY9[[#This Row],[WrL]]="Loss", (STGY9[[#This Row],[PAM]]+STGY9[[#This Row],[LOS-TEN]]), IF(STGY9[[#This Row],[WrL]]="Won", (STGY9[[#This Row],[INS]]), 0))</f>
        <v>0</v>
      </c>
      <c r="HO89" s="18">
        <f>STGY9[[#This Row],[PAPT]]/2</f>
        <v>0</v>
      </c>
      <c r="HP89" s="43">
        <f>IF(STGY9[[#This Row],[SNO]]=0,0,IF(HL$10, IF(STGY9[[#This Row],[INS-TL]]=0, 0, STGY9[[#This Row],[PFT]]/STGY9[[#This Row],[INS-TL]]%), STGY9[[#This Row],[PFT]]/STGY9[[#This Row],[INS-TL]]%))</f>
        <v>-100</v>
      </c>
      <c r="HS89" s="20"/>
      <c r="HT89" s="21"/>
      <c r="HZ89" s="22"/>
      <c r="IB89" s="42">
        <f t="shared" si="20"/>
        <v>74</v>
      </c>
      <c r="IC89" s="12"/>
      <c r="ID89" s="18">
        <f>IF(STGY10[[#This Row],[SNO]]=0,0,IF(STGY10[[#This Row],[SNO]]=1,IJ$8,IF(IL$10, IF(IP88&gt;=IM$8,0,IF(IP88=0,IJ$8,IO88)), IO88)))</f>
        <v>0</v>
      </c>
      <c r="IE89" s="18" t="str">
        <f>IF(MAIN_STGY[[#This Row],[RSLT]]="","", MAIN_STGY[[#This Row],[RSLT]])</f>
        <v/>
      </c>
      <c r="IF8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8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89" s="18">
        <f>IF(STGY10[[#This Row],[SNO]]=0,0,IF(IL$10, IF(IP88&gt;=IM$8, 0, STGY10[[#This Row],[INS]]+IH88), STGY10[[#This Row],[INS]]+IH88))</f>
        <v>100</v>
      </c>
      <c r="II89" s="18">
        <f>IF(STGY10[[#This Row],[SNO]]=0,0,IF(IL$10, IF(IP88&gt;=IM$8, 0, II88+STGY10[[#This Row],[RTN]]), II88+STGY10[[#This Row],[RTN]]))</f>
        <v>0</v>
      </c>
      <c r="IJ89" s="18">
        <f>STGY10[[#This Row],[RTN-TL]]-STGY10[[#This Row],[INS-TL]]</f>
        <v>-100</v>
      </c>
      <c r="IK89" s="18">
        <f>IF(STGY10[[#This Row],[SNO]]=0,0,IF(IL$10, IF(STGY10[[#This Row],[INS]]=0, 0, IN88), IN88))</f>
        <v>0</v>
      </c>
      <c r="IL89" s="18">
        <f>STGY10[[#This Row],[INS]]</f>
        <v>0</v>
      </c>
      <c r="IM89" s="18">
        <f>IF(STGY10[[#This Row],[WrL]]="Loss", (STGY10[[#This Row],[INS]]*(1 + IP$8/100)), IF(STGY10[[#This Row],[WrL]]="Won", (0), 0))</f>
        <v>0</v>
      </c>
      <c r="IN89" s="18">
        <f>IF(STGY10[[#This Row],[WrL]]="Loss", (STGY10[[#This Row],[PAM]]+STGY10[[#This Row],[LOS-TEN]]), IF(STGY10[[#This Row],[WrL]]="Won", (STGY10[[#This Row],[INS]]), 0))</f>
        <v>0</v>
      </c>
      <c r="IO89" s="18">
        <f>STGY10[[#This Row],[PAPT]]/2</f>
        <v>0</v>
      </c>
      <c r="IP89" s="43">
        <f>IF(STGY10[[#This Row],[SNO]]=0,0,IF(IL$10, IF(STGY10[[#This Row],[INS-TL]]=0, 0, STGY10[[#This Row],[PFT]]/STGY10[[#This Row],[INS-TL]]%), STGY10[[#This Row],[PFT]]/STGY10[[#This Row],[INS-TL]]%))</f>
        <v>-100</v>
      </c>
      <c r="IS89" s="20"/>
      <c r="IT89" s="21"/>
      <c r="IZ89" s="22"/>
    </row>
    <row r="90" spans="2:260" ht="15.65" x14ac:dyDescent="0.3">
      <c r="B90" s="89">
        <f t="shared" si="11"/>
        <v>75</v>
      </c>
      <c r="C90" s="12"/>
      <c r="D90" s="18">
        <f>IF(MAIN_STGY[[#This Row],[SNO]]=0,0,IF(MAIN_STGY[[#This Row],[SNO]]=1,J$8,IF(L$10, IF(P89&gt;=M$8,0,IF(P89=0,J$8,O89)), O89)))</f>
        <v>0</v>
      </c>
      <c r="E90" s="12"/>
      <c r="F9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0" s="18">
        <f>IF(MAIN_STGY[[#This Row],[SNO]]=0,0,IF(L$10, IF(P89&gt;=M$8, 0, MAIN_STGY[[#This Row],[INS]]+H89), MAIN_STGY[[#This Row],[INS]]+H89))</f>
        <v>100</v>
      </c>
      <c r="I90" s="18">
        <f>IF(MAIN_STGY[[#This Row],[SNO]]=0,0,IF(L$10, IF(P89&gt;=M$8, 0, I89+MAIN_STGY[[#This Row],[RTN]]), I89+MAIN_STGY[[#This Row],[RTN]]))</f>
        <v>0</v>
      </c>
      <c r="J90" s="18">
        <f>MAIN_STGY[[#This Row],[RTN-TL]]-MAIN_STGY[[#This Row],[INS-TL]]</f>
        <v>-100</v>
      </c>
      <c r="K90" s="18">
        <f>IF(MAIN_STGY[[#This Row],[SNO]]=0,0,IF(L$10, IF(MAIN_STGY[[#This Row],[INS]]=0, 0, N89), N89))</f>
        <v>0</v>
      </c>
      <c r="L90" s="18">
        <f>MAIN_STGY[[#This Row],[INS]]</f>
        <v>0</v>
      </c>
      <c r="M90" s="18">
        <f>IF(MAIN_STGY[[#This Row],[WrL]]="Loss", (MAIN_STGY[[#This Row],[INS]]*(1 + P$8/100)), IF(MAIN_STGY[[#This Row],[WrL]]="Won", (0), 0))</f>
        <v>0</v>
      </c>
      <c r="N90" s="18">
        <f>IF(MAIN_STGY[[#This Row],[WrL]]="Loss", (MAIN_STGY[[#This Row],[PAM]]+MAIN_STGY[[#This Row],[LOS-TEN]]), IF(MAIN_STGY[[#This Row],[WrL]]="Won", (MAIN_STGY[[#This Row],[INS]]), 0))</f>
        <v>0</v>
      </c>
      <c r="O90" s="18">
        <f>MAIN_STGY[[#This Row],[PAPT]]/2</f>
        <v>0</v>
      </c>
      <c r="P9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90" s="97" t="str" cm="1">
        <f t="array" ref="R90">IF(EG$4,STGTL6[Strategy Name],"")</f>
        <v>Strategy 06</v>
      </c>
      <c r="S90" s="98" cm="1">
        <f t="array" ref="S90">IF(EG$4,STGTL6[Last Running Bet-on],"")</f>
        <v>0</v>
      </c>
      <c r="T90" s="99" cm="1">
        <f t="array" ref="T90">IF(EG$4,STGTL6[Last Running Value],"")</f>
        <v>100</v>
      </c>
      <c r="U90" s="85"/>
      <c r="V90" s="44"/>
      <c r="W90" s="55"/>
      <c r="X90" s="55"/>
      <c r="Z90" s="22"/>
      <c r="AB90" s="42">
        <f t="shared" si="12"/>
        <v>75</v>
      </c>
      <c r="AC90" s="12"/>
      <c r="AD90" s="18">
        <f>IF(STGY2[[#This Row],[SNO]]=0,0,IF(STGY2[[#This Row],[SNO]]=1,AJ$8,IF(AL$10, IF(AP89&gt;=AM$8,0,IF(AP89=0,AJ$8,AO89)), AO89)))</f>
        <v>0</v>
      </c>
      <c r="AE90" s="18" t="str">
        <f>IF(MAIN_STGY[[#This Row],[RSLT]]="","", MAIN_STGY[[#This Row],[RSLT]])</f>
        <v/>
      </c>
      <c r="AF9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0" s="18">
        <f>IF(STGY2[[#This Row],[SNO]]=0,0,IF(AL$10, IF(AP89&gt;=AM$8, 0, STGY2[[#This Row],[INS]]+AH89), STGY2[[#This Row],[INS]]+AH89))</f>
        <v>100</v>
      </c>
      <c r="AI90" s="18">
        <f>IF(STGY2[[#This Row],[SNO]]=0,0,IF(AL$10, IF(AP89&gt;=AM$8, 0, AI89+STGY2[[#This Row],[RTN]]), AI89+STGY2[[#This Row],[RTN]]))</f>
        <v>0</v>
      </c>
      <c r="AJ90" s="18">
        <f>STGY2[[#This Row],[RTN-TL]]-STGY2[[#This Row],[INS-TL]]</f>
        <v>-100</v>
      </c>
      <c r="AK90" s="18">
        <f>IF(STGY2[[#This Row],[SNO]]=0,0,IF(AL$10, IF(STGY2[[#This Row],[INS]]=0, 0, AN89), AN89))</f>
        <v>0</v>
      </c>
      <c r="AL90" s="18">
        <f>STGY2[[#This Row],[INS]]</f>
        <v>0</v>
      </c>
      <c r="AM90" s="18">
        <f>IF(STGY2[[#This Row],[WrL]]="Loss", (STGY2[[#This Row],[INS]]*(1 + AP$8/100)), IF(STGY2[[#This Row],[WrL]]="Won", (0), 0))</f>
        <v>0</v>
      </c>
      <c r="AN90" s="18">
        <f>IF(STGY2[[#This Row],[WrL]]="Loss", (STGY2[[#This Row],[PAM]]+STGY2[[#This Row],[LOS-TEN]]), IF(STGY2[[#This Row],[WrL]]="Won", (STGY2[[#This Row],[INS]]), 0))</f>
        <v>0</v>
      </c>
      <c r="AO90" s="18">
        <f>STGY2[[#This Row],[PAPT]]/2</f>
        <v>0</v>
      </c>
      <c r="AP90" s="43">
        <f>IF(STGY2[[#This Row],[SNO]]=0,0,IF(AL$10, IF(STGY2[[#This Row],[INS-TL]]=0, 0, STGY2[[#This Row],[PFT]]/STGY2[[#This Row],[INS-TL]]%), STGY2[[#This Row],[PFT]]/STGY2[[#This Row],[INS-TL]]%))</f>
        <v>-100</v>
      </c>
      <c r="AS90" s="20"/>
      <c r="AT90" s="21"/>
      <c r="AZ90" s="22"/>
      <c r="BB90" s="42">
        <f t="shared" si="13"/>
        <v>75</v>
      </c>
      <c r="BC90" s="12"/>
      <c r="BD90" s="18">
        <f>IF(STGY3[[#This Row],[SNO]]=0,0,IF(STGY3[[#This Row],[SNO]]=1,BJ$8,IF(BL$10, IF(BP89&gt;=BM$8,0,IF(BP89=0,BJ$8,BO89)), BO89)))</f>
        <v>0</v>
      </c>
      <c r="BE90" s="18" t="str">
        <f>IF(MAIN_STGY[[#This Row],[RSLT]]="","", MAIN_STGY[[#This Row],[RSLT]])</f>
        <v/>
      </c>
      <c r="BF9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0" s="18">
        <f>IF(STGY3[[#This Row],[SNO]]=0,0,IF(BL$10, IF(BP89&gt;=BM$8, 0, STGY3[[#This Row],[INS]]+BH89), STGY3[[#This Row],[INS]]+BH89))</f>
        <v>100</v>
      </c>
      <c r="BI90" s="18">
        <f>IF(STGY3[[#This Row],[SNO]]=0,0,IF(BL$10, IF(BP89&gt;=BM$8, 0, BI89+STGY3[[#This Row],[RTN]]), BI89+STGY3[[#This Row],[RTN]]))</f>
        <v>0</v>
      </c>
      <c r="BJ90" s="18">
        <f>STGY3[[#This Row],[RTN-TL]]-STGY3[[#This Row],[INS-TL]]</f>
        <v>-100</v>
      </c>
      <c r="BK90" s="18">
        <f>IF(STGY3[[#This Row],[SNO]]=0,0,IF(BL$10, IF(STGY3[[#This Row],[INS]]=0, 0, BN89), BN89))</f>
        <v>0</v>
      </c>
      <c r="BL90" s="18">
        <f>STGY3[[#This Row],[INS]]</f>
        <v>0</v>
      </c>
      <c r="BM90" s="18">
        <f>IF(STGY3[[#This Row],[WrL]]="Loss", (STGY3[[#This Row],[INS]]*(1 + BP$8/100)), IF(STGY3[[#This Row],[WrL]]="Won", (0), 0))</f>
        <v>0</v>
      </c>
      <c r="BN90" s="18">
        <f>IF(STGY3[[#This Row],[WrL]]="Loss", (STGY3[[#This Row],[PAM]]+STGY3[[#This Row],[LOS-TEN]]), IF(STGY3[[#This Row],[WrL]]="Won", (STGY3[[#This Row],[INS]]), 0))</f>
        <v>0</v>
      </c>
      <c r="BO90" s="18">
        <f>STGY3[[#This Row],[PAPT]]/2</f>
        <v>0</v>
      </c>
      <c r="BP90" s="43">
        <f>IF(STGY3[[#This Row],[SNO]]=0,0,IF(BL$10, IF(STGY3[[#This Row],[INS-TL]]=0, 0, STGY3[[#This Row],[PFT]]/STGY3[[#This Row],[INS-TL]]%), STGY3[[#This Row],[PFT]]/STGY3[[#This Row],[INS-TL]]%))</f>
        <v>-100</v>
      </c>
      <c r="BS90" s="20"/>
      <c r="BT90" s="21"/>
      <c r="BZ90" s="22"/>
      <c r="CB90" s="42">
        <f t="shared" si="14"/>
        <v>75</v>
      </c>
      <c r="CC90" s="12"/>
      <c r="CD90" s="18">
        <f>IF(STGY4[[#This Row],[SNO]]=0,0,IF(STGY4[[#This Row],[SNO]]=1,CJ$8,IF(CL$10, IF(CP89&gt;=CM$8,0,IF(CP89=0,CJ$8,CO89)), CO89)))</f>
        <v>0</v>
      </c>
      <c r="CE90" s="18" t="str">
        <f>IF(MAIN_STGY[[#This Row],[RSLT]]="","", MAIN_STGY[[#This Row],[RSLT]])</f>
        <v/>
      </c>
      <c r="CF9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0" s="18">
        <f>IF(STGY4[[#This Row],[SNO]]=0,0,IF(CL$10, IF(CP89&gt;=CM$8, 0, STGY4[[#This Row],[INS]]+CH89), STGY4[[#This Row],[INS]]+CH89))</f>
        <v>100</v>
      </c>
      <c r="CI90" s="18">
        <f>IF(STGY4[[#This Row],[SNO]]=0,0,IF(CL$10, IF(CP89&gt;=CM$8, 0, CI89+STGY4[[#This Row],[RTN]]), CI89+STGY4[[#This Row],[RTN]]))</f>
        <v>0</v>
      </c>
      <c r="CJ90" s="18">
        <f>STGY4[[#This Row],[RTN-TL]]-STGY4[[#This Row],[INS-TL]]</f>
        <v>-100</v>
      </c>
      <c r="CK90" s="18">
        <f>IF(STGY4[[#This Row],[SNO]]=0,0,IF(CL$10, IF(STGY4[[#This Row],[INS]]=0, 0, CN89), CN89))</f>
        <v>0</v>
      </c>
      <c r="CL90" s="18">
        <f>STGY4[[#This Row],[INS]]</f>
        <v>0</v>
      </c>
      <c r="CM90" s="18">
        <f>IF(STGY4[[#This Row],[WrL]]="Loss", (STGY4[[#This Row],[INS]]*(1 + CP$8/100)), IF(STGY4[[#This Row],[WrL]]="Won", (0), 0))</f>
        <v>0</v>
      </c>
      <c r="CN90" s="18">
        <f>IF(STGY4[[#This Row],[WrL]]="Loss", (STGY4[[#This Row],[PAM]]+STGY4[[#This Row],[LOS-TEN]]), IF(STGY4[[#This Row],[WrL]]="Won", (STGY4[[#This Row],[INS]]), 0))</f>
        <v>0</v>
      </c>
      <c r="CO90" s="18">
        <f>STGY4[[#This Row],[PAPT]]/2</f>
        <v>0</v>
      </c>
      <c r="CP90" s="43">
        <f>IF(STGY4[[#This Row],[SNO]]=0,0,IF(CL$10, IF(STGY4[[#This Row],[INS-TL]]=0, 0, STGY4[[#This Row],[PFT]]/STGY4[[#This Row],[INS-TL]]%), STGY4[[#This Row],[PFT]]/STGY4[[#This Row],[INS-TL]]%))</f>
        <v>-100</v>
      </c>
      <c r="CS90" s="20"/>
      <c r="CT90" s="21"/>
      <c r="CZ90" s="22"/>
      <c r="DB90" s="42">
        <f t="shared" si="15"/>
        <v>75</v>
      </c>
      <c r="DC90" s="12"/>
      <c r="DD90" s="18">
        <f>IF(STGY5[[#This Row],[SNO]]=0,0,IF(STGY5[[#This Row],[SNO]]=1,DJ$8,IF(DL$10, IF(DP89&gt;=DM$8,0,IF(DP89=0,DJ$8,DO89)), DO89)))</f>
        <v>0</v>
      </c>
      <c r="DE90" s="18" t="str">
        <f>IF(MAIN_STGY[[#This Row],[RSLT]]="","", MAIN_STGY[[#This Row],[RSLT]])</f>
        <v/>
      </c>
      <c r="DF9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0" s="18">
        <f>IF(STGY5[[#This Row],[SNO]]=0,0,IF(DL$10, IF(DP89&gt;=DM$8, 0, STGY5[[#This Row],[INS]]+DH89), STGY5[[#This Row],[INS]]+DH89))</f>
        <v>100</v>
      </c>
      <c r="DI90" s="18">
        <f>IF(STGY5[[#This Row],[SNO]]=0,0,IF(DL$10, IF(DP89&gt;=DM$8, 0, DI89+STGY5[[#This Row],[RTN]]), DI89+STGY5[[#This Row],[RTN]]))</f>
        <v>0</v>
      </c>
      <c r="DJ90" s="18">
        <f>STGY5[[#This Row],[RTN-TL]]-STGY5[[#This Row],[INS-TL]]</f>
        <v>-100</v>
      </c>
      <c r="DK90" s="18">
        <f>IF(STGY5[[#This Row],[SNO]]=0,0,IF(DL$10, IF(STGY5[[#This Row],[INS]]=0, 0, DN89), DN89))</f>
        <v>0</v>
      </c>
      <c r="DL90" s="18">
        <f>STGY5[[#This Row],[INS]]</f>
        <v>0</v>
      </c>
      <c r="DM90" s="18">
        <f>IF(STGY5[[#This Row],[WrL]]="Loss", (STGY5[[#This Row],[INS]]*(1 + DP$8/100)), IF(STGY5[[#This Row],[WrL]]="Won", (0), 0))</f>
        <v>0</v>
      </c>
      <c r="DN90" s="18">
        <f>IF(STGY5[[#This Row],[WrL]]="Loss", (STGY5[[#This Row],[PAM]]+STGY5[[#This Row],[LOS-TEN]]), IF(STGY5[[#This Row],[WrL]]="Won", (STGY5[[#This Row],[INS]]), 0))</f>
        <v>0</v>
      </c>
      <c r="DO90" s="18">
        <f>STGY5[[#This Row],[PAPT]]/2</f>
        <v>0</v>
      </c>
      <c r="DP90" s="43">
        <f>IF(STGY5[[#This Row],[SNO]]=0,0,IF(DL$10, IF(STGY5[[#This Row],[INS-TL]]=0, 0, STGY5[[#This Row],[PFT]]/STGY5[[#This Row],[INS-TL]]%), STGY5[[#This Row],[PFT]]/STGY5[[#This Row],[INS-TL]]%))</f>
        <v>-100</v>
      </c>
      <c r="DS90" s="20"/>
      <c r="DT90" s="21"/>
      <c r="DZ90" s="22"/>
      <c r="EB90" s="42">
        <f t="shared" si="16"/>
        <v>75</v>
      </c>
      <c r="EC90" s="12"/>
      <c r="ED90" s="18">
        <f>IF(STGY6[[#This Row],[SNO]]=0,0,IF(STGY6[[#This Row],[SNO]]=1,EJ$8,IF(EL$10, IF(EP89&gt;=EM$8,0,IF(EP89=0,EJ$8,EO89)), EO89)))</f>
        <v>0</v>
      </c>
      <c r="EE90" s="18" t="str">
        <f>IF(MAIN_STGY[[#This Row],[RSLT]]="","", MAIN_STGY[[#This Row],[RSLT]])</f>
        <v/>
      </c>
      <c r="EF9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0" s="18">
        <f>IF(STGY6[[#This Row],[SNO]]=0,0,IF(EL$10, IF(EP89&gt;=EM$8, 0, STGY6[[#This Row],[INS]]+EH89), STGY6[[#This Row],[INS]]+EH89))</f>
        <v>100</v>
      </c>
      <c r="EI90" s="18">
        <f>IF(STGY6[[#This Row],[SNO]]=0,0,IF(EL$10, IF(EP89&gt;=EM$8, 0, EI89+STGY6[[#This Row],[RTN]]), EI89+STGY6[[#This Row],[RTN]]))</f>
        <v>0</v>
      </c>
      <c r="EJ90" s="18">
        <f>STGY6[[#This Row],[RTN-TL]]-STGY6[[#This Row],[INS-TL]]</f>
        <v>-100</v>
      </c>
      <c r="EK90" s="18">
        <f>IF(STGY6[[#This Row],[SNO]]=0,0,IF(EL$10, IF(STGY6[[#This Row],[INS]]=0, 0, EN89), EN89))</f>
        <v>0</v>
      </c>
      <c r="EL90" s="18">
        <f>STGY6[[#This Row],[INS]]</f>
        <v>0</v>
      </c>
      <c r="EM90" s="18">
        <f>IF(STGY6[[#This Row],[WrL]]="Loss", (STGY6[[#This Row],[INS]]*(1 + EP$8/100)), IF(STGY6[[#This Row],[WrL]]="Won", (0), 0))</f>
        <v>0</v>
      </c>
      <c r="EN90" s="18">
        <f>IF(STGY6[[#This Row],[WrL]]="Loss", (STGY6[[#This Row],[PAM]]+STGY6[[#This Row],[LOS-TEN]]), IF(STGY6[[#This Row],[WrL]]="Won", (STGY6[[#This Row],[INS]]), 0))</f>
        <v>0</v>
      </c>
      <c r="EO90" s="18">
        <f>STGY6[[#This Row],[PAPT]]/2</f>
        <v>0</v>
      </c>
      <c r="EP90" s="43">
        <f>IF(STGY6[[#This Row],[SNO]]=0,0,IF(EL$10, IF(STGY6[[#This Row],[INS-TL]]=0, 0, STGY6[[#This Row],[PFT]]/STGY6[[#This Row],[INS-TL]]%), STGY6[[#This Row],[PFT]]/STGY6[[#This Row],[INS-TL]]%))</f>
        <v>-100</v>
      </c>
      <c r="ES90" s="20"/>
      <c r="ET90" s="21"/>
      <c r="EZ90" s="22"/>
      <c r="FB90" s="42">
        <f t="shared" si="17"/>
        <v>75</v>
      </c>
      <c r="FC90" s="12"/>
      <c r="FD90" s="18">
        <f>IF(STGY7[[#This Row],[SNO]]=0,0,IF(STGY7[[#This Row],[SNO]]=1,FJ$8,IF(FL$10, IF(FP89&gt;=FM$8,0,IF(FP89=0,FJ$8,FO89)), FO89)))</f>
        <v>0</v>
      </c>
      <c r="FE90" s="18" t="str">
        <f>IF(MAIN_STGY[[#This Row],[RSLT]]="","", MAIN_STGY[[#This Row],[RSLT]])</f>
        <v/>
      </c>
      <c r="FF9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0" s="18">
        <f>IF(STGY7[[#This Row],[SNO]]=0,0,IF(FL$10, IF(FP89&gt;=FM$8, 0, STGY7[[#This Row],[INS]]+FH89), STGY7[[#This Row],[INS]]+FH89))</f>
        <v>100</v>
      </c>
      <c r="FI90" s="18">
        <f>IF(STGY7[[#This Row],[SNO]]=0,0,IF(FL$10, IF(FP89&gt;=FM$8, 0, FI89+STGY7[[#This Row],[RTN]]), FI89+STGY7[[#This Row],[RTN]]))</f>
        <v>0</v>
      </c>
      <c r="FJ90" s="18">
        <f>STGY7[[#This Row],[RTN-TL]]-STGY7[[#This Row],[INS-TL]]</f>
        <v>-100</v>
      </c>
      <c r="FK90" s="18">
        <f>IF(STGY7[[#This Row],[SNO]]=0,0,IF(FL$10, IF(STGY7[[#This Row],[INS]]=0, 0, FN89), FN89))</f>
        <v>0</v>
      </c>
      <c r="FL90" s="18">
        <f>STGY7[[#This Row],[INS]]</f>
        <v>0</v>
      </c>
      <c r="FM90" s="18">
        <f>IF(STGY7[[#This Row],[WrL]]="Loss", (STGY7[[#This Row],[INS]]*(1 + FP$8/100)), IF(STGY7[[#This Row],[WrL]]="Won", (0), 0))</f>
        <v>0</v>
      </c>
      <c r="FN90" s="18">
        <f>IF(STGY7[[#This Row],[WrL]]="Loss", (STGY7[[#This Row],[PAM]]+STGY7[[#This Row],[LOS-TEN]]), IF(STGY7[[#This Row],[WrL]]="Won", (STGY7[[#This Row],[INS]]), 0))</f>
        <v>0</v>
      </c>
      <c r="FO90" s="18">
        <f>STGY7[[#This Row],[PAPT]]/2</f>
        <v>0</v>
      </c>
      <c r="FP90" s="43">
        <f>IF(STGY7[[#This Row],[SNO]]=0,0,IF(FL$10, IF(STGY7[[#This Row],[INS-TL]]=0, 0, STGY7[[#This Row],[PFT]]/STGY7[[#This Row],[INS-TL]]%), STGY7[[#This Row],[PFT]]/STGY7[[#This Row],[INS-TL]]%))</f>
        <v>-100</v>
      </c>
      <c r="FS90" s="20"/>
      <c r="FT90" s="21"/>
      <c r="FZ90" s="22"/>
      <c r="GB90" s="42">
        <f t="shared" si="18"/>
        <v>75</v>
      </c>
      <c r="GC90" s="12"/>
      <c r="GD90" s="18">
        <f>IF(STGY8[[#This Row],[SNO]]=0,0,IF(STGY8[[#This Row],[SNO]]=1,GJ$8,IF(GL$10, IF(GP89&gt;=GM$8,0,IF(GP89=0,GJ$8,GO89)), GO89)))</f>
        <v>0</v>
      </c>
      <c r="GE90" s="18" t="str">
        <f>IF(MAIN_STGY[[#This Row],[RSLT]]="","", MAIN_STGY[[#This Row],[RSLT]])</f>
        <v/>
      </c>
      <c r="GF9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0" s="18">
        <f>IF(STGY8[[#This Row],[SNO]]=0,0,IF(GL$10, IF(GP89&gt;=GM$8, 0, STGY8[[#This Row],[INS]]+GH89), STGY8[[#This Row],[INS]]+GH89))</f>
        <v>100</v>
      </c>
      <c r="GI90" s="18">
        <f>IF(STGY8[[#This Row],[SNO]]=0,0,IF(GL$10, IF(GP89&gt;=GM$8, 0, GI89+STGY8[[#This Row],[RTN]]), GI89+STGY8[[#This Row],[RTN]]))</f>
        <v>0</v>
      </c>
      <c r="GJ90" s="18">
        <f>STGY8[[#This Row],[RTN-TL]]-STGY8[[#This Row],[INS-TL]]</f>
        <v>-100</v>
      </c>
      <c r="GK90" s="18">
        <f>IF(STGY8[[#This Row],[SNO]]=0,0,IF(GL$10, IF(STGY8[[#This Row],[INS]]=0, 0, GN89), GN89))</f>
        <v>0</v>
      </c>
      <c r="GL90" s="18">
        <f>STGY8[[#This Row],[INS]]</f>
        <v>0</v>
      </c>
      <c r="GM90" s="18">
        <f>IF(STGY8[[#This Row],[WrL]]="Loss", (STGY8[[#This Row],[INS]]*(1 + GP$8/100)), IF(STGY8[[#This Row],[WrL]]="Won", (0), 0))</f>
        <v>0</v>
      </c>
      <c r="GN90" s="18">
        <f>IF(STGY8[[#This Row],[WrL]]="Loss", (STGY8[[#This Row],[PAM]]+STGY8[[#This Row],[LOS-TEN]]), IF(STGY8[[#This Row],[WrL]]="Won", (STGY8[[#This Row],[INS]]), 0))</f>
        <v>0</v>
      </c>
      <c r="GO90" s="18">
        <f>STGY8[[#This Row],[PAPT]]/2</f>
        <v>0</v>
      </c>
      <c r="GP90" s="43">
        <f>IF(STGY8[[#This Row],[SNO]]=0,0,IF(GL$10, IF(STGY8[[#This Row],[INS-TL]]=0, 0, STGY8[[#This Row],[PFT]]/STGY8[[#This Row],[INS-TL]]%), STGY8[[#This Row],[PFT]]/STGY8[[#This Row],[INS-TL]]%))</f>
        <v>-100</v>
      </c>
      <c r="GS90" s="20"/>
      <c r="GT90" s="21"/>
      <c r="GZ90" s="22"/>
      <c r="HB90" s="42">
        <f t="shared" si="19"/>
        <v>75</v>
      </c>
      <c r="HC90" s="12"/>
      <c r="HD90" s="18">
        <f>IF(STGY9[[#This Row],[SNO]]=0,0,IF(STGY9[[#This Row],[SNO]]=1,HJ$8,IF(HL$10, IF(HP89&gt;=HM$8,0,IF(HP89=0,HJ$8,HO89)), HO89)))</f>
        <v>0</v>
      </c>
      <c r="HE90" s="18" t="str">
        <f>IF(MAIN_STGY[[#This Row],[RSLT]]="","", MAIN_STGY[[#This Row],[RSLT]])</f>
        <v/>
      </c>
      <c r="HF9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0" s="18">
        <f>IF(STGY9[[#This Row],[SNO]]=0,0,IF(HL$10, IF(HP89&gt;=HM$8, 0, STGY9[[#This Row],[INS]]+HH89), STGY9[[#This Row],[INS]]+HH89))</f>
        <v>100</v>
      </c>
      <c r="HI90" s="18">
        <f>IF(STGY9[[#This Row],[SNO]]=0,0,IF(HL$10, IF(HP89&gt;=HM$8, 0, HI89+STGY9[[#This Row],[RTN]]), HI89+STGY9[[#This Row],[RTN]]))</f>
        <v>0</v>
      </c>
      <c r="HJ90" s="18">
        <f>STGY9[[#This Row],[RTN-TL]]-STGY9[[#This Row],[INS-TL]]</f>
        <v>-100</v>
      </c>
      <c r="HK90" s="18">
        <f>IF(STGY9[[#This Row],[SNO]]=0,0,IF(HL$10, IF(STGY9[[#This Row],[INS]]=0, 0, HN89), HN89))</f>
        <v>0</v>
      </c>
      <c r="HL90" s="18">
        <f>STGY9[[#This Row],[INS]]</f>
        <v>0</v>
      </c>
      <c r="HM90" s="18">
        <f>IF(STGY9[[#This Row],[WrL]]="Loss", (STGY9[[#This Row],[INS]]*(1 + HP$8/100)), IF(STGY9[[#This Row],[WrL]]="Won", (0), 0))</f>
        <v>0</v>
      </c>
      <c r="HN90" s="18">
        <f>IF(STGY9[[#This Row],[WrL]]="Loss", (STGY9[[#This Row],[PAM]]+STGY9[[#This Row],[LOS-TEN]]), IF(STGY9[[#This Row],[WrL]]="Won", (STGY9[[#This Row],[INS]]), 0))</f>
        <v>0</v>
      </c>
      <c r="HO90" s="18">
        <f>STGY9[[#This Row],[PAPT]]/2</f>
        <v>0</v>
      </c>
      <c r="HP90" s="43">
        <f>IF(STGY9[[#This Row],[SNO]]=0,0,IF(HL$10, IF(STGY9[[#This Row],[INS-TL]]=0, 0, STGY9[[#This Row],[PFT]]/STGY9[[#This Row],[INS-TL]]%), STGY9[[#This Row],[PFT]]/STGY9[[#This Row],[INS-TL]]%))</f>
        <v>-100</v>
      </c>
      <c r="HS90" s="20"/>
      <c r="HT90" s="21"/>
      <c r="HZ90" s="22"/>
      <c r="IB90" s="42">
        <f t="shared" si="20"/>
        <v>75</v>
      </c>
      <c r="IC90" s="12"/>
      <c r="ID90" s="18">
        <f>IF(STGY10[[#This Row],[SNO]]=0,0,IF(STGY10[[#This Row],[SNO]]=1,IJ$8,IF(IL$10, IF(IP89&gt;=IM$8,0,IF(IP89=0,IJ$8,IO89)), IO89)))</f>
        <v>0</v>
      </c>
      <c r="IE90" s="18" t="str">
        <f>IF(MAIN_STGY[[#This Row],[RSLT]]="","", MAIN_STGY[[#This Row],[RSLT]])</f>
        <v/>
      </c>
      <c r="IF9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0" s="18">
        <f>IF(STGY10[[#This Row],[SNO]]=0,0,IF(IL$10, IF(IP89&gt;=IM$8, 0, STGY10[[#This Row],[INS]]+IH89), STGY10[[#This Row],[INS]]+IH89))</f>
        <v>100</v>
      </c>
      <c r="II90" s="18">
        <f>IF(STGY10[[#This Row],[SNO]]=0,0,IF(IL$10, IF(IP89&gt;=IM$8, 0, II89+STGY10[[#This Row],[RTN]]), II89+STGY10[[#This Row],[RTN]]))</f>
        <v>0</v>
      </c>
      <c r="IJ90" s="18">
        <f>STGY10[[#This Row],[RTN-TL]]-STGY10[[#This Row],[INS-TL]]</f>
        <v>-100</v>
      </c>
      <c r="IK90" s="18">
        <f>IF(STGY10[[#This Row],[SNO]]=0,0,IF(IL$10, IF(STGY10[[#This Row],[INS]]=0, 0, IN89), IN89))</f>
        <v>0</v>
      </c>
      <c r="IL90" s="18">
        <f>STGY10[[#This Row],[INS]]</f>
        <v>0</v>
      </c>
      <c r="IM90" s="18">
        <f>IF(STGY10[[#This Row],[WrL]]="Loss", (STGY10[[#This Row],[INS]]*(1 + IP$8/100)), IF(STGY10[[#This Row],[WrL]]="Won", (0), 0))</f>
        <v>0</v>
      </c>
      <c r="IN90" s="18">
        <f>IF(STGY10[[#This Row],[WrL]]="Loss", (STGY10[[#This Row],[PAM]]+STGY10[[#This Row],[LOS-TEN]]), IF(STGY10[[#This Row],[WrL]]="Won", (STGY10[[#This Row],[INS]]), 0))</f>
        <v>0</v>
      </c>
      <c r="IO90" s="18">
        <f>STGY10[[#This Row],[PAPT]]/2</f>
        <v>0</v>
      </c>
      <c r="IP90" s="43">
        <f>IF(STGY10[[#This Row],[SNO]]=0,0,IF(IL$10, IF(STGY10[[#This Row],[INS-TL]]=0, 0, STGY10[[#This Row],[PFT]]/STGY10[[#This Row],[INS-TL]]%), STGY10[[#This Row],[PFT]]/STGY10[[#This Row],[INS-TL]]%))</f>
        <v>-100</v>
      </c>
      <c r="IS90" s="20"/>
      <c r="IT90" s="21"/>
      <c r="IZ90" s="22"/>
    </row>
    <row r="91" spans="2:260" ht="15.65" x14ac:dyDescent="0.3">
      <c r="B91" s="89">
        <f t="shared" si="11"/>
        <v>76</v>
      </c>
      <c r="C91" s="12"/>
      <c r="D91" s="18">
        <f>IF(MAIN_STGY[[#This Row],[SNO]]=0,0,IF(MAIN_STGY[[#This Row],[SNO]]=1,J$8,IF(L$10, IF(P90&gt;=M$8,0,IF(P90=0,J$8,O90)), O90)))</f>
        <v>0</v>
      </c>
      <c r="E91" s="12"/>
      <c r="F9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1" s="18">
        <f>IF(MAIN_STGY[[#This Row],[SNO]]=0,0,IF(L$10, IF(P90&gt;=M$8, 0, MAIN_STGY[[#This Row],[INS]]+H90), MAIN_STGY[[#This Row],[INS]]+H90))</f>
        <v>100</v>
      </c>
      <c r="I91" s="18">
        <f>IF(MAIN_STGY[[#This Row],[SNO]]=0,0,IF(L$10, IF(P90&gt;=M$8, 0, I90+MAIN_STGY[[#This Row],[RTN]]), I90+MAIN_STGY[[#This Row],[RTN]]))</f>
        <v>0</v>
      </c>
      <c r="J91" s="18">
        <f>MAIN_STGY[[#This Row],[RTN-TL]]-MAIN_STGY[[#This Row],[INS-TL]]</f>
        <v>-100</v>
      </c>
      <c r="K91" s="18">
        <f>IF(MAIN_STGY[[#This Row],[SNO]]=0,0,IF(L$10, IF(MAIN_STGY[[#This Row],[INS]]=0, 0, N90), N90))</f>
        <v>0</v>
      </c>
      <c r="L91" s="18">
        <f>MAIN_STGY[[#This Row],[INS]]</f>
        <v>0</v>
      </c>
      <c r="M91" s="18">
        <f>IF(MAIN_STGY[[#This Row],[WrL]]="Loss", (MAIN_STGY[[#This Row],[INS]]*(1 + P$8/100)), IF(MAIN_STGY[[#This Row],[WrL]]="Won", (0), 0))</f>
        <v>0</v>
      </c>
      <c r="N91" s="18">
        <f>IF(MAIN_STGY[[#This Row],[WrL]]="Loss", (MAIN_STGY[[#This Row],[PAM]]+MAIN_STGY[[#This Row],[LOS-TEN]]), IF(MAIN_STGY[[#This Row],[WrL]]="Won", (MAIN_STGY[[#This Row],[INS]]), 0))</f>
        <v>0</v>
      </c>
      <c r="O91" s="18">
        <f>MAIN_STGY[[#This Row],[PAPT]]/2</f>
        <v>0</v>
      </c>
      <c r="P9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91" s="97" t="str" cm="1">
        <f t="array" ref="R91">IF(FG$4,STGTL7[Strategy Name],"")</f>
        <v>Strategy 07</v>
      </c>
      <c r="S91" s="98" cm="1">
        <f t="array" ref="S91">IF(FG$4,STGTL7[Last Running Bet-on],"")</f>
        <v>0</v>
      </c>
      <c r="T91" s="99" cm="1">
        <f t="array" ref="T91">IF(FG$4,STGTL7[Last Running Value],"")</f>
        <v>100</v>
      </c>
      <c r="U91" s="85"/>
      <c r="V91" s="44"/>
      <c r="W91" s="55"/>
      <c r="X91" s="55"/>
      <c r="Z91" s="22"/>
      <c r="AB91" s="42">
        <f t="shared" si="12"/>
        <v>76</v>
      </c>
      <c r="AC91" s="12"/>
      <c r="AD91" s="18">
        <f>IF(STGY2[[#This Row],[SNO]]=0,0,IF(STGY2[[#This Row],[SNO]]=1,AJ$8,IF(AL$10, IF(AP90&gt;=AM$8,0,IF(AP90=0,AJ$8,AO90)), AO90)))</f>
        <v>0</v>
      </c>
      <c r="AE91" s="18" t="str">
        <f>IF(MAIN_STGY[[#This Row],[RSLT]]="","", MAIN_STGY[[#This Row],[RSLT]])</f>
        <v/>
      </c>
      <c r="AF9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1" s="18">
        <f>IF(STGY2[[#This Row],[SNO]]=0,0,IF(AL$10, IF(AP90&gt;=AM$8, 0, STGY2[[#This Row],[INS]]+AH90), STGY2[[#This Row],[INS]]+AH90))</f>
        <v>100</v>
      </c>
      <c r="AI91" s="18">
        <f>IF(STGY2[[#This Row],[SNO]]=0,0,IF(AL$10, IF(AP90&gt;=AM$8, 0, AI90+STGY2[[#This Row],[RTN]]), AI90+STGY2[[#This Row],[RTN]]))</f>
        <v>0</v>
      </c>
      <c r="AJ91" s="18">
        <f>STGY2[[#This Row],[RTN-TL]]-STGY2[[#This Row],[INS-TL]]</f>
        <v>-100</v>
      </c>
      <c r="AK91" s="18">
        <f>IF(STGY2[[#This Row],[SNO]]=0,0,IF(AL$10, IF(STGY2[[#This Row],[INS]]=0, 0, AN90), AN90))</f>
        <v>0</v>
      </c>
      <c r="AL91" s="18">
        <f>STGY2[[#This Row],[INS]]</f>
        <v>0</v>
      </c>
      <c r="AM91" s="18">
        <f>IF(STGY2[[#This Row],[WrL]]="Loss", (STGY2[[#This Row],[INS]]*(1 + AP$8/100)), IF(STGY2[[#This Row],[WrL]]="Won", (0), 0))</f>
        <v>0</v>
      </c>
      <c r="AN91" s="18">
        <f>IF(STGY2[[#This Row],[WrL]]="Loss", (STGY2[[#This Row],[PAM]]+STGY2[[#This Row],[LOS-TEN]]), IF(STGY2[[#This Row],[WrL]]="Won", (STGY2[[#This Row],[INS]]), 0))</f>
        <v>0</v>
      </c>
      <c r="AO91" s="18">
        <f>STGY2[[#This Row],[PAPT]]/2</f>
        <v>0</v>
      </c>
      <c r="AP91" s="43">
        <f>IF(STGY2[[#This Row],[SNO]]=0,0,IF(AL$10, IF(STGY2[[#This Row],[INS-TL]]=0, 0, STGY2[[#This Row],[PFT]]/STGY2[[#This Row],[INS-TL]]%), STGY2[[#This Row],[PFT]]/STGY2[[#This Row],[INS-TL]]%))</f>
        <v>-100</v>
      </c>
      <c r="AS91" s="20"/>
      <c r="AT91" s="21"/>
      <c r="AZ91" s="22"/>
      <c r="BB91" s="42">
        <f t="shared" si="13"/>
        <v>76</v>
      </c>
      <c r="BC91" s="12"/>
      <c r="BD91" s="18">
        <f>IF(STGY3[[#This Row],[SNO]]=0,0,IF(STGY3[[#This Row],[SNO]]=1,BJ$8,IF(BL$10, IF(BP90&gt;=BM$8,0,IF(BP90=0,BJ$8,BO90)), BO90)))</f>
        <v>0</v>
      </c>
      <c r="BE91" s="18" t="str">
        <f>IF(MAIN_STGY[[#This Row],[RSLT]]="","", MAIN_STGY[[#This Row],[RSLT]])</f>
        <v/>
      </c>
      <c r="BF9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1" s="18">
        <f>IF(STGY3[[#This Row],[SNO]]=0,0,IF(BL$10, IF(BP90&gt;=BM$8, 0, STGY3[[#This Row],[INS]]+BH90), STGY3[[#This Row],[INS]]+BH90))</f>
        <v>100</v>
      </c>
      <c r="BI91" s="18">
        <f>IF(STGY3[[#This Row],[SNO]]=0,0,IF(BL$10, IF(BP90&gt;=BM$8, 0, BI90+STGY3[[#This Row],[RTN]]), BI90+STGY3[[#This Row],[RTN]]))</f>
        <v>0</v>
      </c>
      <c r="BJ91" s="18">
        <f>STGY3[[#This Row],[RTN-TL]]-STGY3[[#This Row],[INS-TL]]</f>
        <v>-100</v>
      </c>
      <c r="BK91" s="18">
        <f>IF(STGY3[[#This Row],[SNO]]=0,0,IF(BL$10, IF(STGY3[[#This Row],[INS]]=0, 0, BN90), BN90))</f>
        <v>0</v>
      </c>
      <c r="BL91" s="18">
        <f>STGY3[[#This Row],[INS]]</f>
        <v>0</v>
      </c>
      <c r="BM91" s="18">
        <f>IF(STGY3[[#This Row],[WrL]]="Loss", (STGY3[[#This Row],[INS]]*(1 + BP$8/100)), IF(STGY3[[#This Row],[WrL]]="Won", (0), 0))</f>
        <v>0</v>
      </c>
      <c r="BN91" s="18">
        <f>IF(STGY3[[#This Row],[WrL]]="Loss", (STGY3[[#This Row],[PAM]]+STGY3[[#This Row],[LOS-TEN]]), IF(STGY3[[#This Row],[WrL]]="Won", (STGY3[[#This Row],[INS]]), 0))</f>
        <v>0</v>
      </c>
      <c r="BO91" s="18">
        <f>STGY3[[#This Row],[PAPT]]/2</f>
        <v>0</v>
      </c>
      <c r="BP91" s="43">
        <f>IF(STGY3[[#This Row],[SNO]]=0,0,IF(BL$10, IF(STGY3[[#This Row],[INS-TL]]=0, 0, STGY3[[#This Row],[PFT]]/STGY3[[#This Row],[INS-TL]]%), STGY3[[#This Row],[PFT]]/STGY3[[#This Row],[INS-TL]]%))</f>
        <v>-100</v>
      </c>
      <c r="BS91" s="20"/>
      <c r="BT91" s="21"/>
      <c r="BZ91" s="22"/>
      <c r="CB91" s="42">
        <f t="shared" si="14"/>
        <v>76</v>
      </c>
      <c r="CC91" s="12"/>
      <c r="CD91" s="18">
        <f>IF(STGY4[[#This Row],[SNO]]=0,0,IF(STGY4[[#This Row],[SNO]]=1,CJ$8,IF(CL$10, IF(CP90&gt;=CM$8,0,IF(CP90=0,CJ$8,CO90)), CO90)))</f>
        <v>0</v>
      </c>
      <c r="CE91" s="18" t="str">
        <f>IF(MAIN_STGY[[#This Row],[RSLT]]="","", MAIN_STGY[[#This Row],[RSLT]])</f>
        <v/>
      </c>
      <c r="CF9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1" s="18">
        <f>IF(STGY4[[#This Row],[SNO]]=0,0,IF(CL$10, IF(CP90&gt;=CM$8, 0, STGY4[[#This Row],[INS]]+CH90), STGY4[[#This Row],[INS]]+CH90))</f>
        <v>100</v>
      </c>
      <c r="CI91" s="18">
        <f>IF(STGY4[[#This Row],[SNO]]=0,0,IF(CL$10, IF(CP90&gt;=CM$8, 0, CI90+STGY4[[#This Row],[RTN]]), CI90+STGY4[[#This Row],[RTN]]))</f>
        <v>0</v>
      </c>
      <c r="CJ91" s="18">
        <f>STGY4[[#This Row],[RTN-TL]]-STGY4[[#This Row],[INS-TL]]</f>
        <v>-100</v>
      </c>
      <c r="CK91" s="18">
        <f>IF(STGY4[[#This Row],[SNO]]=0,0,IF(CL$10, IF(STGY4[[#This Row],[INS]]=0, 0, CN90), CN90))</f>
        <v>0</v>
      </c>
      <c r="CL91" s="18">
        <f>STGY4[[#This Row],[INS]]</f>
        <v>0</v>
      </c>
      <c r="CM91" s="18">
        <f>IF(STGY4[[#This Row],[WrL]]="Loss", (STGY4[[#This Row],[INS]]*(1 + CP$8/100)), IF(STGY4[[#This Row],[WrL]]="Won", (0), 0))</f>
        <v>0</v>
      </c>
      <c r="CN91" s="18">
        <f>IF(STGY4[[#This Row],[WrL]]="Loss", (STGY4[[#This Row],[PAM]]+STGY4[[#This Row],[LOS-TEN]]), IF(STGY4[[#This Row],[WrL]]="Won", (STGY4[[#This Row],[INS]]), 0))</f>
        <v>0</v>
      </c>
      <c r="CO91" s="18">
        <f>STGY4[[#This Row],[PAPT]]/2</f>
        <v>0</v>
      </c>
      <c r="CP91" s="43">
        <f>IF(STGY4[[#This Row],[SNO]]=0,0,IF(CL$10, IF(STGY4[[#This Row],[INS-TL]]=0, 0, STGY4[[#This Row],[PFT]]/STGY4[[#This Row],[INS-TL]]%), STGY4[[#This Row],[PFT]]/STGY4[[#This Row],[INS-TL]]%))</f>
        <v>-100</v>
      </c>
      <c r="CS91" s="20"/>
      <c r="CT91" s="21"/>
      <c r="CZ91" s="22"/>
      <c r="DB91" s="42">
        <f t="shared" si="15"/>
        <v>76</v>
      </c>
      <c r="DC91" s="12"/>
      <c r="DD91" s="18">
        <f>IF(STGY5[[#This Row],[SNO]]=0,0,IF(STGY5[[#This Row],[SNO]]=1,DJ$8,IF(DL$10, IF(DP90&gt;=DM$8,0,IF(DP90=0,DJ$8,DO90)), DO90)))</f>
        <v>0</v>
      </c>
      <c r="DE91" s="18" t="str">
        <f>IF(MAIN_STGY[[#This Row],[RSLT]]="","", MAIN_STGY[[#This Row],[RSLT]])</f>
        <v/>
      </c>
      <c r="DF9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1" s="18">
        <f>IF(STGY5[[#This Row],[SNO]]=0,0,IF(DL$10, IF(DP90&gt;=DM$8, 0, STGY5[[#This Row],[INS]]+DH90), STGY5[[#This Row],[INS]]+DH90))</f>
        <v>100</v>
      </c>
      <c r="DI91" s="18">
        <f>IF(STGY5[[#This Row],[SNO]]=0,0,IF(DL$10, IF(DP90&gt;=DM$8, 0, DI90+STGY5[[#This Row],[RTN]]), DI90+STGY5[[#This Row],[RTN]]))</f>
        <v>0</v>
      </c>
      <c r="DJ91" s="18">
        <f>STGY5[[#This Row],[RTN-TL]]-STGY5[[#This Row],[INS-TL]]</f>
        <v>-100</v>
      </c>
      <c r="DK91" s="18">
        <f>IF(STGY5[[#This Row],[SNO]]=0,0,IF(DL$10, IF(STGY5[[#This Row],[INS]]=0, 0, DN90), DN90))</f>
        <v>0</v>
      </c>
      <c r="DL91" s="18">
        <f>STGY5[[#This Row],[INS]]</f>
        <v>0</v>
      </c>
      <c r="DM91" s="18">
        <f>IF(STGY5[[#This Row],[WrL]]="Loss", (STGY5[[#This Row],[INS]]*(1 + DP$8/100)), IF(STGY5[[#This Row],[WrL]]="Won", (0), 0))</f>
        <v>0</v>
      </c>
      <c r="DN91" s="18">
        <f>IF(STGY5[[#This Row],[WrL]]="Loss", (STGY5[[#This Row],[PAM]]+STGY5[[#This Row],[LOS-TEN]]), IF(STGY5[[#This Row],[WrL]]="Won", (STGY5[[#This Row],[INS]]), 0))</f>
        <v>0</v>
      </c>
      <c r="DO91" s="18">
        <f>STGY5[[#This Row],[PAPT]]/2</f>
        <v>0</v>
      </c>
      <c r="DP91" s="43">
        <f>IF(STGY5[[#This Row],[SNO]]=0,0,IF(DL$10, IF(STGY5[[#This Row],[INS-TL]]=0, 0, STGY5[[#This Row],[PFT]]/STGY5[[#This Row],[INS-TL]]%), STGY5[[#This Row],[PFT]]/STGY5[[#This Row],[INS-TL]]%))</f>
        <v>-100</v>
      </c>
      <c r="DS91" s="20"/>
      <c r="DT91" s="21"/>
      <c r="DZ91" s="22"/>
      <c r="EB91" s="42">
        <f t="shared" si="16"/>
        <v>76</v>
      </c>
      <c r="EC91" s="12"/>
      <c r="ED91" s="18">
        <f>IF(STGY6[[#This Row],[SNO]]=0,0,IF(STGY6[[#This Row],[SNO]]=1,EJ$8,IF(EL$10, IF(EP90&gt;=EM$8,0,IF(EP90=0,EJ$8,EO90)), EO90)))</f>
        <v>0</v>
      </c>
      <c r="EE91" s="18" t="str">
        <f>IF(MAIN_STGY[[#This Row],[RSLT]]="","", MAIN_STGY[[#This Row],[RSLT]])</f>
        <v/>
      </c>
      <c r="EF9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1" s="18">
        <f>IF(STGY6[[#This Row],[SNO]]=0,0,IF(EL$10, IF(EP90&gt;=EM$8, 0, STGY6[[#This Row],[INS]]+EH90), STGY6[[#This Row],[INS]]+EH90))</f>
        <v>100</v>
      </c>
      <c r="EI91" s="18">
        <f>IF(STGY6[[#This Row],[SNO]]=0,0,IF(EL$10, IF(EP90&gt;=EM$8, 0, EI90+STGY6[[#This Row],[RTN]]), EI90+STGY6[[#This Row],[RTN]]))</f>
        <v>0</v>
      </c>
      <c r="EJ91" s="18">
        <f>STGY6[[#This Row],[RTN-TL]]-STGY6[[#This Row],[INS-TL]]</f>
        <v>-100</v>
      </c>
      <c r="EK91" s="18">
        <f>IF(STGY6[[#This Row],[SNO]]=0,0,IF(EL$10, IF(STGY6[[#This Row],[INS]]=0, 0, EN90), EN90))</f>
        <v>0</v>
      </c>
      <c r="EL91" s="18">
        <f>STGY6[[#This Row],[INS]]</f>
        <v>0</v>
      </c>
      <c r="EM91" s="18">
        <f>IF(STGY6[[#This Row],[WrL]]="Loss", (STGY6[[#This Row],[INS]]*(1 + EP$8/100)), IF(STGY6[[#This Row],[WrL]]="Won", (0), 0))</f>
        <v>0</v>
      </c>
      <c r="EN91" s="18">
        <f>IF(STGY6[[#This Row],[WrL]]="Loss", (STGY6[[#This Row],[PAM]]+STGY6[[#This Row],[LOS-TEN]]), IF(STGY6[[#This Row],[WrL]]="Won", (STGY6[[#This Row],[INS]]), 0))</f>
        <v>0</v>
      </c>
      <c r="EO91" s="18">
        <f>STGY6[[#This Row],[PAPT]]/2</f>
        <v>0</v>
      </c>
      <c r="EP91" s="43">
        <f>IF(STGY6[[#This Row],[SNO]]=0,0,IF(EL$10, IF(STGY6[[#This Row],[INS-TL]]=0, 0, STGY6[[#This Row],[PFT]]/STGY6[[#This Row],[INS-TL]]%), STGY6[[#This Row],[PFT]]/STGY6[[#This Row],[INS-TL]]%))</f>
        <v>-100</v>
      </c>
      <c r="ES91" s="20"/>
      <c r="ET91" s="21"/>
      <c r="EZ91" s="22"/>
      <c r="FB91" s="42">
        <f t="shared" si="17"/>
        <v>76</v>
      </c>
      <c r="FC91" s="12"/>
      <c r="FD91" s="18">
        <f>IF(STGY7[[#This Row],[SNO]]=0,0,IF(STGY7[[#This Row],[SNO]]=1,FJ$8,IF(FL$10, IF(FP90&gt;=FM$8,0,IF(FP90=0,FJ$8,FO90)), FO90)))</f>
        <v>0</v>
      </c>
      <c r="FE91" s="18" t="str">
        <f>IF(MAIN_STGY[[#This Row],[RSLT]]="","", MAIN_STGY[[#This Row],[RSLT]])</f>
        <v/>
      </c>
      <c r="FF9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1" s="18">
        <f>IF(STGY7[[#This Row],[SNO]]=0,0,IF(FL$10, IF(FP90&gt;=FM$8, 0, STGY7[[#This Row],[INS]]+FH90), STGY7[[#This Row],[INS]]+FH90))</f>
        <v>100</v>
      </c>
      <c r="FI91" s="18">
        <f>IF(STGY7[[#This Row],[SNO]]=0,0,IF(FL$10, IF(FP90&gt;=FM$8, 0, FI90+STGY7[[#This Row],[RTN]]), FI90+STGY7[[#This Row],[RTN]]))</f>
        <v>0</v>
      </c>
      <c r="FJ91" s="18">
        <f>STGY7[[#This Row],[RTN-TL]]-STGY7[[#This Row],[INS-TL]]</f>
        <v>-100</v>
      </c>
      <c r="FK91" s="18">
        <f>IF(STGY7[[#This Row],[SNO]]=0,0,IF(FL$10, IF(STGY7[[#This Row],[INS]]=0, 0, FN90), FN90))</f>
        <v>0</v>
      </c>
      <c r="FL91" s="18">
        <f>STGY7[[#This Row],[INS]]</f>
        <v>0</v>
      </c>
      <c r="FM91" s="18">
        <f>IF(STGY7[[#This Row],[WrL]]="Loss", (STGY7[[#This Row],[INS]]*(1 + FP$8/100)), IF(STGY7[[#This Row],[WrL]]="Won", (0), 0))</f>
        <v>0</v>
      </c>
      <c r="FN91" s="18">
        <f>IF(STGY7[[#This Row],[WrL]]="Loss", (STGY7[[#This Row],[PAM]]+STGY7[[#This Row],[LOS-TEN]]), IF(STGY7[[#This Row],[WrL]]="Won", (STGY7[[#This Row],[INS]]), 0))</f>
        <v>0</v>
      </c>
      <c r="FO91" s="18">
        <f>STGY7[[#This Row],[PAPT]]/2</f>
        <v>0</v>
      </c>
      <c r="FP91" s="43">
        <f>IF(STGY7[[#This Row],[SNO]]=0,0,IF(FL$10, IF(STGY7[[#This Row],[INS-TL]]=0, 0, STGY7[[#This Row],[PFT]]/STGY7[[#This Row],[INS-TL]]%), STGY7[[#This Row],[PFT]]/STGY7[[#This Row],[INS-TL]]%))</f>
        <v>-100</v>
      </c>
      <c r="FS91" s="20"/>
      <c r="FT91" s="21"/>
      <c r="FZ91" s="22"/>
      <c r="GB91" s="42">
        <f t="shared" si="18"/>
        <v>76</v>
      </c>
      <c r="GC91" s="12"/>
      <c r="GD91" s="18">
        <f>IF(STGY8[[#This Row],[SNO]]=0,0,IF(STGY8[[#This Row],[SNO]]=1,GJ$8,IF(GL$10, IF(GP90&gt;=GM$8,0,IF(GP90=0,GJ$8,GO90)), GO90)))</f>
        <v>0</v>
      </c>
      <c r="GE91" s="18" t="str">
        <f>IF(MAIN_STGY[[#This Row],[RSLT]]="","", MAIN_STGY[[#This Row],[RSLT]])</f>
        <v/>
      </c>
      <c r="GF9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1" s="18">
        <f>IF(STGY8[[#This Row],[SNO]]=0,0,IF(GL$10, IF(GP90&gt;=GM$8, 0, STGY8[[#This Row],[INS]]+GH90), STGY8[[#This Row],[INS]]+GH90))</f>
        <v>100</v>
      </c>
      <c r="GI91" s="18">
        <f>IF(STGY8[[#This Row],[SNO]]=0,0,IF(GL$10, IF(GP90&gt;=GM$8, 0, GI90+STGY8[[#This Row],[RTN]]), GI90+STGY8[[#This Row],[RTN]]))</f>
        <v>0</v>
      </c>
      <c r="GJ91" s="18">
        <f>STGY8[[#This Row],[RTN-TL]]-STGY8[[#This Row],[INS-TL]]</f>
        <v>-100</v>
      </c>
      <c r="GK91" s="18">
        <f>IF(STGY8[[#This Row],[SNO]]=0,0,IF(GL$10, IF(STGY8[[#This Row],[INS]]=0, 0, GN90), GN90))</f>
        <v>0</v>
      </c>
      <c r="GL91" s="18">
        <f>STGY8[[#This Row],[INS]]</f>
        <v>0</v>
      </c>
      <c r="GM91" s="18">
        <f>IF(STGY8[[#This Row],[WrL]]="Loss", (STGY8[[#This Row],[INS]]*(1 + GP$8/100)), IF(STGY8[[#This Row],[WrL]]="Won", (0), 0))</f>
        <v>0</v>
      </c>
      <c r="GN91" s="18">
        <f>IF(STGY8[[#This Row],[WrL]]="Loss", (STGY8[[#This Row],[PAM]]+STGY8[[#This Row],[LOS-TEN]]), IF(STGY8[[#This Row],[WrL]]="Won", (STGY8[[#This Row],[INS]]), 0))</f>
        <v>0</v>
      </c>
      <c r="GO91" s="18">
        <f>STGY8[[#This Row],[PAPT]]/2</f>
        <v>0</v>
      </c>
      <c r="GP91" s="43">
        <f>IF(STGY8[[#This Row],[SNO]]=0,0,IF(GL$10, IF(STGY8[[#This Row],[INS-TL]]=0, 0, STGY8[[#This Row],[PFT]]/STGY8[[#This Row],[INS-TL]]%), STGY8[[#This Row],[PFT]]/STGY8[[#This Row],[INS-TL]]%))</f>
        <v>-100</v>
      </c>
      <c r="GS91" s="20"/>
      <c r="GT91" s="21"/>
      <c r="GZ91" s="22"/>
      <c r="HB91" s="42">
        <f t="shared" si="19"/>
        <v>76</v>
      </c>
      <c r="HC91" s="12"/>
      <c r="HD91" s="18">
        <f>IF(STGY9[[#This Row],[SNO]]=0,0,IF(STGY9[[#This Row],[SNO]]=1,HJ$8,IF(HL$10, IF(HP90&gt;=HM$8,0,IF(HP90=0,HJ$8,HO90)), HO90)))</f>
        <v>0</v>
      </c>
      <c r="HE91" s="18" t="str">
        <f>IF(MAIN_STGY[[#This Row],[RSLT]]="","", MAIN_STGY[[#This Row],[RSLT]])</f>
        <v/>
      </c>
      <c r="HF9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1" s="18">
        <f>IF(STGY9[[#This Row],[SNO]]=0,0,IF(HL$10, IF(HP90&gt;=HM$8, 0, STGY9[[#This Row],[INS]]+HH90), STGY9[[#This Row],[INS]]+HH90))</f>
        <v>100</v>
      </c>
      <c r="HI91" s="18">
        <f>IF(STGY9[[#This Row],[SNO]]=0,0,IF(HL$10, IF(HP90&gt;=HM$8, 0, HI90+STGY9[[#This Row],[RTN]]), HI90+STGY9[[#This Row],[RTN]]))</f>
        <v>0</v>
      </c>
      <c r="HJ91" s="18">
        <f>STGY9[[#This Row],[RTN-TL]]-STGY9[[#This Row],[INS-TL]]</f>
        <v>-100</v>
      </c>
      <c r="HK91" s="18">
        <f>IF(STGY9[[#This Row],[SNO]]=0,0,IF(HL$10, IF(STGY9[[#This Row],[INS]]=0, 0, HN90), HN90))</f>
        <v>0</v>
      </c>
      <c r="HL91" s="18">
        <f>STGY9[[#This Row],[INS]]</f>
        <v>0</v>
      </c>
      <c r="HM91" s="18">
        <f>IF(STGY9[[#This Row],[WrL]]="Loss", (STGY9[[#This Row],[INS]]*(1 + HP$8/100)), IF(STGY9[[#This Row],[WrL]]="Won", (0), 0))</f>
        <v>0</v>
      </c>
      <c r="HN91" s="18">
        <f>IF(STGY9[[#This Row],[WrL]]="Loss", (STGY9[[#This Row],[PAM]]+STGY9[[#This Row],[LOS-TEN]]), IF(STGY9[[#This Row],[WrL]]="Won", (STGY9[[#This Row],[INS]]), 0))</f>
        <v>0</v>
      </c>
      <c r="HO91" s="18">
        <f>STGY9[[#This Row],[PAPT]]/2</f>
        <v>0</v>
      </c>
      <c r="HP91" s="43">
        <f>IF(STGY9[[#This Row],[SNO]]=0,0,IF(HL$10, IF(STGY9[[#This Row],[INS-TL]]=0, 0, STGY9[[#This Row],[PFT]]/STGY9[[#This Row],[INS-TL]]%), STGY9[[#This Row],[PFT]]/STGY9[[#This Row],[INS-TL]]%))</f>
        <v>-100</v>
      </c>
      <c r="HS91" s="20"/>
      <c r="HT91" s="21"/>
      <c r="HZ91" s="22"/>
      <c r="IB91" s="42">
        <f t="shared" si="20"/>
        <v>76</v>
      </c>
      <c r="IC91" s="12"/>
      <c r="ID91" s="18">
        <f>IF(STGY10[[#This Row],[SNO]]=0,0,IF(STGY10[[#This Row],[SNO]]=1,IJ$8,IF(IL$10, IF(IP90&gt;=IM$8,0,IF(IP90=0,IJ$8,IO90)), IO90)))</f>
        <v>0</v>
      </c>
      <c r="IE91" s="18" t="str">
        <f>IF(MAIN_STGY[[#This Row],[RSLT]]="","", MAIN_STGY[[#This Row],[RSLT]])</f>
        <v/>
      </c>
      <c r="IF9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1" s="18">
        <f>IF(STGY10[[#This Row],[SNO]]=0,0,IF(IL$10, IF(IP90&gt;=IM$8, 0, STGY10[[#This Row],[INS]]+IH90), STGY10[[#This Row],[INS]]+IH90))</f>
        <v>100</v>
      </c>
      <c r="II91" s="18">
        <f>IF(STGY10[[#This Row],[SNO]]=0,0,IF(IL$10, IF(IP90&gt;=IM$8, 0, II90+STGY10[[#This Row],[RTN]]), II90+STGY10[[#This Row],[RTN]]))</f>
        <v>0</v>
      </c>
      <c r="IJ91" s="18">
        <f>STGY10[[#This Row],[RTN-TL]]-STGY10[[#This Row],[INS-TL]]</f>
        <v>-100</v>
      </c>
      <c r="IK91" s="18">
        <f>IF(STGY10[[#This Row],[SNO]]=0,0,IF(IL$10, IF(STGY10[[#This Row],[INS]]=0, 0, IN90), IN90))</f>
        <v>0</v>
      </c>
      <c r="IL91" s="18">
        <f>STGY10[[#This Row],[INS]]</f>
        <v>0</v>
      </c>
      <c r="IM91" s="18">
        <f>IF(STGY10[[#This Row],[WrL]]="Loss", (STGY10[[#This Row],[INS]]*(1 + IP$8/100)), IF(STGY10[[#This Row],[WrL]]="Won", (0), 0))</f>
        <v>0</v>
      </c>
      <c r="IN91" s="18">
        <f>IF(STGY10[[#This Row],[WrL]]="Loss", (STGY10[[#This Row],[PAM]]+STGY10[[#This Row],[LOS-TEN]]), IF(STGY10[[#This Row],[WrL]]="Won", (STGY10[[#This Row],[INS]]), 0))</f>
        <v>0</v>
      </c>
      <c r="IO91" s="18">
        <f>STGY10[[#This Row],[PAPT]]/2</f>
        <v>0</v>
      </c>
      <c r="IP91" s="43">
        <f>IF(STGY10[[#This Row],[SNO]]=0,0,IF(IL$10, IF(STGY10[[#This Row],[INS-TL]]=0, 0, STGY10[[#This Row],[PFT]]/STGY10[[#This Row],[INS-TL]]%), STGY10[[#This Row],[PFT]]/STGY10[[#This Row],[INS-TL]]%))</f>
        <v>-100</v>
      </c>
      <c r="IS91" s="20"/>
      <c r="IT91" s="21"/>
      <c r="IZ91" s="22"/>
    </row>
    <row r="92" spans="2:260" ht="15.65" x14ac:dyDescent="0.3">
      <c r="B92" s="89">
        <f t="shared" si="11"/>
        <v>77</v>
      </c>
      <c r="C92" s="12"/>
      <c r="D92" s="18">
        <f>IF(MAIN_STGY[[#This Row],[SNO]]=0,0,IF(MAIN_STGY[[#This Row],[SNO]]=1,J$8,IF(L$10, IF(P91&gt;=M$8,0,IF(P91=0,J$8,O91)), O91)))</f>
        <v>0</v>
      </c>
      <c r="E92" s="12"/>
      <c r="F9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2" s="18">
        <f>IF(MAIN_STGY[[#This Row],[SNO]]=0,0,IF(L$10, IF(P91&gt;=M$8, 0, MAIN_STGY[[#This Row],[INS]]+H91), MAIN_STGY[[#This Row],[INS]]+H91))</f>
        <v>100</v>
      </c>
      <c r="I92" s="18">
        <f>IF(MAIN_STGY[[#This Row],[SNO]]=0,0,IF(L$10, IF(P91&gt;=M$8, 0, I91+MAIN_STGY[[#This Row],[RTN]]), I91+MAIN_STGY[[#This Row],[RTN]]))</f>
        <v>0</v>
      </c>
      <c r="J92" s="18">
        <f>MAIN_STGY[[#This Row],[RTN-TL]]-MAIN_STGY[[#This Row],[INS-TL]]</f>
        <v>-100</v>
      </c>
      <c r="K92" s="18">
        <f>IF(MAIN_STGY[[#This Row],[SNO]]=0,0,IF(L$10, IF(MAIN_STGY[[#This Row],[INS]]=0, 0, N91), N91))</f>
        <v>0</v>
      </c>
      <c r="L92" s="18">
        <f>MAIN_STGY[[#This Row],[INS]]</f>
        <v>0</v>
      </c>
      <c r="M92" s="18">
        <f>IF(MAIN_STGY[[#This Row],[WrL]]="Loss", (MAIN_STGY[[#This Row],[INS]]*(1 + P$8/100)), IF(MAIN_STGY[[#This Row],[WrL]]="Won", (0), 0))</f>
        <v>0</v>
      </c>
      <c r="N92" s="18">
        <f>IF(MAIN_STGY[[#This Row],[WrL]]="Loss", (MAIN_STGY[[#This Row],[PAM]]+MAIN_STGY[[#This Row],[LOS-TEN]]), IF(MAIN_STGY[[#This Row],[WrL]]="Won", (MAIN_STGY[[#This Row],[INS]]), 0))</f>
        <v>0</v>
      </c>
      <c r="O92" s="18">
        <f>MAIN_STGY[[#This Row],[PAPT]]/2</f>
        <v>0</v>
      </c>
      <c r="P9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92" s="97" t="str" cm="1">
        <f t="array" ref="R92">IF(GG$4,STGTL8[Strategy Name],"")</f>
        <v>Strategy 08</v>
      </c>
      <c r="S92" s="98" cm="1">
        <f t="array" ref="S92">IF(GG$4,STGTL8[Last Running Bet-on],"")</f>
        <v>0</v>
      </c>
      <c r="T92" s="99" cm="1">
        <f t="array" ref="T92">IF(GG$4,STGTL8[Last Running Value],"")</f>
        <v>100</v>
      </c>
      <c r="U92" s="85"/>
      <c r="V92" s="55"/>
      <c r="W92" s="55"/>
      <c r="X92" s="55"/>
      <c r="Z92" s="22"/>
      <c r="AB92" s="42">
        <f t="shared" si="12"/>
        <v>77</v>
      </c>
      <c r="AC92" s="12"/>
      <c r="AD92" s="18">
        <f>IF(STGY2[[#This Row],[SNO]]=0,0,IF(STGY2[[#This Row],[SNO]]=1,AJ$8,IF(AL$10, IF(AP91&gt;=AM$8,0,IF(AP91=0,AJ$8,AO91)), AO91)))</f>
        <v>0</v>
      </c>
      <c r="AE92" s="18" t="str">
        <f>IF(MAIN_STGY[[#This Row],[RSLT]]="","", MAIN_STGY[[#This Row],[RSLT]])</f>
        <v/>
      </c>
      <c r="AF9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2" s="18">
        <f>IF(STGY2[[#This Row],[SNO]]=0,0,IF(AL$10, IF(AP91&gt;=AM$8, 0, STGY2[[#This Row],[INS]]+AH91), STGY2[[#This Row],[INS]]+AH91))</f>
        <v>100</v>
      </c>
      <c r="AI92" s="18">
        <f>IF(STGY2[[#This Row],[SNO]]=0,0,IF(AL$10, IF(AP91&gt;=AM$8, 0, AI91+STGY2[[#This Row],[RTN]]), AI91+STGY2[[#This Row],[RTN]]))</f>
        <v>0</v>
      </c>
      <c r="AJ92" s="18">
        <f>STGY2[[#This Row],[RTN-TL]]-STGY2[[#This Row],[INS-TL]]</f>
        <v>-100</v>
      </c>
      <c r="AK92" s="18">
        <f>IF(STGY2[[#This Row],[SNO]]=0,0,IF(AL$10, IF(STGY2[[#This Row],[INS]]=0, 0, AN91), AN91))</f>
        <v>0</v>
      </c>
      <c r="AL92" s="18">
        <f>STGY2[[#This Row],[INS]]</f>
        <v>0</v>
      </c>
      <c r="AM92" s="18">
        <f>IF(STGY2[[#This Row],[WrL]]="Loss", (STGY2[[#This Row],[INS]]*(1 + AP$8/100)), IF(STGY2[[#This Row],[WrL]]="Won", (0), 0))</f>
        <v>0</v>
      </c>
      <c r="AN92" s="18">
        <f>IF(STGY2[[#This Row],[WrL]]="Loss", (STGY2[[#This Row],[PAM]]+STGY2[[#This Row],[LOS-TEN]]), IF(STGY2[[#This Row],[WrL]]="Won", (STGY2[[#This Row],[INS]]), 0))</f>
        <v>0</v>
      </c>
      <c r="AO92" s="18">
        <f>STGY2[[#This Row],[PAPT]]/2</f>
        <v>0</v>
      </c>
      <c r="AP92" s="43">
        <f>IF(STGY2[[#This Row],[SNO]]=0,0,IF(AL$10, IF(STGY2[[#This Row],[INS-TL]]=0, 0, STGY2[[#This Row],[PFT]]/STGY2[[#This Row],[INS-TL]]%), STGY2[[#This Row],[PFT]]/STGY2[[#This Row],[INS-TL]]%))</f>
        <v>-100</v>
      </c>
      <c r="AS92" s="20"/>
      <c r="AT92" s="21"/>
      <c r="AZ92" s="22"/>
      <c r="BB92" s="42">
        <f t="shared" si="13"/>
        <v>77</v>
      </c>
      <c r="BC92" s="12"/>
      <c r="BD92" s="18">
        <f>IF(STGY3[[#This Row],[SNO]]=0,0,IF(STGY3[[#This Row],[SNO]]=1,BJ$8,IF(BL$10, IF(BP91&gt;=BM$8,0,IF(BP91=0,BJ$8,BO91)), BO91)))</f>
        <v>0</v>
      </c>
      <c r="BE92" s="18" t="str">
        <f>IF(MAIN_STGY[[#This Row],[RSLT]]="","", MAIN_STGY[[#This Row],[RSLT]])</f>
        <v/>
      </c>
      <c r="BF9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2" s="18">
        <f>IF(STGY3[[#This Row],[SNO]]=0,0,IF(BL$10, IF(BP91&gt;=BM$8, 0, STGY3[[#This Row],[INS]]+BH91), STGY3[[#This Row],[INS]]+BH91))</f>
        <v>100</v>
      </c>
      <c r="BI92" s="18">
        <f>IF(STGY3[[#This Row],[SNO]]=0,0,IF(BL$10, IF(BP91&gt;=BM$8, 0, BI91+STGY3[[#This Row],[RTN]]), BI91+STGY3[[#This Row],[RTN]]))</f>
        <v>0</v>
      </c>
      <c r="BJ92" s="18">
        <f>STGY3[[#This Row],[RTN-TL]]-STGY3[[#This Row],[INS-TL]]</f>
        <v>-100</v>
      </c>
      <c r="BK92" s="18">
        <f>IF(STGY3[[#This Row],[SNO]]=0,0,IF(BL$10, IF(STGY3[[#This Row],[INS]]=0, 0, BN91), BN91))</f>
        <v>0</v>
      </c>
      <c r="BL92" s="18">
        <f>STGY3[[#This Row],[INS]]</f>
        <v>0</v>
      </c>
      <c r="BM92" s="18">
        <f>IF(STGY3[[#This Row],[WrL]]="Loss", (STGY3[[#This Row],[INS]]*(1 + BP$8/100)), IF(STGY3[[#This Row],[WrL]]="Won", (0), 0))</f>
        <v>0</v>
      </c>
      <c r="BN92" s="18">
        <f>IF(STGY3[[#This Row],[WrL]]="Loss", (STGY3[[#This Row],[PAM]]+STGY3[[#This Row],[LOS-TEN]]), IF(STGY3[[#This Row],[WrL]]="Won", (STGY3[[#This Row],[INS]]), 0))</f>
        <v>0</v>
      </c>
      <c r="BO92" s="18">
        <f>STGY3[[#This Row],[PAPT]]/2</f>
        <v>0</v>
      </c>
      <c r="BP92" s="43">
        <f>IF(STGY3[[#This Row],[SNO]]=0,0,IF(BL$10, IF(STGY3[[#This Row],[INS-TL]]=0, 0, STGY3[[#This Row],[PFT]]/STGY3[[#This Row],[INS-TL]]%), STGY3[[#This Row],[PFT]]/STGY3[[#This Row],[INS-TL]]%))</f>
        <v>-100</v>
      </c>
      <c r="BS92" s="20"/>
      <c r="BT92" s="21"/>
      <c r="BZ92" s="22"/>
      <c r="CB92" s="42">
        <f t="shared" si="14"/>
        <v>77</v>
      </c>
      <c r="CC92" s="12"/>
      <c r="CD92" s="18">
        <f>IF(STGY4[[#This Row],[SNO]]=0,0,IF(STGY4[[#This Row],[SNO]]=1,CJ$8,IF(CL$10, IF(CP91&gt;=CM$8,0,IF(CP91=0,CJ$8,CO91)), CO91)))</f>
        <v>0</v>
      </c>
      <c r="CE92" s="18" t="str">
        <f>IF(MAIN_STGY[[#This Row],[RSLT]]="","", MAIN_STGY[[#This Row],[RSLT]])</f>
        <v/>
      </c>
      <c r="CF9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2" s="18">
        <f>IF(STGY4[[#This Row],[SNO]]=0,0,IF(CL$10, IF(CP91&gt;=CM$8, 0, STGY4[[#This Row],[INS]]+CH91), STGY4[[#This Row],[INS]]+CH91))</f>
        <v>100</v>
      </c>
      <c r="CI92" s="18">
        <f>IF(STGY4[[#This Row],[SNO]]=0,0,IF(CL$10, IF(CP91&gt;=CM$8, 0, CI91+STGY4[[#This Row],[RTN]]), CI91+STGY4[[#This Row],[RTN]]))</f>
        <v>0</v>
      </c>
      <c r="CJ92" s="18">
        <f>STGY4[[#This Row],[RTN-TL]]-STGY4[[#This Row],[INS-TL]]</f>
        <v>-100</v>
      </c>
      <c r="CK92" s="18">
        <f>IF(STGY4[[#This Row],[SNO]]=0,0,IF(CL$10, IF(STGY4[[#This Row],[INS]]=0, 0, CN91), CN91))</f>
        <v>0</v>
      </c>
      <c r="CL92" s="18">
        <f>STGY4[[#This Row],[INS]]</f>
        <v>0</v>
      </c>
      <c r="CM92" s="18">
        <f>IF(STGY4[[#This Row],[WrL]]="Loss", (STGY4[[#This Row],[INS]]*(1 + CP$8/100)), IF(STGY4[[#This Row],[WrL]]="Won", (0), 0))</f>
        <v>0</v>
      </c>
      <c r="CN92" s="18">
        <f>IF(STGY4[[#This Row],[WrL]]="Loss", (STGY4[[#This Row],[PAM]]+STGY4[[#This Row],[LOS-TEN]]), IF(STGY4[[#This Row],[WrL]]="Won", (STGY4[[#This Row],[INS]]), 0))</f>
        <v>0</v>
      </c>
      <c r="CO92" s="18">
        <f>STGY4[[#This Row],[PAPT]]/2</f>
        <v>0</v>
      </c>
      <c r="CP92" s="43">
        <f>IF(STGY4[[#This Row],[SNO]]=0,0,IF(CL$10, IF(STGY4[[#This Row],[INS-TL]]=0, 0, STGY4[[#This Row],[PFT]]/STGY4[[#This Row],[INS-TL]]%), STGY4[[#This Row],[PFT]]/STGY4[[#This Row],[INS-TL]]%))</f>
        <v>-100</v>
      </c>
      <c r="CS92" s="20"/>
      <c r="CT92" s="21"/>
      <c r="CZ92" s="22"/>
      <c r="DB92" s="42">
        <f t="shared" si="15"/>
        <v>77</v>
      </c>
      <c r="DC92" s="12"/>
      <c r="DD92" s="18">
        <f>IF(STGY5[[#This Row],[SNO]]=0,0,IF(STGY5[[#This Row],[SNO]]=1,DJ$8,IF(DL$10, IF(DP91&gt;=DM$8,0,IF(DP91=0,DJ$8,DO91)), DO91)))</f>
        <v>0</v>
      </c>
      <c r="DE92" s="18" t="str">
        <f>IF(MAIN_STGY[[#This Row],[RSLT]]="","", MAIN_STGY[[#This Row],[RSLT]])</f>
        <v/>
      </c>
      <c r="DF9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2" s="18">
        <f>IF(STGY5[[#This Row],[SNO]]=0,0,IF(DL$10, IF(DP91&gt;=DM$8, 0, STGY5[[#This Row],[INS]]+DH91), STGY5[[#This Row],[INS]]+DH91))</f>
        <v>100</v>
      </c>
      <c r="DI92" s="18">
        <f>IF(STGY5[[#This Row],[SNO]]=0,0,IF(DL$10, IF(DP91&gt;=DM$8, 0, DI91+STGY5[[#This Row],[RTN]]), DI91+STGY5[[#This Row],[RTN]]))</f>
        <v>0</v>
      </c>
      <c r="DJ92" s="18">
        <f>STGY5[[#This Row],[RTN-TL]]-STGY5[[#This Row],[INS-TL]]</f>
        <v>-100</v>
      </c>
      <c r="DK92" s="18">
        <f>IF(STGY5[[#This Row],[SNO]]=0,0,IF(DL$10, IF(STGY5[[#This Row],[INS]]=0, 0, DN91), DN91))</f>
        <v>0</v>
      </c>
      <c r="DL92" s="18">
        <f>STGY5[[#This Row],[INS]]</f>
        <v>0</v>
      </c>
      <c r="DM92" s="18">
        <f>IF(STGY5[[#This Row],[WrL]]="Loss", (STGY5[[#This Row],[INS]]*(1 + DP$8/100)), IF(STGY5[[#This Row],[WrL]]="Won", (0), 0))</f>
        <v>0</v>
      </c>
      <c r="DN92" s="18">
        <f>IF(STGY5[[#This Row],[WrL]]="Loss", (STGY5[[#This Row],[PAM]]+STGY5[[#This Row],[LOS-TEN]]), IF(STGY5[[#This Row],[WrL]]="Won", (STGY5[[#This Row],[INS]]), 0))</f>
        <v>0</v>
      </c>
      <c r="DO92" s="18">
        <f>STGY5[[#This Row],[PAPT]]/2</f>
        <v>0</v>
      </c>
      <c r="DP92" s="43">
        <f>IF(STGY5[[#This Row],[SNO]]=0,0,IF(DL$10, IF(STGY5[[#This Row],[INS-TL]]=0, 0, STGY5[[#This Row],[PFT]]/STGY5[[#This Row],[INS-TL]]%), STGY5[[#This Row],[PFT]]/STGY5[[#This Row],[INS-TL]]%))</f>
        <v>-100</v>
      </c>
      <c r="DS92" s="20"/>
      <c r="DT92" s="21"/>
      <c r="DZ92" s="22"/>
      <c r="EB92" s="42">
        <f t="shared" si="16"/>
        <v>77</v>
      </c>
      <c r="EC92" s="12"/>
      <c r="ED92" s="18">
        <f>IF(STGY6[[#This Row],[SNO]]=0,0,IF(STGY6[[#This Row],[SNO]]=1,EJ$8,IF(EL$10, IF(EP91&gt;=EM$8,0,IF(EP91=0,EJ$8,EO91)), EO91)))</f>
        <v>0</v>
      </c>
      <c r="EE92" s="18" t="str">
        <f>IF(MAIN_STGY[[#This Row],[RSLT]]="","", MAIN_STGY[[#This Row],[RSLT]])</f>
        <v/>
      </c>
      <c r="EF9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2" s="18">
        <f>IF(STGY6[[#This Row],[SNO]]=0,0,IF(EL$10, IF(EP91&gt;=EM$8, 0, STGY6[[#This Row],[INS]]+EH91), STGY6[[#This Row],[INS]]+EH91))</f>
        <v>100</v>
      </c>
      <c r="EI92" s="18">
        <f>IF(STGY6[[#This Row],[SNO]]=0,0,IF(EL$10, IF(EP91&gt;=EM$8, 0, EI91+STGY6[[#This Row],[RTN]]), EI91+STGY6[[#This Row],[RTN]]))</f>
        <v>0</v>
      </c>
      <c r="EJ92" s="18">
        <f>STGY6[[#This Row],[RTN-TL]]-STGY6[[#This Row],[INS-TL]]</f>
        <v>-100</v>
      </c>
      <c r="EK92" s="18">
        <f>IF(STGY6[[#This Row],[SNO]]=0,0,IF(EL$10, IF(STGY6[[#This Row],[INS]]=0, 0, EN91), EN91))</f>
        <v>0</v>
      </c>
      <c r="EL92" s="18">
        <f>STGY6[[#This Row],[INS]]</f>
        <v>0</v>
      </c>
      <c r="EM92" s="18">
        <f>IF(STGY6[[#This Row],[WrL]]="Loss", (STGY6[[#This Row],[INS]]*(1 + EP$8/100)), IF(STGY6[[#This Row],[WrL]]="Won", (0), 0))</f>
        <v>0</v>
      </c>
      <c r="EN92" s="18">
        <f>IF(STGY6[[#This Row],[WrL]]="Loss", (STGY6[[#This Row],[PAM]]+STGY6[[#This Row],[LOS-TEN]]), IF(STGY6[[#This Row],[WrL]]="Won", (STGY6[[#This Row],[INS]]), 0))</f>
        <v>0</v>
      </c>
      <c r="EO92" s="18">
        <f>STGY6[[#This Row],[PAPT]]/2</f>
        <v>0</v>
      </c>
      <c r="EP92" s="43">
        <f>IF(STGY6[[#This Row],[SNO]]=0,0,IF(EL$10, IF(STGY6[[#This Row],[INS-TL]]=0, 0, STGY6[[#This Row],[PFT]]/STGY6[[#This Row],[INS-TL]]%), STGY6[[#This Row],[PFT]]/STGY6[[#This Row],[INS-TL]]%))</f>
        <v>-100</v>
      </c>
      <c r="ES92" s="20"/>
      <c r="ET92" s="21"/>
      <c r="EZ92" s="22"/>
      <c r="FB92" s="42">
        <f t="shared" si="17"/>
        <v>77</v>
      </c>
      <c r="FC92" s="12"/>
      <c r="FD92" s="18">
        <f>IF(STGY7[[#This Row],[SNO]]=0,0,IF(STGY7[[#This Row],[SNO]]=1,FJ$8,IF(FL$10, IF(FP91&gt;=FM$8,0,IF(FP91=0,FJ$8,FO91)), FO91)))</f>
        <v>0</v>
      </c>
      <c r="FE92" s="18" t="str">
        <f>IF(MAIN_STGY[[#This Row],[RSLT]]="","", MAIN_STGY[[#This Row],[RSLT]])</f>
        <v/>
      </c>
      <c r="FF9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2" s="18">
        <f>IF(STGY7[[#This Row],[SNO]]=0,0,IF(FL$10, IF(FP91&gt;=FM$8, 0, STGY7[[#This Row],[INS]]+FH91), STGY7[[#This Row],[INS]]+FH91))</f>
        <v>100</v>
      </c>
      <c r="FI92" s="18">
        <f>IF(STGY7[[#This Row],[SNO]]=0,0,IF(FL$10, IF(FP91&gt;=FM$8, 0, FI91+STGY7[[#This Row],[RTN]]), FI91+STGY7[[#This Row],[RTN]]))</f>
        <v>0</v>
      </c>
      <c r="FJ92" s="18">
        <f>STGY7[[#This Row],[RTN-TL]]-STGY7[[#This Row],[INS-TL]]</f>
        <v>-100</v>
      </c>
      <c r="FK92" s="18">
        <f>IF(STGY7[[#This Row],[SNO]]=0,0,IF(FL$10, IF(STGY7[[#This Row],[INS]]=0, 0, FN91), FN91))</f>
        <v>0</v>
      </c>
      <c r="FL92" s="18">
        <f>STGY7[[#This Row],[INS]]</f>
        <v>0</v>
      </c>
      <c r="FM92" s="18">
        <f>IF(STGY7[[#This Row],[WrL]]="Loss", (STGY7[[#This Row],[INS]]*(1 + FP$8/100)), IF(STGY7[[#This Row],[WrL]]="Won", (0), 0))</f>
        <v>0</v>
      </c>
      <c r="FN92" s="18">
        <f>IF(STGY7[[#This Row],[WrL]]="Loss", (STGY7[[#This Row],[PAM]]+STGY7[[#This Row],[LOS-TEN]]), IF(STGY7[[#This Row],[WrL]]="Won", (STGY7[[#This Row],[INS]]), 0))</f>
        <v>0</v>
      </c>
      <c r="FO92" s="18">
        <f>STGY7[[#This Row],[PAPT]]/2</f>
        <v>0</v>
      </c>
      <c r="FP92" s="43">
        <f>IF(STGY7[[#This Row],[SNO]]=0,0,IF(FL$10, IF(STGY7[[#This Row],[INS-TL]]=0, 0, STGY7[[#This Row],[PFT]]/STGY7[[#This Row],[INS-TL]]%), STGY7[[#This Row],[PFT]]/STGY7[[#This Row],[INS-TL]]%))</f>
        <v>-100</v>
      </c>
      <c r="FS92" s="20"/>
      <c r="FT92" s="21"/>
      <c r="FZ92" s="22"/>
      <c r="GB92" s="42">
        <f t="shared" si="18"/>
        <v>77</v>
      </c>
      <c r="GC92" s="12"/>
      <c r="GD92" s="18">
        <f>IF(STGY8[[#This Row],[SNO]]=0,0,IF(STGY8[[#This Row],[SNO]]=1,GJ$8,IF(GL$10, IF(GP91&gt;=GM$8,0,IF(GP91=0,GJ$8,GO91)), GO91)))</f>
        <v>0</v>
      </c>
      <c r="GE92" s="18" t="str">
        <f>IF(MAIN_STGY[[#This Row],[RSLT]]="","", MAIN_STGY[[#This Row],[RSLT]])</f>
        <v/>
      </c>
      <c r="GF9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2" s="18">
        <f>IF(STGY8[[#This Row],[SNO]]=0,0,IF(GL$10, IF(GP91&gt;=GM$8, 0, STGY8[[#This Row],[INS]]+GH91), STGY8[[#This Row],[INS]]+GH91))</f>
        <v>100</v>
      </c>
      <c r="GI92" s="18">
        <f>IF(STGY8[[#This Row],[SNO]]=0,0,IF(GL$10, IF(GP91&gt;=GM$8, 0, GI91+STGY8[[#This Row],[RTN]]), GI91+STGY8[[#This Row],[RTN]]))</f>
        <v>0</v>
      </c>
      <c r="GJ92" s="18">
        <f>STGY8[[#This Row],[RTN-TL]]-STGY8[[#This Row],[INS-TL]]</f>
        <v>-100</v>
      </c>
      <c r="GK92" s="18">
        <f>IF(STGY8[[#This Row],[SNO]]=0,0,IF(GL$10, IF(STGY8[[#This Row],[INS]]=0, 0, GN91), GN91))</f>
        <v>0</v>
      </c>
      <c r="GL92" s="18">
        <f>STGY8[[#This Row],[INS]]</f>
        <v>0</v>
      </c>
      <c r="GM92" s="18">
        <f>IF(STGY8[[#This Row],[WrL]]="Loss", (STGY8[[#This Row],[INS]]*(1 + GP$8/100)), IF(STGY8[[#This Row],[WrL]]="Won", (0), 0))</f>
        <v>0</v>
      </c>
      <c r="GN92" s="18">
        <f>IF(STGY8[[#This Row],[WrL]]="Loss", (STGY8[[#This Row],[PAM]]+STGY8[[#This Row],[LOS-TEN]]), IF(STGY8[[#This Row],[WrL]]="Won", (STGY8[[#This Row],[INS]]), 0))</f>
        <v>0</v>
      </c>
      <c r="GO92" s="18">
        <f>STGY8[[#This Row],[PAPT]]/2</f>
        <v>0</v>
      </c>
      <c r="GP92" s="43">
        <f>IF(STGY8[[#This Row],[SNO]]=0,0,IF(GL$10, IF(STGY8[[#This Row],[INS-TL]]=0, 0, STGY8[[#This Row],[PFT]]/STGY8[[#This Row],[INS-TL]]%), STGY8[[#This Row],[PFT]]/STGY8[[#This Row],[INS-TL]]%))</f>
        <v>-100</v>
      </c>
      <c r="GS92" s="20"/>
      <c r="GT92" s="21"/>
      <c r="GZ92" s="22"/>
      <c r="HB92" s="42">
        <f t="shared" si="19"/>
        <v>77</v>
      </c>
      <c r="HC92" s="12"/>
      <c r="HD92" s="18">
        <f>IF(STGY9[[#This Row],[SNO]]=0,0,IF(STGY9[[#This Row],[SNO]]=1,HJ$8,IF(HL$10, IF(HP91&gt;=HM$8,0,IF(HP91=0,HJ$8,HO91)), HO91)))</f>
        <v>0</v>
      </c>
      <c r="HE92" s="18" t="str">
        <f>IF(MAIN_STGY[[#This Row],[RSLT]]="","", MAIN_STGY[[#This Row],[RSLT]])</f>
        <v/>
      </c>
      <c r="HF9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2" s="18">
        <f>IF(STGY9[[#This Row],[SNO]]=0,0,IF(HL$10, IF(HP91&gt;=HM$8, 0, STGY9[[#This Row],[INS]]+HH91), STGY9[[#This Row],[INS]]+HH91))</f>
        <v>100</v>
      </c>
      <c r="HI92" s="18">
        <f>IF(STGY9[[#This Row],[SNO]]=0,0,IF(HL$10, IF(HP91&gt;=HM$8, 0, HI91+STGY9[[#This Row],[RTN]]), HI91+STGY9[[#This Row],[RTN]]))</f>
        <v>0</v>
      </c>
      <c r="HJ92" s="18">
        <f>STGY9[[#This Row],[RTN-TL]]-STGY9[[#This Row],[INS-TL]]</f>
        <v>-100</v>
      </c>
      <c r="HK92" s="18">
        <f>IF(STGY9[[#This Row],[SNO]]=0,0,IF(HL$10, IF(STGY9[[#This Row],[INS]]=0, 0, HN91), HN91))</f>
        <v>0</v>
      </c>
      <c r="HL92" s="18">
        <f>STGY9[[#This Row],[INS]]</f>
        <v>0</v>
      </c>
      <c r="HM92" s="18">
        <f>IF(STGY9[[#This Row],[WrL]]="Loss", (STGY9[[#This Row],[INS]]*(1 + HP$8/100)), IF(STGY9[[#This Row],[WrL]]="Won", (0), 0))</f>
        <v>0</v>
      </c>
      <c r="HN92" s="18">
        <f>IF(STGY9[[#This Row],[WrL]]="Loss", (STGY9[[#This Row],[PAM]]+STGY9[[#This Row],[LOS-TEN]]), IF(STGY9[[#This Row],[WrL]]="Won", (STGY9[[#This Row],[INS]]), 0))</f>
        <v>0</v>
      </c>
      <c r="HO92" s="18">
        <f>STGY9[[#This Row],[PAPT]]/2</f>
        <v>0</v>
      </c>
      <c r="HP92" s="43">
        <f>IF(STGY9[[#This Row],[SNO]]=0,0,IF(HL$10, IF(STGY9[[#This Row],[INS-TL]]=0, 0, STGY9[[#This Row],[PFT]]/STGY9[[#This Row],[INS-TL]]%), STGY9[[#This Row],[PFT]]/STGY9[[#This Row],[INS-TL]]%))</f>
        <v>-100</v>
      </c>
      <c r="HS92" s="20"/>
      <c r="HT92" s="21"/>
      <c r="HZ92" s="22"/>
      <c r="IB92" s="42">
        <f t="shared" si="20"/>
        <v>77</v>
      </c>
      <c r="IC92" s="12"/>
      <c r="ID92" s="18">
        <f>IF(STGY10[[#This Row],[SNO]]=0,0,IF(STGY10[[#This Row],[SNO]]=1,IJ$8,IF(IL$10, IF(IP91&gt;=IM$8,0,IF(IP91=0,IJ$8,IO91)), IO91)))</f>
        <v>0</v>
      </c>
      <c r="IE92" s="18" t="str">
        <f>IF(MAIN_STGY[[#This Row],[RSLT]]="","", MAIN_STGY[[#This Row],[RSLT]])</f>
        <v/>
      </c>
      <c r="IF9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2" s="18">
        <f>IF(STGY10[[#This Row],[SNO]]=0,0,IF(IL$10, IF(IP91&gt;=IM$8, 0, STGY10[[#This Row],[INS]]+IH91), STGY10[[#This Row],[INS]]+IH91))</f>
        <v>100</v>
      </c>
      <c r="II92" s="18">
        <f>IF(STGY10[[#This Row],[SNO]]=0,0,IF(IL$10, IF(IP91&gt;=IM$8, 0, II91+STGY10[[#This Row],[RTN]]), II91+STGY10[[#This Row],[RTN]]))</f>
        <v>0</v>
      </c>
      <c r="IJ92" s="18">
        <f>STGY10[[#This Row],[RTN-TL]]-STGY10[[#This Row],[INS-TL]]</f>
        <v>-100</v>
      </c>
      <c r="IK92" s="18">
        <f>IF(STGY10[[#This Row],[SNO]]=0,0,IF(IL$10, IF(STGY10[[#This Row],[INS]]=0, 0, IN91), IN91))</f>
        <v>0</v>
      </c>
      <c r="IL92" s="18">
        <f>STGY10[[#This Row],[INS]]</f>
        <v>0</v>
      </c>
      <c r="IM92" s="18">
        <f>IF(STGY10[[#This Row],[WrL]]="Loss", (STGY10[[#This Row],[INS]]*(1 + IP$8/100)), IF(STGY10[[#This Row],[WrL]]="Won", (0), 0))</f>
        <v>0</v>
      </c>
      <c r="IN92" s="18">
        <f>IF(STGY10[[#This Row],[WrL]]="Loss", (STGY10[[#This Row],[PAM]]+STGY10[[#This Row],[LOS-TEN]]), IF(STGY10[[#This Row],[WrL]]="Won", (STGY10[[#This Row],[INS]]), 0))</f>
        <v>0</v>
      </c>
      <c r="IO92" s="18">
        <f>STGY10[[#This Row],[PAPT]]/2</f>
        <v>0</v>
      </c>
      <c r="IP92" s="43">
        <f>IF(STGY10[[#This Row],[SNO]]=0,0,IF(IL$10, IF(STGY10[[#This Row],[INS-TL]]=0, 0, STGY10[[#This Row],[PFT]]/STGY10[[#This Row],[INS-TL]]%), STGY10[[#This Row],[PFT]]/STGY10[[#This Row],[INS-TL]]%))</f>
        <v>-100</v>
      </c>
      <c r="IS92" s="20"/>
      <c r="IT92" s="21"/>
      <c r="IZ92" s="22"/>
    </row>
    <row r="93" spans="2:260" ht="15.65" x14ac:dyDescent="0.3">
      <c r="B93" s="89">
        <f t="shared" si="11"/>
        <v>78</v>
      </c>
      <c r="C93" s="12"/>
      <c r="D93" s="18">
        <f>IF(MAIN_STGY[[#This Row],[SNO]]=0,0,IF(MAIN_STGY[[#This Row],[SNO]]=1,J$8,IF(L$10, IF(P92&gt;=M$8,0,IF(P92=0,J$8,O92)), O92)))</f>
        <v>0</v>
      </c>
      <c r="E93" s="12"/>
      <c r="F9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3" s="18">
        <f>IF(MAIN_STGY[[#This Row],[SNO]]=0,0,IF(L$10, IF(P92&gt;=M$8, 0, MAIN_STGY[[#This Row],[INS]]+H92), MAIN_STGY[[#This Row],[INS]]+H92))</f>
        <v>100</v>
      </c>
      <c r="I93" s="18">
        <f>IF(MAIN_STGY[[#This Row],[SNO]]=0,0,IF(L$10, IF(P92&gt;=M$8, 0, I92+MAIN_STGY[[#This Row],[RTN]]), I92+MAIN_STGY[[#This Row],[RTN]]))</f>
        <v>0</v>
      </c>
      <c r="J93" s="18">
        <f>MAIN_STGY[[#This Row],[RTN-TL]]-MAIN_STGY[[#This Row],[INS-TL]]</f>
        <v>-100</v>
      </c>
      <c r="K93" s="18">
        <f>IF(MAIN_STGY[[#This Row],[SNO]]=0,0,IF(L$10, IF(MAIN_STGY[[#This Row],[INS]]=0, 0, N92), N92))</f>
        <v>0</v>
      </c>
      <c r="L93" s="18">
        <f>MAIN_STGY[[#This Row],[INS]]</f>
        <v>0</v>
      </c>
      <c r="M93" s="18">
        <f>IF(MAIN_STGY[[#This Row],[WrL]]="Loss", (MAIN_STGY[[#This Row],[INS]]*(1 + P$8/100)), IF(MAIN_STGY[[#This Row],[WrL]]="Won", (0), 0))</f>
        <v>0</v>
      </c>
      <c r="N93" s="18">
        <f>IF(MAIN_STGY[[#This Row],[WrL]]="Loss", (MAIN_STGY[[#This Row],[PAM]]+MAIN_STGY[[#This Row],[LOS-TEN]]), IF(MAIN_STGY[[#This Row],[WrL]]="Won", (MAIN_STGY[[#This Row],[INS]]), 0))</f>
        <v>0</v>
      </c>
      <c r="O93" s="18">
        <f>MAIN_STGY[[#This Row],[PAPT]]/2</f>
        <v>0</v>
      </c>
      <c r="P9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93" s="97" t="str" cm="1">
        <f t="array" ref="R93">IF(HG$4,STGTL9[Strategy Name],"")</f>
        <v>Strategy 09</v>
      </c>
      <c r="S93" s="98" cm="1">
        <f t="array" ref="S93">IF(HG$4,STGTL9[Last Running Bet-on],"")</f>
        <v>0</v>
      </c>
      <c r="T93" s="99" cm="1">
        <f t="array" ref="T93">IF(HG$4,STGTL9[Last Running Value],"")</f>
        <v>100</v>
      </c>
      <c r="U93" s="85"/>
      <c r="V93" s="55"/>
      <c r="W93" s="55"/>
      <c r="X93" s="55"/>
      <c r="Z93" s="22"/>
      <c r="AB93" s="42">
        <f t="shared" si="12"/>
        <v>78</v>
      </c>
      <c r="AC93" s="12"/>
      <c r="AD93" s="18">
        <f>IF(STGY2[[#This Row],[SNO]]=0,0,IF(STGY2[[#This Row],[SNO]]=1,AJ$8,IF(AL$10, IF(AP92&gt;=AM$8,0,IF(AP92=0,AJ$8,AO92)), AO92)))</f>
        <v>0</v>
      </c>
      <c r="AE93" s="18" t="str">
        <f>IF(MAIN_STGY[[#This Row],[RSLT]]="","", MAIN_STGY[[#This Row],[RSLT]])</f>
        <v/>
      </c>
      <c r="AF9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3" s="18">
        <f>IF(STGY2[[#This Row],[SNO]]=0,0,IF(AL$10, IF(AP92&gt;=AM$8, 0, STGY2[[#This Row],[INS]]+AH92), STGY2[[#This Row],[INS]]+AH92))</f>
        <v>100</v>
      </c>
      <c r="AI93" s="18">
        <f>IF(STGY2[[#This Row],[SNO]]=0,0,IF(AL$10, IF(AP92&gt;=AM$8, 0, AI92+STGY2[[#This Row],[RTN]]), AI92+STGY2[[#This Row],[RTN]]))</f>
        <v>0</v>
      </c>
      <c r="AJ93" s="18">
        <f>STGY2[[#This Row],[RTN-TL]]-STGY2[[#This Row],[INS-TL]]</f>
        <v>-100</v>
      </c>
      <c r="AK93" s="18">
        <f>IF(STGY2[[#This Row],[SNO]]=0,0,IF(AL$10, IF(STGY2[[#This Row],[INS]]=0, 0, AN92), AN92))</f>
        <v>0</v>
      </c>
      <c r="AL93" s="18">
        <f>STGY2[[#This Row],[INS]]</f>
        <v>0</v>
      </c>
      <c r="AM93" s="18">
        <f>IF(STGY2[[#This Row],[WrL]]="Loss", (STGY2[[#This Row],[INS]]*(1 + AP$8/100)), IF(STGY2[[#This Row],[WrL]]="Won", (0), 0))</f>
        <v>0</v>
      </c>
      <c r="AN93" s="18">
        <f>IF(STGY2[[#This Row],[WrL]]="Loss", (STGY2[[#This Row],[PAM]]+STGY2[[#This Row],[LOS-TEN]]), IF(STGY2[[#This Row],[WrL]]="Won", (STGY2[[#This Row],[INS]]), 0))</f>
        <v>0</v>
      </c>
      <c r="AO93" s="18">
        <f>STGY2[[#This Row],[PAPT]]/2</f>
        <v>0</v>
      </c>
      <c r="AP93" s="43">
        <f>IF(STGY2[[#This Row],[SNO]]=0,0,IF(AL$10, IF(STGY2[[#This Row],[INS-TL]]=0, 0, STGY2[[#This Row],[PFT]]/STGY2[[#This Row],[INS-TL]]%), STGY2[[#This Row],[PFT]]/STGY2[[#This Row],[INS-TL]]%))</f>
        <v>-100</v>
      </c>
      <c r="AS93" s="20"/>
      <c r="AT93" s="21"/>
      <c r="AZ93" s="22"/>
      <c r="BB93" s="42">
        <f t="shared" si="13"/>
        <v>78</v>
      </c>
      <c r="BC93" s="12"/>
      <c r="BD93" s="18">
        <f>IF(STGY3[[#This Row],[SNO]]=0,0,IF(STGY3[[#This Row],[SNO]]=1,BJ$8,IF(BL$10, IF(BP92&gt;=BM$8,0,IF(BP92=0,BJ$8,BO92)), BO92)))</f>
        <v>0</v>
      </c>
      <c r="BE93" s="18" t="str">
        <f>IF(MAIN_STGY[[#This Row],[RSLT]]="","", MAIN_STGY[[#This Row],[RSLT]])</f>
        <v/>
      </c>
      <c r="BF9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3" s="18">
        <f>IF(STGY3[[#This Row],[SNO]]=0,0,IF(BL$10, IF(BP92&gt;=BM$8, 0, STGY3[[#This Row],[INS]]+BH92), STGY3[[#This Row],[INS]]+BH92))</f>
        <v>100</v>
      </c>
      <c r="BI93" s="18">
        <f>IF(STGY3[[#This Row],[SNO]]=0,0,IF(BL$10, IF(BP92&gt;=BM$8, 0, BI92+STGY3[[#This Row],[RTN]]), BI92+STGY3[[#This Row],[RTN]]))</f>
        <v>0</v>
      </c>
      <c r="BJ93" s="18">
        <f>STGY3[[#This Row],[RTN-TL]]-STGY3[[#This Row],[INS-TL]]</f>
        <v>-100</v>
      </c>
      <c r="BK93" s="18">
        <f>IF(STGY3[[#This Row],[SNO]]=0,0,IF(BL$10, IF(STGY3[[#This Row],[INS]]=0, 0, BN92), BN92))</f>
        <v>0</v>
      </c>
      <c r="BL93" s="18">
        <f>STGY3[[#This Row],[INS]]</f>
        <v>0</v>
      </c>
      <c r="BM93" s="18">
        <f>IF(STGY3[[#This Row],[WrL]]="Loss", (STGY3[[#This Row],[INS]]*(1 + BP$8/100)), IF(STGY3[[#This Row],[WrL]]="Won", (0), 0))</f>
        <v>0</v>
      </c>
      <c r="BN93" s="18">
        <f>IF(STGY3[[#This Row],[WrL]]="Loss", (STGY3[[#This Row],[PAM]]+STGY3[[#This Row],[LOS-TEN]]), IF(STGY3[[#This Row],[WrL]]="Won", (STGY3[[#This Row],[INS]]), 0))</f>
        <v>0</v>
      </c>
      <c r="BO93" s="18">
        <f>STGY3[[#This Row],[PAPT]]/2</f>
        <v>0</v>
      </c>
      <c r="BP93" s="43">
        <f>IF(STGY3[[#This Row],[SNO]]=0,0,IF(BL$10, IF(STGY3[[#This Row],[INS-TL]]=0, 0, STGY3[[#This Row],[PFT]]/STGY3[[#This Row],[INS-TL]]%), STGY3[[#This Row],[PFT]]/STGY3[[#This Row],[INS-TL]]%))</f>
        <v>-100</v>
      </c>
      <c r="BS93" s="20"/>
      <c r="BT93" s="21"/>
      <c r="BZ93" s="22"/>
      <c r="CB93" s="42">
        <f t="shared" si="14"/>
        <v>78</v>
      </c>
      <c r="CC93" s="12"/>
      <c r="CD93" s="18">
        <f>IF(STGY4[[#This Row],[SNO]]=0,0,IF(STGY4[[#This Row],[SNO]]=1,CJ$8,IF(CL$10, IF(CP92&gt;=CM$8,0,IF(CP92=0,CJ$8,CO92)), CO92)))</f>
        <v>0</v>
      </c>
      <c r="CE93" s="18" t="str">
        <f>IF(MAIN_STGY[[#This Row],[RSLT]]="","", MAIN_STGY[[#This Row],[RSLT]])</f>
        <v/>
      </c>
      <c r="CF9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3" s="18">
        <f>IF(STGY4[[#This Row],[SNO]]=0,0,IF(CL$10, IF(CP92&gt;=CM$8, 0, STGY4[[#This Row],[INS]]+CH92), STGY4[[#This Row],[INS]]+CH92))</f>
        <v>100</v>
      </c>
      <c r="CI93" s="18">
        <f>IF(STGY4[[#This Row],[SNO]]=0,0,IF(CL$10, IF(CP92&gt;=CM$8, 0, CI92+STGY4[[#This Row],[RTN]]), CI92+STGY4[[#This Row],[RTN]]))</f>
        <v>0</v>
      </c>
      <c r="CJ93" s="18">
        <f>STGY4[[#This Row],[RTN-TL]]-STGY4[[#This Row],[INS-TL]]</f>
        <v>-100</v>
      </c>
      <c r="CK93" s="18">
        <f>IF(STGY4[[#This Row],[SNO]]=0,0,IF(CL$10, IF(STGY4[[#This Row],[INS]]=0, 0, CN92), CN92))</f>
        <v>0</v>
      </c>
      <c r="CL93" s="18">
        <f>STGY4[[#This Row],[INS]]</f>
        <v>0</v>
      </c>
      <c r="CM93" s="18">
        <f>IF(STGY4[[#This Row],[WrL]]="Loss", (STGY4[[#This Row],[INS]]*(1 + CP$8/100)), IF(STGY4[[#This Row],[WrL]]="Won", (0), 0))</f>
        <v>0</v>
      </c>
      <c r="CN93" s="18">
        <f>IF(STGY4[[#This Row],[WrL]]="Loss", (STGY4[[#This Row],[PAM]]+STGY4[[#This Row],[LOS-TEN]]), IF(STGY4[[#This Row],[WrL]]="Won", (STGY4[[#This Row],[INS]]), 0))</f>
        <v>0</v>
      </c>
      <c r="CO93" s="18">
        <f>STGY4[[#This Row],[PAPT]]/2</f>
        <v>0</v>
      </c>
      <c r="CP93" s="43">
        <f>IF(STGY4[[#This Row],[SNO]]=0,0,IF(CL$10, IF(STGY4[[#This Row],[INS-TL]]=0, 0, STGY4[[#This Row],[PFT]]/STGY4[[#This Row],[INS-TL]]%), STGY4[[#This Row],[PFT]]/STGY4[[#This Row],[INS-TL]]%))</f>
        <v>-100</v>
      </c>
      <c r="CS93" s="20"/>
      <c r="CT93" s="21"/>
      <c r="CZ93" s="22"/>
      <c r="DB93" s="42">
        <f t="shared" si="15"/>
        <v>78</v>
      </c>
      <c r="DC93" s="12"/>
      <c r="DD93" s="18">
        <f>IF(STGY5[[#This Row],[SNO]]=0,0,IF(STGY5[[#This Row],[SNO]]=1,DJ$8,IF(DL$10, IF(DP92&gt;=DM$8,0,IF(DP92=0,DJ$8,DO92)), DO92)))</f>
        <v>0</v>
      </c>
      <c r="DE93" s="18" t="str">
        <f>IF(MAIN_STGY[[#This Row],[RSLT]]="","", MAIN_STGY[[#This Row],[RSLT]])</f>
        <v/>
      </c>
      <c r="DF9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3" s="18">
        <f>IF(STGY5[[#This Row],[SNO]]=0,0,IF(DL$10, IF(DP92&gt;=DM$8, 0, STGY5[[#This Row],[INS]]+DH92), STGY5[[#This Row],[INS]]+DH92))</f>
        <v>100</v>
      </c>
      <c r="DI93" s="18">
        <f>IF(STGY5[[#This Row],[SNO]]=0,0,IF(DL$10, IF(DP92&gt;=DM$8, 0, DI92+STGY5[[#This Row],[RTN]]), DI92+STGY5[[#This Row],[RTN]]))</f>
        <v>0</v>
      </c>
      <c r="DJ93" s="18">
        <f>STGY5[[#This Row],[RTN-TL]]-STGY5[[#This Row],[INS-TL]]</f>
        <v>-100</v>
      </c>
      <c r="DK93" s="18">
        <f>IF(STGY5[[#This Row],[SNO]]=0,0,IF(DL$10, IF(STGY5[[#This Row],[INS]]=0, 0, DN92), DN92))</f>
        <v>0</v>
      </c>
      <c r="DL93" s="18">
        <f>STGY5[[#This Row],[INS]]</f>
        <v>0</v>
      </c>
      <c r="DM93" s="18">
        <f>IF(STGY5[[#This Row],[WrL]]="Loss", (STGY5[[#This Row],[INS]]*(1 + DP$8/100)), IF(STGY5[[#This Row],[WrL]]="Won", (0), 0))</f>
        <v>0</v>
      </c>
      <c r="DN93" s="18">
        <f>IF(STGY5[[#This Row],[WrL]]="Loss", (STGY5[[#This Row],[PAM]]+STGY5[[#This Row],[LOS-TEN]]), IF(STGY5[[#This Row],[WrL]]="Won", (STGY5[[#This Row],[INS]]), 0))</f>
        <v>0</v>
      </c>
      <c r="DO93" s="18">
        <f>STGY5[[#This Row],[PAPT]]/2</f>
        <v>0</v>
      </c>
      <c r="DP93" s="43">
        <f>IF(STGY5[[#This Row],[SNO]]=0,0,IF(DL$10, IF(STGY5[[#This Row],[INS-TL]]=0, 0, STGY5[[#This Row],[PFT]]/STGY5[[#This Row],[INS-TL]]%), STGY5[[#This Row],[PFT]]/STGY5[[#This Row],[INS-TL]]%))</f>
        <v>-100</v>
      </c>
      <c r="DS93" s="20"/>
      <c r="DT93" s="21"/>
      <c r="DZ93" s="22"/>
      <c r="EB93" s="42">
        <f t="shared" si="16"/>
        <v>78</v>
      </c>
      <c r="EC93" s="12"/>
      <c r="ED93" s="18">
        <f>IF(STGY6[[#This Row],[SNO]]=0,0,IF(STGY6[[#This Row],[SNO]]=1,EJ$8,IF(EL$10, IF(EP92&gt;=EM$8,0,IF(EP92=0,EJ$8,EO92)), EO92)))</f>
        <v>0</v>
      </c>
      <c r="EE93" s="18" t="str">
        <f>IF(MAIN_STGY[[#This Row],[RSLT]]="","", MAIN_STGY[[#This Row],[RSLT]])</f>
        <v/>
      </c>
      <c r="EF9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3" s="18">
        <f>IF(STGY6[[#This Row],[SNO]]=0,0,IF(EL$10, IF(EP92&gt;=EM$8, 0, STGY6[[#This Row],[INS]]+EH92), STGY6[[#This Row],[INS]]+EH92))</f>
        <v>100</v>
      </c>
      <c r="EI93" s="18">
        <f>IF(STGY6[[#This Row],[SNO]]=0,0,IF(EL$10, IF(EP92&gt;=EM$8, 0, EI92+STGY6[[#This Row],[RTN]]), EI92+STGY6[[#This Row],[RTN]]))</f>
        <v>0</v>
      </c>
      <c r="EJ93" s="18">
        <f>STGY6[[#This Row],[RTN-TL]]-STGY6[[#This Row],[INS-TL]]</f>
        <v>-100</v>
      </c>
      <c r="EK93" s="18">
        <f>IF(STGY6[[#This Row],[SNO]]=0,0,IF(EL$10, IF(STGY6[[#This Row],[INS]]=0, 0, EN92), EN92))</f>
        <v>0</v>
      </c>
      <c r="EL93" s="18">
        <f>STGY6[[#This Row],[INS]]</f>
        <v>0</v>
      </c>
      <c r="EM93" s="18">
        <f>IF(STGY6[[#This Row],[WrL]]="Loss", (STGY6[[#This Row],[INS]]*(1 + EP$8/100)), IF(STGY6[[#This Row],[WrL]]="Won", (0), 0))</f>
        <v>0</v>
      </c>
      <c r="EN93" s="18">
        <f>IF(STGY6[[#This Row],[WrL]]="Loss", (STGY6[[#This Row],[PAM]]+STGY6[[#This Row],[LOS-TEN]]), IF(STGY6[[#This Row],[WrL]]="Won", (STGY6[[#This Row],[INS]]), 0))</f>
        <v>0</v>
      </c>
      <c r="EO93" s="18">
        <f>STGY6[[#This Row],[PAPT]]/2</f>
        <v>0</v>
      </c>
      <c r="EP93" s="43">
        <f>IF(STGY6[[#This Row],[SNO]]=0,0,IF(EL$10, IF(STGY6[[#This Row],[INS-TL]]=0, 0, STGY6[[#This Row],[PFT]]/STGY6[[#This Row],[INS-TL]]%), STGY6[[#This Row],[PFT]]/STGY6[[#This Row],[INS-TL]]%))</f>
        <v>-100</v>
      </c>
      <c r="ES93" s="20"/>
      <c r="ET93" s="21"/>
      <c r="EZ93" s="22"/>
      <c r="FB93" s="42">
        <f t="shared" si="17"/>
        <v>78</v>
      </c>
      <c r="FC93" s="12"/>
      <c r="FD93" s="18">
        <f>IF(STGY7[[#This Row],[SNO]]=0,0,IF(STGY7[[#This Row],[SNO]]=1,FJ$8,IF(FL$10, IF(FP92&gt;=FM$8,0,IF(FP92=0,FJ$8,FO92)), FO92)))</f>
        <v>0</v>
      </c>
      <c r="FE93" s="18" t="str">
        <f>IF(MAIN_STGY[[#This Row],[RSLT]]="","", MAIN_STGY[[#This Row],[RSLT]])</f>
        <v/>
      </c>
      <c r="FF9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3" s="18">
        <f>IF(STGY7[[#This Row],[SNO]]=0,0,IF(FL$10, IF(FP92&gt;=FM$8, 0, STGY7[[#This Row],[INS]]+FH92), STGY7[[#This Row],[INS]]+FH92))</f>
        <v>100</v>
      </c>
      <c r="FI93" s="18">
        <f>IF(STGY7[[#This Row],[SNO]]=0,0,IF(FL$10, IF(FP92&gt;=FM$8, 0, FI92+STGY7[[#This Row],[RTN]]), FI92+STGY7[[#This Row],[RTN]]))</f>
        <v>0</v>
      </c>
      <c r="FJ93" s="18">
        <f>STGY7[[#This Row],[RTN-TL]]-STGY7[[#This Row],[INS-TL]]</f>
        <v>-100</v>
      </c>
      <c r="FK93" s="18">
        <f>IF(STGY7[[#This Row],[SNO]]=0,0,IF(FL$10, IF(STGY7[[#This Row],[INS]]=0, 0, FN92), FN92))</f>
        <v>0</v>
      </c>
      <c r="FL93" s="18">
        <f>STGY7[[#This Row],[INS]]</f>
        <v>0</v>
      </c>
      <c r="FM93" s="18">
        <f>IF(STGY7[[#This Row],[WrL]]="Loss", (STGY7[[#This Row],[INS]]*(1 + FP$8/100)), IF(STGY7[[#This Row],[WrL]]="Won", (0), 0))</f>
        <v>0</v>
      </c>
      <c r="FN93" s="18">
        <f>IF(STGY7[[#This Row],[WrL]]="Loss", (STGY7[[#This Row],[PAM]]+STGY7[[#This Row],[LOS-TEN]]), IF(STGY7[[#This Row],[WrL]]="Won", (STGY7[[#This Row],[INS]]), 0))</f>
        <v>0</v>
      </c>
      <c r="FO93" s="18">
        <f>STGY7[[#This Row],[PAPT]]/2</f>
        <v>0</v>
      </c>
      <c r="FP93" s="43">
        <f>IF(STGY7[[#This Row],[SNO]]=0,0,IF(FL$10, IF(STGY7[[#This Row],[INS-TL]]=0, 0, STGY7[[#This Row],[PFT]]/STGY7[[#This Row],[INS-TL]]%), STGY7[[#This Row],[PFT]]/STGY7[[#This Row],[INS-TL]]%))</f>
        <v>-100</v>
      </c>
      <c r="FS93" s="20"/>
      <c r="FT93" s="21"/>
      <c r="FZ93" s="22"/>
      <c r="GB93" s="42">
        <f t="shared" si="18"/>
        <v>78</v>
      </c>
      <c r="GC93" s="12"/>
      <c r="GD93" s="18">
        <f>IF(STGY8[[#This Row],[SNO]]=0,0,IF(STGY8[[#This Row],[SNO]]=1,GJ$8,IF(GL$10, IF(GP92&gt;=GM$8,0,IF(GP92=0,GJ$8,GO92)), GO92)))</f>
        <v>0</v>
      </c>
      <c r="GE93" s="18" t="str">
        <f>IF(MAIN_STGY[[#This Row],[RSLT]]="","", MAIN_STGY[[#This Row],[RSLT]])</f>
        <v/>
      </c>
      <c r="GF9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3" s="18">
        <f>IF(STGY8[[#This Row],[SNO]]=0,0,IF(GL$10, IF(GP92&gt;=GM$8, 0, STGY8[[#This Row],[INS]]+GH92), STGY8[[#This Row],[INS]]+GH92))</f>
        <v>100</v>
      </c>
      <c r="GI93" s="18">
        <f>IF(STGY8[[#This Row],[SNO]]=0,0,IF(GL$10, IF(GP92&gt;=GM$8, 0, GI92+STGY8[[#This Row],[RTN]]), GI92+STGY8[[#This Row],[RTN]]))</f>
        <v>0</v>
      </c>
      <c r="GJ93" s="18">
        <f>STGY8[[#This Row],[RTN-TL]]-STGY8[[#This Row],[INS-TL]]</f>
        <v>-100</v>
      </c>
      <c r="GK93" s="18">
        <f>IF(STGY8[[#This Row],[SNO]]=0,0,IF(GL$10, IF(STGY8[[#This Row],[INS]]=0, 0, GN92), GN92))</f>
        <v>0</v>
      </c>
      <c r="GL93" s="18">
        <f>STGY8[[#This Row],[INS]]</f>
        <v>0</v>
      </c>
      <c r="GM93" s="18">
        <f>IF(STGY8[[#This Row],[WrL]]="Loss", (STGY8[[#This Row],[INS]]*(1 + GP$8/100)), IF(STGY8[[#This Row],[WrL]]="Won", (0), 0))</f>
        <v>0</v>
      </c>
      <c r="GN93" s="18">
        <f>IF(STGY8[[#This Row],[WrL]]="Loss", (STGY8[[#This Row],[PAM]]+STGY8[[#This Row],[LOS-TEN]]), IF(STGY8[[#This Row],[WrL]]="Won", (STGY8[[#This Row],[INS]]), 0))</f>
        <v>0</v>
      </c>
      <c r="GO93" s="18">
        <f>STGY8[[#This Row],[PAPT]]/2</f>
        <v>0</v>
      </c>
      <c r="GP93" s="43">
        <f>IF(STGY8[[#This Row],[SNO]]=0,0,IF(GL$10, IF(STGY8[[#This Row],[INS-TL]]=0, 0, STGY8[[#This Row],[PFT]]/STGY8[[#This Row],[INS-TL]]%), STGY8[[#This Row],[PFT]]/STGY8[[#This Row],[INS-TL]]%))</f>
        <v>-100</v>
      </c>
      <c r="GS93" s="20"/>
      <c r="GT93" s="21"/>
      <c r="GZ93" s="22"/>
      <c r="HB93" s="42">
        <f t="shared" si="19"/>
        <v>78</v>
      </c>
      <c r="HC93" s="12"/>
      <c r="HD93" s="18">
        <f>IF(STGY9[[#This Row],[SNO]]=0,0,IF(STGY9[[#This Row],[SNO]]=1,HJ$8,IF(HL$10, IF(HP92&gt;=HM$8,0,IF(HP92=0,HJ$8,HO92)), HO92)))</f>
        <v>0</v>
      </c>
      <c r="HE93" s="18" t="str">
        <f>IF(MAIN_STGY[[#This Row],[RSLT]]="","", MAIN_STGY[[#This Row],[RSLT]])</f>
        <v/>
      </c>
      <c r="HF9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3" s="18">
        <f>IF(STGY9[[#This Row],[SNO]]=0,0,IF(HL$10, IF(HP92&gt;=HM$8, 0, STGY9[[#This Row],[INS]]+HH92), STGY9[[#This Row],[INS]]+HH92))</f>
        <v>100</v>
      </c>
      <c r="HI93" s="18">
        <f>IF(STGY9[[#This Row],[SNO]]=0,0,IF(HL$10, IF(HP92&gt;=HM$8, 0, HI92+STGY9[[#This Row],[RTN]]), HI92+STGY9[[#This Row],[RTN]]))</f>
        <v>0</v>
      </c>
      <c r="HJ93" s="18">
        <f>STGY9[[#This Row],[RTN-TL]]-STGY9[[#This Row],[INS-TL]]</f>
        <v>-100</v>
      </c>
      <c r="HK93" s="18">
        <f>IF(STGY9[[#This Row],[SNO]]=0,0,IF(HL$10, IF(STGY9[[#This Row],[INS]]=0, 0, HN92), HN92))</f>
        <v>0</v>
      </c>
      <c r="HL93" s="18">
        <f>STGY9[[#This Row],[INS]]</f>
        <v>0</v>
      </c>
      <c r="HM93" s="18">
        <f>IF(STGY9[[#This Row],[WrL]]="Loss", (STGY9[[#This Row],[INS]]*(1 + HP$8/100)), IF(STGY9[[#This Row],[WrL]]="Won", (0), 0))</f>
        <v>0</v>
      </c>
      <c r="HN93" s="18">
        <f>IF(STGY9[[#This Row],[WrL]]="Loss", (STGY9[[#This Row],[PAM]]+STGY9[[#This Row],[LOS-TEN]]), IF(STGY9[[#This Row],[WrL]]="Won", (STGY9[[#This Row],[INS]]), 0))</f>
        <v>0</v>
      </c>
      <c r="HO93" s="18">
        <f>STGY9[[#This Row],[PAPT]]/2</f>
        <v>0</v>
      </c>
      <c r="HP93" s="43">
        <f>IF(STGY9[[#This Row],[SNO]]=0,0,IF(HL$10, IF(STGY9[[#This Row],[INS-TL]]=0, 0, STGY9[[#This Row],[PFT]]/STGY9[[#This Row],[INS-TL]]%), STGY9[[#This Row],[PFT]]/STGY9[[#This Row],[INS-TL]]%))</f>
        <v>-100</v>
      </c>
      <c r="HS93" s="20"/>
      <c r="HT93" s="21"/>
      <c r="HZ93" s="22"/>
      <c r="IB93" s="42">
        <f t="shared" si="20"/>
        <v>78</v>
      </c>
      <c r="IC93" s="12"/>
      <c r="ID93" s="18">
        <f>IF(STGY10[[#This Row],[SNO]]=0,0,IF(STGY10[[#This Row],[SNO]]=1,IJ$8,IF(IL$10, IF(IP92&gt;=IM$8,0,IF(IP92=0,IJ$8,IO92)), IO92)))</f>
        <v>0</v>
      </c>
      <c r="IE93" s="18" t="str">
        <f>IF(MAIN_STGY[[#This Row],[RSLT]]="","", MAIN_STGY[[#This Row],[RSLT]])</f>
        <v/>
      </c>
      <c r="IF9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3" s="18">
        <f>IF(STGY10[[#This Row],[SNO]]=0,0,IF(IL$10, IF(IP92&gt;=IM$8, 0, STGY10[[#This Row],[INS]]+IH92), STGY10[[#This Row],[INS]]+IH92))</f>
        <v>100</v>
      </c>
      <c r="II93" s="18">
        <f>IF(STGY10[[#This Row],[SNO]]=0,0,IF(IL$10, IF(IP92&gt;=IM$8, 0, II92+STGY10[[#This Row],[RTN]]), II92+STGY10[[#This Row],[RTN]]))</f>
        <v>0</v>
      </c>
      <c r="IJ93" s="18">
        <f>STGY10[[#This Row],[RTN-TL]]-STGY10[[#This Row],[INS-TL]]</f>
        <v>-100</v>
      </c>
      <c r="IK93" s="18">
        <f>IF(STGY10[[#This Row],[SNO]]=0,0,IF(IL$10, IF(STGY10[[#This Row],[INS]]=0, 0, IN92), IN92))</f>
        <v>0</v>
      </c>
      <c r="IL93" s="18">
        <f>STGY10[[#This Row],[INS]]</f>
        <v>0</v>
      </c>
      <c r="IM93" s="18">
        <f>IF(STGY10[[#This Row],[WrL]]="Loss", (STGY10[[#This Row],[INS]]*(1 + IP$8/100)), IF(STGY10[[#This Row],[WrL]]="Won", (0), 0))</f>
        <v>0</v>
      </c>
      <c r="IN93" s="18">
        <f>IF(STGY10[[#This Row],[WrL]]="Loss", (STGY10[[#This Row],[PAM]]+STGY10[[#This Row],[LOS-TEN]]), IF(STGY10[[#This Row],[WrL]]="Won", (STGY10[[#This Row],[INS]]), 0))</f>
        <v>0</v>
      </c>
      <c r="IO93" s="18">
        <f>STGY10[[#This Row],[PAPT]]/2</f>
        <v>0</v>
      </c>
      <c r="IP93" s="43">
        <f>IF(STGY10[[#This Row],[SNO]]=0,0,IF(IL$10, IF(STGY10[[#This Row],[INS-TL]]=0, 0, STGY10[[#This Row],[PFT]]/STGY10[[#This Row],[INS-TL]]%), STGY10[[#This Row],[PFT]]/STGY10[[#This Row],[INS-TL]]%))</f>
        <v>-100</v>
      </c>
      <c r="IS93" s="20"/>
      <c r="IT93" s="21"/>
      <c r="IZ93" s="22"/>
    </row>
    <row r="94" spans="2:260" ht="15.65" x14ac:dyDescent="0.3">
      <c r="B94" s="89">
        <f t="shared" si="11"/>
        <v>79</v>
      </c>
      <c r="C94" s="12"/>
      <c r="D94" s="18">
        <f>IF(MAIN_STGY[[#This Row],[SNO]]=0,0,IF(MAIN_STGY[[#This Row],[SNO]]=1,J$8,IF(L$10, IF(P93&gt;=M$8,0,IF(P93=0,J$8,O93)), O93)))</f>
        <v>0</v>
      </c>
      <c r="E94" s="12"/>
      <c r="F9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4" s="18">
        <f>IF(MAIN_STGY[[#This Row],[SNO]]=0,0,IF(L$10, IF(P93&gt;=M$8, 0, MAIN_STGY[[#This Row],[INS]]+H93), MAIN_STGY[[#This Row],[INS]]+H93))</f>
        <v>100</v>
      </c>
      <c r="I94" s="18">
        <f>IF(MAIN_STGY[[#This Row],[SNO]]=0,0,IF(L$10, IF(P93&gt;=M$8, 0, I93+MAIN_STGY[[#This Row],[RTN]]), I93+MAIN_STGY[[#This Row],[RTN]]))</f>
        <v>0</v>
      </c>
      <c r="J94" s="18">
        <f>MAIN_STGY[[#This Row],[RTN-TL]]-MAIN_STGY[[#This Row],[INS-TL]]</f>
        <v>-100</v>
      </c>
      <c r="K94" s="18">
        <f>IF(MAIN_STGY[[#This Row],[SNO]]=0,0,IF(L$10, IF(MAIN_STGY[[#This Row],[INS]]=0, 0, N93), N93))</f>
        <v>0</v>
      </c>
      <c r="L94" s="18">
        <f>MAIN_STGY[[#This Row],[INS]]</f>
        <v>0</v>
      </c>
      <c r="M94" s="18">
        <f>IF(MAIN_STGY[[#This Row],[WrL]]="Loss", (MAIN_STGY[[#This Row],[INS]]*(1 + P$8/100)), IF(MAIN_STGY[[#This Row],[WrL]]="Won", (0), 0))</f>
        <v>0</v>
      </c>
      <c r="N94" s="18">
        <f>IF(MAIN_STGY[[#This Row],[WrL]]="Loss", (MAIN_STGY[[#This Row],[PAM]]+MAIN_STGY[[#This Row],[LOS-TEN]]), IF(MAIN_STGY[[#This Row],[WrL]]="Won", (MAIN_STGY[[#This Row],[INS]]), 0))</f>
        <v>0</v>
      </c>
      <c r="O94" s="18">
        <f>MAIN_STGY[[#This Row],[PAPT]]/2</f>
        <v>0</v>
      </c>
      <c r="P9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94" s="97" t="str" cm="1">
        <f t="array" ref="R94">IF(IG$4,STGTL10[Strategy Name],"")</f>
        <v>Strategy 010</v>
      </c>
      <c r="S94" s="98" cm="1">
        <f t="array" ref="S94">IF(IG$4,STGTL10[Last Running Bet-on],"")</f>
        <v>0</v>
      </c>
      <c r="T94" s="99" cm="1">
        <f t="array" ref="T94">IF(IG$4,STGTL10[Last Running Value],"")</f>
        <v>100</v>
      </c>
      <c r="U94" s="85"/>
      <c r="V94" s="55"/>
      <c r="W94" s="55"/>
      <c r="X94" s="55"/>
      <c r="Z94" s="22"/>
      <c r="AB94" s="42">
        <f t="shared" si="12"/>
        <v>79</v>
      </c>
      <c r="AC94" s="12"/>
      <c r="AD94" s="18">
        <f>IF(STGY2[[#This Row],[SNO]]=0,0,IF(STGY2[[#This Row],[SNO]]=1,AJ$8,IF(AL$10, IF(AP93&gt;=AM$8,0,IF(AP93=0,AJ$8,AO93)), AO93)))</f>
        <v>0</v>
      </c>
      <c r="AE94" s="18" t="str">
        <f>IF(MAIN_STGY[[#This Row],[RSLT]]="","", MAIN_STGY[[#This Row],[RSLT]])</f>
        <v/>
      </c>
      <c r="AF9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4" s="18">
        <f>IF(STGY2[[#This Row],[SNO]]=0,0,IF(AL$10, IF(AP93&gt;=AM$8, 0, STGY2[[#This Row],[INS]]+AH93), STGY2[[#This Row],[INS]]+AH93))</f>
        <v>100</v>
      </c>
      <c r="AI94" s="18">
        <f>IF(STGY2[[#This Row],[SNO]]=0,0,IF(AL$10, IF(AP93&gt;=AM$8, 0, AI93+STGY2[[#This Row],[RTN]]), AI93+STGY2[[#This Row],[RTN]]))</f>
        <v>0</v>
      </c>
      <c r="AJ94" s="18">
        <f>STGY2[[#This Row],[RTN-TL]]-STGY2[[#This Row],[INS-TL]]</f>
        <v>-100</v>
      </c>
      <c r="AK94" s="18">
        <f>IF(STGY2[[#This Row],[SNO]]=0,0,IF(AL$10, IF(STGY2[[#This Row],[INS]]=0, 0, AN93), AN93))</f>
        <v>0</v>
      </c>
      <c r="AL94" s="18">
        <f>STGY2[[#This Row],[INS]]</f>
        <v>0</v>
      </c>
      <c r="AM94" s="18">
        <f>IF(STGY2[[#This Row],[WrL]]="Loss", (STGY2[[#This Row],[INS]]*(1 + AP$8/100)), IF(STGY2[[#This Row],[WrL]]="Won", (0), 0))</f>
        <v>0</v>
      </c>
      <c r="AN94" s="18">
        <f>IF(STGY2[[#This Row],[WrL]]="Loss", (STGY2[[#This Row],[PAM]]+STGY2[[#This Row],[LOS-TEN]]), IF(STGY2[[#This Row],[WrL]]="Won", (STGY2[[#This Row],[INS]]), 0))</f>
        <v>0</v>
      </c>
      <c r="AO94" s="18">
        <f>STGY2[[#This Row],[PAPT]]/2</f>
        <v>0</v>
      </c>
      <c r="AP94" s="43">
        <f>IF(STGY2[[#This Row],[SNO]]=0,0,IF(AL$10, IF(STGY2[[#This Row],[INS-TL]]=0, 0, STGY2[[#This Row],[PFT]]/STGY2[[#This Row],[INS-TL]]%), STGY2[[#This Row],[PFT]]/STGY2[[#This Row],[INS-TL]]%))</f>
        <v>-100</v>
      </c>
      <c r="AS94" s="20"/>
      <c r="AT94" s="21"/>
      <c r="AZ94" s="22"/>
      <c r="BB94" s="42">
        <f t="shared" si="13"/>
        <v>79</v>
      </c>
      <c r="BC94" s="12"/>
      <c r="BD94" s="18">
        <f>IF(STGY3[[#This Row],[SNO]]=0,0,IF(STGY3[[#This Row],[SNO]]=1,BJ$8,IF(BL$10, IF(BP93&gt;=BM$8,0,IF(BP93=0,BJ$8,BO93)), BO93)))</f>
        <v>0</v>
      </c>
      <c r="BE94" s="18" t="str">
        <f>IF(MAIN_STGY[[#This Row],[RSLT]]="","", MAIN_STGY[[#This Row],[RSLT]])</f>
        <v/>
      </c>
      <c r="BF9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4" s="18">
        <f>IF(STGY3[[#This Row],[SNO]]=0,0,IF(BL$10, IF(BP93&gt;=BM$8, 0, STGY3[[#This Row],[INS]]+BH93), STGY3[[#This Row],[INS]]+BH93))</f>
        <v>100</v>
      </c>
      <c r="BI94" s="18">
        <f>IF(STGY3[[#This Row],[SNO]]=0,0,IF(BL$10, IF(BP93&gt;=BM$8, 0, BI93+STGY3[[#This Row],[RTN]]), BI93+STGY3[[#This Row],[RTN]]))</f>
        <v>0</v>
      </c>
      <c r="BJ94" s="18">
        <f>STGY3[[#This Row],[RTN-TL]]-STGY3[[#This Row],[INS-TL]]</f>
        <v>-100</v>
      </c>
      <c r="BK94" s="18">
        <f>IF(STGY3[[#This Row],[SNO]]=0,0,IF(BL$10, IF(STGY3[[#This Row],[INS]]=0, 0, BN93), BN93))</f>
        <v>0</v>
      </c>
      <c r="BL94" s="18">
        <f>STGY3[[#This Row],[INS]]</f>
        <v>0</v>
      </c>
      <c r="BM94" s="18">
        <f>IF(STGY3[[#This Row],[WrL]]="Loss", (STGY3[[#This Row],[INS]]*(1 + BP$8/100)), IF(STGY3[[#This Row],[WrL]]="Won", (0), 0))</f>
        <v>0</v>
      </c>
      <c r="BN94" s="18">
        <f>IF(STGY3[[#This Row],[WrL]]="Loss", (STGY3[[#This Row],[PAM]]+STGY3[[#This Row],[LOS-TEN]]), IF(STGY3[[#This Row],[WrL]]="Won", (STGY3[[#This Row],[INS]]), 0))</f>
        <v>0</v>
      </c>
      <c r="BO94" s="18">
        <f>STGY3[[#This Row],[PAPT]]/2</f>
        <v>0</v>
      </c>
      <c r="BP94" s="43">
        <f>IF(STGY3[[#This Row],[SNO]]=0,0,IF(BL$10, IF(STGY3[[#This Row],[INS-TL]]=0, 0, STGY3[[#This Row],[PFT]]/STGY3[[#This Row],[INS-TL]]%), STGY3[[#This Row],[PFT]]/STGY3[[#This Row],[INS-TL]]%))</f>
        <v>-100</v>
      </c>
      <c r="BS94" s="20"/>
      <c r="BT94" s="21"/>
      <c r="BZ94" s="22"/>
      <c r="CB94" s="42">
        <f t="shared" si="14"/>
        <v>79</v>
      </c>
      <c r="CC94" s="12"/>
      <c r="CD94" s="18">
        <f>IF(STGY4[[#This Row],[SNO]]=0,0,IF(STGY4[[#This Row],[SNO]]=1,CJ$8,IF(CL$10, IF(CP93&gt;=CM$8,0,IF(CP93=0,CJ$8,CO93)), CO93)))</f>
        <v>0</v>
      </c>
      <c r="CE94" s="18" t="str">
        <f>IF(MAIN_STGY[[#This Row],[RSLT]]="","", MAIN_STGY[[#This Row],[RSLT]])</f>
        <v/>
      </c>
      <c r="CF9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4" s="18">
        <f>IF(STGY4[[#This Row],[SNO]]=0,0,IF(CL$10, IF(CP93&gt;=CM$8, 0, STGY4[[#This Row],[INS]]+CH93), STGY4[[#This Row],[INS]]+CH93))</f>
        <v>100</v>
      </c>
      <c r="CI94" s="18">
        <f>IF(STGY4[[#This Row],[SNO]]=0,0,IF(CL$10, IF(CP93&gt;=CM$8, 0, CI93+STGY4[[#This Row],[RTN]]), CI93+STGY4[[#This Row],[RTN]]))</f>
        <v>0</v>
      </c>
      <c r="CJ94" s="18">
        <f>STGY4[[#This Row],[RTN-TL]]-STGY4[[#This Row],[INS-TL]]</f>
        <v>-100</v>
      </c>
      <c r="CK94" s="18">
        <f>IF(STGY4[[#This Row],[SNO]]=0,0,IF(CL$10, IF(STGY4[[#This Row],[INS]]=0, 0, CN93), CN93))</f>
        <v>0</v>
      </c>
      <c r="CL94" s="18">
        <f>STGY4[[#This Row],[INS]]</f>
        <v>0</v>
      </c>
      <c r="CM94" s="18">
        <f>IF(STGY4[[#This Row],[WrL]]="Loss", (STGY4[[#This Row],[INS]]*(1 + CP$8/100)), IF(STGY4[[#This Row],[WrL]]="Won", (0), 0))</f>
        <v>0</v>
      </c>
      <c r="CN94" s="18">
        <f>IF(STGY4[[#This Row],[WrL]]="Loss", (STGY4[[#This Row],[PAM]]+STGY4[[#This Row],[LOS-TEN]]), IF(STGY4[[#This Row],[WrL]]="Won", (STGY4[[#This Row],[INS]]), 0))</f>
        <v>0</v>
      </c>
      <c r="CO94" s="18">
        <f>STGY4[[#This Row],[PAPT]]/2</f>
        <v>0</v>
      </c>
      <c r="CP94" s="43">
        <f>IF(STGY4[[#This Row],[SNO]]=0,0,IF(CL$10, IF(STGY4[[#This Row],[INS-TL]]=0, 0, STGY4[[#This Row],[PFT]]/STGY4[[#This Row],[INS-TL]]%), STGY4[[#This Row],[PFT]]/STGY4[[#This Row],[INS-TL]]%))</f>
        <v>-100</v>
      </c>
      <c r="CS94" s="20"/>
      <c r="CT94" s="21"/>
      <c r="CZ94" s="22"/>
      <c r="DB94" s="42">
        <f t="shared" si="15"/>
        <v>79</v>
      </c>
      <c r="DC94" s="12"/>
      <c r="DD94" s="18">
        <f>IF(STGY5[[#This Row],[SNO]]=0,0,IF(STGY5[[#This Row],[SNO]]=1,DJ$8,IF(DL$10, IF(DP93&gt;=DM$8,0,IF(DP93=0,DJ$8,DO93)), DO93)))</f>
        <v>0</v>
      </c>
      <c r="DE94" s="18" t="str">
        <f>IF(MAIN_STGY[[#This Row],[RSLT]]="","", MAIN_STGY[[#This Row],[RSLT]])</f>
        <v/>
      </c>
      <c r="DF9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4" s="18">
        <f>IF(STGY5[[#This Row],[SNO]]=0,0,IF(DL$10, IF(DP93&gt;=DM$8, 0, STGY5[[#This Row],[INS]]+DH93), STGY5[[#This Row],[INS]]+DH93))</f>
        <v>100</v>
      </c>
      <c r="DI94" s="18">
        <f>IF(STGY5[[#This Row],[SNO]]=0,0,IF(DL$10, IF(DP93&gt;=DM$8, 0, DI93+STGY5[[#This Row],[RTN]]), DI93+STGY5[[#This Row],[RTN]]))</f>
        <v>0</v>
      </c>
      <c r="DJ94" s="18">
        <f>STGY5[[#This Row],[RTN-TL]]-STGY5[[#This Row],[INS-TL]]</f>
        <v>-100</v>
      </c>
      <c r="DK94" s="18">
        <f>IF(STGY5[[#This Row],[SNO]]=0,0,IF(DL$10, IF(STGY5[[#This Row],[INS]]=0, 0, DN93), DN93))</f>
        <v>0</v>
      </c>
      <c r="DL94" s="18">
        <f>STGY5[[#This Row],[INS]]</f>
        <v>0</v>
      </c>
      <c r="DM94" s="18">
        <f>IF(STGY5[[#This Row],[WrL]]="Loss", (STGY5[[#This Row],[INS]]*(1 + DP$8/100)), IF(STGY5[[#This Row],[WrL]]="Won", (0), 0))</f>
        <v>0</v>
      </c>
      <c r="DN94" s="18">
        <f>IF(STGY5[[#This Row],[WrL]]="Loss", (STGY5[[#This Row],[PAM]]+STGY5[[#This Row],[LOS-TEN]]), IF(STGY5[[#This Row],[WrL]]="Won", (STGY5[[#This Row],[INS]]), 0))</f>
        <v>0</v>
      </c>
      <c r="DO94" s="18">
        <f>STGY5[[#This Row],[PAPT]]/2</f>
        <v>0</v>
      </c>
      <c r="DP94" s="43">
        <f>IF(STGY5[[#This Row],[SNO]]=0,0,IF(DL$10, IF(STGY5[[#This Row],[INS-TL]]=0, 0, STGY5[[#This Row],[PFT]]/STGY5[[#This Row],[INS-TL]]%), STGY5[[#This Row],[PFT]]/STGY5[[#This Row],[INS-TL]]%))</f>
        <v>-100</v>
      </c>
      <c r="DS94" s="20"/>
      <c r="DT94" s="21"/>
      <c r="DZ94" s="22"/>
      <c r="EB94" s="42">
        <f t="shared" si="16"/>
        <v>79</v>
      </c>
      <c r="EC94" s="12"/>
      <c r="ED94" s="18">
        <f>IF(STGY6[[#This Row],[SNO]]=0,0,IF(STGY6[[#This Row],[SNO]]=1,EJ$8,IF(EL$10, IF(EP93&gt;=EM$8,0,IF(EP93=0,EJ$8,EO93)), EO93)))</f>
        <v>0</v>
      </c>
      <c r="EE94" s="18" t="str">
        <f>IF(MAIN_STGY[[#This Row],[RSLT]]="","", MAIN_STGY[[#This Row],[RSLT]])</f>
        <v/>
      </c>
      <c r="EF9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4" s="18">
        <f>IF(STGY6[[#This Row],[SNO]]=0,0,IF(EL$10, IF(EP93&gt;=EM$8, 0, STGY6[[#This Row],[INS]]+EH93), STGY6[[#This Row],[INS]]+EH93))</f>
        <v>100</v>
      </c>
      <c r="EI94" s="18">
        <f>IF(STGY6[[#This Row],[SNO]]=0,0,IF(EL$10, IF(EP93&gt;=EM$8, 0, EI93+STGY6[[#This Row],[RTN]]), EI93+STGY6[[#This Row],[RTN]]))</f>
        <v>0</v>
      </c>
      <c r="EJ94" s="18">
        <f>STGY6[[#This Row],[RTN-TL]]-STGY6[[#This Row],[INS-TL]]</f>
        <v>-100</v>
      </c>
      <c r="EK94" s="18">
        <f>IF(STGY6[[#This Row],[SNO]]=0,0,IF(EL$10, IF(STGY6[[#This Row],[INS]]=0, 0, EN93), EN93))</f>
        <v>0</v>
      </c>
      <c r="EL94" s="18">
        <f>STGY6[[#This Row],[INS]]</f>
        <v>0</v>
      </c>
      <c r="EM94" s="18">
        <f>IF(STGY6[[#This Row],[WrL]]="Loss", (STGY6[[#This Row],[INS]]*(1 + EP$8/100)), IF(STGY6[[#This Row],[WrL]]="Won", (0), 0))</f>
        <v>0</v>
      </c>
      <c r="EN94" s="18">
        <f>IF(STGY6[[#This Row],[WrL]]="Loss", (STGY6[[#This Row],[PAM]]+STGY6[[#This Row],[LOS-TEN]]), IF(STGY6[[#This Row],[WrL]]="Won", (STGY6[[#This Row],[INS]]), 0))</f>
        <v>0</v>
      </c>
      <c r="EO94" s="18">
        <f>STGY6[[#This Row],[PAPT]]/2</f>
        <v>0</v>
      </c>
      <c r="EP94" s="43">
        <f>IF(STGY6[[#This Row],[SNO]]=0,0,IF(EL$10, IF(STGY6[[#This Row],[INS-TL]]=0, 0, STGY6[[#This Row],[PFT]]/STGY6[[#This Row],[INS-TL]]%), STGY6[[#This Row],[PFT]]/STGY6[[#This Row],[INS-TL]]%))</f>
        <v>-100</v>
      </c>
      <c r="ES94" s="20"/>
      <c r="ET94" s="21"/>
      <c r="EZ94" s="22"/>
      <c r="FB94" s="42">
        <f t="shared" si="17"/>
        <v>79</v>
      </c>
      <c r="FC94" s="12"/>
      <c r="FD94" s="18">
        <f>IF(STGY7[[#This Row],[SNO]]=0,0,IF(STGY7[[#This Row],[SNO]]=1,FJ$8,IF(FL$10, IF(FP93&gt;=FM$8,0,IF(FP93=0,FJ$8,FO93)), FO93)))</f>
        <v>0</v>
      </c>
      <c r="FE94" s="18" t="str">
        <f>IF(MAIN_STGY[[#This Row],[RSLT]]="","", MAIN_STGY[[#This Row],[RSLT]])</f>
        <v/>
      </c>
      <c r="FF9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4" s="18">
        <f>IF(STGY7[[#This Row],[SNO]]=0,0,IF(FL$10, IF(FP93&gt;=FM$8, 0, STGY7[[#This Row],[INS]]+FH93), STGY7[[#This Row],[INS]]+FH93))</f>
        <v>100</v>
      </c>
      <c r="FI94" s="18">
        <f>IF(STGY7[[#This Row],[SNO]]=0,0,IF(FL$10, IF(FP93&gt;=FM$8, 0, FI93+STGY7[[#This Row],[RTN]]), FI93+STGY7[[#This Row],[RTN]]))</f>
        <v>0</v>
      </c>
      <c r="FJ94" s="18">
        <f>STGY7[[#This Row],[RTN-TL]]-STGY7[[#This Row],[INS-TL]]</f>
        <v>-100</v>
      </c>
      <c r="FK94" s="18">
        <f>IF(STGY7[[#This Row],[SNO]]=0,0,IF(FL$10, IF(STGY7[[#This Row],[INS]]=0, 0, FN93), FN93))</f>
        <v>0</v>
      </c>
      <c r="FL94" s="18">
        <f>STGY7[[#This Row],[INS]]</f>
        <v>0</v>
      </c>
      <c r="FM94" s="18">
        <f>IF(STGY7[[#This Row],[WrL]]="Loss", (STGY7[[#This Row],[INS]]*(1 + FP$8/100)), IF(STGY7[[#This Row],[WrL]]="Won", (0), 0))</f>
        <v>0</v>
      </c>
      <c r="FN94" s="18">
        <f>IF(STGY7[[#This Row],[WrL]]="Loss", (STGY7[[#This Row],[PAM]]+STGY7[[#This Row],[LOS-TEN]]), IF(STGY7[[#This Row],[WrL]]="Won", (STGY7[[#This Row],[INS]]), 0))</f>
        <v>0</v>
      </c>
      <c r="FO94" s="18">
        <f>STGY7[[#This Row],[PAPT]]/2</f>
        <v>0</v>
      </c>
      <c r="FP94" s="43">
        <f>IF(STGY7[[#This Row],[SNO]]=0,0,IF(FL$10, IF(STGY7[[#This Row],[INS-TL]]=0, 0, STGY7[[#This Row],[PFT]]/STGY7[[#This Row],[INS-TL]]%), STGY7[[#This Row],[PFT]]/STGY7[[#This Row],[INS-TL]]%))</f>
        <v>-100</v>
      </c>
      <c r="FS94" s="20"/>
      <c r="FT94" s="21"/>
      <c r="FZ94" s="22"/>
      <c r="GB94" s="42">
        <f t="shared" si="18"/>
        <v>79</v>
      </c>
      <c r="GC94" s="12"/>
      <c r="GD94" s="18">
        <f>IF(STGY8[[#This Row],[SNO]]=0,0,IF(STGY8[[#This Row],[SNO]]=1,GJ$8,IF(GL$10, IF(GP93&gt;=GM$8,0,IF(GP93=0,GJ$8,GO93)), GO93)))</f>
        <v>0</v>
      </c>
      <c r="GE94" s="18" t="str">
        <f>IF(MAIN_STGY[[#This Row],[RSLT]]="","", MAIN_STGY[[#This Row],[RSLT]])</f>
        <v/>
      </c>
      <c r="GF9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4" s="18">
        <f>IF(STGY8[[#This Row],[SNO]]=0,0,IF(GL$10, IF(GP93&gt;=GM$8, 0, STGY8[[#This Row],[INS]]+GH93), STGY8[[#This Row],[INS]]+GH93))</f>
        <v>100</v>
      </c>
      <c r="GI94" s="18">
        <f>IF(STGY8[[#This Row],[SNO]]=0,0,IF(GL$10, IF(GP93&gt;=GM$8, 0, GI93+STGY8[[#This Row],[RTN]]), GI93+STGY8[[#This Row],[RTN]]))</f>
        <v>0</v>
      </c>
      <c r="GJ94" s="18">
        <f>STGY8[[#This Row],[RTN-TL]]-STGY8[[#This Row],[INS-TL]]</f>
        <v>-100</v>
      </c>
      <c r="GK94" s="18">
        <f>IF(STGY8[[#This Row],[SNO]]=0,0,IF(GL$10, IF(STGY8[[#This Row],[INS]]=0, 0, GN93), GN93))</f>
        <v>0</v>
      </c>
      <c r="GL94" s="18">
        <f>STGY8[[#This Row],[INS]]</f>
        <v>0</v>
      </c>
      <c r="GM94" s="18">
        <f>IF(STGY8[[#This Row],[WrL]]="Loss", (STGY8[[#This Row],[INS]]*(1 + GP$8/100)), IF(STGY8[[#This Row],[WrL]]="Won", (0), 0))</f>
        <v>0</v>
      </c>
      <c r="GN94" s="18">
        <f>IF(STGY8[[#This Row],[WrL]]="Loss", (STGY8[[#This Row],[PAM]]+STGY8[[#This Row],[LOS-TEN]]), IF(STGY8[[#This Row],[WrL]]="Won", (STGY8[[#This Row],[INS]]), 0))</f>
        <v>0</v>
      </c>
      <c r="GO94" s="18">
        <f>STGY8[[#This Row],[PAPT]]/2</f>
        <v>0</v>
      </c>
      <c r="GP94" s="43">
        <f>IF(STGY8[[#This Row],[SNO]]=0,0,IF(GL$10, IF(STGY8[[#This Row],[INS-TL]]=0, 0, STGY8[[#This Row],[PFT]]/STGY8[[#This Row],[INS-TL]]%), STGY8[[#This Row],[PFT]]/STGY8[[#This Row],[INS-TL]]%))</f>
        <v>-100</v>
      </c>
      <c r="GS94" s="20"/>
      <c r="GT94" s="21"/>
      <c r="GZ94" s="22"/>
      <c r="HB94" s="42">
        <f t="shared" si="19"/>
        <v>79</v>
      </c>
      <c r="HC94" s="12"/>
      <c r="HD94" s="18">
        <f>IF(STGY9[[#This Row],[SNO]]=0,0,IF(STGY9[[#This Row],[SNO]]=1,HJ$8,IF(HL$10, IF(HP93&gt;=HM$8,0,IF(HP93=0,HJ$8,HO93)), HO93)))</f>
        <v>0</v>
      </c>
      <c r="HE94" s="18" t="str">
        <f>IF(MAIN_STGY[[#This Row],[RSLT]]="","", MAIN_STGY[[#This Row],[RSLT]])</f>
        <v/>
      </c>
      <c r="HF9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4" s="18">
        <f>IF(STGY9[[#This Row],[SNO]]=0,0,IF(HL$10, IF(HP93&gt;=HM$8, 0, STGY9[[#This Row],[INS]]+HH93), STGY9[[#This Row],[INS]]+HH93))</f>
        <v>100</v>
      </c>
      <c r="HI94" s="18">
        <f>IF(STGY9[[#This Row],[SNO]]=0,0,IF(HL$10, IF(HP93&gt;=HM$8, 0, HI93+STGY9[[#This Row],[RTN]]), HI93+STGY9[[#This Row],[RTN]]))</f>
        <v>0</v>
      </c>
      <c r="HJ94" s="18">
        <f>STGY9[[#This Row],[RTN-TL]]-STGY9[[#This Row],[INS-TL]]</f>
        <v>-100</v>
      </c>
      <c r="HK94" s="18">
        <f>IF(STGY9[[#This Row],[SNO]]=0,0,IF(HL$10, IF(STGY9[[#This Row],[INS]]=0, 0, HN93), HN93))</f>
        <v>0</v>
      </c>
      <c r="HL94" s="18">
        <f>STGY9[[#This Row],[INS]]</f>
        <v>0</v>
      </c>
      <c r="HM94" s="18">
        <f>IF(STGY9[[#This Row],[WrL]]="Loss", (STGY9[[#This Row],[INS]]*(1 + HP$8/100)), IF(STGY9[[#This Row],[WrL]]="Won", (0), 0))</f>
        <v>0</v>
      </c>
      <c r="HN94" s="18">
        <f>IF(STGY9[[#This Row],[WrL]]="Loss", (STGY9[[#This Row],[PAM]]+STGY9[[#This Row],[LOS-TEN]]), IF(STGY9[[#This Row],[WrL]]="Won", (STGY9[[#This Row],[INS]]), 0))</f>
        <v>0</v>
      </c>
      <c r="HO94" s="18">
        <f>STGY9[[#This Row],[PAPT]]/2</f>
        <v>0</v>
      </c>
      <c r="HP94" s="43">
        <f>IF(STGY9[[#This Row],[SNO]]=0,0,IF(HL$10, IF(STGY9[[#This Row],[INS-TL]]=0, 0, STGY9[[#This Row],[PFT]]/STGY9[[#This Row],[INS-TL]]%), STGY9[[#This Row],[PFT]]/STGY9[[#This Row],[INS-TL]]%))</f>
        <v>-100</v>
      </c>
      <c r="HS94" s="20"/>
      <c r="HT94" s="21"/>
      <c r="HZ94" s="22"/>
      <c r="IB94" s="42">
        <f t="shared" si="20"/>
        <v>79</v>
      </c>
      <c r="IC94" s="12"/>
      <c r="ID94" s="18">
        <f>IF(STGY10[[#This Row],[SNO]]=0,0,IF(STGY10[[#This Row],[SNO]]=1,IJ$8,IF(IL$10, IF(IP93&gt;=IM$8,0,IF(IP93=0,IJ$8,IO93)), IO93)))</f>
        <v>0</v>
      </c>
      <c r="IE94" s="18" t="str">
        <f>IF(MAIN_STGY[[#This Row],[RSLT]]="","", MAIN_STGY[[#This Row],[RSLT]])</f>
        <v/>
      </c>
      <c r="IF9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4" s="18">
        <f>IF(STGY10[[#This Row],[SNO]]=0,0,IF(IL$10, IF(IP93&gt;=IM$8, 0, STGY10[[#This Row],[INS]]+IH93), STGY10[[#This Row],[INS]]+IH93))</f>
        <v>100</v>
      </c>
      <c r="II94" s="18">
        <f>IF(STGY10[[#This Row],[SNO]]=0,0,IF(IL$10, IF(IP93&gt;=IM$8, 0, II93+STGY10[[#This Row],[RTN]]), II93+STGY10[[#This Row],[RTN]]))</f>
        <v>0</v>
      </c>
      <c r="IJ94" s="18">
        <f>STGY10[[#This Row],[RTN-TL]]-STGY10[[#This Row],[INS-TL]]</f>
        <v>-100</v>
      </c>
      <c r="IK94" s="18">
        <f>IF(STGY10[[#This Row],[SNO]]=0,0,IF(IL$10, IF(STGY10[[#This Row],[INS]]=0, 0, IN93), IN93))</f>
        <v>0</v>
      </c>
      <c r="IL94" s="18">
        <f>STGY10[[#This Row],[INS]]</f>
        <v>0</v>
      </c>
      <c r="IM94" s="18">
        <f>IF(STGY10[[#This Row],[WrL]]="Loss", (STGY10[[#This Row],[INS]]*(1 + IP$8/100)), IF(STGY10[[#This Row],[WrL]]="Won", (0), 0))</f>
        <v>0</v>
      </c>
      <c r="IN94" s="18">
        <f>IF(STGY10[[#This Row],[WrL]]="Loss", (STGY10[[#This Row],[PAM]]+STGY10[[#This Row],[LOS-TEN]]), IF(STGY10[[#This Row],[WrL]]="Won", (STGY10[[#This Row],[INS]]), 0))</f>
        <v>0</v>
      </c>
      <c r="IO94" s="18">
        <f>STGY10[[#This Row],[PAPT]]/2</f>
        <v>0</v>
      </c>
      <c r="IP94" s="43">
        <f>IF(STGY10[[#This Row],[SNO]]=0,0,IF(IL$10, IF(STGY10[[#This Row],[INS-TL]]=0, 0, STGY10[[#This Row],[PFT]]/STGY10[[#This Row],[INS-TL]]%), STGY10[[#This Row],[PFT]]/STGY10[[#This Row],[INS-TL]]%))</f>
        <v>-100</v>
      </c>
      <c r="IS94" s="20"/>
      <c r="IT94" s="21"/>
      <c r="IZ94" s="22"/>
    </row>
    <row r="95" spans="2:260" ht="15.65" x14ac:dyDescent="0.3">
      <c r="B95" s="89">
        <f t="shared" si="11"/>
        <v>80</v>
      </c>
      <c r="C95" s="12"/>
      <c r="D95" s="18">
        <f>IF(MAIN_STGY[[#This Row],[SNO]]=0,0,IF(MAIN_STGY[[#This Row],[SNO]]=1,J$8,IF(L$10, IF(P94&gt;=M$8,0,IF(P94=0,J$8,O94)), O94)))</f>
        <v>0</v>
      </c>
      <c r="E95" s="12"/>
      <c r="F9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5" s="18">
        <f>IF(MAIN_STGY[[#This Row],[SNO]]=0,0,IF(L$10, IF(P94&gt;=M$8, 0, MAIN_STGY[[#This Row],[INS]]+H94), MAIN_STGY[[#This Row],[INS]]+H94))</f>
        <v>100</v>
      </c>
      <c r="I95" s="18">
        <f>IF(MAIN_STGY[[#This Row],[SNO]]=0,0,IF(L$10, IF(P94&gt;=M$8, 0, I94+MAIN_STGY[[#This Row],[RTN]]), I94+MAIN_STGY[[#This Row],[RTN]]))</f>
        <v>0</v>
      </c>
      <c r="J95" s="18">
        <f>MAIN_STGY[[#This Row],[RTN-TL]]-MAIN_STGY[[#This Row],[INS-TL]]</f>
        <v>-100</v>
      </c>
      <c r="K95" s="18">
        <f>IF(MAIN_STGY[[#This Row],[SNO]]=0,0,IF(L$10, IF(MAIN_STGY[[#This Row],[INS]]=0, 0, N94), N94))</f>
        <v>0</v>
      </c>
      <c r="L95" s="18">
        <f>MAIN_STGY[[#This Row],[INS]]</f>
        <v>0</v>
      </c>
      <c r="M95" s="18">
        <f>IF(MAIN_STGY[[#This Row],[WrL]]="Loss", (MAIN_STGY[[#This Row],[INS]]*(1 + P$8/100)), IF(MAIN_STGY[[#This Row],[WrL]]="Won", (0), 0))</f>
        <v>0</v>
      </c>
      <c r="N95" s="18">
        <f>IF(MAIN_STGY[[#This Row],[WrL]]="Loss", (MAIN_STGY[[#This Row],[PAM]]+MAIN_STGY[[#This Row],[LOS-TEN]]), IF(MAIN_STGY[[#This Row],[WrL]]="Won", (MAIN_STGY[[#This Row],[INS]]), 0))</f>
        <v>0</v>
      </c>
      <c r="O95" s="18">
        <f>MAIN_STGY[[#This Row],[PAPT]]/2</f>
        <v>0</v>
      </c>
      <c r="P9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95" s="100" t="s">
        <v>55</v>
      </c>
      <c r="S95" s="101"/>
      <c r="T95" s="102">
        <f>SUBTOTAL(109,SORTALL24[Last Value])</f>
        <v>1000</v>
      </c>
      <c r="U95" s="85"/>
      <c r="V95" s="55"/>
      <c r="W95" s="55"/>
      <c r="X95" s="55"/>
      <c r="Z95" s="22"/>
      <c r="AB95" s="42">
        <f t="shared" si="12"/>
        <v>80</v>
      </c>
      <c r="AC95" s="12"/>
      <c r="AD95" s="18">
        <f>IF(STGY2[[#This Row],[SNO]]=0,0,IF(STGY2[[#This Row],[SNO]]=1,AJ$8,IF(AL$10, IF(AP94&gt;=AM$8,0,IF(AP94=0,AJ$8,AO94)), AO94)))</f>
        <v>0</v>
      </c>
      <c r="AE95" s="18" t="str">
        <f>IF(MAIN_STGY[[#This Row],[RSLT]]="","", MAIN_STGY[[#This Row],[RSLT]])</f>
        <v/>
      </c>
      <c r="AF9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5" s="18">
        <f>IF(STGY2[[#This Row],[SNO]]=0,0,IF(AL$10, IF(AP94&gt;=AM$8, 0, STGY2[[#This Row],[INS]]+AH94), STGY2[[#This Row],[INS]]+AH94))</f>
        <v>100</v>
      </c>
      <c r="AI95" s="18">
        <f>IF(STGY2[[#This Row],[SNO]]=0,0,IF(AL$10, IF(AP94&gt;=AM$8, 0, AI94+STGY2[[#This Row],[RTN]]), AI94+STGY2[[#This Row],[RTN]]))</f>
        <v>0</v>
      </c>
      <c r="AJ95" s="18">
        <f>STGY2[[#This Row],[RTN-TL]]-STGY2[[#This Row],[INS-TL]]</f>
        <v>-100</v>
      </c>
      <c r="AK95" s="18">
        <f>IF(STGY2[[#This Row],[SNO]]=0,0,IF(AL$10, IF(STGY2[[#This Row],[INS]]=0, 0, AN94), AN94))</f>
        <v>0</v>
      </c>
      <c r="AL95" s="18">
        <f>STGY2[[#This Row],[INS]]</f>
        <v>0</v>
      </c>
      <c r="AM95" s="18">
        <f>IF(STGY2[[#This Row],[WrL]]="Loss", (STGY2[[#This Row],[INS]]*(1 + AP$8/100)), IF(STGY2[[#This Row],[WrL]]="Won", (0), 0))</f>
        <v>0</v>
      </c>
      <c r="AN95" s="18">
        <f>IF(STGY2[[#This Row],[WrL]]="Loss", (STGY2[[#This Row],[PAM]]+STGY2[[#This Row],[LOS-TEN]]), IF(STGY2[[#This Row],[WrL]]="Won", (STGY2[[#This Row],[INS]]), 0))</f>
        <v>0</v>
      </c>
      <c r="AO95" s="18">
        <f>STGY2[[#This Row],[PAPT]]/2</f>
        <v>0</v>
      </c>
      <c r="AP95" s="43">
        <f>IF(STGY2[[#This Row],[SNO]]=0,0,IF(AL$10, IF(STGY2[[#This Row],[INS-TL]]=0, 0, STGY2[[#This Row],[PFT]]/STGY2[[#This Row],[INS-TL]]%), STGY2[[#This Row],[PFT]]/STGY2[[#This Row],[INS-TL]]%))</f>
        <v>-100</v>
      </c>
      <c r="AS95" s="20"/>
      <c r="AT95" s="21"/>
      <c r="AZ95" s="22"/>
      <c r="BB95" s="42">
        <f t="shared" si="13"/>
        <v>80</v>
      </c>
      <c r="BC95" s="12"/>
      <c r="BD95" s="18">
        <f>IF(STGY3[[#This Row],[SNO]]=0,0,IF(STGY3[[#This Row],[SNO]]=1,BJ$8,IF(BL$10, IF(BP94&gt;=BM$8,0,IF(BP94=0,BJ$8,BO94)), BO94)))</f>
        <v>0</v>
      </c>
      <c r="BE95" s="18" t="str">
        <f>IF(MAIN_STGY[[#This Row],[RSLT]]="","", MAIN_STGY[[#This Row],[RSLT]])</f>
        <v/>
      </c>
      <c r="BF9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5" s="18">
        <f>IF(STGY3[[#This Row],[SNO]]=0,0,IF(BL$10, IF(BP94&gt;=BM$8, 0, STGY3[[#This Row],[INS]]+BH94), STGY3[[#This Row],[INS]]+BH94))</f>
        <v>100</v>
      </c>
      <c r="BI95" s="18">
        <f>IF(STGY3[[#This Row],[SNO]]=0,0,IF(BL$10, IF(BP94&gt;=BM$8, 0, BI94+STGY3[[#This Row],[RTN]]), BI94+STGY3[[#This Row],[RTN]]))</f>
        <v>0</v>
      </c>
      <c r="BJ95" s="18">
        <f>STGY3[[#This Row],[RTN-TL]]-STGY3[[#This Row],[INS-TL]]</f>
        <v>-100</v>
      </c>
      <c r="BK95" s="18">
        <f>IF(STGY3[[#This Row],[SNO]]=0,0,IF(BL$10, IF(STGY3[[#This Row],[INS]]=0, 0, BN94), BN94))</f>
        <v>0</v>
      </c>
      <c r="BL95" s="18">
        <f>STGY3[[#This Row],[INS]]</f>
        <v>0</v>
      </c>
      <c r="BM95" s="18">
        <f>IF(STGY3[[#This Row],[WrL]]="Loss", (STGY3[[#This Row],[INS]]*(1 + BP$8/100)), IF(STGY3[[#This Row],[WrL]]="Won", (0), 0))</f>
        <v>0</v>
      </c>
      <c r="BN95" s="18">
        <f>IF(STGY3[[#This Row],[WrL]]="Loss", (STGY3[[#This Row],[PAM]]+STGY3[[#This Row],[LOS-TEN]]), IF(STGY3[[#This Row],[WrL]]="Won", (STGY3[[#This Row],[INS]]), 0))</f>
        <v>0</v>
      </c>
      <c r="BO95" s="18">
        <f>STGY3[[#This Row],[PAPT]]/2</f>
        <v>0</v>
      </c>
      <c r="BP95" s="43">
        <f>IF(STGY3[[#This Row],[SNO]]=0,0,IF(BL$10, IF(STGY3[[#This Row],[INS-TL]]=0, 0, STGY3[[#This Row],[PFT]]/STGY3[[#This Row],[INS-TL]]%), STGY3[[#This Row],[PFT]]/STGY3[[#This Row],[INS-TL]]%))</f>
        <v>-100</v>
      </c>
      <c r="BS95" s="20"/>
      <c r="BT95" s="21"/>
      <c r="BZ95" s="22"/>
      <c r="CB95" s="42">
        <f t="shared" si="14"/>
        <v>80</v>
      </c>
      <c r="CC95" s="12"/>
      <c r="CD95" s="18">
        <f>IF(STGY4[[#This Row],[SNO]]=0,0,IF(STGY4[[#This Row],[SNO]]=1,CJ$8,IF(CL$10, IF(CP94&gt;=CM$8,0,IF(CP94=0,CJ$8,CO94)), CO94)))</f>
        <v>0</v>
      </c>
      <c r="CE95" s="18" t="str">
        <f>IF(MAIN_STGY[[#This Row],[RSLT]]="","", MAIN_STGY[[#This Row],[RSLT]])</f>
        <v/>
      </c>
      <c r="CF9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5" s="18">
        <f>IF(STGY4[[#This Row],[SNO]]=0,0,IF(CL$10, IF(CP94&gt;=CM$8, 0, STGY4[[#This Row],[INS]]+CH94), STGY4[[#This Row],[INS]]+CH94))</f>
        <v>100</v>
      </c>
      <c r="CI95" s="18">
        <f>IF(STGY4[[#This Row],[SNO]]=0,0,IF(CL$10, IF(CP94&gt;=CM$8, 0, CI94+STGY4[[#This Row],[RTN]]), CI94+STGY4[[#This Row],[RTN]]))</f>
        <v>0</v>
      </c>
      <c r="CJ95" s="18">
        <f>STGY4[[#This Row],[RTN-TL]]-STGY4[[#This Row],[INS-TL]]</f>
        <v>-100</v>
      </c>
      <c r="CK95" s="18">
        <f>IF(STGY4[[#This Row],[SNO]]=0,0,IF(CL$10, IF(STGY4[[#This Row],[INS]]=0, 0, CN94), CN94))</f>
        <v>0</v>
      </c>
      <c r="CL95" s="18">
        <f>STGY4[[#This Row],[INS]]</f>
        <v>0</v>
      </c>
      <c r="CM95" s="18">
        <f>IF(STGY4[[#This Row],[WrL]]="Loss", (STGY4[[#This Row],[INS]]*(1 + CP$8/100)), IF(STGY4[[#This Row],[WrL]]="Won", (0), 0))</f>
        <v>0</v>
      </c>
      <c r="CN95" s="18">
        <f>IF(STGY4[[#This Row],[WrL]]="Loss", (STGY4[[#This Row],[PAM]]+STGY4[[#This Row],[LOS-TEN]]), IF(STGY4[[#This Row],[WrL]]="Won", (STGY4[[#This Row],[INS]]), 0))</f>
        <v>0</v>
      </c>
      <c r="CO95" s="18">
        <f>STGY4[[#This Row],[PAPT]]/2</f>
        <v>0</v>
      </c>
      <c r="CP95" s="43">
        <f>IF(STGY4[[#This Row],[SNO]]=0,0,IF(CL$10, IF(STGY4[[#This Row],[INS-TL]]=0, 0, STGY4[[#This Row],[PFT]]/STGY4[[#This Row],[INS-TL]]%), STGY4[[#This Row],[PFT]]/STGY4[[#This Row],[INS-TL]]%))</f>
        <v>-100</v>
      </c>
      <c r="CS95" s="20"/>
      <c r="CT95" s="21"/>
      <c r="CZ95" s="22"/>
      <c r="DB95" s="42">
        <f t="shared" si="15"/>
        <v>80</v>
      </c>
      <c r="DC95" s="12"/>
      <c r="DD95" s="18">
        <f>IF(STGY5[[#This Row],[SNO]]=0,0,IF(STGY5[[#This Row],[SNO]]=1,DJ$8,IF(DL$10, IF(DP94&gt;=DM$8,0,IF(DP94=0,DJ$8,DO94)), DO94)))</f>
        <v>0</v>
      </c>
      <c r="DE95" s="18" t="str">
        <f>IF(MAIN_STGY[[#This Row],[RSLT]]="","", MAIN_STGY[[#This Row],[RSLT]])</f>
        <v/>
      </c>
      <c r="DF9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5" s="18">
        <f>IF(STGY5[[#This Row],[SNO]]=0,0,IF(DL$10, IF(DP94&gt;=DM$8, 0, STGY5[[#This Row],[INS]]+DH94), STGY5[[#This Row],[INS]]+DH94))</f>
        <v>100</v>
      </c>
      <c r="DI95" s="18">
        <f>IF(STGY5[[#This Row],[SNO]]=0,0,IF(DL$10, IF(DP94&gt;=DM$8, 0, DI94+STGY5[[#This Row],[RTN]]), DI94+STGY5[[#This Row],[RTN]]))</f>
        <v>0</v>
      </c>
      <c r="DJ95" s="18">
        <f>STGY5[[#This Row],[RTN-TL]]-STGY5[[#This Row],[INS-TL]]</f>
        <v>-100</v>
      </c>
      <c r="DK95" s="18">
        <f>IF(STGY5[[#This Row],[SNO]]=0,0,IF(DL$10, IF(STGY5[[#This Row],[INS]]=0, 0, DN94), DN94))</f>
        <v>0</v>
      </c>
      <c r="DL95" s="18">
        <f>STGY5[[#This Row],[INS]]</f>
        <v>0</v>
      </c>
      <c r="DM95" s="18">
        <f>IF(STGY5[[#This Row],[WrL]]="Loss", (STGY5[[#This Row],[INS]]*(1 + DP$8/100)), IF(STGY5[[#This Row],[WrL]]="Won", (0), 0))</f>
        <v>0</v>
      </c>
      <c r="DN95" s="18">
        <f>IF(STGY5[[#This Row],[WrL]]="Loss", (STGY5[[#This Row],[PAM]]+STGY5[[#This Row],[LOS-TEN]]), IF(STGY5[[#This Row],[WrL]]="Won", (STGY5[[#This Row],[INS]]), 0))</f>
        <v>0</v>
      </c>
      <c r="DO95" s="18">
        <f>STGY5[[#This Row],[PAPT]]/2</f>
        <v>0</v>
      </c>
      <c r="DP95" s="43">
        <f>IF(STGY5[[#This Row],[SNO]]=0,0,IF(DL$10, IF(STGY5[[#This Row],[INS-TL]]=0, 0, STGY5[[#This Row],[PFT]]/STGY5[[#This Row],[INS-TL]]%), STGY5[[#This Row],[PFT]]/STGY5[[#This Row],[INS-TL]]%))</f>
        <v>-100</v>
      </c>
      <c r="DS95" s="20"/>
      <c r="DT95" s="21"/>
      <c r="DZ95" s="22"/>
      <c r="EB95" s="42">
        <f t="shared" si="16"/>
        <v>80</v>
      </c>
      <c r="EC95" s="12"/>
      <c r="ED95" s="18">
        <f>IF(STGY6[[#This Row],[SNO]]=0,0,IF(STGY6[[#This Row],[SNO]]=1,EJ$8,IF(EL$10, IF(EP94&gt;=EM$8,0,IF(EP94=0,EJ$8,EO94)), EO94)))</f>
        <v>0</v>
      </c>
      <c r="EE95" s="18" t="str">
        <f>IF(MAIN_STGY[[#This Row],[RSLT]]="","", MAIN_STGY[[#This Row],[RSLT]])</f>
        <v/>
      </c>
      <c r="EF9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5" s="18">
        <f>IF(STGY6[[#This Row],[SNO]]=0,0,IF(EL$10, IF(EP94&gt;=EM$8, 0, STGY6[[#This Row],[INS]]+EH94), STGY6[[#This Row],[INS]]+EH94))</f>
        <v>100</v>
      </c>
      <c r="EI95" s="18">
        <f>IF(STGY6[[#This Row],[SNO]]=0,0,IF(EL$10, IF(EP94&gt;=EM$8, 0, EI94+STGY6[[#This Row],[RTN]]), EI94+STGY6[[#This Row],[RTN]]))</f>
        <v>0</v>
      </c>
      <c r="EJ95" s="18">
        <f>STGY6[[#This Row],[RTN-TL]]-STGY6[[#This Row],[INS-TL]]</f>
        <v>-100</v>
      </c>
      <c r="EK95" s="18">
        <f>IF(STGY6[[#This Row],[SNO]]=0,0,IF(EL$10, IF(STGY6[[#This Row],[INS]]=0, 0, EN94), EN94))</f>
        <v>0</v>
      </c>
      <c r="EL95" s="18">
        <f>STGY6[[#This Row],[INS]]</f>
        <v>0</v>
      </c>
      <c r="EM95" s="18">
        <f>IF(STGY6[[#This Row],[WrL]]="Loss", (STGY6[[#This Row],[INS]]*(1 + EP$8/100)), IF(STGY6[[#This Row],[WrL]]="Won", (0), 0))</f>
        <v>0</v>
      </c>
      <c r="EN95" s="18">
        <f>IF(STGY6[[#This Row],[WrL]]="Loss", (STGY6[[#This Row],[PAM]]+STGY6[[#This Row],[LOS-TEN]]), IF(STGY6[[#This Row],[WrL]]="Won", (STGY6[[#This Row],[INS]]), 0))</f>
        <v>0</v>
      </c>
      <c r="EO95" s="18">
        <f>STGY6[[#This Row],[PAPT]]/2</f>
        <v>0</v>
      </c>
      <c r="EP95" s="43">
        <f>IF(STGY6[[#This Row],[SNO]]=0,0,IF(EL$10, IF(STGY6[[#This Row],[INS-TL]]=0, 0, STGY6[[#This Row],[PFT]]/STGY6[[#This Row],[INS-TL]]%), STGY6[[#This Row],[PFT]]/STGY6[[#This Row],[INS-TL]]%))</f>
        <v>-100</v>
      </c>
      <c r="ES95" s="20"/>
      <c r="ET95" s="21"/>
      <c r="EZ95" s="22"/>
      <c r="FB95" s="42">
        <f t="shared" si="17"/>
        <v>80</v>
      </c>
      <c r="FC95" s="12"/>
      <c r="FD95" s="18">
        <f>IF(STGY7[[#This Row],[SNO]]=0,0,IF(STGY7[[#This Row],[SNO]]=1,FJ$8,IF(FL$10, IF(FP94&gt;=FM$8,0,IF(FP94=0,FJ$8,FO94)), FO94)))</f>
        <v>0</v>
      </c>
      <c r="FE95" s="18" t="str">
        <f>IF(MAIN_STGY[[#This Row],[RSLT]]="","", MAIN_STGY[[#This Row],[RSLT]])</f>
        <v/>
      </c>
      <c r="FF9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5" s="18">
        <f>IF(STGY7[[#This Row],[SNO]]=0,0,IF(FL$10, IF(FP94&gt;=FM$8, 0, STGY7[[#This Row],[INS]]+FH94), STGY7[[#This Row],[INS]]+FH94))</f>
        <v>100</v>
      </c>
      <c r="FI95" s="18">
        <f>IF(STGY7[[#This Row],[SNO]]=0,0,IF(FL$10, IF(FP94&gt;=FM$8, 0, FI94+STGY7[[#This Row],[RTN]]), FI94+STGY7[[#This Row],[RTN]]))</f>
        <v>0</v>
      </c>
      <c r="FJ95" s="18">
        <f>STGY7[[#This Row],[RTN-TL]]-STGY7[[#This Row],[INS-TL]]</f>
        <v>-100</v>
      </c>
      <c r="FK95" s="18">
        <f>IF(STGY7[[#This Row],[SNO]]=0,0,IF(FL$10, IF(STGY7[[#This Row],[INS]]=0, 0, FN94), FN94))</f>
        <v>0</v>
      </c>
      <c r="FL95" s="18">
        <f>STGY7[[#This Row],[INS]]</f>
        <v>0</v>
      </c>
      <c r="FM95" s="18">
        <f>IF(STGY7[[#This Row],[WrL]]="Loss", (STGY7[[#This Row],[INS]]*(1 + FP$8/100)), IF(STGY7[[#This Row],[WrL]]="Won", (0), 0))</f>
        <v>0</v>
      </c>
      <c r="FN95" s="18">
        <f>IF(STGY7[[#This Row],[WrL]]="Loss", (STGY7[[#This Row],[PAM]]+STGY7[[#This Row],[LOS-TEN]]), IF(STGY7[[#This Row],[WrL]]="Won", (STGY7[[#This Row],[INS]]), 0))</f>
        <v>0</v>
      </c>
      <c r="FO95" s="18">
        <f>STGY7[[#This Row],[PAPT]]/2</f>
        <v>0</v>
      </c>
      <c r="FP95" s="43">
        <f>IF(STGY7[[#This Row],[SNO]]=0,0,IF(FL$10, IF(STGY7[[#This Row],[INS-TL]]=0, 0, STGY7[[#This Row],[PFT]]/STGY7[[#This Row],[INS-TL]]%), STGY7[[#This Row],[PFT]]/STGY7[[#This Row],[INS-TL]]%))</f>
        <v>-100</v>
      </c>
      <c r="FS95" s="20"/>
      <c r="FT95" s="21"/>
      <c r="FZ95" s="22"/>
      <c r="GB95" s="42">
        <f t="shared" si="18"/>
        <v>80</v>
      </c>
      <c r="GC95" s="12"/>
      <c r="GD95" s="18">
        <f>IF(STGY8[[#This Row],[SNO]]=0,0,IF(STGY8[[#This Row],[SNO]]=1,GJ$8,IF(GL$10, IF(GP94&gt;=GM$8,0,IF(GP94=0,GJ$8,GO94)), GO94)))</f>
        <v>0</v>
      </c>
      <c r="GE95" s="18" t="str">
        <f>IF(MAIN_STGY[[#This Row],[RSLT]]="","", MAIN_STGY[[#This Row],[RSLT]])</f>
        <v/>
      </c>
      <c r="GF9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5" s="18">
        <f>IF(STGY8[[#This Row],[SNO]]=0,0,IF(GL$10, IF(GP94&gt;=GM$8, 0, STGY8[[#This Row],[INS]]+GH94), STGY8[[#This Row],[INS]]+GH94))</f>
        <v>100</v>
      </c>
      <c r="GI95" s="18">
        <f>IF(STGY8[[#This Row],[SNO]]=0,0,IF(GL$10, IF(GP94&gt;=GM$8, 0, GI94+STGY8[[#This Row],[RTN]]), GI94+STGY8[[#This Row],[RTN]]))</f>
        <v>0</v>
      </c>
      <c r="GJ95" s="18">
        <f>STGY8[[#This Row],[RTN-TL]]-STGY8[[#This Row],[INS-TL]]</f>
        <v>-100</v>
      </c>
      <c r="GK95" s="18">
        <f>IF(STGY8[[#This Row],[SNO]]=0,0,IF(GL$10, IF(STGY8[[#This Row],[INS]]=0, 0, GN94), GN94))</f>
        <v>0</v>
      </c>
      <c r="GL95" s="18">
        <f>STGY8[[#This Row],[INS]]</f>
        <v>0</v>
      </c>
      <c r="GM95" s="18">
        <f>IF(STGY8[[#This Row],[WrL]]="Loss", (STGY8[[#This Row],[INS]]*(1 + GP$8/100)), IF(STGY8[[#This Row],[WrL]]="Won", (0), 0))</f>
        <v>0</v>
      </c>
      <c r="GN95" s="18">
        <f>IF(STGY8[[#This Row],[WrL]]="Loss", (STGY8[[#This Row],[PAM]]+STGY8[[#This Row],[LOS-TEN]]), IF(STGY8[[#This Row],[WrL]]="Won", (STGY8[[#This Row],[INS]]), 0))</f>
        <v>0</v>
      </c>
      <c r="GO95" s="18">
        <f>STGY8[[#This Row],[PAPT]]/2</f>
        <v>0</v>
      </c>
      <c r="GP95" s="43">
        <f>IF(STGY8[[#This Row],[SNO]]=0,0,IF(GL$10, IF(STGY8[[#This Row],[INS-TL]]=0, 0, STGY8[[#This Row],[PFT]]/STGY8[[#This Row],[INS-TL]]%), STGY8[[#This Row],[PFT]]/STGY8[[#This Row],[INS-TL]]%))</f>
        <v>-100</v>
      </c>
      <c r="GS95" s="20"/>
      <c r="GT95" s="21"/>
      <c r="GZ95" s="22"/>
      <c r="HB95" s="42">
        <f t="shared" si="19"/>
        <v>80</v>
      </c>
      <c r="HC95" s="12"/>
      <c r="HD95" s="18">
        <f>IF(STGY9[[#This Row],[SNO]]=0,0,IF(STGY9[[#This Row],[SNO]]=1,HJ$8,IF(HL$10, IF(HP94&gt;=HM$8,0,IF(HP94=0,HJ$8,HO94)), HO94)))</f>
        <v>0</v>
      </c>
      <c r="HE95" s="18" t="str">
        <f>IF(MAIN_STGY[[#This Row],[RSLT]]="","", MAIN_STGY[[#This Row],[RSLT]])</f>
        <v/>
      </c>
      <c r="HF9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5" s="18">
        <f>IF(STGY9[[#This Row],[SNO]]=0,0,IF(HL$10, IF(HP94&gt;=HM$8, 0, STGY9[[#This Row],[INS]]+HH94), STGY9[[#This Row],[INS]]+HH94))</f>
        <v>100</v>
      </c>
      <c r="HI95" s="18">
        <f>IF(STGY9[[#This Row],[SNO]]=0,0,IF(HL$10, IF(HP94&gt;=HM$8, 0, HI94+STGY9[[#This Row],[RTN]]), HI94+STGY9[[#This Row],[RTN]]))</f>
        <v>0</v>
      </c>
      <c r="HJ95" s="18">
        <f>STGY9[[#This Row],[RTN-TL]]-STGY9[[#This Row],[INS-TL]]</f>
        <v>-100</v>
      </c>
      <c r="HK95" s="18">
        <f>IF(STGY9[[#This Row],[SNO]]=0,0,IF(HL$10, IF(STGY9[[#This Row],[INS]]=0, 0, HN94), HN94))</f>
        <v>0</v>
      </c>
      <c r="HL95" s="18">
        <f>STGY9[[#This Row],[INS]]</f>
        <v>0</v>
      </c>
      <c r="HM95" s="18">
        <f>IF(STGY9[[#This Row],[WrL]]="Loss", (STGY9[[#This Row],[INS]]*(1 + HP$8/100)), IF(STGY9[[#This Row],[WrL]]="Won", (0), 0))</f>
        <v>0</v>
      </c>
      <c r="HN95" s="18">
        <f>IF(STGY9[[#This Row],[WrL]]="Loss", (STGY9[[#This Row],[PAM]]+STGY9[[#This Row],[LOS-TEN]]), IF(STGY9[[#This Row],[WrL]]="Won", (STGY9[[#This Row],[INS]]), 0))</f>
        <v>0</v>
      </c>
      <c r="HO95" s="18">
        <f>STGY9[[#This Row],[PAPT]]/2</f>
        <v>0</v>
      </c>
      <c r="HP95" s="43">
        <f>IF(STGY9[[#This Row],[SNO]]=0,0,IF(HL$10, IF(STGY9[[#This Row],[INS-TL]]=0, 0, STGY9[[#This Row],[PFT]]/STGY9[[#This Row],[INS-TL]]%), STGY9[[#This Row],[PFT]]/STGY9[[#This Row],[INS-TL]]%))</f>
        <v>-100</v>
      </c>
      <c r="HS95" s="20"/>
      <c r="HT95" s="21"/>
      <c r="HZ95" s="22"/>
      <c r="IB95" s="42">
        <f t="shared" si="20"/>
        <v>80</v>
      </c>
      <c r="IC95" s="12"/>
      <c r="ID95" s="18">
        <f>IF(STGY10[[#This Row],[SNO]]=0,0,IF(STGY10[[#This Row],[SNO]]=1,IJ$8,IF(IL$10, IF(IP94&gt;=IM$8,0,IF(IP94=0,IJ$8,IO94)), IO94)))</f>
        <v>0</v>
      </c>
      <c r="IE95" s="18" t="str">
        <f>IF(MAIN_STGY[[#This Row],[RSLT]]="","", MAIN_STGY[[#This Row],[RSLT]])</f>
        <v/>
      </c>
      <c r="IF9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5" s="18">
        <f>IF(STGY10[[#This Row],[SNO]]=0,0,IF(IL$10, IF(IP94&gt;=IM$8, 0, STGY10[[#This Row],[INS]]+IH94), STGY10[[#This Row],[INS]]+IH94))</f>
        <v>100</v>
      </c>
      <c r="II95" s="18">
        <f>IF(STGY10[[#This Row],[SNO]]=0,0,IF(IL$10, IF(IP94&gt;=IM$8, 0, II94+STGY10[[#This Row],[RTN]]), II94+STGY10[[#This Row],[RTN]]))</f>
        <v>0</v>
      </c>
      <c r="IJ95" s="18">
        <f>STGY10[[#This Row],[RTN-TL]]-STGY10[[#This Row],[INS-TL]]</f>
        <v>-100</v>
      </c>
      <c r="IK95" s="18">
        <f>IF(STGY10[[#This Row],[SNO]]=0,0,IF(IL$10, IF(STGY10[[#This Row],[INS]]=0, 0, IN94), IN94))</f>
        <v>0</v>
      </c>
      <c r="IL95" s="18">
        <f>STGY10[[#This Row],[INS]]</f>
        <v>0</v>
      </c>
      <c r="IM95" s="18">
        <f>IF(STGY10[[#This Row],[WrL]]="Loss", (STGY10[[#This Row],[INS]]*(1 + IP$8/100)), IF(STGY10[[#This Row],[WrL]]="Won", (0), 0))</f>
        <v>0</v>
      </c>
      <c r="IN95" s="18">
        <f>IF(STGY10[[#This Row],[WrL]]="Loss", (STGY10[[#This Row],[PAM]]+STGY10[[#This Row],[LOS-TEN]]), IF(STGY10[[#This Row],[WrL]]="Won", (STGY10[[#This Row],[INS]]), 0))</f>
        <v>0</v>
      </c>
      <c r="IO95" s="18">
        <f>STGY10[[#This Row],[PAPT]]/2</f>
        <v>0</v>
      </c>
      <c r="IP95" s="43">
        <f>IF(STGY10[[#This Row],[SNO]]=0,0,IF(IL$10, IF(STGY10[[#This Row],[INS-TL]]=0, 0, STGY10[[#This Row],[PFT]]/STGY10[[#This Row],[INS-TL]]%), STGY10[[#This Row],[PFT]]/STGY10[[#This Row],[INS-TL]]%))</f>
        <v>-100</v>
      </c>
      <c r="IS95" s="20"/>
      <c r="IT95" s="21"/>
      <c r="IZ95" s="22"/>
    </row>
    <row r="96" spans="2:260" x14ac:dyDescent="0.3">
      <c r="B96" s="89">
        <f t="shared" si="11"/>
        <v>81</v>
      </c>
      <c r="C96" s="12"/>
      <c r="D96" s="18">
        <f>IF(MAIN_STGY[[#This Row],[SNO]]=0,0,IF(MAIN_STGY[[#This Row],[SNO]]=1,J$8,IF(L$10, IF(P95&gt;=M$8,0,IF(P95=0,J$8,O95)), O95)))</f>
        <v>0</v>
      </c>
      <c r="E96" s="12"/>
      <c r="F9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6" s="18">
        <f>IF(MAIN_STGY[[#This Row],[SNO]]=0,0,IF(L$10, IF(P95&gt;=M$8, 0, MAIN_STGY[[#This Row],[INS]]+H95), MAIN_STGY[[#This Row],[INS]]+H95))</f>
        <v>100</v>
      </c>
      <c r="I96" s="18">
        <f>IF(MAIN_STGY[[#This Row],[SNO]]=0,0,IF(L$10, IF(P95&gt;=M$8, 0, I95+MAIN_STGY[[#This Row],[RTN]]), I95+MAIN_STGY[[#This Row],[RTN]]))</f>
        <v>0</v>
      </c>
      <c r="J96" s="18">
        <f>MAIN_STGY[[#This Row],[RTN-TL]]-MAIN_STGY[[#This Row],[INS-TL]]</f>
        <v>-100</v>
      </c>
      <c r="K96" s="18">
        <f>IF(MAIN_STGY[[#This Row],[SNO]]=0,0,IF(L$10, IF(MAIN_STGY[[#This Row],[INS]]=0, 0, N95), N95))</f>
        <v>0</v>
      </c>
      <c r="L96" s="18">
        <f>MAIN_STGY[[#This Row],[INS]]</f>
        <v>0</v>
      </c>
      <c r="M96" s="18">
        <f>IF(MAIN_STGY[[#This Row],[WrL]]="Loss", (MAIN_STGY[[#This Row],[INS]]*(1 + P$8/100)), IF(MAIN_STGY[[#This Row],[WrL]]="Won", (0), 0))</f>
        <v>0</v>
      </c>
      <c r="N96" s="18">
        <f>IF(MAIN_STGY[[#This Row],[WrL]]="Loss", (MAIN_STGY[[#This Row],[PAM]]+MAIN_STGY[[#This Row],[LOS-TEN]]), IF(MAIN_STGY[[#This Row],[WrL]]="Won", (MAIN_STGY[[#This Row],[INS]]), 0))</f>
        <v>0</v>
      </c>
      <c r="O96" s="18">
        <f>MAIN_STGY[[#This Row],[PAPT]]/2</f>
        <v>0</v>
      </c>
      <c r="P9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96" s="55"/>
      <c r="S96" s="56"/>
      <c r="T96" s="46"/>
      <c r="U96" s="84"/>
      <c r="V96" s="44"/>
      <c r="W96" s="55"/>
      <c r="X96" s="55"/>
      <c r="Z96" s="22"/>
      <c r="AB96" s="42">
        <f t="shared" si="12"/>
        <v>81</v>
      </c>
      <c r="AC96" s="12"/>
      <c r="AD96" s="18">
        <f>IF(STGY2[[#This Row],[SNO]]=0,0,IF(STGY2[[#This Row],[SNO]]=1,AJ$8,IF(AL$10, IF(AP95&gt;=AM$8,0,IF(AP95=0,AJ$8,AO95)), AO95)))</f>
        <v>0</v>
      </c>
      <c r="AE96" s="18" t="str">
        <f>IF(MAIN_STGY[[#This Row],[RSLT]]="","", MAIN_STGY[[#This Row],[RSLT]])</f>
        <v/>
      </c>
      <c r="AF9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6" s="18">
        <f>IF(STGY2[[#This Row],[SNO]]=0,0,IF(AL$10, IF(AP95&gt;=AM$8, 0, STGY2[[#This Row],[INS]]+AH95), STGY2[[#This Row],[INS]]+AH95))</f>
        <v>100</v>
      </c>
      <c r="AI96" s="18">
        <f>IF(STGY2[[#This Row],[SNO]]=0,0,IF(AL$10, IF(AP95&gt;=AM$8, 0, AI95+STGY2[[#This Row],[RTN]]), AI95+STGY2[[#This Row],[RTN]]))</f>
        <v>0</v>
      </c>
      <c r="AJ96" s="18">
        <f>STGY2[[#This Row],[RTN-TL]]-STGY2[[#This Row],[INS-TL]]</f>
        <v>-100</v>
      </c>
      <c r="AK96" s="18">
        <f>IF(STGY2[[#This Row],[SNO]]=0,0,IF(AL$10, IF(STGY2[[#This Row],[INS]]=0, 0, AN95), AN95))</f>
        <v>0</v>
      </c>
      <c r="AL96" s="18">
        <f>STGY2[[#This Row],[INS]]</f>
        <v>0</v>
      </c>
      <c r="AM96" s="18">
        <f>IF(STGY2[[#This Row],[WrL]]="Loss", (STGY2[[#This Row],[INS]]*(1 + AP$8/100)), IF(STGY2[[#This Row],[WrL]]="Won", (0), 0))</f>
        <v>0</v>
      </c>
      <c r="AN96" s="18">
        <f>IF(STGY2[[#This Row],[WrL]]="Loss", (STGY2[[#This Row],[PAM]]+STGY2[[#This Row],[LOS-TEN]]), IF(STGY2[[#This Row],[WrL]]="Won", (STGY2[[#This Row],[INS]]), 0))</f>
        <v>0</v>
      </c>
      <c r="AO96" s="18">
        <f>STGY2[[#This Row],[PAPT]]/2</f>
        <v>0</v>
      </c>
      <c r="AP96" s="43">
        <f>IF(STGY2[[#This Row],[SNO]]=0,0,IF(AL$10, IF(STGY2[[#This Row],[INS-TL]]=0, 0, STGY2[[#This Row],[PFT]]/STGY2[[#This Row],[INS-TL]]%), STGY2[[#This Row],[PFT]]/STGY2[[#This Row],[INS-TL]]%))</f>
        <v>-100</v>
      </c>
      <c r="AS96" s="20"/>
      <c r="AT96" s="21"/>
      <c r="AZ96" s="22"/>
      <c r="BB96" s="42">
        <f t="shared" si="13"/>
        <v>81</v>
      </c>
      <c r="BC96" s="12"/>
      <c r="BD96" s="18">
        <f>IF(STGY3[[#This Row],[SNO]]=0,0,IF(STGY3[[#This Row],[SNO]]=1,BJ$8,IF(BL$10, IF(BP95&gt;=BM$8,0,IF(BP95=0,BJ$8,BO95)), BO95)))</f>
        <v>0</v>
      </c>
      <c r="BE96" s="18" t="str">
        <f>IF(MAIN_STGY[[#This Row],[RSLT]]="","", MAIN_STGY[[#This Row],[RSLT]])</f>
        <v/>
      </c>
      <c r="BF9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6" s="18">
        <f>IF(STGY3[[#This Row],[SNO]]=0,0,IF(BL$10, IF(BP95&gt;=BM$8, 0, STGY3[[#This Row],[INS]]+BH95), STGY3[[#This Row],[INS]]+BH95))</f>
        <v>100</v>
      </c>
      <c r="BI96" s="18">
        <f>IF(STGY3[[#This Row],[SNO]]=0,0,IF(BL$10, IF(BP95&gt;=BM$8, 0, BI95+STGY3[[#This Row],[RTN]]), BI95+STGY3[[#This Row],[RTN]]))</f>
        <v>0</v>
      </c>
      <c r="BJ96" s="18">
        <f>STGY3[[#This Row],[RTN-TL]]-STGY3[[#This Row],[INS-TL]]</f>
        <v>-100</v>
      </c>
      <c r="BK96" s="18">
        <f>IF(STGY3[[#This Row],[SNO]]=0,0,IF(BL$10, IF(STGY3[[#This Row],[INS]]=0, 0, BN95), BN95))</f>
        <v>0</v>
      </c>
      <c r="BL96" s="18">
        <f>STGY3[[#This Row],[INS]]</f>
        <v>0</v>
      </c>
      <c r="BM96" s="18">
        <f>IF(STGY3[[#This Row],[WrL]]="Loss", (STGY3[[#This Row],[INS]]*(1 + BP$8/100)), IF(STGY3[[#This Row],[WrL]]="Won", (0), 0))</f>
        <v>0</v>
      </c>
      <c r="BN96" s="18">
        <f>IF(STGY3[[#This Row],[WrL]]="Loss", (STGY3[[#This Row],[PAM]]+STGY3[[#This Row],[LOS-TEN]]), IF(STGY3[[#This Row],[WrL]]="Won", (STGY3[[#This Row],[INS]]), 0))</f>
        <v>0</v>
      </c>
      <c r="BO96" s="18">
        <f>STGY3[[#This Row],[PAPT]]/2</f>
        <v>0</v>
      </c>
      <c r="BP96" s="43">
        <f>IF(STGY3[[#This Row],[SNO]]=0,0,IF(BL$10, IF(STGY3[[#This Row],[INS-TL]]=0, 0, STGY3[[#This Row],[PFT]]/STGY3[[#This Row],[INS-TL]]%), STGY3[[#This Row],[PFT]]/STGY3[[#This Row],[INS-TL]]%))</f>
        <v>-100</v>
      </c>
      <c r="BS96" s="20"/>
      <c r="BT96" s="21"/>
      <c r="BZ96" s="22"/>
      <c r="CB96" s="42">
        <f t="shared" si="14"/>
        <v>81</v>
      </c>
      <c r="CC96" s="12"/>
      <c r="CD96" s="18">
        <f>IF(STGY4[[#This Row],[SNO]]=0,0,IF(STGY4[[#This Row],[SNO]]=1,CJ$8,IF(CL$10, IF(CP95&gt;=CM$8,0,IF(CP95=0,CJ$8,CO95)), CO95)))</f>
        <v>0</v>
      </c>
      <c r="CE96" s="18" t="str">
        <f>IF(MAIN_STGY[[#This Row],[RSLT]]="","", MAIN_STGY[[#This Row],[RSLT]])</f>
        <v/>
      </c>
      <c r="CF9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6" s="18">
        <f>IF(STGY4[[#This Row],[SNO]]=0,0,IF(CL$10, IF(CP95&gt;=CM$8, 0, STGY4[[#This Row],[INS]]+CH95), STGY4[[#This Row],[INS]]+CH95))</f>
        <v>100</v>
      </c>
      <c r="CI96" s="18">
        <f>IF(STGY4[[#This Row],[SNO]]=0,0,IF(CL$10, IF(CP95&gt;=CM$8, 0, CI95+STGY4[[#This Row],[RTN]]), CI95+STGY4[[#This Row],[RTN]]))</f>
        <v>0</v>
      </c>
      <c r="CJ96" s="18">
        <f>STGY4[[#This Row],[RTN-TL]]-STGY4[[#This Row],[INS-TL]]</f>
        <v>-100</v>
      </c>
      <c r="CK96" s="18">
        <f>IF(STGY4[[#This Row],[SNO]]=0,0,IF(CL$10, IF(STGY4[[#This Row],[INS]]=0, 0, CN95), CN95))</f>
        <v>0</v>
      </c>
      <c r="CL96" s="18">
        <f>STGY4[[#This Row],[INS]]</f>
        <v>0</v>
      </c>
      <c r="CM96" s="18">
        <f>IF(STGY4[[#This Row],[WrL]]="Loss", (STGY4[[#This Row],[INS]]*(1 + CP$8/100)), IF(STGY4[[#This Row],[WrL]]="Won", (0), 0))</f>
        <v>0</v>
      </c>
      <c r="CN96" s="18">
        <f>IF(STGY4[[#This Row],[WrL]]="Loss", (STGY4[[#This Row],[PAM]]+STGY4[[#This Row],[LOS-TEN]]), IF(STGY4[[#This Row],[WrL]]="Won", (STGY4[[#This Row],[INS]]), 0))</f>
        <v>0</v>
      </c>
      <c r="CO96" s="18">
        <f>STGY4[[#This Row],[PAPT]]/2</f>
        <v>0</v>
      </c>
      <c r="CP96" s="43">
        <f>IF(STGY4[[#This Row],[SNO]]=0,0,IF(CL$10, IF(STGY4[[#This Row],[INS-TL]]=0, 0, STGY4[[#This Row],[PFT]]/STGY4[[#This Row],[INS-TL]]%), STGY4[[#This Row],[PFT]]/STGY4[[#This Row],[INS-TL]]%))</f>
        <v>-100</v>
      </c>
      <c r="CS96" s="20"/>
      <c r="CT96" s="21"/>
      <c r="CZ96" s="22"/>
      <c r="DB96" s="42">
        <f t="shared" si="15"/>
        <v>81</v>
      </c>
      <c r="DC96" s="12"/>
      <c r="DD96" s="18">
        <f>IF(STGY5[[#This Row],[SNO]]=0,0,IF(STGY5[[#This Row],[SNO]]=1,DJ$8,IF(DL$10, IF(DP95&gt;=DM$8,0,IF(DP95=0,DJ$8,DO95)), DO95)))</f>
        <v>0</v>
      </c>
      <c r="DE96" s="18" t="str">
        <f>IF(MAIN_STGY[[#This Row],[RSLT]]="","", MAIN_STGY[[#This Row],[RSLT]])</f>
        <v/>
      </c>
      <c r="DF9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6" s="18">
        <f>IF(STGY5[[#This Row],[SNO]]=0,0,IF(DL$10, IF(DP95&gt;=DM$8, 0, STGY5[[#This Row],[INS]]+DH95), STGY5[[#This Row],[INS]]+DH95))</f>
        <v>100</v>
      </c>
      <c r="DI96" s="18">
        <f>IF(STGY5[[#This Row],[SNO]]=0,0,IF(DL$10, IF(DP95&gt;=DM$8, 0, DI95+STGY5[[#This Row],[RTN]]), DI95+STGY5[[#This Row],[RTN]]))</f>
        <v>0</v>
      </c>
      <c r="DJ96" s="18">
        <f>STGY5[[#This Row],[RTN-TL]]-STGY5[[#This Row],[INS-TL]]</f>
        <v>-100</v>
      </c>
      <c r="DK96" s="18">
        <f>IF(STGY5[[#This Row],[SNO]]=0,0,IF(DL$10, IF(STGY5[[#This Row],[INS]]=0, 0, DN95), DN95))</f>
        <v>0</v>
      </c>
      <c r="DL96" s="18">
        <f>STGY5[[#This Row],[INS]]</f>
        <v>0</v>
      </c>
      <c r="DM96" s="18">
        <f>IF(STGY5[[#This Row],[WrL]]="Loss", (STGY5[[#This Row],[INS]]*(1 + DP$8/100)), IF(STGY5[[#This Row],[WrL]]="Won", (0), 0))</f>
        <v>0</v>
      </c>
      <c r="DN96" s="18">
        <f>IF(STGY5[[#This Row],[WrL]]="Loss", (STGY5[[#This Row],[PAM]]+STGY5[[#This Row],[LOS-TEN]]), IF(STGY5[[#This Row],[WrL]]="Won", (STGY5[[#This Row],[INS]]), 0))</f>
        <v>0</v>
      </c>
      <c r="DO96" s="18">
        <f>STGY5[[#This Row],[PAPT]]/2</f>
        <v>0</v>
      </c>
      <c r="DP96" s="43">
        <f>IF(STGY5[[#This Row],[SNO]]=0,0,IF(DL$10, IF(STGY5[[#This Row],[INS-TL]]=0, 0, STGY5[[#This Row],[PFT]]/STGY5[[#This Row],[INS-TL]]%), STGY5[[#This Row],[PFT]]/STGY5[[#This Row],[INS-TL]]%))</f>
        <v>-100</v>
      </c>
      <c r="DS96" s="20"/>
      <c r="DT96" s="21"/>
      <c r="DZ96" s="22"/>
      <c r="EB96" s="42">
        <f t="shared" si="16"/>
        <v>81</v>
      </c>
      <c r="EC96" s="12"/>
      <c r="ED96" s="18">
        <f>IF(STGY6[[#This Row],[SNO]]=0,0,IF(STGY6[[#This Row],[SNO]]=1,EJ$8,IF(EL$10, IF(EP95&gt;=EM$8,0,IF(EP95=0,EJ$8,EO95)), EO95)))</f>
        <v>0</v>
      </c>
      <c r="EE96" s="18" t="str">
        <f>IF(MAIN_STGY[[#This Row],[RSLT]]="","", MAIN_STGY[[#This Row],[RSLT]])</f>
        <v/>
      </c>
      <c r="EF9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6" s="18">
        <f>IF(STGY6[[#This Row],[SNO]]=0,0,IF(EL$10, IF(EP95&gt;=EM$8, 0, STGY6[[#This Row],[INS]]+EH95), STGY6[[#This Row],[INS]]+EH95))</f>
        <v>100</v>
      </c>
      <c r="EI96" s="18">
        <f>IF(STGY6[[#This Row],[SNO]]=0,0,IF(EL$10, IF(EP95&gt;=EM$8, 0, EI95+STGY6[[#This Row],[RTN]]), EI95+STGY6[[#This Row],[RTN]]))</f>
        <v>0</v>
      </c>
      <c r="EJ96" s="18">
        <f>STGY6[[#This Row],[RTN-TL]]-STGY6[[#This Row],[INS-TL]]</f>
        <v>-100</v>
      </c>
      <c r="EK96" s="18">
        <f>IF(STGY6[[#This Row],[SNO]]=0,0,IF(EL$10, IF(STGY6[[#This Row],[INS]]=0, 0, EN95), EN95))</f>
        <v>0</v>
      </c>
      <c r="EL96" s="18">
        <f>STGY6[[#This Row],[INS]]</f>
        <v>0</v>
      </c>
      <c r="EM96" s="18">
        <f>IF(STGY6[[#This Row],[WrL]]="Loss", (STGY6[[#This Row],[INS]]*(1 + EP$8/100)), IF(STGY6[[#This Row],[WrL]]="Won", (0), 0))</f>
        <v>0</v>
      </c>
      <c r="EN96" s="18">
        <f>IF(STGY6[[#This Row],[WrL]]="Loss", (STGY6[[#This Row],[PAM]]+STGY6[[#This Row],[LOS-TEN]]), IF(STGY6[[#This Row],[WrL]]="Won", (STGY6[[#This Row],[INS]]), 0))</f>
        <v>0</v>
      </c>
      <c r="EO96" s="18">
        <f>STGY6[[#This Row],[PAPT]]/2</f>
        <v>0</v>
      </c>
      <c r="EP96" s="43">
        <f>IF(STGY6[[#This Row],[SNO]]=0,0,IF(EL$10, IF(STGY6[[#This Row],[INS-TL]]=0, 0, STGY6[[#This Row],[PFT]]/STGY6[[#This Row],[INS-TL]]%), STGY6[[#This Row],[PFT]]/STGY6[[#This Row],[INS-TL]]%))</f>
        <v>-100</v>
      </c>
      <c r="ES96" s="20"/>
      <c r="ET96" s="21"/>
      <c r="EZ96" s="22"/>
      <c r="FB96" s="42">
        <f t="shared" si="17"/>
        <v>81</v>
      </c>
      <c r="FC96" s="12"/>
      <c r="FD96" s="18">
        <f>IF(STGY7[[#This Row],[SNO]]=0,0,IF(STGY7[[#This Row],[SNO]]=1,FJ$8,IF(FL$10, IF(FP95&gt;=FM$8,0,IF(FP95=0,FJ$8,FO95)), FO95)))</f>
        <v>0</v>
      </c>
      <c r="FE96" s="18" t="str">
        <f>IF(MAIN_STGY[[#This Row],[RSLT]]="","", MAIN_STGY[[#This Row],[RSLT]])</f>
        <v/>
      </c>
      <c r="FF9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6" s="18">
        <f>IF(STGY7[[#This Row],[SNO]]=0,0,IF(FL$10, IF(FP95&gt;=FM$8, 0, STGY7[[#This Row],[INS]]+FH95), STGY7[[#This Row],[INS]]+FH95))</f>
        <v>100</v>
      </c>
      <c r="FI96" s="18">
        <f>IF(STGY7[[#This Row],[SNO]]=0,0,IF(FL$10, IF(FP95&gt;=FM$8, 0, FI95+STGY7[[#This Row],[RTN]]), FI95+STGY7[[#This Row],[RTN]]))</f>
        <v>0</v>
      </c>
      <c r="FJ96" s="18">
        <f>STGY7[[#This Row],[RTN-TL]]-STGY7[[#This Row],[INS-TL]]</f>
        <v>-100</v>
      </c>
      <c r="FK96" s="18">
        <f>IF(STGY7[[#This Row],[SNO]]=0,0,IF(FL$10, IF(STGY7[[#This Row],[INS]]=0, 0, FN95), FN95))</f>
        <v>0</v>
      </c>
      <c r="FL96" s="18">
        <f>STGY7[[#This Row],[INS]]</f>
        <v>0</v>
      </c>
      <c r="FM96" s="18">
        <f>IF(STGY7[[#This Row],[WrL]]="Loss", (STGY7[[#This Row],[INS]]*(1 + FP$8/100)), IF(STGY7[[#This Row],[WrL]]="Won", (0), 0))</f>
        <v>0</v>
      </c>
      <c r="FN96" s="18">
        <f>IF(STGY7[[#This Row],[WrL]]="Loss", (STGY7[[#This Row],[PAM]]+STGY7[[#This Row],[LOS-TEN]]), IF(STGY7[[#This Row],[WrL]]="Won", (STGY7[[#This Row],[INS]]), 0))</f>
        <v>0</v>
      </c>
      <c r="FO96" s="18">
        <f>STGY7[[#This Row],[PAPT]]/2</f>
        <v>0</v>
      </c>
      <c r="FP96" s="43">
        <f>IF(STGY7[[#This Row],[SNO]]=0,0,IF(FL$10, IF(STGY7[[#This Row],[INS-TL]]=0, 0, STGY7[[#This Row],[PFT]]/STGY7[[#This Row],[INS-TL]]%), STGY7[[#This Row],[PFT]]/STGY7[[#This Row],[INS-TL]]%))</f>
        <v>-100</v>
      </c>
      <c r="FS96" s="20"/>
      <c r="FT96" s="21"/>
      <c r="FZ96" s="22"/>
      <c r="GB96" s="42">
        <f t="shared" si="18"/>
        <v>81</v>
      </c>
      <c r="GC96" s="12"/>
      <c r="GD96" s="18">
        <f>IF(STGY8[[#This Row],[SNO]]=0,0,IF(STGY8[[#This Row],[SNO]]=1,GJ$8,IF(GL$10, IF(GP95&gt;=GM$8,0,IF(GP95=0,GJ$8,GO95)), GO95)))</f>
        <v>0</v>
      </c>
      <c r="GE96" s="18" t="str">
        <f>IF(MAIN_STGY[[#This Row],[RSLT]]="","", MAIN_STGY[[#This Row],[RSLT]])</f>
        <v/>
      </c>
      <c r="GF9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6" s="18">
        <f>IF(STGY8[[#This Row],[SNO]]=0,0,IF(GL$10, IF(GP95&gt;=GM$8, 0, STGY8[[#This Row],[INS]]+GH95), STGY8[[#This Row],[INS]]+GH95))</f>
        <v>100</v>
      </c>
      <c r="GI96" s="18">
        <f>IF(STGY8[[#This Row],[SNO]]=0,0,IF(GL$10, IF(GP95&gt;=GM$8, 0, GI95+STGY8[[#This Row],[RTN]]), GI95+STGY8[[#This Row],[RTN]]))</f>
        <v>0</v>
      </c>
      <c r="GJ96" s="18">
        <f>STGY8[[#This Row],[RTN-TL]]-STGY8[[#This Row],[INS-TL]]</f>
        <v>-100</v>
      </c>
      <c r="GK96" s="18">
        <f>IF(STGY8[[#This Row],[SNO]]=0,0,IF(GL$10, IF(STGY8[[#This Row],[INS]]=0, 0, GN95), GN95))</f>
        <v>0</v>
      </c>
      <c r="GL96" s="18">
        <f>STGY8[[#This Row],[INS]]</f>
        <v>0</v>
      </c>
      <c r="GM96" s="18">
        <f>IF(STGY8[[#This Row],[WrL]]="Loss", (STGY8[[#This Row],[INS]]*(1 + GP$8/100)), IF(STGY8[[#This Row],[WrL]]="Won", (0), 0))</f>
        <v>0</v>
      </c>
      <c r="GN96" s="18">
        <f>IF(STGY8[[#This Row],[WrL]]="Loss", (STGY8[[#This Row],[PAM]]+STGY8[[#This Row],[LOS-TEN]]), IF(STGY8[[#This Row],[WrL]]="Won", (STGY8[[#This Row],[INS]]), 0))</f>
        <v>0</v>
      </c>
      <c r="GO96" s="18">
        <f>STGY8[[#This Row],[PAPT]]/2</f>
        <v>0</v>
      </c>
      <c r="GP96" s="43">
        <f>IF(STGY8[[#This Row],[SNO]]=0,0,IF(GL$10, IF(STGY8[[#This Row],[INS-TL]]=0, 0, STGY8[[#This Row],[PFT]]/STGY8[[#This Row],[INS-TL]]%), STGY8[[#This Row],[PFT]]/STGY8[[#This Row],[INS-TL]]%))</f>
        <v>-100</v>
      </c>
      <c r="GS96" s="20"/>
      <c r="GT96" s="21"/>
      <c r="GZ96" s="22"/>
      <c r="HB96" s="42">
        <f t="shared" si="19"/>
        <v>81</v>
      </c>
      <c r="HC96" s="12"/>
      <c r="HD96" s="18">
        <f>IF(STGY9[[#This Row],[SNO]]=0,0,IF(STGY9[[#This Row],[SNO]]=1,HJ$8,IF(HL$10, IF(HP95&gt;=HM$8,0,IF(HP95=0,HJ$8,HO95)), HO95)))</f>
        <v>0</v>
      </c>
      <c r="HE96" s="18" t="str">
        <f>IF(MAIN_STGY[[#This Row],[RSLT]]="","", MAIN_STGY[[#This Row],[RSLT]])</f>
        <v/>
      </c>
      <c r="HF9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6" s="18">
        <f>IF(STGY9[[#This Row],[SNO]]=0,0,IF(HL$10, IF(HP95&gt;=HM$8, 0, STGY9[[#This Row],[INS]]+HH95), STGY9[[#This Row],[INS]]+HH95))</f>
        <v>100</v>
      </c>
      <c r="HI96" s="18">
        <f>IF(STGY9[[#This Row],[SNO]]=0,0,IF(HL$10, IF(HP95&gt;=HM$8, 0, HI95+STGY9[[#This Row],[RTN]]), HI95+STGY9[[#This Row],[RTN]]))</f>
        <v>0</v>
      </c>
      <c r="HJ96" s="18">
        <f>STGY9[[#This Row],[RTN-TL]]-STGY9[[#This Row],[INS-TL]]</f>
        <v>-100</v>
      </c>
      <c r="HK96" s="18">
        <f>IF(STGY9[[#This Row],[SNO]]=0,0,IF(HL$10, IF(STGY9[[#This Row],[INS]]=0, 0, HN95), HN95))</f>
        <v>0</v>
      </c>
      <c r="HL96" s="18">
        <f>STGY9[[#This Row],[INS]]</f>
        <v>0</v>
      </c>
      <c r="HM96" s="18">
        <f>IF(STGY9[[#This Row],[WrL]]="Loss", (STGY9[[#This Row],[INS]]*(1 + HP$8/100)), IF(STGY9[[#This Row],[WrL]]="Won", (0), 0))</f>
        <v>0</v>
      </c>
      <c r="HN96" s="18">
        <f>IF(STGY9[[#This Row],[WrL]]="Loss", (STGY9[[#This Row],[PAM]]+STGY9[[#This Row],[LOS-TEN]]), IF(STGY9[[#This Row],[WrL]]="Won", (STGY9[[#This Row],[INS]]), 0))</f>
        <v>0</v>
      </c>
      <c r="HO96" s="18">
        <f>STGY9[[#This Row],[PAPT]]/2</f>
        <v>0</v>
      </c>
      <c r="HP96" s="43">
        <f>IF(STGY9[[#This Row],[SNO]]=0,0,IF(HL$10, IF(STGY9[[#This Row],[INS-TL]]=0, 0, STGY9[[#This Row],[PFT]]/STGY9[[#This Row],[INS-TL]]%), STGY9[[#This Row],[PFT]]/STGY9[[#This Row],[INS-TL]]%))</f>
        <v>-100</v>
      </c>
      <c r="HS96" s="20"/>
      <c r="HT96" s="21"/>
      <c r="HZ96" s="22"/>
      <c r="IB96" s="42">
        <f t="shared" si="20"/>
        <v>81</v>
      </c>
      <c r="IC96" s="12"/>
      <c r="ID96" s="18">
        <f>IF(STGY10[[#This Row],[SNO]]=0,0,IF(STGY10[[#This Row],[SNO]]=1,IJ$8,IF(IL$10, IF(IP95&gt;=IM$8,0,IF(IP95=0,IJ$8,IO95)), IO95)))</f>
        <v>0</v>
      </c>
      <c r="IE96" s="18" t="str">
        <f>IF(MAIN_STGY[[#This Row],[RSLT]]="","", MAIN_STGY[[#This Row],[RSLT]])</f>
        <v/>
      </c>
      <c r="IF9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6" s="18">
        <f>IF(STGY10[[#This Row],[SNO]]=0,0,IF(IL$10, IF(IP95&gt;=IM$8, 0, STGY10[[#This Row],[INS]]+IH95), STGY10[[#This Row],[INS]]+IH95))</f>
        <v>100</v>
      </c>
      <c r="II96" s="18">
        <f>IF(STGY10[[#This Row],[SNO]]=0,0,IF(IL$10, IF(IP95&gt;=IM$8, 0, II95+STGY10[[#This Row],[RTN]]), II95+STGY10[[#This Row],[RTN]]))</f>
        <v>0</v>
      </c>
      <c r="IJ96" s="18">
        <f>STGY10[[#This Row],[RTN-TL]]-STGY10[[#This Row],[INS-TL]]</f>
        <v>-100</v>
      </c>
      <c r="IK96" s="18">
        <f>IF(STGY10[[#This Row],[SNO]]=0,0,IF(IL$10, IF(STGY10[[#This Row],[INS]]=0, 0, IN95), IN95))</f>
        <v>0</v>
      </c>
      <c r="IL96" s="18">
        <f>STGY10[[#This Row],[INS]]</f>
        <v>0</v>
      </c>
      <c r="IM96" s="18">
        <f>IF(STGY10[[#This Row],[WrL]]="Loss", (STGY10[[#This Row],[INS]]*(1 + IP$8/100)), IF(STGY10[[#This Row],[WrL]]="Won", (0), 0))</f>
        <v>0</v>
      </c>
      <c r="IN96" s="18">
        <f>IF(STGY10[[#This Row],[WrL]]="Loss", (STGY10[[#This Row],[PAM]]+STGY10[[#This Row],[LOS-TEN]]), IF(STGY10[[#This Row],[WrL]]="Won", (STGY10[[#This Row],[INS]]), 0))</f>
        <v>0</v>
      </c>
      <c r="IO96" s="18">
        <f>STGY10[[#This Row],[PAPT]]/2</f>
        <v>0</v>
      </c>
      <c r="IP96" s="43">
        <f>IF(STGY10[[#This Row],[SNO]]=0,0,IF(IL$10, IF(STGY10[[#This Row],[INS-TL]]=0, 0, STGY10[[#This Row],[PFT]]/STGY10[[#This Row],[INS-TL]]%), STGY10[[#This Row],[PFT]]/STGY10[[#This Row],[INS-TL]]%))</f>
        <v>-100</v>
      </c>
      <c r="IS96" s="20"/>
      <c r="IT96" s="21"/>
      <c r="IZ96" s="22"/>
    </row>
    <row r="97" spans="2:260" x14ac:dyDescent="0.3">
      <c r="B97" s="89">
        <f t="shared" si="11"/>
        <v>82</v>
      </c>
      <c r="C97" s="12"/>
      <c r="D97" s="18">
        <f>IF(MAIN_STGY[[#This Row],[SNO]]=0,0,IF(MAIN_STGY[[#This Row],[SNO]]=1,J$8,IF(L$10, IF(P96&gt;=M$8,0,IF(P96=0,J$8,O96)), O96)))</f>
        <v>0</v>
      </c>
      <c r="E97" s="12"/>
      <c r="F9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7" s="18">
        <f>IF(MAIN_STGY[[#This Row],[SNO]]=0,0,IF(L$10, IF(P96&gt;=M$8, 0, MAIN_STGY[[#This Row],[INS]]+H96), MAIN_STGY[[#This Row],[INS]]+H96))</f>
        <v>100</v>
      </c>
      <c r="I97" s="18">
        <f>IF(MAIN_STGY[[#This Row],[SNO]]=0,0,IF(L$10, IF(P96&gt;=M$8, 0, I96+MAIN_STGY[[#This Row],[RTN]]), I96+MAIN_STGY[[#This Row],[RTN]]))</f>
        <v>0</v>
      </c>
      <c r="J97" s="18">
        <f>MAIN_STGY[[#This Row],[RTN-TL]]-MAIN_STGY[[#This Row],[INS-TL]]</f>
        <v>-100</v>
      </c>
      <c r="K97" s="18">
        <f>IF(MAIN_STGY[[#This Row],[SNO]]=0,0,IF(L$10, IF(MAIN_STGY[[#This Row],[INS]]=0, 0, N96), N96))</f>
        <v>0</v>
      </c>
      <c r="L97" s="18">
        <f>MAIN_STGY[[#This Row],[INS]]</f>
        <v>0</v>
      </c>
      <c r="M97" s="18">
        <f>IF(MAIN_STGY[[#This Row],[WrL]]="Loss", (MAIN_STGY[[#This Row],[INS]]*(1 + P$8/100)), IF(MAIN_STGY[[#This Row],[WrL]]="Won", (0), 0))</f>
        <v>0</v>
      </c>
      <c r="N97" s="18">
        <f>IF(MAIN_STGY[[#This Row],[WrL]]="Loss", (MAIN_STGY[[#This Row],[PAM]]+MAIN_STGY[[#This Row],[LOS-TEN]]), IF(MAIN_STGY[[#This Row],[WrL]]="Won", (MAIN_STGY[[#This Row],[INS]]), 0))</f>
        <v>0</v>
      </c>
      <c r="O97" s="18">
        <f>MAIN_STGY[[#This Row],[PAPT]]/2</f>
        <v>0</v>
      </c>
      <c r="P9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97" s="55"/>
      <c r="S97" s="56"/>
      <c r="T97" s="57"/>
      <c r="U97" s="85"/>
      <c r="V97" s="55"/>
      <c r="W97" s="55"/>
      <c r="X97" s="55"/>
      <c r="Z97" s="22"/>
      <c r="AB97" s="42">
        <f t="shared" si="12"/>
        <v>82</v>
      </c>
      <c r="AC97" s="12"/>
      <c r="AD97" s="18">
        <f>IF(STGY2[[#This Row],[SNO]]=0,0,IF(STGY2[[#This Row],[SNO]]=1,AJ$8,IF(AL$10, IF(AP96&gt;=AM$8,0,IF(AP96=0,AJ$8,AO96)), AO96)))</f>
        <v>0</v>
      </c>
      <c r="AE97" s="18" t="str">
        <f>IF(MAIN_STGY[[#This Row],[RSLT]]="","", MAIN_STGY[[#This Row],[RSLT]])</f>
        <v/>
      </c>
      <c r="AF9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7" s="18">
        <f>IF(STGY2[[#This Row],[SNO]]=0,0,IF(AL$10, IF(AP96&gt;=AM$8, 0, STGY2[[#This Row],[INS]]+AH96), STGY2[[#This Row],[INS]]+AH96))</f>
        <v>100</v>
      </c>
      <c r="AI97" s="18">
        <f>IF(STGY2[[#This Row],[SNO]]=0,0,IF(AL$10, IF(AP96&gt;=AM$8, 0, AI96+STGY2[[#This Row],[RTN]]), AI96+STGY2[[#This Row],[RTN]]))</f>
        <v>0</v>
      </c>
      <c r="AJ97" s="18">
        <f>STGY2[[#This Row],[RTN-TL]]-STGY2[[#This Row],[INS-TL]]</f>
        <v>-100</v>
      </c>
      <c r="AK97" s="18">
        <f>IF(STGY2[[#This Row],[SNO]]=0,0,IF(AL$10, IF(STGY2[[#This Row],[INS]]=0, 0, AN96), AN96))</f>
        <v>0</v>
      </c>
      <c r="AL97" s="18">
        <f>STGY2[[#This Row],[INS]]</f>
        <v>0</v>
      </c>
      <c r="AM97" s="18">
        <f>IF(STGY2[[#This Row],[WrL]]="Loss", (STGY2[[#This Row],[INS]]*(1 + AP$8/100)), IF(STGY2[[#This Row],[WrL]]="Won", (0), 0))</f>
        <v>0</v>
      </c>
      <c r="AN97" s="18">
        <f>IF(STGY2[[#This Row],[WrL]]="Loss", (STGY2[[#This Row],[PAM]]+STGY2[[#This Row],[LOS-TEN]]), IF(STGY2[[#This Row],[WrL]]="Won", (STGY2[[#This Row],[INS]]), 0))</f>
        <v>0</v>
      </c>
      <c r="AO97" s="18">
        <f>STGY2[[#This Row],[PAPT]]/2</f>
        <v>0</v>
      </c>
      <c r="AP97" s="43">
        <f>IF(STGY2[[#This Row],[SNO]]=0,0,IF(AL$10, IF(STGY2[[#This Row],[INS-TL]]=0, 0, STGY2[[#This Row],[PFT]]/STGY2[[#This Row],[INS-TL]]%), STGY2[[#This Row],[PFT]]/STGY2[[#This Row],[INS-TL]]%))</f>
        <v>-100</v>
      </c>
      <c r="AS97" s="20"/>
      <c r="AT97" s="21"/>
      <c r="AZ97" s="22"/>
      <c r="BB97" s="42">
        <f t="shared" si="13"/>
        <v>82</v>
      </c>
      <c r="BC97" s="12"/>
      <c r="BD97" s="18">
        <f>IF(STGY3[[#This Row],[SNO]]=0,0,IF(STGY3[[#This Row],[SNO]]=1,BJ$8,IF(BL$10, IF(BP96&gt;=BM$8,0,IF(BP96=0,BJ$8,BO96)), BO96)))</f>
        <v>0</v>
      </c>
      <c r="BE97" s="18" t="str">
        <f>IF(MAIN_STGY[[#This Row],[RSLT]]="","", MAIN_STGY[[#This Row],[RSLT]])</f>
        <v/>
      </c>
      <c r="BF9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7" s="18">
        <f>IF(STGY3[[#This Row],[SNO]]=0,0,IF(BL$10, IF(BP96&gt;=BM$8, 0, STGY3[[#This Row],[INS]]+BH96), STGY3[[#This Row],[INS]]+BH96))</f>
        <v>100</v>
      </c>
      <c r="BI97" s="18">
        <f>IF(STGY3[[#This Row],[SNO]]=0,0,IF(BL$10, IF(BP96&gt;=BM$8, 0, BI96+STGY3[[#This Row],[RTN]]), BI96+STGY3[[#This Row],[RTN]]))</f>
        <v>0</v>
      </c>
      <c r="BJ97" s="18">
        <f>STGY3[[#This Row],[RTN-TL]]-STGY3[[#This Row],[INS-TL]]</f>
        <v>-100</v>
      </c>
      <c r="BK97" s="18">
        <f>IF(STGY3[[#This Row],[SNO]]=0,0,IF(BL$10, IF(STGY3[[#This Row],[INS]]=0, 0, BN96), BN96))</f>
        <v>0</v>
      </c>
      <c r="BL97" s="18">
        <f>STGY3[[#This Row],[INS]]</f>
        <v>0</v>
      </c>
      <c r="BM97" s="18">
        <f>IF(STGY3[[#This Row],[WrL]]="Loss", (STGY3[[#This Row],[INS]]*(1 + BP$8/100)), IF(STGY3[[#This Row],[WrL]]="Won", (0), 0))</f>
        <v>0</v>
      </c>
      <c r="BN97" s="18">
        <f>IF(STGY3[[#This Row],[WrL]]="Loss", (STGY3[[#This Row],[PAM]]+STGY3[[#This Row],[LOS-TEN]]), IF(STGY3[[#This Row],[WrL]]="Won", (STGY3[[#This Row],[INS]]), 0))</f>
        <v>0</v>
      </c>
      <c r="BO97" s="18">
        <f>STGY3[[#This Row],[PAPT]]/2</f>
        <v>0</v>
      </c>
      <c r="BP97" s="43">
        <f>IF(STGY3[[#This Row],[SNO]]=0,0,IF(BL$10, IF(STGY3[[#This Row],[INS-TL]]=0, 0, STGY3[[#This Row],[PFT]]/STGY3[[#This Row],[INS-TL]]%), STGY3[[#This Row],[PFT]]/STGY3[[#This Row],[INS-TL]]%))</f>
        <v>-100</v>
      </c>
      <c r="BS97" s="20"/>
      <c r="BT97" s="21"/>
      <c r="BZ97" s="22"/>
      <c r="CB97" s="42">
        <f t="shared" si="14"/>
        <v>82</v>
      </c>
      <c r="CC97" s="12"/>
      <c r="CD97" s="18">
        <f>IF(STGY4[[#This Row],[SNO]]=0,0,IF(STGY4[[#This Row],[SNO]]=1,CJ$8,IF(CL$10, IF(CP96&gt;=CM$8,0,IF(CP96=0,CJ$8,CO96)), CO96)))</f>
        <v>0</v>
      </c>
      <c r="CE97" s="18" t="str">
        <f>IF(MAIN_STGY[[#This Row],[RSLT]]="","", MAIN_STGY[[#This Row],[RSLT]])</f>
        <v/>
      </c>
      <c r="CF9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7" s="18">
        <f>IF(STGY4[[#This Row],[SNO]]=0,0,IF(CL$10, IF(CP96&gt;=CM$8, 0, STGY4[[#This Row],[INS]]+CH96), STGY4[[#This Row],[INS]]+CH96))</f>
        <v>100</v>
      </c>
      <c r="CI97" s="18">
        <f>IF(STGY4[[#This Row],[SNO]]=0,0,IF(CL$10, IF(CP96&gt;=CM$8, 0, CI96+STGY4[[#This Row],[RTN]]), CI96+STGY4[[#This Row],[RTN]]))</f>
        <v>0</v>
      </c>
      <c r="CJ97" s="18">
        <f>STGY4[[#This Row],[RTN-TL]]-STGY4[[#This Row],[INS-TL]]</f>
        <v>-100</v>
      </c>
      <c r="CK97" s="18">
        <f>IF(STGY4[[#This Row],[SNO]]=0,0,IF(CL$10, IF(STGY4[[#This Row],[INS]]=0, 0, CN96), CN96))</f>
        <v>0</v>
      </c>
      <c r="CL97" s="18">
        <f>STGY4[[#This Row],[INS]]</f>
        <v>0</v>
      </c>
      <c r="CM97" s="18">
        <f>IF(STGY4[[#This Row],[WrL]]="Loss", (STGY4[[#This Row],[INS]]*(1 + CP$8/100)), IF(STGY4[[#This Row],[WrL]]="Won", (0), 0))</f>
        <v>0</v>
      </c>
      <c r="CN97" s="18">
        <f>IF(STGY4[[#This Row],[WrL]]="Loss", (STGY4[[#This Row],[PAM]]+STGY4[[#This Row],[LOS-TEN]]), IF(STGY4[[#This Row],[WrL]]="Won", (STGY4[[#This Row],[INS]]), 0))</f>
        <v>0</v>
      </c>
      <c r="CO97" s="18">
        <f>STGY4[[#This Row],[PAPT]]/2</f>
        <v>0</v>
      </c>
      <c r="CP97" s="43">
        <f>IF(STGY4[[#This Row],[SNO]]=0,0,IF(CL$10, IF(STGY4[[#This Row],[INS-TL]]=0, 0, STGY4[[#This Row],[PFT]]/STGY4[[#This Row],[INS-TL]]%), STGY4[[#This Row],[PFT]]/STGY4[[#This Row],[INS-TL]]%))</f>
        <v>-100</v>
      </c>
      <c r="CS97" s="20"/>
      <c r="CT97" s="21"/>
      <c r="CZ97" s="22"/>
      <c r="DB97" s="42">
        <f t="shared" si="15"/>
        <v>82</v>
      </c>
      <c r="DC97" s="12"/>
      <c r="DD97" s="18">
        <f>IF(STGY5[[#This Row],[SNO]]=0,0,IF(STGY5[[#This Row],[SNO]]=1,DJ$8,IF(DL$10, IF(DP96&gt;=DM$8,0,IF(DP96=0,DJ$8,DO96)), DO96)))</f>
        <v>0</v>
      </c>
      <c r="DE97" s="18" t="str">
        <f>IF(MAIN_STGY[[#This Row],[RSLT]]="","", MAIN_STGY[[#This Row],[RSLT]])</f>
        <v/>
      </c>
      <c r="DF9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7" s="18">
        <f>IF(STGY5[[#This Row],[SNO]]=0,0,IF(DL$10, IF(DP96&gt;=DM$8, 0, STGY5[[#This Row],[INS]]+DH96), STGY5[[#This Row],[INS]]+DH96))</f>
        <v>100</v>
      </c>
      <c r="DI97" s="18">
        <f>IF(STGY5[[#This Row],[SNO]]=0,0,IF(DL$10, IF(DP96&gt;=DM$8, 0, DI96+STGY5[[#This Row],[RTN]]), DI96+STGY5[[#This Row],[RTN]]))</f>
        <v>0</v>
      </c>
      <c r="DJ97" s="18">
        <f>STGY5[[#This Row],[RTN-TL]]-STGY5[[#This Row],[INS-TL]]</f>
        <v>-100</v>
      </c>
      <c r="DK97" s="18">
        <f>IF(STGY5[[#This Row],[SNO]]=0,0,IF(DL$10, IF(STGY5[[#This Row],[INS]]=0, 0, DN96), DN96))</f>
        <v>0</v>
      </c>
      <c r="DL97" s="18">
        <f>STGY5[[#This Row],[INS]]</f>
        <v>0</v>
      </c>
      <c r="DM97" s="18">
        <f>IF(STGY5[[#This Row],[WrL]]="Loss", (STGY5[[#This Row],[INS]]*(1 + DP$8/100)), IF(STGY5[[#This Row],[WrL]]="Won", (0), 0))</f>
        <v>0</v>
      </c>
      <c r="DN97" s="18">
        <f>IF(STGY5[[#This Row],[WrL]]="Loss", (STGY5[[#This Row],[PAM]]+STGY5[[#This Row],[LOS-TEN]]), IF(STGY5[[#This Row],[WrL]]="Won", (STGY5[[#This Row],[INS]]), 0))</f>
        <v>0</v>
      </c>
      <c r="DO97" s="18">
        <f>STGY5[[#This Row],[PAPT]]/2</f>
        <v>0</v>
      </c>
      <c r="DP97" s="43">
        <f>IF(STGY5[[#This Row],[SNO]]=0,0,IF(DL$10, IF(STGY5[[#This Row],[INS-TL]]=0, 0, STGY5[[#This Row],[PFT]]/STGY5[[#This Row],[INS-TL]]%), STGY5[[#This Row],[PFT]]/STGY5[[#This Row],[INS-TL]]%))</f>
        <v>-100</v>
      </c>
      <c r="DS97" s="20"/>
      <c r="DT97" s="21"/>
      <c r="DZ97" s="22"/>
      <c r="EB97" s="42">
        <f t="shared" si="16"/>
        <v>82</v>
      </c>
      <c r="EC97" s="12"/>
      <c r="ED97" s="18">
        <f>IF(STGY6[[#This Row],[SNO]]=0,0,IF(STGY6[[#This Row],[SNO]]=1,EJ$8,IF(EL$10, IF(EP96&gt;=EM$8,0,IF(EP96=0,EJ$8,EO96)), EO96)))</f>
        <v>0</v>
      </c>
      <c r="EE97" s="18" t="str">
        <f>IF(MAIN_STGY[[#This Row],[RSLT]]="","", MAIN_STGY[[#This Row],[RSLT]])</f>
        <v/>
      </c>
      <c r="EF9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7" s="18">
        <f>IF(STGY6[[#This Row],[SNO]]=0,0,IF(EL$10, IF(EP96&gt;=EM$8, 0, STGY6[[#This Row],[INS]]+EH96), STGY6[[#This Row],[INS]]+EH96))</f>
        <v>100</v>
      </c>
      <c r="EI97" s="18">
        <f>IF(STGY6[[#This Row],[SNO]]=0,0,IF(EL$10, IF(EP96&gt;=EM$8, 0, EI96+STGY6[[#This Row],[RTN]]), EI96+STGY6[[#This Row],[RTN]]))</f>
        <v>0</v>
      </c>
      <c r="EJ97" s="18">
        <f>STGY6[[#This Row],[RTN-TL]]-STGY6[[#This Row],[INS-TL]]</f>
        <v>-100</v>
      </c>
      <c r="EK97" s="18">
        <f>IF(STGY6[[#This Row],[SNO]]=0,0,IF(EL$10, IF(STGY6[[#This Row],[INS]]=0, 0, EN96), EN96))</f>
        <v>0</v>
      </c>
      <c r="EL97" s="18">
        <f>STGY6[[#This Row],[INS]]</f>
        <v>0</v>
      </c>
      <c r="EM97" s="18">
        <f>IF(STGY6[[#This Row],[WrL]]="Loss", (STGY6[[#This Row],[INS]]*(1 + EP$8/100)), IF(STGY6[[#This Row],[WrL]]="Won", (0), 0))</f>
        <v>0</v>
      </c>
      <c r="EN97" s="18">
        <f>IF(STGY6[[#This Row],[WrL]]="Loss", (STGY6[[#This Row],[PAM]]+STGY6[[#This Row],[LOS-TEN]]), IF(STGY6[[#This Row],[WrL]]="Won", (STGY6[[#This Row],[INS]]), 0))</f>
        <v>0</v>
      </c>
      <c r="EO97" s="18">
        <f>STGY6[[#This Row],[PAPT]]/2</f>
        <v>0</v>
      </c>
      <c r="EP97" s="43">
        <f>IF(STGY6[[#This Row],[SNO]]=0,0,IF(EL$10, IF(STGY6[[#This Row],[INS-TL]]=0, 0, STGY6[[#This Row],[PFT]]/STGY6[[#This Row],[INS-TL]]%), STGY6[[#This Row],[PFT]]/STGY6[[#This Row],[INS-TL]]%))</f>
        <v>-100</v>
      </c>
      <c r="ES97" s="20"/>
      <c r="ET97" s="21"/>
      <c r="EZ97" s="22"/>
      <c r="FB97" s="42">
        <f t="shared" si="17"/>
        <v>82</v>
      </c>
      <c r="FC97" s="12"/>
      <c r="FD97" s="18">
        <f>IF(STGY7[[#This Row],[SNO]]=0,0,IF(STGY7[[#This Row],[SNO]]=1,FJ$8,IF(FL$10, IF(FP96&gt;=FM$8,0,IF(FP96=0,FJ$8,FO96)), FO96)))</f>
        <v>0</v>
      </c>
      <c r="FE97" s="18" t="str">
        <f>IF(MAIN_STGY[[#This Row],[RSLT]]="","", MAIN_STGY[[#This Row],[RSLT]])</f>
        <v/>
      </c>
      <c r="FF9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7" s="18">
        <f>IF(STGY7[[#This Row],[SNO]]=0,0,IF(FL$10, IF(FP96&gt;=FM$8, 0, STGY7[[#This Row],[INS]]+FH96), STGY7[[#This Row],[INS]]+FH96))</f>
        <v>100</v>
      </c>
      <c r="FI97" s="18">
        <f>IF(STGY7[[#This Row],[SNO]]=0,0,IF(FL$10, IF(FP96&gt;=FM$8, 0, FI96+STGY7[[#This Row],[RTN]]), FI96+STGY7[[#This Row],[RTN]]))</f>
        <v>0</v>
      </c>
      <c r="FJ97" s="18">
        <f>STGY7[[#This Row],[RTN-TL]]-STGY7[[#This Row],[INS-TL]]</f>
        <v>-100</v>
      </c>
      <c r="FK97" s="18">
        <f>IF(STGY7[[#This Row],[SNO]]=0,0,IF(FL$10, IF(STGY7[[#This Row],[INS]]=0, 0, FN96), FN96))</f>
        <v>0</v>
      </c>
      <c r="FL97" s="18">
        <f>STGY7[[#This Row],[INS]]</f>
        <v>0</v>
      </c>
      <c r="FM97" s="18">
        <f>IF(STGY7[[#This Row],[WrL]]="Loss", (STGY7[[#This Row],[INS]]*(1 + FP$8/100)), IF(STGY7[[#This Row],[WrL]]="Won", (0), 0))</f>
        <v>0</v>
      </c>
      <c r="FN97" s="18">
        <f>IF(STGY7[[#This Row],[WrL]]="Loss", (STGY7[[#This Row],[PAM]]+STGY7[[#This Row],[LOS-TEN]]), IF(STGY7[[#This Row],[WrL]]="Won", (STGY7[[#This Row],[INS]]), 0))</f>
        <v>0</v>
      </c>
      <c r="FO97" s="18">
        <f>STGY7[[#This Row],[PAPT]]/2</f>
        <v>0</v>
      </c>
      <c r="FP97" s="43">
        <f>IF(STGY7[[#This Row],[SNO]]=0,0,IF(FL$10, IF(STGY7[[#This Row],[INS-TL]]=0, 0, STGY7[[#This Row],[PFT]]/STGY7[[#This Row],[INS-TL]]%), STGY7[[#This Row],[PFT]]/STGY7[[#This Row],[INS-TL]]%))</f>
        <v>-100</v>
      </c>
      <c r="FS97" s="20"/>
      <c r="FT97" s="21"/>
      <c r="FZ97" s="22"/>
      <c r="GB97" s="42">
        <f t="shared" si="18"/>
        <v>82</v>
      </c>
      <c r="GC97" s="12"/>
      <c r="GD97" s="18">
        <f>IF(STGY8[[#This Row],[SNO]]=0,0,IF(STGY8[[#This Row],[SNO]]=1,GJ$8,IF(GL$10, IF(GP96&gt;=GM$8,0,IF(GP96=0,GJ$8,GO96)), GO96)))</f>
        <v>0</v>
      </c>
      <c r="GE97" s="18" t="str">
        <f>IF(MAIN_STGY[[#This Row],[RSLT]]="","", MAIN_STGY[[#This Row],[RSLT]])</f>
        <v/>
      </c>
      <c r="GF9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7" s="18">
        <f>IF(STGY8[[#This Row],[SNO]]=0,0,IF(GL$10, IF(GP96&gt;=GM$8, 0, STGY8[[#This Row],[INS]]+GH96), STGY8[[#This Row],[INS]]+GH96))</f>
        <v>100</v>
      </c>
      <c r="GI97" s="18">
        <f>IF(STGY8[[#This Row],[SNO]]=0,0,IF(GL$10, IF(GP96&gt;=GM$8, 0, GI96+STGY8[[#This Row],[RTN]]), GI96+STGY8[[#This Row],[RTN]]))</f>
        <v>0</v>
      </c>
      <c r="GJ97" s="18">
        <f>STGY8[[#This Row],[RTN-TL]]-STGY8[[#This Row],[INS-TL]]</f>
        <v>-100</v>
      </c>
      <c r="GK97" s="18">
        <f>IF(STGY8[[#This Row],[SNO]]=0,0,IF(GL$10, IF(STGY8[[#This Row],[INS]]=0, 0, GN96), GN96))</f>
        <v>0</v>
      </c>
      <c r="GL97" s="18">
        <f>STGY8[[#This Row],[INS]]</f>
        <v>0</v>
      </c>
      <c r="GM97" s="18">
        <f>IF(STGY8[[#This Row],[WrL]]="Loss", (STGY8[[#This Row],[INS]]*(1 + GP$8/100)), IF(STGY8[[#This Row],[WrL]]="Won", (0), 0))</f>
        <v>0</v>
      </c>
      <c r="GN97" s="18">
        <f>IF(STGY8[[#This Row],[WrL]]="Loss", (STGY8[[#This Row],[PAM]]+STGY8[[#This Row],[LOS-TEN]]), IF(STGY8[[#This Row],[WrL]]="Won", (STGY8[[#This Row],[INS]]), 0))</f>
        <v>0</v>
      </c>
      <c r="GO97" s="18">
        <f>STGY8[[#This Row],[PAPT]]/2</f>
        <v>0</v>
      </c>
      <c r="GP97" s="43">
        <f>IF(STGY8[[#This Row],[SNO]]=0,0,IF(GL$10, IF(STGY8[[#This Row],[INS-TL]]=0, 0, STGY8[[#This Row],[PFT]]/STGY8[[#This Row],[INS-TL]]%), STGY8[[#This Row],[PFT]]/STGY8[[#This Row],[INS-TL]]%))</f>
        <v>-100</v>
      </c>
      <c r="GS97" s="20"/>
      <c r="GT97" s="21"/>
      <c r="GZ97" s="22"/>
      <c r="HB97" s="42">
        <f t="shared" si="19"/>
        <v>82</v>
      </c>
      <c r="HC97" s="12"/>
      <c r="HD97" s="18">
        <f>IF(STGY9[[#This Row],[SNO]]=0,0,IF(STGY9[[#This Row],[SNO]]=1,HJ$8,IF(HL$10, IF(HP96&gt;=HM$8,0,IF(HP96=0,HJ$8,HO96)), HO96)))</f>
        <v>0</v>
      </c>
      <c r="HE97" s="18" t="str">
        <f>IF(MAIN_STGY[[#This Row],[RSLT]]="","", MAIN_STGY[[#This Row],[RSLT]])</f>
        <v/>
      </c>
      <c r="HF9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7" s="18">
        <f>IF(STGY9[[#This Row],[SNO]]=0,0,IF(HL$10, IF(HP96&gt;=HM$8, 0, STGY9[[#This Row],[INS]]+HH96), STGY9[[#This Row],[INS]]+HH96))</f>
        <v>100</v>
      </c>
      <c r="HI97" s="18">
        <f>IF(STGY9[[#This Row],[SNO]]=0,0,IF(HL$10, IF(HP96&gt;=HM$8, 0, HI96+STGY9[[#This Row],[RTN]]), HI96+STGY9[[#This Row],[RTN]]))</f>
        <v>0</v>
      </c>
      <c r="HJ97" s="18">
        <f>STGY9[[#This Row],[RTN-TL]]-STGY9[[#This Row],[INS-TL]]</f>
        <v>-100</v>
      </c>
      <c r="HK97" s="18">
        <f>IF(STGY9[[#This Row],[SNO]]=0,0,IF(HL$10, IF(STGY9[[#This Row],[INS]]=0, 0, HN96), HN96))</f>
        <v>0</v>
      </c>
      <c r="HL97" s="18">
        <f>STGY9[[#This Row],[INS]]</f>
        <v>0</v>
      </c>
      <c r="HM97" s="18">
        <f>IF(STGY9[[#This Row],[WrL]]="Loss", (STGY9[[#This Row],[INS]]*(1 + HP$8/100)), IF(STGY9[[#This Row],[WrL]]="Won", (0), 0))</f>
        <v>0</v>
      </c>
      <c r="HN97" s="18">
        <f>IF(STGY9[[#This Row],[WrL]]="Loss", (STGY9[[#This Row],[PAM]]+STGY9[[#This Row],[LOS-TEN]]), IF(STGY9[[#This Row],[WrL]]="Won", (STGY9[[#This Row],[INS]]), 0))</f>
        <v>0</v>
      </c>
      <c r="HO97" s="18">
        <f>STGY9[[#This Row],[PAPT]]/2</f>
        <v>0</v>
      </c>
      <c r="HP97" s="43">
        <f>IF(STGY9[[#This Row],[SNO]]=0,0,IF(HL$10, IF(STGY9[[#This Row],[INS-TL]]=0, 0, STGY9[[#This Row],[PFT]]/STGY9[[#This Row],[INS-TL]]%), STGY9[[#This Row],[PFT]]/STGY9[[#This Row],[INS-TL]]%))</f>
        <v>-100</v>
      </c>
      <c r="HS97" s="20"/>
      <c r="HT97" s="21"/>
      <c r="HZ97" s="22"/>
      <c r="IB97" s="42">
        <f t="shared" si="20"/>
        <v>82</v>
      </c>
      <c r="IC97" s="12"/>
      <c r="ID97" s="18">
        <f>IF(STGY10[[#This Row],[SNO]]=0,0,IF(STGY10[[#This Row],[SNO]]=1,IJ$8,IF(IL$10, IF(IP96&gt;=IM$8,0,IF(IP96=0,IJ$8,IO96)), IO96)))</f>
        <v>0</v>
      </c>
      <c r="IE97" s="18" t="str">
        <f>IF(MAIN_STGY[[#This Row],[RSLT]]="","", MAIN_STGY[[#This Row],[RSLT]])</f>
        <v/>
      </c>
      <c r="IF9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7" s="18">
        <f>IF(STGY10[[#This Row],[SNO]]=0,0,IF(IL$10, IF(IP96&gt;=IM$8, 0, STGY10[[#This Row],[INS]]+IH96), STGY10[[#This Row],[INS]]+IH96))</f>
        <v>100</v>
      </c>
      <c r="II97" s="18">
        <f>IF(STGY10[[#This Row],[SNO]]=0,0,IF(IL$10, IF(IP96&gt;=IM$8, 0, II96+STGY10[[#This Row],[RTN]]), II96+STGY10[[#This Row],[RTN]]))</f>
        <v>0</v>
      </c>
      <c r="IJ97" s="18">
        <f>STGY10[[#This Row],[RTN-TL]]-STGY10[[#This Row],[INS-TL]]</f>
        <v>-100</v>
      </c>
      <c r="IK97" s="18">
        <f>IF(STGY10[[#This Row],[SNO]]=0,0,IF(IL$10, IF(STGY10[[#This Row],[INS]]=0, 0, IN96), IN96))</f>
        <v>0</v>
      </c>
      <c r="IL97" s="18">
        <f>STGY10[[#This Row],[INS]]</f>
        <v>0</v>
      </c>
      <c r="IM97" s="18">
        <f>IF(STGY10[[#This Row],[WrL]]="Loss", (STGY10[[#This Row],[INS]]*(1 + IP$8/100)), IF(STGY10[[#This Row],[WrL]]="Won", (0), 0))</f>
        <v>0</v>
      </c>
      <c r="IN97" s="18">
        <f>IF(STGY10[[#This Row],[WrL]]="Loss", (STGY10[[#This Row],[PAM]]+STGY10[[#This Row],[LOS-TEN]]), IF(STGY10[[#This Row],[WrL]]="Won", (STGY10[[#This Row],[INS]]), 0))</f>
        <v>0</v>
      </c>
      <c r="IO97" s="18">
        <f>STGY10[[#This Row],[PAPT]]/2</f>
        <v>0</v>
      </c>
      <c r="IP97" s="43">
        <f>IF(STGY10[[#This Row],[SNO]]=0,0,IF(IL$10, IF(STGY10[[#This Row],[INS-TL]]=0, 0, STGY10[[#This Row],[PFT]]/STGY10[[#This Row],[INS-TL]]%), STGY10[[#This Row],[PFT]]/STGY10[[#This Row],[INS-TL]]%))</f>
        <v>-100</v>
      </c>
      <c r="IS97" s="20"/>
      <c r="IT97" s="21"/>
      <c r="IZ97" s="22"/>
    </row>
    <row r="98" spans="2:260" x14ac:dyDescent="0.3">
      <c r="B98" s="89">
        <f t="shared" si="11"/>
        <v>83</v>
      </c>
      <c r="C98" s="12"/>
      <c r="D98" s="18">
        <f>IF(MAIN_STGY[[#This Row],[SNO]]=0,0,IF(MAIN_STGY[[#This Row],[SNO]]=1,J$8,IF(L$10, IF(P97&gt;=M$8,0,IF(P97=0,J$8,O97)), O97)))</f>
        <v>0</v>
      </c>
      <c r="E98" s="12"/>
      <c r="F9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8" s="18">
        <f>IF(MAIN_STGY[[#This Row],[SNO]]=0,0,IF(L$10, IF(P97&gt;=M$8, 0, MAIN_STGY[[#This Row],[INS]]+H97), MAIN_STGY[[#This Row],[INS]]+H97))</f>
        <v>100</v>
      </c>
      <c r="I98" s="18">
        <f>IF(MAIN_STGY[[#This Row],[SNO]]=0,0,IF(L$10, IF(P97&gt;=M$8, 0, I97+MAIN_STGY[[#This Row],[RTN]]), I97+MAIN_STGY[[#This Row],[RTN]]))</f>
        <v>0</v>
      </c>
      <c r="J98" s="18">
        <f>MAIN_STGY[[#This Row],[RTN-TL]]-MAIN_STGY[[#This Row],[INS-TL]]</f>
        <v>-100</v>
      </c>
      <c r="K98" s="18">
        <f>IF(MAIN_STGY[[#This Row],[SNO]]=0,0,IF(L$10, IF(MAIN_STGY[[#This Row],[INS]]=0, 0, N97), N97))</f>
        <v>0</v>
      </c>
      <c r="L98" s="18">
        <f>MAIN_STGY[[#This Row],[INS]]</f>
        <v>0</v>
      </c>
      <c r="M98" s="18">
        <f>IF(MAIN_STGY[[#This Row],[WrL]]="Loss", (MAIN_STGY[[#This Row],[INS]]*(1 + P$8/100)), IF(MAIN_STGY[[#This Row],[WrL]]="Won", (0), 0))</f>
        <v>0</v>
      </c>
      <c r="N98" s="18">
        <f>IF(MAIN_STGY[[#This Row],[WrL]]="Loss", (MAIN_STGY[[#This Row],[PAM]]+MAIN_STGY[[#This Row],[LOS-TEN]]), IF(MAIN_STGY[[#This Row],[WrL]]="Won", (MAIN_STGY[[#This Row],[INS]]), 0))</f>
        <v>0</v>
      </c>
      <c r="O98" s="18">
        <f>MAIN_STGY[[#This Row],[PAPT]]/2</f>
        <v>0</v>
      </c>
      <c r="P9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98" s="22"/>
      <c r="AB98" s="42">
        <f t="shared" si="12"/>
        <v>83</v>
      </c>
      <c r="AC98" s="12"/>
      <c r="AD98" s="18">
        <f>IF(STGY2[[#This Row],[SNO]]=0,0,IF(STGY2[[#This Row],[SNO]]=1,AJ$8,IF(AL$10, IF(AP97&gt;=AM$8,0,IF(AP97=0,AJ$8,AO97)), AO97)))</f>
        <v>0</v>
      </c>
      <c r="AE98" s="18" t="str">
        <f>IF(MAIN_STGY[[#This Row],[RSLT]]="","", MAIN_STGY[[#This Row],[RSLT]])</f>
        <v/>
      </c>
      <c r="AF9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8" s="18">
        <f>IF(STGY2[[#This Row],[SNO]]=0,0,IF(AL$10, IF(AP97&gt;=AM$8, 0, STGY2[[#This Row],[INS]]+AH97), STGY2[[#This Row],[INS]]+AH97))</f>
        <v>100</v>
      </c>
      <c r="AI98" s="18">
        <f>IF(STGY2[[#This Row],[SNO]]=0,0,IF(AL$10, IF(AP97&gt;=AM$8, 0, AI97+STGY2[[#This Row],[RTN]]), AI97+STGY2[[#This Row],[RTN]]))</f>
        <v>0</v>
      </c>
      <c r="AJ98" s="18">
        <f>STGY2[[#This Row],[RTN-TL]]-STGY2[[#This Row],[INS-TL]]</f>
        <v>-100</v>
      </c>
      <c r="AK98" s="18">
        <f>IF(STGY2[[#This Row],[SNO]]=0,0,IF(AL$10, IF(STGY2[[#This Row],[INS]]=0, 0, AN97), AN97))</f>
        <v>0</v>
      </c>
      <c r="AL98" s="18">
        <f>STGY2[[#This Row],[INS]]</f>
        <v>0</v>
      </c>
      <c r="AM98" s="18">
        <f>IF(STGY2[[#This Row],[WrL]]="Loss", (STGY2[[#This Row],[INS]]*(1 + AP$8/100)), IF(STGY2[[#This Row],[WrL]]="Won", (0), 0))</f>
        <v>0</v>
      </c>
      <c r="AN98" s="18">
        <f>IF(STGY2[[#This Row],[WrL]]="Loss", (STGY2[[#This Row],[PAM]]+STGY2[[#This Row],[LOS-TEN]]), IF(STGY2[[#This Row],[WrL]]="Won", (STGY2[[#This Row],[INS]]), 0))</f>
        <v>0</v>
      </c>
      <c r="AO98" s="18">
        <f>STGY2[[#This Row],[PAPT]]/2</f>
        <v>0</v>
      </c>
      <c r="AP98" s="43">
        <f>IF(STGY2[[#This Row],[SNO]]=0,0,IF(AL$10, IF(STGY2[[#This Row],[INS-TL]]=0, 0, STGY2[[#This Row],[PFT]]/STGY2[[#This Row],[INS-TL]]%), STGY2[[#This Row],[PFT]]/STGY2[[#This Row],[INS-TL]]%))</f>
        <v>-100</v>
      </c>
      <c r="AS98" s="20"/>
      <c r="AT98" s="21"/>
      <c r="AZ98" s="22"/>
      <c r="BB98" s="42">
        <f t="shared" si="13"/>
        <v>83</v>
      </c>
      <c r="BC98" s="12"/>
      <c r="BD98" s="18">
        <f>IF(STGY3[[#This Row],[SNO]]=0,0,IF(STGY3[[#This Row],[SNO]]=1,BJ$8,IF(BL$10, IF(BP97&gt;=BM$8,0,IF(BP97=0,BJ$8,BO97)), BO97)))</f>
        <v>0</v>
      </c>
      <c r="BE98" s="18" t="str">
        <f>IF(MAIN_STGY[[#This Row],[RSLT]]="","", MAIN_STGY[[#This Row],[RSLT]])</f>
        <v/>
      </c>
      <c r="BF9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8" s="18">
        <f>IF(STGY3[[#This Row],[SNO]]=0,0,IF(BL$10, IF(BP97&gt;=BM$8, 0, STGY3[[#This Row],[INS]]+BH97), STGY3[[#This Row],[INS]]+BH97))</f>
        <v>100</v>
      </c>
      <c r="BI98" s="18">
        <f>IF(STGY3[[#This Row],[SNO]]=0,0,IF(BL$10, IF(BP97&gt;=BM$8, 0, BI97+STGY3[[#This Row],[RTN]]), BI97+STGY3[[#This Row],[RTN]]))</f>
        <v>0</v>
      </c>
      <c r="BJ98" s="18">
        <f>STGY3[[#This Row],[RTN-TL]]-STGY3[[#This Row],[INS-TL]]</f>
        <v>-100</v>
      </c>
      <c r="BK98" s="18">
        <f>IF(STGY3[[#This Row],[SNO]]=0,0,IF(BL$10, IF(STGY3[[#This Row],[INS]]=0, 0, BN97), BN97))</f>
        <v>0</v>
      </c>
      <c r="BL98" s="18">
        <f>STGY3[[#This Row],[INS]]</f>
        <v>0</v>
      </c>
      <c r="BM98" s="18">
        <f>IF(STGY3[[#This Row],[WrL]]="Loss", (STGY3[[#This Row],[INS]]*(1 + BP$8/100)), IF(STGY3[[#This Row],[WrL]]="Won", (0), 0))</f>
        <v>0</v>
      </c>
      <c r="BN98" s="18">
        <f>IF(STGY3[[#This Row],[WrL]]="Loss", (STGY3[[#This Row],[PAM]]+STGY3[[#This Row],[LOS-TEN]]), IF(STGY3[[#This Row],[WrL]]="Won", (STGY3[[#This Row],[INS]]), 0))</f>
        <v>0</v>
      </c>
      <c r="BO98" s="18">
        <f>STGY3[[#This Row],[PAPT]]/2</f>
        <v>0</v>
      </c>
      <c r="BP98" s="43">
        <f>IF(STGY3[[#This Row],[SNO]]=0,0,IF(BL$10, IF(STGY3[[#This Row],[INS-TL]]=0, 0, STGY3[[#This Row],[PFT]]/STGY3[[#This Row],[INS-TL]]%), STGY3[[#This Row],[PFT]]/STGY3[[#This Row],[INS-TL]]%))</f>
        <v>-100</v>
      </c>
      <c r="BS98" s="20"/>
      <c r="BT98" s="21"/>
      <c r="BZ98" s="22"/>
      <c r="CB98" s="42">
        <f t="shared" si="14"/>
        <v>83</v>
      </c>
      <c r="CC98" s="12"/>
      <c r="CD98" s="18">
        <f>IF(STGY4[[#This Row],[SNO]]=0,0,IF(STGY4[[#This Row],[SNO]]=1,CJ$8,IF(CL$10, IF(CP97&gt;=CM$8,0,IF(CP97=0,CJ$8,CO97)), CO97)))</f>
        <v>0</v>
      </c>
      <c r="CE98" s="18" t="str">
        <f>IF(MAIN_STGY[[#This Row],[RSLT]]="","", MAIN_STGY[[#This Row],[RSLT]])</f>
        <v/>
      </c>
      <c r="CF9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8" s="18">
        <f>IF(STGY4[[#This Row],[SNO]]=0,0,IF(CL$10, IF(CP97&gt;=CM$8, 0, STGY4[[#This Row],[INS]]+CH97), STGY4[[#This Row],[INS]]+CH97))</f>
        <v>100</v>
      </c>
      <c r="CI98" s="18">
        <f>IF(STGY4[[#This Row],[SNO]]=0,0,IF(CL$10, IF(CP97&gt;=CM$8, 0, CI97+STGY4[[#This Row],[RTN]]), CI97+STGY4[[#This Row],[RTN]]))</f>
        <v>0</v>
      </c>
      <c r="CJ98" s="18">
        <f>STGY4[[#This Row],[RTN-TL]]-STGY4[[#This Row],[INS-TL]]</f>
        <v>-100</v>
      </c>
      <c r="CK98" s="18">
        <f>IF(STGY4[[#This Row],[SNO]]=0,0,IF(CL$10, IF(STGY4[[#This Row],[INS]]=0, 0, CN97), CN97))</f>
        <v>0</v>
      </c>
      <c r="CL98" s="18">
        <f>STGY4[[#This Row],[INS]]</f>
        <v>0</v>
      </c>
      <c r="CM98" s="18">
        <f>IF(STGY4[[#This Row],[WrL]]="Loss", (STGY4[[#This Row],[INS]]*(1 + CP$8/100)), IF(STGY4[[#This Row],[WrL]]="Won", (0), 0))</f>
        <v>0</v>
      </c>
      <c r="CN98" s="18">
        <f>IF(STGY4[[#This Row],[WrL]]="Loss", (STGY4[[#This Row],[PAM]]+STGY4[[#This Row],[LOS-TEN]]), IF(STGY4[[#This Row],[WrL]]="Won", (STGY4[[#This Row],[INS]]), 0))</f>
        <v>0</v>
      </c>
      <c r="CO98" s="18">
        <f>STGY4[[#This Row],[PAPT]]/2</f>
        <v>0</v>
      </c>
      <c r="CP98" s="43">
        <f>IF(STGY4[[#This Row],[SNO]]=0,0,IF(CL$10, IF(STGY4[[#This Row],[INS-TL]]=0, 0, STGY4[[#This Row],[PFT]]/STGY4[[#This Row],[INS-TL]]%), STGY4[[#This Row],[PFT]]/STGY4[[#This Row],[INS-TL]]%))</f>
        <v>-100</v>
      </c>
      <c r="CS98" s="20"/>
      <c r="CT98" s="21"/>
      <c r="CZ98" s="22"/>
      <c r="DB98" s="42">
        <f t="shared" si="15"/>
        <v>83</v>
      </c>
      <c r="DC98" s="12"/>
      <c r="DD98" s="18">
        <f>IF(STGY5[[#This Row],[SNO]]=0,0,IF(STGY5[[#This Row],[SNO]]=1,DJ$8,IF(DL$10, IF(DP97&gt;=DM$8,0,IF(DP97=0,DJ$8,DO97)), DO97)))</f>
        <v>0</v>
      </c>
      <c r="DE98" s="18" t="str">
        <f>IF(MAIN_STGY[[#This Row],[RSLT]]="","", MAIN_STGY[[#This Row],[RSLT]])</f>
        <v/>
      </c>
      <c r="DF9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8" s="18">
        <f>IF(STGY5[[#This Row],[SNO]]=0,0,IF(DL$10, IF(DP97&gt;=DM$8, 0, STGY5[[#This Row],[INS]]+DH97), STGY5[[#This Row],[INS]]+DH97))</f>
        <v>100</v>
      </c>
      <c r="DI98" s="18">
        <f>IF(STGY5[[#This Row],[SNO]]=0,0,IF(DL$10, IF(DP97&gt;=DM$8, 0, DI97+STGY5[[#This Row],[RTN]]), DI97+STGY5[[#This Row],[RTN]]))</f>
        <v>0</v>
      </c>
      <c r="DJ98" s="18">
        <f>STGY5[[#This Row],[RTN-TL]]-STGY5[[#This Row],[INS-TL]]</f>
        <v>-100</v>
      </c>
      <c r="DK98" s="18">
        <f>IF(STGY5[[#This Row],[SNO]]=0,0,IF(DL$10, IF(STGY5[[#This Row],[INS]]=0, 0, DN97), DN97))</f>
        <v>0</v>
      </c>
      <c r="DL98" s="18">
        <f>STGY5[[#This Row],[INS]]</f>
        <v>0</v>
      </c>
      <c r="DM98" s="18">
        <f>IF(STGY5[[#This Row],[WrL]]="Loss", (STGY5[[#This Row],[INS]]*(1 + DP$8/100)), IF(STGY5[[#This Row],[WrL]]="Won", (0), 0))</f>
        <v>0</v>
      </c>
      <c r="DN98" s="18">
        <f>IF(STGY5[[#This Row],[WrL]]="Loss", (STGY5[[#This Row],[PAM]]+STGY5[[#This Row],[LOS-TEN]]), IF(STGY5[[#This Row],[WrL]]="Won", (STGY5[[#This Row],[INS]]), 0))</f>
        <v>0</v>
      </c>
      <c r="DO98" s="18">
        <f>STGY5[[#This Row],[PAPT]]/2</f>
        <v>0</v>
      </c>
      <c r="DP98" s="43">
        <f>IF(STGY5[[#This Row],[SNO]]=0,0,IF(DL$10, IF(STGY5[[#This Row],[INS-TL]]=0, 0, STGY5[[#This Row],[PFT]]/STGY5[[#This Row],[INS-TL]]%), STGY5[[#This Row],[PFT]]/STGY5[[#This Row],[INS-TL]]%))</f>
        <v>-100</v>
      </c>
      <c r="DS98" s="20"/>
      <c r="DT98" s="21"/>
      <c r="DZ98" s="22"/>
      <c r="EB98" s="42">
        <f t="shared" si="16"/>
        <v>83</v>
      </c>
      <c r="EC98" s="12"/>
      <c r="ED98" s="18">
        <f>IF(STGY6[[#This Row],[SNO]]=0,0,IF(STGY6[[#This Row],[SNO]]=1,EJ$8,IF(EL$10, IF(EP97&gt;=EM$8,0,IF(EP97=0,EJ$8,EO97)), EO97)))</f>
        <v>0</v>
      </c>
      <c r="EE98" s="18" t="str">
        <f>IF(MAIN_STGY[[#This Row],[RSLT]]="","", MAIN_STGY[[#This Row],[RSLT]])</f>
        <v/>
      </c>
      <c r="EF9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8" s="18">
        <f>IF(STGY6[[#This Row],[SNO]]=0,0,IF(EL$10, IF(EP97&gt;=EM$8, 0, STGY6[[#This Row],[INS]]+EH97), STGY6[[#This Row],[INS]]+EH97))</f>
        <v>100</v>
      </c>
      <c r="EI98" s="18">
        <f>IF(STGY6[[#This Row],[SNO]]=0,0,IF(EL$10, IF(EP97&gt;=EM$8, 0, EI97+STGY6[[#This Row],[RTN]]), EI97+STGY6[[#This Row],[RTN]]))</f>
        <v>0</v>
      </c>
      <c r="EJ98" s="18">
        <f>STGY6[[#This Row],[RTN-TL]]-STGY6[[#This Row],[INS-TL]]</f>
        <v>-100</v>
      </c>
      <c r="EK98" s="18">
        <f>IF(STGY6[[#This Row],[SNO]]=0,0,IF(EL$10, IF(STGY6[[#This Row],[INS]]=0, 0, EN97), EN97))</f>
        <v>0</v>
      </c>
      <c r="EL98" s="18">
        <f>STGY6[[#This Row],[INS]]</f>
        <v>0</v>
      </c>
      <c r="EM98" s="18">
        <f>IF(STGY6[[#This Row],[WrL]]="Loss", (STGY6[[#This Row],[INS]]*(1 + EP$8/100)), IF(STGY6[[#This Row],[WrL]]="Won", (0), 0))</f>
        <v>0</v>
      </c>
      <c r="EN98" s="18">
        <f>IF(STGY6[[#This Row],[WrL]]="Loss", (STGY6[[#This Row],[PAM]]+STGY6[[#This Row],[LOS-TEN]]), IF(STGY6[[#This Row],[WrL]]="Won", (STGY6[[#This Row],[INS]]), 0))</f>
        <v>0</v>
      </c>
      <c r="EO98" s="18">
        <f>STGY6[[#This Row],[PAPT]]/2</f>
        <v>0</v>
      </c>
      <c r="EP98" s="43">
        <f>IF(STGY6[[#This Row],[SNO]]=0,0,IF(EL$10, IF(STGY6[[#This Row],[INS-TL]]=0, 0, STGY6[[#This Row],[PFT]]/STGY6[[#This Row],[INS-TL]]%), STGY6[[#This Row],[PFT]]/STGY6[[#This Row],[INS-TL]]%))</f>
        <v>-100</v>
      </c>
      <c r="ES98" s="20"/>
      <c r="ET98" s="21"/>
      <c r="EZ98" s="22"/>
      <c r="FB98" s="42">
        <f t="shared" si="17"/>
        <v>83</v>
      </c>
      <c r="FC98" s="12"/>
      <c r="FD98" s="18">
        <f>IF(STGY7[[#This Row],[SNO]]=0,0,IF(STGY7[[#This Row],[SNO]]=1,FJ$8,IF(FL$10, IF(FP97&gt;=FM$8,0,IF(FP97=0,FJ$8,FO97)), FO97)))</f>
        <v>0</v>
      </c>
      <c r="FE98" s="18" t="str">
        <f>IF(MAIN_STGY[[#This Row],[RSLT]]="","", MAIN_STGY[[#This Row],[RSLT]])</f>
        <v/>
      </c>
      <c r="FF9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8" s="18">
        <f>IF(STGY7[[#This Row],[SNO]]=0,0,IF(FL$10, IF(FP97&gt;=FM$8, 0, STGY7[[#This Row],[INS]]+FH97), STGY7[[#This Row],[INS]]+FH97))</f>
        <v>100</v>
      </c>
      <c r="FI98" s="18">
        <f>IF(STGY7[[#This Row],[SNO]]=0,0,IF(FL$10, IF(FP97&gt;=FM$8, 0, FI97+STGY7[[#This Row],[RTN]]), FI97+STGY7[[#This Row],[RTN]]))</f>
        <v>0</v>
      </c>
      <c r="FJ98" s="18">
        <f>STGY7[[#This Row],[RTN-TL]]-STGY7[[#This Row],[INS-TL]]</f>
        <v>-100</v>
      </c>
      <c r="FK98" s="18">
        <f>IF(STGY7[[#This Row],[SNO]]=0,0,IF(FL$10, IF(STGY7[[#This Row],[INS]]=0, 0, FN97), FN97))</f>
        <v>0</v>
      </c>
      <c r="FL98" s="18">
        <f>STGY7[[#This Row],[INS]]</f>
        <v>0</v>
      </c>
      <c r="FM98" s="18">
        <f>IF(STGY7[[#This Row],[WrL]]="Loss", (STGY7[[#This Row],[INS]]*(1 + FP$8/100)), IF(STGY7[[#This Row],[WrL]]="Won", (0), 0))</f>
        <v>0</v>
      </c>
      <c r="FN98" s="18">
        <f>IF(STGY7[[#This Row],[WrL]]="Loss", (STGY7[[#This Row],[PAM]]+STGY7[[#This Row],[LOS-TEN]]), IF(STGY7[[#This Row],[WrL]]="Won", (STGY7[[#This Row],[INS]]), 0))</f>
        <v>0</v>
      </c>
      <c r="FO98" s="18">
        <f>STGY7[[#This Row],[PAPT]]/2</f>
        <v>0</v>
      </c>
      <c r="FP98" s="43">
        <f>IF(STGY7[[#This Row],[SNO]]=0,0,IF(FL$10, IF(STGY7[[#This Row],[INS-TL]]=0, 0, STGY7[[#This Row],[PFT]]/STGY7[[#This Row],[INS-TL]]%), STGY7[[#This Row],[PFT]]/STGY7[[#This Row],[INS-TL]]%))</f>
        <v>-100</v>
      </c>
      <c r="FS98" s="20"/>
      <c r="FT98" s="21"/>
      <c r="FZ98" s="22"/>
      <c r="GB98" s="42">
        <f t="shared" si="18"/>
        <v>83</v>
      </c>
      <c r="GC98" s="12"/>
      <c r="GD98" s="18">
        <f>IF(STGY8[[#This Row],[SNO]]=0,0,IF(STGY8[[#This Row],[SNO]]=1,GJ$8,IF(GL$10, IF(GP97&gt;=GM$8,0,IF(GP97=0,GJ$8,GO97)), GO97)))</f>
        <v>0</v>
      </c>
      <c r="GE98" s="18" t="str">
        <f>IF(MAIN_STGY[[#This Row],[RSLT]]="","", MAIN_STGY[[#This Row],[RSLT]])</f>
        <v/>
      </c>
      <c r="GF9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8" s="18">
        <f>IF(STGY8[[#This Row],[SNO]]=0,0,IF(GL$10, IF(GP97&gt;=GM$8, 0, STGY8[[#This Row],[INS]]+GH97), STGY8[[#This Row],[INS]]+GH97))</f>
        <v>100</v>
      </c>
      <c r="GI98" s="18">
        <f>IF(STGY8[[#This Row],[SNO]]=0,0,IF(GL$10, IF(GP97&gt;=GM$8, 0, GI97+STGY8[[#This Row],[RTN]]), GI97+STGY8[[#This Row],[RTN]]))</f>
        <v>0</v>
      </c>
      <c r="GJ98" s="18">
        <f>STGY8[[#This Row],[RTN-TL]]-STGY8[[#This Row],[INS-TL]]</f>
        <v>-100</v>
      </c>
      <c r="GK98" s="18">
        <f>IF(STGY8[[#This Row],[SNO]]=0,0,IF(GL$10, IF(STGY8[[#This Row],[INS]]=0, 0, GN97), GN97))</f>
        <v>0</v>
      </c>
      <c r="GL98" s="18">
        <f>STGY8[[#This Row],[INS]]</f>
        <v>0</v>
      </c>
      <c r="GM98" s="18">
        <f>IF(STGY8[[#This Row],[WrL]]="Loss", (STGY8[[#This Row],[INS]]*(1 + GP$8/100)), IF(STGY8[[#This Row],[WrL]]="Won", (0), 0))</f>
        <v>0</v>
      </c>
      <c r="GN98" s="18">
        <f>IF(STGY8[[#This Row],[WrL]]="Loss", (STGY8[[#This Row],[PAM]]+STGY8[[#This Row],[LOS-TEN]]), IF(STGY8[[#This Row],[WrL]]="Won", (STGY8[[#This Row],[INS]]), 0))</f>
        <v>0</v>
      </c>
      <c r="GO98" s="18">
        <f>STGY8[[#This Row],[PAPT]]/2</f>
        <v>0</v>
      </c>
      <c r="GP98" s="43">
        <f>IF(STGY8[[#This Row],[SNO]]=0,0,IF(GL$10, IF(STGY8[[#This Row],[INS-TL]]=0, 0, STGY8[[#This Row],[PFT]]/STGY8[[#This Row],[INS-TL]]%), STGY8[[#This Row],[PFT]]/STGY8[[#This Row],[INS-TL]]%))</f>
        <v>-100</v>
      </c>
      <c r="GS98" s="20"/>
      <c r="GT98" s="21"/>
      <c r="GZ98" s="22"/>
      <c r="HB98" s="42">
        <f t="shared" si="19"/>
        <v>83</v>
      </c>
      <c r="HC98" s="12"/>
      <c r="HD98" s="18">
        <f>IF(STGY9[[#This Row],[SNO]]=0,0,IF(STGY9[[#This Row],[SNO]]=1,HJ$8,IF(HL$10, IF(HP97&gt;=HM$8,0,IF(HP97=0,HJ$8,HO97)), HO97)))</f>
        <v>0</v>
      </c>
      <c r="HE98" s="18" t="str">
        <f>IF(MAIN_STGY[[#This Row],[RSLT]]="","", MAIN_STGY[[#This Row],[RSLT]])</f>
        <v/>
      </c>
      <c r="HF9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8" s="18">
        <f>IF(STGY9[[#This Row],[SNO]]=0,0,IF(HL$10, IF(HP97&gt;=HM$8, 0, STGY9[[#This Row],[INS]]+HH97), STGY9[[#This Row],[INS]]+HH97))</f>
        <v>100</v>
      </c>
      <c r="HI98" s="18">
        <f>IF(STGY9[[#This Row],[SNO]]=0,0,IF(HL$10, IF(HP97&gt;=HM$8, 0, HI97+STGY9[[#This Row],[RTN]]), HI97+STGY9[[#This Row],[RTN]]))</f>
        <v>0</v>
      </c>
      <c r="HJ98" s="18">
        <f>STGY9[[#This Row],[RTN-TL]]-STGY9[[#This Row],[INS-TL]]</f>
        <v>-100</v>
      </c>
      <c r="HK98" s="18">
        <f>IF(STGY9[[#This Row],[SNO]]=0,0,IF(HL$10, IF(STGY9[[#This Row],[INS]]=0, 0, HN97), HN97))</f>
        <v>0</v>
      </c>
      <c r="HL98" s="18">
        <f>STGY9[[#This Row],[INS]]</f>
        <v>0</v>
      </c>
      <c r="HM98" s="18">
        <f>IF(STGY9[[#This Row],[WrL]]="Loss", (STGY9[[#This Row],[INS]]*(1 + HP$8/100)), IF(STGY9[[#This Row],[WrL]]="Won", (0), 0))</f>
        <v>0</v>
      </c>
      <c r="HN98" s="18">
        <f>IF(STGY9[[#This Row],[WrL]]="Loss", (STGY9[[#This Row],[PAM]]+STGY9[[#This Row],[LOS-TEN]]), IF(STGY9[[#This Row],[WrL]]="Won", (STGY9[[#This Row],[INS]]), 0))</f>
        <v>0</v>
      </c>
      <c r="HO98" s="18">
        <f>STGY9[[#This Row],[PAPT]]/2</f>
        <v>0</v>
      </c>
      <c r="HP98" s="43">
        <f>IF(STGY9[[#This Row],[SNO]]=0,0,IF(HL$10, IF(STGY9[[#This Row],[INS-TL]]=0, 0, STGY9[[#This Row],[PFT]]/STGY9[[#This Row],[INS-TL]]%), STGY9[[#This Row],[PFT]]/STGY9[[#This Row],[INS-TL]]%))</f>
        <v>-100</v>
      </c>
      <c r="HS98" s="20"/>
      <c r="HT98" s="21"/>
      <c r="HZ98" s="22"/>
      <c r="IB98" s="42">
        <f t="shared" si="20"/>
        <v>83</v>
      </c>
      <c r="IC98" s="12"/>
      <c r="ID98" s="18">
        <f>IF(STGY10[[#This Row],[SNO]]=0,0,IF(STGY10[[#This Row],[SNO]]=1,IJ$8,IF(IL$10, IF(IP97&gt;=IM$8,0,IF(IP97=0,IJ$8,IO97)), IO97)))</f>
        <v>0</v>
      </c>
      <c r="IE98" s="18" t="str">
        <f>IF(MAIN_STGY[[#This Row],[RSLT]]="","", MAIN_STGY[[#This Row],[RSLT]])</f>
        <v/>
      </c>
      <c r="IF9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8" s="18">
        <f>IF(STGY10[[#This Row],[SNO]]=0,0,IF(IL$10, IF(IP97&gt;=IM$8, 0, STGY10[[#This Row],[INS]]+IH97), STGY10[[#This Row],[INS]]+IH97))</f>
        <v>100</v>
      </c>
      <c r="II98" s="18">
        <f>IF(STGY10[[#This Row],[SNO]]=0,0,IF(IL$10, IF(IP97&gt;=IM$8, 0, II97+STGY10[[#This Row],[RTN]]), II97+STGY10[[#This Row],[RTN]]))</f>
        <v>0</v>
      </c>
      <c r="IJ98" s="18">
        <f>STGY10[[#This Row],[RTN-TL]]-STGY10[[#This Row],[INS-TL]]</f>
        <v>-100</v>
      </c>
      <c r="IK98" s="18">
        <f>IF(STGY10[[#This Row],[SNO]]=0,0,IF(IL$10, IF(STGY10[[#This Row],[INS]]=0, 0, IN97), IN97))</f>
        <v>0</v>
      </c>
      <c r="IL98" s="18">
        <f>STGY10[[#This Row],[INS]]</f>
        <v>0</v>
      </c>
      <c r="IM98" s="18">
        <f>IF(STGY10[[#This Row],[WrL]]="Loss", (STGY10[[#This Row],[INS]]*(1 + IP$8/100)), IF(STGY10[[#This Row],[WrL]]="Won", (0), 0))</f>
        <v>0</v>
      </c>
      <c r="IN98" s="18">
        <f>IF(STGY10[[#This Row],[WrL]]="Loss", (STGY10[[#This Row],[PAM]]+STGY10[[#This Row],[LOS-TEN]]), IF(STGY10[[#This Row],[WrL]]="Won", (STGY10[[#This Row],[INS]]), 0))</f>
        <v>0</v>
      </c>
      <c r="IO98" s="18">
        <f>STGY10[[#This Row],[PAPT]]/2</f>
        <v>0</v>
      </c>
      <c r="IP98" s="43">
        <f>IF(STGY10[[#This Row],[SNO]]=0,0,IF(IL$10, IF(STGY10[[#This Row],[INS-TL]]=0, 0, STGY10[[#This Row],[PFT]]/STGY10[[#This Row],[INS-TL]]%), STGY10[[#This Row],[PFT]]/STGY10[[#This Row],[INS-TL]]%))</f>
        <v>-100</v>
      </c>
      <c r="IS98" s="20"/>
      <c r="IT98" s="21"/>
      <c r="IZ98" s="22"/>
    </row>
    <row r="99" spans="2:260" x14ac:dyDescent="0.3">
      <c r="B99" s="89">
        <f t="shared" si="11"/>
        <v>84</v>
      </c>
      <c r="C99" s="12"/>
      <c r="D99" s="18">
        <f>IF(MAIN_STGY[[#This Row],[SNO]]=0,0,IF(MAIN_STGY[[#This Row],[SNO]]=1,J$8,IF(L$10, IF(P98&gt;=M$8,0,IF(P98=0,J$8,O98)), O98)))</f>
        <v>0</v>
      </c>
      <c r="E99" s="12"/>
      <c r="F9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9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99" s="18">
        <f>IF(MAIN_STGY[[#This Row],[SNO]]=0,0,IF(L$10, IF(P98&gt;=M$8, 0, MAIN_STGY[[#This Row],[INS]]+H98), MAIN_STGY[[#This Row],[INS]]+H98))</f>
        <v>100</v>
      </c>
      <c r="I99" s="18">
        <f>IF(MAIN_STGY[[#This Row],[SNO]]=0,0,IF(L$10, IF(P98&gt;=M$8, 0, I98+MAIN_STGY[[#This Row],[RTN]]), I98+MAIN_STGY[[#This Row],[RTN]]))</f>
        <v>0</v>
      </c>
      <c r="J99" s="18">
        <f>MAIN_STGY[[#This Row],[RTN-TL]]-MAIN_STGY[[#This Row],[INS-TL]]</f>
        <v>-100</v>
      </c>
      <c r="K99" s="18">
        <f>IF(MAIN_STGY[[#This Row],[SNO]]=0,0,IF(L$10, IF(MAIN_STGY[[#This Row],[INS]]=0, 0, N98), N98))</f>
        <v>0</v>
      </c>
      <c r="L99" s="18">
        <f>MAIN_STGY[[#This Row],[INS]]</f>
        <v>0</v>
      </c>
      <c r="M99" s="18">
        <f>IF(MAIN_STGY[[#This Row],[WrL]]="Loss", (MAIN_STGY[[#This Row],[INS]]*(1 + P$8/100)), IF(MAIN_STGY[[#This Row],[WrL]]="Won", (0), 0))</f>
        <v>0</v>
      </c>
      <c r="N99" s="18">
        <f>IF(MAIN_STGY[[#This Row],[WrL]]="Loss", (MAIN_STGY[[#This Row],[PAM]]+MAIN_STGY[[#This Row],[LOS-TEN]]), IF(MAIN_STGY[[#This Row],[WrL]]="Won", (MAIN_STGY[[#This Row],[INS]]), 0))</f>
        <v>0</v>
      </c>
      <c r="O99" s="18">
        <f>MAIN_STGY[[#This Row],[PAPT]]/2</f>
        <v>0</v>
      </c>
      <c r="P9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99" s="22"/>
      <c r="AB99" s="42">
        <f t="shared" si="12"/>
        <v>84</v>
      </c>
      <c r="AC99" s="12"/>
      <c r="AD99" s="18">
        <f>IF(STGY2[[#This Row],[SNO]]=0,0,IF(STGY2[[#This Row],[SNO]]=1,AJ$8,IF(AL$10, IF(AP98&gt;=AM$8,0,IF(AP98=0,AJ$8,AO98)), AO98)))</f>
        <v>0</v>
      </c>
      <c r="AE99" s="18" t="str">
        <f>IF(MAIN_STGY[[#This Row],[RSLT]]="","", MAIN_STGY[[#This Row],[RSLT]])</f>
        <v/>
      </c>
      <c r="AF9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9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99" s="18">
        <f>IF(STGY2[[#This Row],[SNO]]=0,0,IF(AL$10, IF(AP98&gt;=AM$8, 0, STGY2[[#This Row],[INS]]+AH98), STGY2[[#This Row],[INS]]+AH98))</f>
        <v>100</v>
      </c>
      <c r="AI99" s="18">
        <f>IF(STGY2[[#This Row],[SNO]]=0,0,IF(AL$10, IF(AP98&gt;=AM$8, 0, AI98+STGY2[[#This Row],[RTN]]), AI98+STGY2[[#This Row],[RTN]]))</f>
        <v>0</v>
      </c>
      <c r="AJ99" s="18">
        <f>STGY2[[#This Row],[RTN-TL]]-STGY2[[#This Row],[INS-TL]]</f>
        <v>-100</v>
      </c>
      <c r="AK99" s="18">
        <f>IF(STGY2[[#This Row],[SNO]]=0,0,IF(AL$10, IF(STGY2[[#This Row],[INS]]=0, 0, AN98), AN98))</f>
        <v>0</v>
      </c>
      <c r="AL99" s="18">
        <f>STGY2[[#This Row],[INS]]</f>
        <v>0</v>
      </c>
      <c r="AM99" s="18">
        <f>IF(STGY2[[#This Row],[WrL]]="Loss", (STGY2[[#This Row],[INS]]*(1 + AP$8/100)), IF(STGY2[[#This Row],[WrL]]="Won", (0), 0))</f>
        <v>0</v>
      </c>
      <c r="AN99" s="18">
        <f>IF(STGY2[[#This Row],[WrL]]="Loss", (STGY2[[#This Row],[PAM]]+STGY2[[#This Row],[LOS-TEN]]), IF(STGY2[[#This Row],[WrL]]="Won", (STGY2[[#This Row],[INS]]), 0))</f>
        <v>0</v>
      </c>
      <c r="AO99" s="18">
        <f>STGY2[[#This Row],[PAPT]]/2</f>
        <v>0</v>
      </c>
      <c r="AP99" s="43">
        <f>IF(STGY2[[#This Row],[SNO]]=0,0,IF(AL$10, IF(STGY2[[#This Row],[INS-TL]]=0, 0, STGY2[[#This Row],[PFT]]/STGY2[[#This Row],[INS-TL]]%), STGY2[[#This Row],[PFT]]/STGY2[[#This Row],[INS-TL]]%))</f>
        <v>-100</v>
      </c>
      <c r="AS99" s="20"/>
      <c r="AT99" s="21"/>
      <c r="AZ99" s="22"/>
      <c r="BB99" s="42">
        <f t="shared" si="13"/>
        <v>84</v>
      </c>
      <c r="BC99" s="12"/>
      <c r="BD99" s="18">
        <f>IF(STGY3[[#This Row],[SNO]]=0,0,IF(STGY3[[#This Row],[SNO]]=1,BJ$8,IF(BL$10, IF(BP98&gt;=BM$8,0,IF(BP98=0,BJ$8,BO98)), BO98)))</f>
        <v>0</v>
      </c>
      <c r="BE99" s="18" t="str">
        <f>IF(MAIN_STGY[[#This Row],[RSLT]]="","", MAIN_STGY[[#This Row],[RSLT]])</f>
        <v/>
      </c>
      <c r="BF9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9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99" s="18">
        <f>IF(STGY3[[#This Row],[SNO]]=0,0,IF(BL$10, IF(BP98&gt;=BM$8, 0, STGY3[[#This Row],[INS]]+BH98), STGY3[[#This Row],[INS]]+BH98))</f>
        <v>100</v>
      </c>
      <c r="BI99" s="18">
        <f>IF(STGY3[[#This Row],[SNO]]=0,0,IF(BL$10, IF(BP98&gt;=BM$8, 0, BI98+STGY3[[#This Row],[RTN]]), BI98+STGY3[[#This Row],[RTN]]))</f>
        <v>0</v>
      </c>
      <c r="BJ99" s="18">
        <f>STGY3[[#This Row],[RTN-TL]]-STGY3[[#This Row],[INS-TL]]</f>
        <v>-100</v>
      </c>
      <c r="BK99" s="18">
        <f>IF(STGY3[[#This Row],[SNO]]=0,0,IF(BL$10, IF(STGY3[[#This Row],[INS]]=0, 0, BN98), BN98))</f>
        <v>0</v>
      </c>
      <c r="BL99" s="18">
        <f>STGY3[[#This Row],[INS]]</f>
        <v>0</v>
      </c>
      <c r="BM99" s="18">
        <f>IF(STGY3[[#This Row],[WrL]]="Loss", (STGY3[[#This Row],[INS]]*(1 + BP$8/100)), IF(STGY3[[#This Row],[WrL]]="Won", (0), 0))</f>
        <v>0</v>
      </c>
      <c r="BN99" s="18">
        <f>IF(STGY3[[#This Row],[WrL]]="Loss", (STGY3[[#This Row],[PAM]]+STGY3[[#This Row],[LOS-TEN]]), IF(STGY3[[#This Row],[WrL]]="Won", (STGY3[[#This Row],[INS]]), 0))</f>
        <v>0</v>
      </c>
      <c r="BO99" s="18">
        <f>STGY3[[#This Row],[PAPT]]/2</f>
        <v>0</v>
      </c>
      <c r="BP99" s="43">
        <f>IF(STGY3[[#This Row],[SNO]]=0,0,IF(BL$10, IF(STGY3[[#This Row],[INS-TL]]=0, 0, STGY3[[#This Row],[PFT]]/STGY3[[#This Row],[INS-TL]]%), STGY3[[#This Row],[PFT]]/STGY3[[#This Row],[INS-TL]]%))</f>
        <v>-100</v>
      </c>
      <c r="BS99" s="20"/>
      <c r="BT99" s="21"/>
      <c r="BZ99" s="22"/>
      <c r="CB99" s="42">
        <f t="shared" si="14"/>
        <v>84</v>
      </c>
      <c r="CC99" s="12"/>
      <c r="CD99" s="18">
        <f>IF(STGY4[[#This Row],[SNO]]=0,0,IF(STGY4[[#This Row],[SNO]]=1,CJ$8,IF(CL$10, IF(CP98&gt;=CM$8,0,IF(CP98=0,CJ$8,CO98)), CO98)))</f>
        <v>0</v>
      </c>
      <c r="CE99" s="18" t="str">
        <f>IF(MAIN_STGY[[#This Row],[RSLT]]="","", MAIN_STGY[[#This Row],[RSLT]])</f>
        <v/>
      </c>
      <c r="CF9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9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99" s="18">
        <f>IF(STGY4[[#This Row],[SNO]]=0,0,IF(CL$10, IF(CP98&gt;=CM$8, 0, STGY4[[#This Row],[INS]]+CH98), STGY4[[#This Row],[INS]]+CH98))</f>
        <v>100</v>
      </c>
      <c r="CI99" s="18">
        <f>IF(STGY4[[#This Row],[SNO]]=0,0,IF(CL$10, IF(CP98&gt;=CM$8, 0, CI98+STGY4[[#This Row],[RTN]]), CI98+STGY4[[#This Row],[RTN]]))</f>
        <v>0</v>
      </c>
      <c r="CJ99" s="18">
        <f>STGY4[[#This Row],[RTN-TL]]-STGY4[[#This Row],[INS-TL]]</f>
        <v>-100</v>
      </c>
      <c r="CK99" s="18">
        <f>IF(STGY4[[#This Row],[SNO]]=0,0,IF(CL$10, IF(STGY4[[#This Row],[INS]]=0, 0, CN98), CN98))</f>
        <v>0</v>
      </c>
      <c r="CL99" s="18">
        <f>STGY4[[#This Row],[INS]]</f>
        <v>0</v>
      </c>
      <c r="CM99" s="18">
        <f>IF(STGY4[[#This Row],[WrL]]="Loss", (STGY4[[#This Row],[INS]]*(1 + CP$8/100)), IF(STGY4[[#This Row],[WrL]]="Won", (0), 0))</f>
        <v>0</v>
      </c>
      <c r="CN99" s="18">
        <f>IF(STGY4[[#This Row],[WrL]]="Loss", (STGY4[[#This Row],[PAM]]+STGY4[[#This Row],[LOS-TEN]]), IF(STGY4[[#This Row],[WrL]]="Won", (STGY4[[#This Row],[INS]]), 0))</f>
        <v>0</v>
      </c>
      <c r="CO99" s="18">
        <f>STGY4[[#This Row],[PAPT]]/2</f>
        <v>0</v>
      </c>
      <c r="CP99" s="43">
        <f>IF(STGY4[[#This Row],[SNO]]=0,0,IF(CL$10, IF(STGY4[[#This Row],[INS-TL]]=0, 0, STGY4[[#This Row],[PFT]]/STGY4[[#This Row],[INS-TL]]%), STGY4[[#This Row],[PFT]]/STGY4[[#This Row],[INS-TL]]%))</f>
        <v>-100</v>
      </c>
      <c r="CS99" s="20"/>
      <c r="CT99" s="21"/>
      <c r="CZ99" s="22"/>
      <c r="DB99" s="42">
        <f t="shared" si="15"/>
        <v>84</v>
      </c>
      <c r="DC99" s="12"/>
      <c r="DD99" s="18">
        <f>IF(STGY5[[#This Row],[SNO]]=0,0,IF(STGY5[[#This Row],[SNO]]=1,DJ$8,IF(DL$10, IF(DP98&gt;=DM$8,0,IF(DP98=0,DJ$8,DO98)), DO98)))</f>
        <v>0</v>
      </c>
      <c r="DE99" s="18" t="str">
        <f>IF(MAIN_STGY[[#This Row],[RSLT]]="","", MAIN_STGY[[#This Row],[RSLT]])</f>
        <v/>
      </c>
      <c r="DF9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9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99" s="18">
        <f>IF(STGY5[[#This Row],[SNO]]=0,0,IF(DL$10, IF(DP98&gt;=DM$8, 0, STGY5[[#This Row],[INS]]+DH98), STGY5[[#This Row],[INS]]+DH98))</f>
        <v>100</v>
      </c>
      <c r="DI99" s="18">
        <f>IF(STGY5[[#This Row],[SNO]]=0,0,IF(DL$10, IF(DP98&gt;=DM$8, 0, DI98+STGY5[[#This Row],[RTN]]), DI98+STGY5[[#This Row],[RTN]]))</f>
        <v>0</v>
      </c>
      <c r="DJ99" s="18">
        <f>STGY5[[#This Row],[RTN-TL]]-STGY5[[#This Row],[INS-TL]]</f>
        <v>-100</v>
      </c>
      <c r="DK99" s="18">
        <f>IF(STGY5[[#This Row],[SNO]]=0,0,IF(DL$10, IF(STGY5[[#This Row],[INS]]=0, 0, DN98), DN98))</f>
        <v>0</v>
      </c>
      <c r="DL99" s="18">
        <f>STGY5[[#This Row],[INS]]</f>
        <v>0</v>
      </c>
      <c r="DM99" s="18">
        <f>IF(STGY5[[#This Row],[WrL]]="Loss", (STGY5[[#This Row],[INS]]*(1 + DP$8/100)), IF(STGY5[[#This Row],[WrL]]="Won", (0), 0))</f>
        <v>0</v>
      </c>
      <c r="DN99" s="18">
        <f>IF(STGY5[[#This Row],[WrL]]="Loss", (STGY5[[#This Row],[PAM]]+STGY5[[#This Row],[LOS-TEN]]), IF(STGY5[[#This Row],[WrL]]="Won", (STGY5[[#This Row],[INS]]), 0))</f>
        <v>0</v>
      </c>
      <c r="DO99" s="18">
        <f>STGY5[[#This Row],[PAPT]]/2</f>
        <v>0</v>
      </c>
      <c r="DP99" s="43">
        <f>IF(STGY5[[#This Row],[SNO]]=0,0,IF(DL$10, IF(STGY5[[#This Row],[INS-TL]]=0, 0, STGY5[[#This Row],[PFT]]/STGY5[[#This Row],[INS-TL]]%), STGY5[[#This Row],[PFT]]/STGY5[[#This Row],[INS-TL]]%))</f>
        <v>-100</v>
      </c>
      <c r="DS99" s="20"/>
      <c r="DT99" s="21"/>
      <c r="DZ99" s="22"/>
      <c r="EB99" s="42">
        <f t="shared" si="16"/>
        <v>84</v>
      </c>
      <c r="EC99" s="12"/>
      <c r="ED99" s="18">
        <f>IF(STGY6[[#This Row],[SNO]]=0,0,IF(STGY6[[#This Row],[SNO]]=1,EJ$8,IF(EL$10, IF(EP98&gt;=EM$8,0,IF(EP98=0,EJ$8,EO98)), EO98)))</f>
        <v>0</v>
      </c>
      <c r="EE99" s="18" t="str">
        <f>IF(MAIN_STGY[[#This Row],[RSLT]]="","", MAIN_STGY[[#This Row],[RSLT]])</f>
        <v/>
      </c>
      <c r="EF9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9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99" s="18">
        <f>IF(STGY6[[#This Row],[SNO]]=0,0,IF(EL$10, IF(EP98&gt;=EM$8, 0, STGY6[[#This Row],[INS]]+EH98), STGY6[[#This Row],[INS]]+EH98))</f>
        <v>100</v>
      </c>
      <c r="EI99" s="18">
        <f>IF(STGY6[[#This Row],[SNO]]=0,0,IF(EL$10, IF(EP98&gt;=EM$8, 0, EI98+STGY6[[#This Row],[RTN]]), EI98+STGY6[[#This Row],[RTN]]))</f>
        <v>0</v>
      </c>
      <c r="EJ99" s="18">
        <f>STGY6[[#This Row],[RTN-TL]]-STGY6[[#This Row],[INS-TL]]</f>
        <v>-100</v>
      </c>
      <c r="EK99" s="18">
        <f>IF(STGY6[[#This Row],[SNO]]=0,0,IF(EL$10, IF(STGY6[[#This Row],[INS]]=0, 0, EN98), EN98))</f>
        <v>0</v>
      </c>
      <c r="EL99" s="18">
        <f>STGY6[[#This Row],[INS]]</f>
        <v>0</v>
      </c>
      <c r="EM99" s="18">
        <f>IF(STGY6[[#This Row],[WrL]]="Loss", (STGY6[[#This Row],[INS]]*(1 + EP$8/100)), IF(STGY6[[#This Row],[WrL]]="Won", (0), 0))</f>
        <v>0</v>
      </c>
      <c r="EN99" s="18">
        <f>IF(STGY6[[#This Row],[WrL]]="Loss", (STGY6[[#This Row],[PAM]]+STGY6[[#This Row],[LOS-TEN]]), IF(STGY6[[#This Row],[WrL]]="Won", (STGY6[[#This Row],[INS]]), 0))</f>
        <v>0</v>
      </c>
      <c r="EO99" s="18">
        <f>STGY6[[#This Row],[PAPT]]/2</f>
        <v>0</v>
      </c>
      <c r="EP99" s="43">
        <f>IF(STGY6[[#This Row],[SNO]]=0,0,IF(EL$10, IF(STGY6[[#This Row],[INS-TL]]=0, 0, STGY6[[#This Row],[PFT]]/STGY6[[#This Row],[INS-TL]]%), STGY6[[#This Row],[PFT]]/STGY6[[#This Row],[INS-TL]]%))</f>
        <v>-100</v>
      </c>
      <c r="ES99" s="20"/>
      <c r="ET99" s="21"/>
      <c r="EZ99" s="22"/>
      <c r="FB99" s="42">
        <f t="shared" si="17"/>
        <v>84</v>
      </c>
      <c r="FC99" s="12"/>
      <c r="FD99" s="18">
        <f>IF(STGY7[[#This Row],[SNO]]=0,0,IF(STGY7[[#This Row],[SNO]]=1,FJ$8,IF(FL$10, IF(FP98&gt;=FM$8,0,IF(FP98=0,FJ$8,FO98)), FO98)))</f>
        <v>0</v>
      </c>
      <c r="FE99" s="18" t="str">
        <f>IF(MAIN_STGY[[#This Row],[RSLT]]="","", MAIN_STGY[[#This Row],[RSLT]])</f>
        <v/>
      </c>
      <c r="FF9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9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99" s="18">
        <f>IF(STGY7[[#This Row],[SNO]]=0,0,IF(FL$10, IF(FP98&gt;=FM$8, 0, STGY7[[#This Row],[INS]]+FH98), STGY7[[#This Row],[INS]]+FH98))</f>
        <v>100</v>
      </c>
      <c r="FI99" s="18">
        <f>IF(STGY7[[#This Row],[SNO]]=0,0,IF(FL$10, IF(FP98&gt;=FM$8, 0, FI98+STGY7[[#This Row],[RTN]]), FI98+STGY7[[#This Row],[RTN]]))</f>
        <v>0</v>
      </c>
      <c r="FJ99" s="18">
        <f>STGY7[[#This Row],[RTN-TL]]-STGY7[[#This Row],[INS-TL]]</f>
        <v>-100</v>
      </c>
      <c r="FK99" s="18">
        <f>IF(STGY7[[#This Row],[SNO]]=0,0,IF(FL$10, IF(STGY7[[#This Row],[INS]]=0, 0, FN98), FN98))</f>
        <v>0</v>
      </c>
      <c r="FL99" s="18">
        <f>STGY7[[#This Row],[INS]]</f>
        <v>0</v>
      </c>
      <c r="FM99" s="18">
        <f>IF(STGY7[[#This Row],[WrL]]="Loss", (STGY7[[#This Row],[INS]]*(1 + FP$8/100)), IF(STGY7[[#This Row],[WrL]]="Won", (0), 0))</f>
        <v>0</v>
      </c>
      <c r="FN99" s="18">
        <f>IF(STGY7[[#This Row],[WrL]]="Loss", (STGY7[[#This Row],[PAM]]+STGY7[[#This Row],[LOS-TEN]]), IF(STGY7[[#This Row],[WrL]]="Won", (STGY7[[#This Row],[INS]]), 0))</f>
        <v>0</v>
      </c>
      <c r="FO99" s="18">
        <f>STGY7[[#This Row],[PAPT]]/2</f>
        <v>0</v>
      </c>
      <c r="FP99" s="43">
        <f>IF(STGY7[[#This Row],[SNO]]=0,0,IF(FL$10, IF(STGY7[[#This Row],[INS-TL]]=0, 0, STGY7[[#This Row],[PFT]]/STGY7[[#This Row],[INS-TL]]%), STGY7[[#This Row],[PFT]]/STGY7[[#This Row],[INS-TL]]%))</f>
        <v>-100</v>
      </c>
      <c r="FS99" s="20"/>
      <c r="FT99" s="21"/>
      <c r="FZ99" s="22"/>
      <c r="GB99" s="42">
        <f t="shared" si="18"/>
        <v>84</v>
      </c>
      <c r="GC99" s="12"/>
      <c r="GD99" s="18">
        <f>IF(STGY8[[#This Row],[SNO]]=0,0,IF(STGY8[[#This Row],[SNO]]=1,GJ$8,IF(GL$10, IF(GP98&gt;=GM$8,0,IF(GP98=0,GJ$8,GO98)), GO98)))</f>
        <v>0</v>
      </c>
      <c r="GE99" s="18" t="str">
        <f>IF(MAIN_STGY[[#This Row],[RSLT]]="","", MAIN_STGY[[#This Row],[RSLT]])</f>
        <v/>
      </c>
      <c r="GF9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9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99" s="18">
        <f>IF(STGY8[[#This Row],[SNO]]=0,0,IF(GL$10, IF(GP98&gt;=GM$8, 0, STGY8[[#This Row],[INS]]+GH98), STGY8[[#This Row],[INS]]+GH98))</f>
        <v>100</v>
      </c>
      <c r="GI99" s="18">
        <f>IF(STGY8[[#This Row],[SNO]]=0,0,IF(GL$10, IF(GP98&gt;=GM$8, 0, GI98+STGY8[[#This Row],[RTN]]), GI98+STGY8[[#This Row],[RTN]]))</f>
        <v>0</v>
      </c>
      <c r="GJ99" s="18">
        <f>STGY8[[#This Row],[RTN-TL]]-STGY8[[#This Row],[INS-TL]]</f>
        <v>-100</v>
      </c>
      <c r="GK99" s="18">
        <f>IF(STGY8[[#This Row],[SNO]]=0,0,IF(GL$10, IF(STGY8[[#This Row],[INS]]=0, 0, GN98), GN98))</f>
        <v>0</v>
      </c>
      <c r="GL99" s="18">
        <f>STGY8[[#This Row],[INS]]</f>
        <v>0</v>
      </c>
      <c r="GM99" s="18">
        <f>IF(STGY8[[#This Row],[WrL]]="Loss", (STGY8[[#This Row],[INS]]*(1 + GP$8/100)), IF(STGY8[[#This Row],[WrL]]="Won", (0), 0))</f>
        <v>0</v>
      </c>
      <c r="GN99" s="18">
        <f>IF(STGY8[[#This Row],[WrL]]="Loss", (STGY8[[#This Row],[PAM]]+STGY8[[#This Row],[LOS-TEN]]), IF(STGY8[[#This Row],[WrL]]="Won", (STGY8[[#This Row],[INS]]), 0))</f>
        <v>0</v>
      </c>
      <c r="GO99" s="18">
        <f>STGY8[[#This Row],[PAPT]]/2</f>
        <v>0</v>
      </c>
      <c r="GP99" s="43">
        <f>IF(STGY8[[#This Row],[SNO]]=0,0,IF(GL$10, IF(STGY8[[#This Row],[INS-TL]]=0, 0, STGY8[[#This Row],[PFT]]/STGY8[[#This Row],[INS-TL]]%), STGY8[[#This Row],[PFT]]/STGY8[[#This Row],[INS-TL]]%))</f>
        <v>-100</v>
      </c>
      <c r="GS99" s="20"/>
      <c r="GT99" s="21"/>
      <c r="GZ99" s="22"/>
      <c r="HB99" s="42">
        <f t="shared" si="19"/>
        <v>84</v>
      </c>
      <c r="HC99" s="12"/>
      <c r="HD99" s="18">
        <f>IF(STGY9[[#This Row],[SNO]]=0,0,IF(STGY9[[#This Row],[SNO]]=1,HJ$8,IF(HL$10, IF(HP98&gt;=HM$8,0,IF(HP98=0,HJ$8,HO98)), HO98)))</f>
        <v>0</v>
      </c>
      <c r="HE99" s="18" t="str">
        <f>IF(MAIN_STGY[[#This Row],[RSLT]]="","", MAIN_STGY[[#This Row],[RSLT]])</f>
        <v/>
      </c>
      <c r="HF9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9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99" s="18">
        <f>IF(STGY9[[#This Row],[SNO]]=0,0,IF(HL$10, IF(HP98&gt;=HM$8, 0, STGY9[[#This Row],[INS]]+HH98), STGY9[[#This Row],[INS]]+HH98))</f>
        <v>100</v>
      </c>
      <c r="HI99" s="18">
        <f>IF(STGY9[[#This Row],[SNO]]=0,0,IF(HL$10, IF(HP98&gt;=HM$8, 0, HI98+STGY9[[#This Row],[RTN]]), HI98+STGY9[[#This Row],[RTN]]))</f>
        <v>0</v>
      </c>
      <c r="HJ99" s="18">
        <f>STGY9[[#This Row],[RTN-TL]]-STGY9[[#This Row],[INS-TL]]</f>
        <v>-100</v>
      </c>
      <c r="HK99" s="18">
        <f>IF(STGY9[[#This Row],[SNO]]=0,0,IF(HL$10, IF(STGY9[[#This Row],[INS]]=0, 0, HN98), HN98))</f>
        <v>0</v>
      </c>
      <c r="HL99" s="18">
        <f>STGY9[[#This Row],[INS]]</f>
        <v>0</v>
      </c>
      <c r="HM99" s="18">
        <f>IF(STGY9[[#This Row],[WrL]]="Loss", (STGY9[[#This Row],[INS]]*(1 + HP$8/100)), IF(STGY9[[#This Row],[WrL]]="Won", (0), 0))</f>
        <v>0</v>
      </c>
      <c r="HN99" s="18">
        <f>IF(STGY9[[#This Row],[WrL]]="Loss", (STGY9[[#This Row],[PAM]]+STGY9[[#This Row],[LOS-TEN]]), IF(STGY9[[#This Row],[WrL]]="Won", (STGY9[[#This Row],[INS]]), 0))</f>
        <v>0</v>
      </c>
      <c r="HO99" s="18">
        <f>STGY9[[#This Row],[PAPT]]/2</f>
        <v>0</v>
      </c>
      <c r="HP99" s="43">
        <f>IF(STGY9[[#This Row],[SNO]]=0,0,IF(HL$10, IF(STGY9[[#This Row],[INS-TL]]=0, 0, STGY9[[#This Row],[PFT]]/STGY9[[#This Row],[INS-TL]]%), STGY9[[#This Row],[PFT]]/STGY9[[#This Row],[INS-TL]]%))</f>
        <v>-100</v>
      </c>
      <c r="HS99" s="20"/>
      <c r="HT99" s="21"/>
      <c r="HZ99" s="22"/>
      <c r="IB99" s="42">
        <f t="shared" si="20"/>
        <v>84</v>
      </c>
      <c r="IC99" s="12"/>
      <c r="ID99" s="18">
        <f>IF(STGY10[[#This Row],[SNO]]=0,0,IF(STGY10[[#This Row],[SNO]]=1,IJ$8,IF(IL$10, IF(IP98&gt;=IM$8,0,IF(IP98=0,IJ$8,IO98)), IO98)))</f>
        <v>0</v>
      </c>
      <c r="IE99" s="18" t="str">
        <f>IF(MAIN_STGY[[#This Row],[RSLT]]="","", MAIN_STGY[[#This Row],[RSLT]])</f>
        <v/>
      </c>
      <c r="IF9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9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99" s="18">
        <f>IF(STGY10[[#This Row],[SNO]]=0,0,IF(IL$10, IF(IP98&gt;=IM$8, 0, STGY10[[#This Row],[INS]]+IH98), STGY10[[#This Row],[INS]]+IH98))</f>
        <v>100</v>
      </c>
      <c r="II99" s="18">
        <f>IF(STGY10[[#This Row],[SNO]]=0,0,IF(IL$10, IF(IP98&gt;=IM$8, 0, II98+STGY10[[#This Row],[RTN]]), II98+STGY10[[#This Row],[RTN]]))</f>
        <v>0</v>
      </c>
      <c r="IJ99" s="18">
        <f>STGY10[[#This Row],[RTN-TL]]-STGY10[[#This Row],[INS-TL]]</f>
        <v>-100</v>
      </c>
      <c r="IK99" s="18">
        <f>IF(STGY10[[#This Row],[SNO]]=0,0,IF(IL$10, IF(STGY10[[#This Row],[INS]]=0, 0, IN98), IN98))</f>
        <v>0</v>
      </c>
      <c r="IL99" s="18">
        <f>STGY10[[#This Row],[INS]]</f>
        <v>0</v>
      </c>
      <c r="IM99" s="18">
        <f>IF(STGY10[[#This Row],[WrL]]="Loss", (STGY10[[#This Row],[INS]]*(1 + IP$8/100)), IF(STGY10[[#This Row],[WrL]]="Won", (0), 0))</f>
        <v>0</v>
      </c>
      <c r="IN99" s="18">
        <f>IF(STGY10[[#This Row],[WrL]]="Loss", (STGY10[[#This Row],[PAM]]+STGY10[[#This Row],[LOS-TEN]]), IF(STGY10[[#This Row],[WrL]]="Won", (STGY10[[#This Row],[INS]]), 0))</f>
        <v>0</v>
      </c>
      <c r="IO99" s="18">
        <f>STGY10[[#This Row],[PAPT]]/2</f>
        <v>0</v>
      </c>
      <c r="IP99" s="43">
        <f>IF(STGY10[[#This Row],[SNO]]=0,0,IF(IL$10, IF(STGY10[[#This Row],[INS-TL]]=0, 0, STGY10[[#This Row],[PFT]]/STGY10[[#This Row],[INS-TL]]%), STGY10[[#This Row],[PFT]]/STGY10[[#This Row],[INS-TL]]%))</f>
        <v>-100</v>
      </c>
      <c r="IS99" s="20"/>
      <c r="IT99" s="21"/>
      <c r="IZ99" s="22"/>
    </row>
    <row r="100" spans="2:260" x14ac:dyDescent="0.3">
      <c r="B100" s="89">
        <f t="shared" si="11"/>
        <v>85</v>
      </c>
      <c r="C100" s="12"/>
      <c r="D100" s="18">
        <f>IF(MAIN_STGY[[#This Row],[SNO]]=0,0,IF(MAIN_STGY[[#This Row],[SNO]]=1,J$8,IF(L$10, IF(P99&gt;=M$8,0,IF(P99=0,J$8,O99)), O99)))</f>
        <v>0</v>
      </c>
      <c r="E100" s="12"/>
      <c r="F10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0" s="18">
        <f>IF(MAIN_STGY[[#This Row],[SNO]]=0,0,IF(L$10, IF(P99&gt;=M$8, 0, MAIN_STGY[[#This Row],[INS]]+H99), MAIN_STGY[[#This Row],[INS]]+H99))</f>
        <v>100</v>
      </c>
      <c r="I100" s="18">
        <f>IF(MAIN_STGY[[#This Row],[SNO]]=0,0,IF(L$10, IF(P99&gt;=M$8, 0, I99+MAIN_STGY[[#This Row],[RTN]]), I99+MAIN_STGY[[#This Row],[RTN]]))</f>
        <v>0</v>
      </c>
      <c r="J100" s="18">
        <f>MAIN_STGY[[#This Row],[RTN-TL]]-MAIN_STGY[[#This Row],[INS-TL]]</f>
        <v>-100</v>
      </c>
      <c r="K100" s="18">
        <f>IF(MAIN_STGY[[#This Row],[SNO]]=0,0,IF(L$10, IF(MAIN_STGY[[#This Row],[INS]]=0, 0, N99), N99))</f>
        <v>0</v>
      </c>
      <c r="L100" s="18">
        <f>MAIN_STGY[[#This Row],[INS]]</f>
        <v>0</v>
      </c>
      <c r="M100" s="18">
        <f>IF(MAIN_STGY[[#This Row],[WrL]]="Loss", (MAIN_STGY[[#This Row],[INS]]*(1 + P$8/100)), IF(MAIN_STGY[[#This Row],[WrL]]="Won", (0), 0))</f>
        <v>0</v>
      </c>
      <c r="N100" s="18">
        <f>IF(MAIN_STGY[[#This Row],[WrL]]="Loss", (MAIN_STGY[[#This Row],[PAM]]+MAIN_STGY[[#This Row],[LOS-TEN]]), IF(MAIN_STGY[[#This Row],[WrL]]="Won", (MAIN_STGY[[#This Row],[INS]]), 0))</f>
        <v>0</v>
      </c>
      <c r="O100" s="18">
        <f>MAIN_STGY[[#This Row],[PAPT]]/2</f>
        <v>0</v>
      </c>
      <c r="P10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00" s="22"/>
      <c r="AB100" s="42">
        <f t="shared" si="12"/>
        <v>85</v>
      </c>
      <c r="AC100" s="12"/>
      <c r="AD100" s="18">
        <f>IF(STGY2[[#This Row],[SNO]]=0,0,IF(STGY2[[#This Row],[SNO]]=1,AJ$8,IF(AL$10, IF(AP99&gt;=AM$8,0,IF(AP99=0,AJ$8,AO99)), AO99)))</f>
        <v>0</v>
      </c>
      <c r="AE100" s="18" t="str">
        <f>IF(MAIN_STGY[[#This Row],[RSLT]]="","", MAIN_STGY[[#This Row],[RSLT]])</f>
        <v/>
      </c>
      <c r="AF10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0" s="18">
        <f>IF(STGY2[[#This Row],[SNO]]=0,0,IF(AL$10, IF(AP99&gt;=AM$8, 0, STGY2[[#This Row],[INS]]+AH99), STGY2[[#This Row],[INS]]+AH99))</f>
        <v>100</v>
      </c>
      <c r="AI100" s="18">
        <f>IF(STGY2[[#This Row],[SNO]]=0,0,IF(AL$10, IF(AP99&gt;=AM$8, 0, AI99+STGY2[[#This Row],[RTN]]), AI99+STGY2[[#This Row],[RTN]]))</f>
        <v>0</v>
      </c>
      <c r="AJ100" s="18">
        <f>STGY2[[#This Row],[RTN-TL]]-STGY2[[#This Row],[INS-TL]]</f>
        <v>-100</v>
      </c>
      <c r="AK100" s="18">
        <f>IF(STGY2[[#This Row],[SNO]]=0,0,IF(AL$10, IF(STGY2[[#This Row],[INS]]=0, 0, AN99), AN99))</f>
        <v>0</v>
      </c>
      <c r="AL100" s="18">
        <f>STGY2[[#This Row],[INS]]</f>
        <v>0</v>
      </c>
      <c r="AM100" s="18">
        <f>IF(STGY2[[#This Row],[WrL]]="Loss", (STGY2[[#This Row],[INS]]*(1 + AP$8/100)), IF(STGY2[[#This Row],[WrL]]="Won", (0), 0))</f>
        <v>0</v>
      </c>
      <c r="AN100" s="18">
        <f>IF(STGY2[[#This Row],[WrL]]="Loss", (STGY2[[#This Row],[PAM]]+STGY2[[#This Row],[LOS-TEN]]), IF(STGY2[[#This Row],[WrL]]="Won", (STGY2[[#This Row],[INS]]), 0))</f>
        <v>0</v>
      </c>
      <c r="AO100" s="18">
        <f>STGY2[[#This Row],[PAPT]]/2</f>
        <v>0</v>
      </c>
      <c r="AP100" s="43">
        <f>IF(STGY2[[#This Row],[SNO]]=0,0,IF(AL$10, IF(STGY2[[#This Row],[INS-TL]]=0, 0, STGY2[[#This Row],[PFT]]/STGY2[[#This Row],[INS-TL]]%), STGY2[[#This Row],[PFT]]/STGY2[[#This Row],[INS-TL]]%))</f>
        <v>-100</v>
      </c>
      <c r="AS100" s="20"/>
      <c r="AT100" s="21"/>
      <c r="AZ100" s="22"/>
      <c r="BB100" s="42">
        <f t="shared" si="13"/>
        <v>85</v>
      </c>
      <c r="BC100" s="12"/>
      <c r="BD100" s="18">
        <f>IF(STGY3[[#This Row],[SNO]]=0,0,IF(STGY3[[#This Row],[SNO]]=1,BJ$8,IF(BL$10, IF(BP99&gt;=BM$8,0,IF(BP99=0,BJ$8,BO99)), BO99)))</f>
        <v>0</v>
      </c>
      <c r="BE100" s="18" t="str">
        <f>IF(MAIN_STGY[[#This Row],[RSLT]]="","", MAIN_STGY[[#This Row],[RSLT]])</f>
        <v/>
      </c>
      <c r="BF10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0" s="18">
        <f>IF(STGY3[[#This Row],[SNO]]=0,0,IF(BL$10, IF(BP99&gt;=BM$8, 0, STGY3[[#This Row],[INS]]+BH99), STGY3[[#This Row],[INS]]+BH99))</f>
        <v>100</v>
      </c>
      <c r="BI100" s="18">
        <f>IF(STGY3[[#This Row],[SNO]]=0,0,IF(BL$10, IF(BP99&gt;=BM$8, 0, BI99+STGY3[[#This Row],[RTN]]), BI99+STGY3[[#This Row],[RTN]]))</f>
        <v>0</v>
      </c>
      <c r="BJ100" s="18">
        <f>STGY3[[#This Row],[RTN-TL]]-STGY3[[#This Row],[INS-TL]]</f>
        <v>-100</v>
      </c>
      <c r="BK100" s="18">
        <f>IF(STGY3[[#This Row],[SNO]]=0,0,IF(BL$10, IF(STGY3[[#This Row],[INS]]=0, 0, BN99), BN99))</f>
        <v>0</v>
      </c>
      <c r="BL100" s="18">
        <f>STGY3[[#This Row],[INS]]</f>
        <v>0</v>
      </c>
      <c r="BM100" s="18">
        <f>IF(STGY3[[#This Row],[WrL]]="Loss", (STGY3[[#This Row],[INS]]*(1 + BP$8/100)), IF(STGY3[[#This Row],[WrL]]="Won", (0), 0))</f>
        <v>0</v>
      </c>
      <c r="BN100" s="18">
        <f>IF(STGY3[[#This Row],[WrL]]="Loss", (STGY3[[#This Row],[PAM]]+STGY3[[#This Row],[LOS-TEN]]), IF(STGY3[[#This Row],[WrL]]="Won", (STGY3[[#This Row],[INS]]), 0))</f>
        <v>0</v>
      </c>
      <c r="BO100" s="18">
        <f>STGY3[[#This Row],[PAPT]]/2</f>
        <v>0</v>
      </c>
      <c r="BP100" s="43">
        <f>IF(STGY3[[#This Row],[SNO]]=0,0,IF(BL$10, IF(STGY3[[#This Row],[INS-TL]]=0, 0, STGY3[[#This Row],[PFT]]/STGY3[[#This Row],[INS-TL]]%), STGY3[[#This Row],[PFT]]/STGY3[[#This Row],[INS-TL]]%))</f>
        <v>-100</v>
      </c>
      <c r="BS100" s="20"/>
      <c r="BT100" s="21"/>
      <c r="BZ100" s="22"/>
      <c r="CB100" s="42">
        <f t="shared" si="14"/>
        <v>85</v>
      </c>
      <c r="CC100" s="12"/>
      <c r="CD100" s="18">
        <f>IF(STGY4[[#This Row],[SNO]]=0,0,IF(STGY4[[#This Row],[SNO]]=1,CJ$8,IF(CL$10, IF(CP99&gt;=CM$8,0,IF(CP99=0,CJ$8,CO99)), CO99)))</f>
        <v>0</v>
      </c>
      <c r="CE100" s="18" t="str">
        <f>IF(MAIN_STGY[[#This Row],[RSLT]]="","", MAIN_STGY[[#This Row],[RSLT]])</f>
        <v/>
      </c>
      <c r="CF10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0" s="18">
        <f>IF(STGY4[[#This Row],[SNO]]=0,0,IF(CL$10, IF(CP99&gt;=CM$8, 0, STGY4[[#This Row],[INS]]+CH99), STGY4[[#This Row],[INS]]+CH99))</f>
        <v>100</v>
      </c>
      <c r="CI100" s="18">
        <f>IF(STGY4[[#This Row],[SNO]]=0,0,IF(CL$10, IF(CP99&gt;=CM$8, 0, CI99+STGY4[[#This Row],[RTN]]), CI99+STGY4[[#This Row],[RTN]]))</f>
        <v>0</v>
      </c>
      <c r="CJ100" s="18">
        <f>STGY4[[#This Row],[RTN-TL]]-STGY4[[#This Row],[INS-TL]]</f>
        <v>-100</v>
      </c>
      <c r="CK100" s="18">
        <f>IF(STGY4[[#This Row],[SNO]]=0,0,IF(CL$10, IF(STGY4[[#This Row],[INS]]=0, 0, CN99), CN99))</f>
        <v>0</v>
      </c>
      <c r="CL100" s="18">
        <f>STGY4[[#This Row],[INS]]</f>
        <v>0</v>
      </c>
      <c r="CM100" s="18">
        <f>IF(STGY4[[#This Row],[WrL]]="Loss", (STGY4[[#This Row],[INS]]*(1 + CP$8/100)), IF(STGY4[[#This Row],[WrL]]="Won", (0), 0))</f>
        <v>0</v>
      </c>
      <c r="CN100" s="18">
        <f>IF(STGY4[[#This Row],[WrL]]="Loss", (STGY4[[#This Row],[PAM]]+STGY4[[#This Row],[LOS-TEN]]), IF(STGY4[[#This Row],[WrL]]="Won", (STGY4[[#This Row],[INS]]), 0))</f>
        <v>0</v>
      </c>
      <c r="CO100" s="18">
        <f>STGY4[[#This Row],[PAPT]]/2</f>
        <v>0</v>
      </c>
      <c r="CP100" s="43">
        <f>IF(STGY4[[#This Row],[SNO]]=0,0,IF(CL$10, IF(STGY4[[#This Row],[INS-TL]]=0, 0, STGY4[[#This Row],[PFT]]/STGY4[[#This Row],[INS-TL]]%), STGY4[[#This Row],[PFT]]/STGY4[[#This Row],[INS-TL]]%))</f>
        <v>-100</v>
      </c>
      <c r="CS100" s="20"/>
      <c r="CT100" s="21"/>
      <c r="CZ100" s="22"/>
      <c r="DB100" s="42">
        <f t="shared" si="15"/>
        <v>85</v>
      </c>
      <c r="DC100" s="12"/>
      <c r="DD100" s="18">
        <f>IF(STGY5[[#This Row],[SNO]]=0,0,IF(STGY5[[#This Row],[SNO]]=1,DJ$8,IF(DL$10, IF(DP99&gt;=DM$8,0,IF(DP99=0,DJ$8,DO99)), DO99)))</f>
        <v>0</v>
      </c>
      <c r="DE100" s="18" t="str">
        <f>IF(MAIN_STGY[[#This Row],[RSLT]]="","", MAIN_STGY[[#This Row],[RSLT]])</f>
        <v/>
      </c>
      <c r="DF10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0" s="18">
        <f>IF(STGY5[[#This Row],[SNO]]=0,0,IF(DL$10, IF(DP99&gt;=DM$8, 0, STGY5[[#This Row],[INS]]+DH99), STGY5[[#This Row],[INS]]+DH99))</f>
        <v>100</v>
      </c>
      <c r="DI100" s="18">
        <f>IF(STGY5[[#This Row],[SNO]]=0,0,IF(DL$10, IF(DP99&gt;=DM$8, 0, DI99+STGY5[[#This Row],[RTN]]), DI99+STGY5[[#This Row],[RTN]]))</f>
        <v>0</v>
      </c>
      <c r="DJ100" s="18">
        <f>STGY5[[#This Row],[RTN-TL]]-STGY5[[#This Row],[INS-TL]]</f>
        <v>-100</v>
      </c>
      <c r="DK100" s="18">
        <f>IF(STGY5[[#This Row],[SNO]]=0,0,IF(DL$10, IF(STGY5[[#This Row],[INS]]=0, 0, DN99), DN99))</f>
        <v>0</v>
      </c>
      <c r="DL100" s="18">
        <f>STGY5[[#This Row],[INS]]</f>
        <v>0</v>
      </c>
      <c r="DM100" s="18">
        <f>IF(STGY5[[#This Row],[WrL]]="Loss", (STGY5[[#This Row],[INS]]*(1 + DP$8/100)), IF(STGY5[[#This Row],[WrL]]="Won", (0), 0))</f>
        <v>0</v>
      </c>
      <c r="DN100" s="18">
        <f>IF(STGY5[[#This Row],[WrL]]="Loss", (STGY5[[#This Row],[PAM]]+STGY5[[#This Row],[LOS-TEN]]), IF(STGY5[[#This Row],[WrL]]="Won", (STGY5[[#This Row],[INS]]), 0))</f>
        <v>0</v>
      </c>
      <c r="DO100" s="18">
        <f>STGY5[[#This Row],[PAPT]]/2</f>
        <v>0</v>
      </c>
      <c r="DP100" s="43">
        <f>IF(STGY5[[#This Row],[SNO]]=0,0,IF(DL$10, IF(STGY5[[#This Row],[INS-TL]]=0, 0, STGY5[[#This Row],[PFT]]/STGY5[[#This Row],[INS-TL]]%), STGY5[[#This Row],[PFT]]/STGY5[[#This Row],[INS-TL]]%))</f>
        <v>-100</v>
      </c>
      <c r="DS100" s="20"/>
      <c r="DT100" s="21"/>
      <c r="DZ100" s="22"/>
      <c r="EB100" s="42">
        <f t="shared" si="16"/>
        <v>85</v>
      </c>
      <c r="EC100" s="12"/>
      <c r="ED100" s="18">
        <f>IF(STGY6[[#This Row],[SNO]]=0,0,IF(STGY6[[#This Row],[SNO]]=1,EJ$8,IF(EL$10, IF(EP99&gt;=EM$8,0,IF(EP99=0,EJ$8,EO99)), EO99)))</f>
        <v>0</v>
      </c>
      <c r="EE100" s="18" t="str">
        <f>IF(MAIN_STGY[[#This Row],[RSLT]]="","", MAIN_STGY[[#This Row],[RSLT]])</f>
        <v/>
      </c>
      <c r="EF10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0" s="18">
        <f>IF(STGY6[[#This Row],[SNO]]=0,0,IF(EL$10, IF(EP99&gt;=EM$8, 0, STGY6[[#This Row],[INS]]+EH99), STGY6[[#This Row],[INS]]+EH99))</f>
        <v>100</v>
      </c>
      <c r="EI100" s="18">
        <f>IF(STGY6[[#This Row],[SNO]]=0,0,IF(EL$10, IF(EP99&gt;=EM$8, 0, EI99+STGY6[[#This Row],[RTN]]), EI99+STGY6[[#This Row],[RTN]]))</f>
        <v>0</v>
      </c>
      <c r="EJ100" s="18">
        <f>STGY6[[#This Row],[RTN-TL]]-STGY6[[#This Row],[INS-TL]]</f>
        <v>-100</v>
      </c>
      <c r="EK100" s="18">
        <f>IF(STGY6[[#This Row],[SNO]]=0,0,IF(EL$10, IF(STGY6[[#This Row],[INS]]=0, 0, EN99), EN99))</f>
        <v>0</v>
      </c>
      <c r="EL100" s="18">
        <f>STGY6[[#This Row],[INS]]</f>
        <v>0</v>
      </c>
      <c r="EM100" s="18">
        <f>IF(STGY6[[#This Row],[WrL]]="Loss", (STGY6[[#This Row],[INS]]*(1 + EP$8/100)), IF(STGY6[[#This Row],[WrL]]="Won", (0), 0))</f>
        <v>0</v>
      </c>
      <c r="EN100" s="18">
        <f>IF(STGY6[[#This Row],[WrL]]="Loss", (STGY6[[#This Row],[PAM]]+STGY6[[#This Row],[LOS-TEN]]), IF(STGY6[[#This Row],[WrL]]="Won", (STGY6[[#This Row],[INS]]), 0))</f>
        <v>0</v>
      </c>
      <c r="EO100" s="18">
        <f>STGY6[[#This Row],[PAPT]]/2</f>
        <v>0</v>
      </c>
      <c r="EP100" s="43">
        <f>IF(STGY6[[#This Row],[SNO]]=0,0,IF(EL$10, IF(STGY6[[#This Row],[INS-TL]]=0, 0, STGY6[[#This Row],[PFT]]/STGY6[[#This Row],[INS-TL]]%), STGY6[[#This Row],[PFT]]/STGY6[[#This Row],[INS-TL]]%))</f>
        <v>-100</v>
      </c>
      <c r="ES100" s="20"/>
      <c r="ET100" s="21"/>
      <c r="EZ100" s="22"/>
      <c r="FB100" s="42">
        <f t="shared" si="17"/>
        <v>85</v>
      </c>
      <c r="FC100" s="12"/>
      <c r="FD100" s="18">
        <f>IF(STGY7[[#This Row],[SNO]]=0,0,IF(STGY7[[#This Row],[SNO]]=1,FJ$8,IF(FL$10, IF(FP99&gt;=FM$8,0,IF(FP99=0,FJ$8,FO99)), FO99)))</f>
        <v>0</v>
      </c>
      <c r="FE100" s="18" t="str">
        <f>IF(MAIN_STGY[[#This Row],[RSLT]]="","", MAIN_STGY[[#This Row],[RSLT]])</f>
        <v/>
      </c>
      <c r="FF10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0" s="18">
        <f>IF(STGY7[[#This Row],[SNO]]=0,0,IF(FL$10, IF(FP99&gt;=FM$8, 0, STGY7[[#This Row],[INS]]+FH99), STGY7[[#This Row],[INS]]+FH99))</f>
        <v>100</v>
      </c>
      <c r="FI100" s="18">
        <f>IF(STGY7[[#This Row],[SNO]]=0,0,IF(FL$10, IF(FP99&gt;=FM$8, 0, FI99+STGY7[[#This Row],[RTN]]), FI99+STGY7[[#This Row],[RTN]]))</f>
        <v>0</v>
      </c>
      <c r="FJ100" s="18">
        <f>STGY7[[#This Row],[RTN-TL]]-STGY7[[#This Row],[INS-TL]]</f>
        <v>-100</v>
      </c>
      <c r="FK100" s="18">
        <f>IF(STGY7[[#This Row],[SNO]]=0,0,IF(FL$10, IF(STGY7[[#This Row],[INS]]=0, 0, FN99), FN99))</f>
        <v>0</v>
      </c>
      <c r="FL100" s="18">
        <f>STGY7[[#This Row],[INS]]</f>
        <v>0</v>
      </c>
      <c r="FM100" s="18">
        <f>IF(STGY7[[#This Row],[WrL]]="Loss", (STGY7[[#This Row],[INS]]*(1 + FP$8/100)), IF(STGY7[[#This Row],[WrL]]="Won", (0), 0))</f>
        <v>0</v>
      </c>
      <c r="FN100" s="18">
        <f>IF(STGY7[[#This Row],[WrL]]="Loss", (STGY7[[#This Row],[PAM]]+STGY7[[#This Row],[LOS-TEN]]), IF(STGY7[[#This Row],[WrL]]="Won", (STGY7[[#This Row],[INS]]), 0))</f>
        <v>0</v>
      </c>
      <c r="FO100" s="18">
        <f>STGY7[[#This Row],[PAPT]]/2</f>
        <v>0</v>
      </c>
      <c r="FP100" s="43">
        <f>IF(STGY7[[#This Row],[SNO]]=0,0,IF(FL$10, IF(STGY7[[#This Row],[INS-TL]]=0, 0, STGY7[[#This Row],[PFT]]/STGY7[[#This Row],[INS-TL]]%), STGY7[[#This Row],[PFT]]/STGY7[[#This Row],[INS-TL]]%))</f>
        <v>-100</v>
      </c>
      <c r="FS100" s="20"/>
      <c r="FT100" s="21"/>
      <c r="FZ100" s="22"/>
      <c r="GB100" s="42">
        <f t="shared" si="18"/>
        <v>85</v>
      </c>
      <c r="GC100" s="12"/>
      <c r="GD100" s="18">
        <f>IF(STGY8[[#This Row],[SNO]]=0,0,IF(STGY8[[#This Row],[SNO]]=1,GJ$8,IF(GL$10, IF(GP99&gt;=GM$8,0,IF(GP99=0,GJ$8,GO99)), GO99)))</f>
        <v>0</v>
      </c>
      <c r="GE100" s="18" t="str">
        <f>IF(MAIN_STGY[[#This Row],[RSLT]]="","", MAIN_STGY[[#This Row],[RSLT]])</f>
        <v/>
      </c>
      <c r="GF10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0" s="18">
        <f>IF(STGY8[[#This Row],[SNO]]=0,0,IF(GL$10, IF(GP99&gt;=GM$8, 0, STGY8[[#This Row],[INS]]+GH99), STGY8[[#This Row],[INS]]+GH99))</f>
        <v>100</v>
      </c>
      <c r="GI100" s="18">
        <f>IF(STGY8[[#This Row],[SNO]]=0,0,IF(GL$10, IF(GP99&gt;=GM$8, 0, GI99+STGY8[[#This Row],[RTN]]), GI99+STGY8[[#This Row],[RTN]]))</f>
        <v>0</v>
      </c>
      <c r="GJ100" s="18">
        <f>STGY8[[#This Row],[RTN-TL]]-STGY8[[#This Row],[INS-TL]]</f>
        <v>-100</v>
      </c>
      <c r="GK100" s="18">
        <f>IF(STGY8[[#This Row],[SNO]]=0,0,IF(GL$10, IF(STGY8[[#This Row],[INS]]=0, 0, GN99), GN99))</f>
        <v>0</v>
      </c>
      <c r="GL100" s="18">
        <f>STGY8[[#This Row],[INS]]</f>
        <v>0</v>
      </c>
      <c r="GM100" s="18">
        <f>IF(STGY8[[#This Row],[WrL]]="Loss", (STGY8[[#This Row],[INS]]*(1 + GP$8/100)), IF(STGY8[[#This Row],[WrL]]="Won", (0), 0))</f>
        <v>0</v>
      </c>
      <c r="GN100" s="18">
        <f>IF(STGY8[[#This Row],[WrL]]="Loss", (STGY8[[#This Row],[PAM]]+STGY8[[#This Row],[LOS-TEN]]), IF(STGY8[[#This Row],[WrL]]="Won", (STGY8[[#This Row],[INS]]), 0))</f>
        <v>0</v>
      </c>
      <c r="GO100" s="18">
        <f>STGY8[[#This Row],[PAPT]]/2</f>
        <v>0</v>
      </c>
      <c r="GP100" s="43">
        <f>IF(STGY8[[#This Row],[SNO]]=0,0,IF(GL$10, IF(STGY8[[#This Row],[INS-TL]]=0, 0, STGY8[[#This Row],[PFT]]/STGY8[[#This Row],[INS-TL]]%), STGY8[[#This Row],[PFT]]/STGY8[[#This Row],[INS-TL]]%))</f>
        <v>-100</v>
      </c>
      <c r="GS100" s="20"/>
      <c r="GT100" s="21"/>
      <c r="GZ100" s="22"/>
      <c r="HB100" s="42">
        <f t="shared" si="19"/>
        <v>85</v>
      </c>
      <c r="HC100" s="12"/>
      <c r="HD100" s="18">
        <f>IF(STGY9[[#This Row],[SNO]]=0,0,IF(STGY9[[#This Row],[SNO]]=1,HJ$8,IF(HL$10, IF(HP99&gt;=HM$8,0,IF(HP99=0,HJ$8,HO99)), HO99)))</f>
        <v>0</v>
      </c>
      <c r="HE100" s="18" t="str">
        <f>IF(MAIN_STGY[[#This Row],[RSLT]]="","", MAIN_STGY[[#This Row],[RSLT]])</f>
        <v/>
      </c>
      <c r="HF10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0" s="18">
        <f>IF(STGY9[[#This Row],[SNO]]=0,0,IF(HL$10, IF(HP99&gt;=HM$8, 0, STGY9[[#This Row],[INS]]+HH99), STGY9[[#This Row],[INS]]+HH99))</f>
        <v>100</v>
      </c>
      <c r="HI100" s="18">
        <f>IF(STGY9[[#This Row],[SNO]]=0,0,IF(HL$10, IF(HP99&gt;=HM$8, 0, HI99+STGY9[[#This Row],[RTN]]), HI99+STGY9[[#This Row],[RTN]]))</f>
        <v>0</v>
      </c>
      <c r="HJ100" s="18">
        <f>STGY9[[#This Row],[RTN-TL]]-STGY9[[#This Row],[INS-TL]]</f>
        <v>-100</v>
      </c>
      <c r="HK100" s="18">
        <f>IF(STGY9[[#This Row],[SNO]]=0,0,IF(HL$10, IF(STGY9[[#This Row],[INS]]=0, 0, HN99), HN99))</f>
        <v>0</v>
      </c>
      <c r="HL100" s="18">
        <f>STGY9[[#This Row],[INS]]</f>
        <v>0</v>
      </c>
      <c r="HM100" s="18">
        <f>IF(STGY9[[#This Row],[WrL]]="Loss", (STGY9[[#This Row],[INS]]*(1 + HP$8/100)), IF(STGY9[[#This Row],[WrL]]="Won", (0), 0))</f>
        <v>0</v>
      </c>
      <c r="HN100" s="18">
        <f>IF(STGY9[[#This Row],[WrL]]="Loss", (STGY9[[#This Row],[PAM]]+STGY9[[#This Row],[LOS-TEN]]), IF(STGY9[[#This Row],[WrL]]="Won", (STGY9[[#This Row],[INS]]), 0))</f>
        <v>0</v>
      </c>
      <c r="HO100" s="18">
        <f>STGY9[[#This Row],[PAPT]]/2</f>
        <v>0</v>
      </c>
      <c r="HP100" s="43">
        <f>IF(STGY9[[#This Row],[SNO]]=0,0,IF(HL$10, IF(STGY9[[#This Row],[INS-TL]]=0, 0, STGY9[[#This Row],[PFT]]/STGY9[[#This Row],[INS-TL]]%), STGY9[[#This Row],[PFT]]/STGY9[[#This Row],[INS-TL]]%))</f>
        <v>-100</v>
      </c>
      <c r="HS100" s="20"/>
      <c r="HT100" s="21"/>
      <c r="HZ100" s="22"/>
      <c r="IB100" s="42">
        <f t="shared" si="20"/>
        <v>85</v>
      </c>
      <c r="IC100" s="12"/>
      <c r="ID100" s="18">
        <f>IF(STGY10[[#This Row],[SNO]]=0,0,IF(STGY10[[#This Row],[SNO]]=1,IJ$8,IF(IL$10, IF(IP99&gt;=IM$8,0,IF(IP99=0,IJ$8,IO99)), IO99)))</f>
        <v>0</v>
      </c>
      <c r="IE100" s="18" t="str">
        <f>IF(MAIN_STGY[[#This Row],[RSLT]]="","", MAIN_STGY[[#This Row],[RSLT]])</f>
        <v/>
      </c>
      <c r="IF10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0" s="18">
        <f>IF(STGY10[[#This Row],[SNO]]=0,0,IF(IL$10, IF(IP99&gt;=IM$8, 0, STGY10[[#This Row],[INS]]+IH99), STGY10[[#This Row],[INS]]+IH99))</f>
        <v>100</v>
      </c>
      <c r="II100" s="18">
        <f>IF(STGY10[[#This Row],[SNO]]=0,0,IF(IL$10, IF(IP99&gt;=IM$8, 0, II99+STGY10[[#This Row],[RTN]]), II99+STGY10[[#This Row],[RTN]]))</f>
        <v>0</v>
      </c>
      <c r="IJ100" s="18">
        <f>STGY10[[#This Row],[RTN-TL]]-STGY10[[#This Row],[INS-TL]]</f>
        <v>-100</v>
      </c>
      <c r="IK100" s="18">
        <f>IF(STGY10[[#This Row],[SNO]]=0,0,IF(IL$10, IF(STGY10[[#This Row],[INS]]=0, 0, IN99), IN99))</f>
        <v>0</v>
      </c>
      <c r="IL100" s="18">
        <f>STGY10[[#This Row],[INS]]</f>
        <v>0</v>
      </c>
      <c r="IM100" s="18">
        <f>IF(STGY10[[#This Row],[WrL]]="Loss", (STGY10[[#This Row],[INS]]*(1 + IP$8/100)), IF(STGY10[[#This Row],[WrL]]="Won", (0), 0))</f>
        <v>0</v>
      </c>
      <c r="IN100" s="18">
        <f>IF(STGY10[[#This Row],[WrL]]="Loss", (STGY10[[#This Row],[PAM]]+STGY10[[#This Row],[LOS-TEN]]), IF(STGY10[[#This Row],[WrL]]="Won", (STGY10[[#This Row],[INS]]), 0))</f>
        <v>0</v>
      </c>
      <c r="IO100" s="18">
        <f>STGY10[[#This Row],[PAPT]]/2</f>
        <v>0</v>
      </c>
      <c r="IP100" s="43">
        <f>IF(STGY10[[#This Row],[SNO]]=0,0,IF(IL$10, IF(STGY10[[#This Row],[INS-TL]]=0, 0, STGY10[[#This Row],[PFT]]/STGY10[[#This Row],[INS-TL]]%), STGY10[[#This Row],[PFT]]/STGY10[[#This Row],[INS-TL]]%))</f>
        <v>-100</v>
      </c>
      <c r="IS100" s="20"/>
      <c r="IT100" s="21"/>
      <c r="IZ100" s="22"/>
    </row>
    <row r="101" spans="2:260" x14ac:dyDescent="0.3">
      <c r="B101" s="89">
        <f t="shared" si="11"/>
        <v>86</v>
      </c>
      <c r="C101" s="12"/>
      <c r="D101" s="18">
        <f>IF(MAIN_STGY[[#This Row],[SNO]]=0,0,IF(MAIN_STGY[[#This Row],[SNO]]=1,J$8,IF(L$10, IF(P100&gt;=M$8,0,IF(P100=0,J$8,O100)), O100)))</f>
        <v>0</v>
      </c>
      <c r="E101" s="12"/>
      <c r="F10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1" s="18">
        <f>IF(MAIN_STGY[[#This Row],[SNO]]=0,0,IF(L$10, IF(P100&gt;=M$8, 0, MAIN_STGY[[#This Row],[INS]]+H100), MAIN_STGY[[#This Row],[INS]]+H100))</f>
        <v>100</v>
      </c>
      <c r="I101" s="18">
        <f>IF(MAIN_STGY[[#This Row],[SNO]]=0,0,IF(L$10, IF(P100&gt;=M$8, 0, I100+MAIN_STGY[[#This Row],[RTN]]), I100+MAIN_STGY[[#This Row],[RTN]]))</f>
        <v>0</v>
      </c>
      <c r="J101" s="18">
        <f>MAIN_STGY[[#This Row],[RTN-TL]]-MAIN_STGY[[#This Row],[INS-TL]]</f>
        <v>-100</v>
      </c>
      <c r="K101" s="18">
        <f>IF(MAIN_STGY[[#This Row],[SNO]]=0,0,IF(L$10, IF(MAIN_STGY[[#This Row],[INS]]=0, 0, N100), N100))</f>
        <v>0</v>
      </c>
      <c r="L101" s="18">
        <f>MAIN_STGY[[#This Row],[INS]]</f>
        <v>0</v>
      </c>
      <c r="M101" s="18">
        <f>IF(MAIN_STGY[[#This Row],[WrL]]="Loss", (MAIN_STGY[[#This Row],[INS]]*(1 + P$8/100)), IF(MAIN_STGY[[#This Row],[WrL]]="Won", (0), 0))</f>
        <v>0</v>
      </c>
      <c r="N101" s="18">
        <f>IF(MAIN_STGY[[#This Row],[WrL]]="Loss", (MAIN_STGY[[#This Row],[PAM]]+MAIN_STGY[[#This Row],[LOS-TEN]]), IF(MAIN_STGY[[#This Row],[WrL]]="Won", (MAIN_STGY[[#This Row],[INS]]), 0))</f>
        <v>0</v>
      </c>
      <c r="O101" s="18">
        <f>MAIN_STGY[[#This Row],[PAPT]]/2</f>
        <v>0</v>
      </c>
      <c r="P10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01" s="22"/>
      <c r="AB101" s="42">
        <f t="shared" si="12"/>
        <v>86</v>
      </c>
      <c r="AC101" s="12"/>
      <c r="AD101" s="18">
        <f>IF(STGY2[[#This Row],[SNO]]=0,0,IF(STGY2[[#This Row],[SNO]]=1,AJ$8,IF(AL$10, IF(AP100&gt;=AM$8,0,IF(AP100=0,AJ$8,AO100)), AO100)))</f>
        <v>0</v>
      </c>
      <c r="AE101" s="18" t="str">
        <f>IF(MAIN_STGY[[#This Row],[RSLT]]="","", MAIN_STGY[[#This Row],[RSLT]])</f>
        <v/>
      </c>
      <c r="AF10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1" s="18">
        <f>IF(STGY2[[#This Row],[SNO]]=0,0,IF(AL$10, IF(AP100&gt;=AM$8, 0, STGY2[[#This Row],[INS]]+AH100), STGY2[[#This Row],[INS]]+AH100))</f>
        <v>100</v>
      </c>
      <c r="AI101" s="18">
        <f>IF(STGY2[[#This Row],[SNO]]=0,0,IF(AL$10, IF(AP100&gt;=AM$8, 0, AI100+STGY2[[#This Row],[RTN]]), AI100+STGY2[[#This Row],[RTN]]))</f>
        <v>0</v>
      </c>
      <c r="AJ101" s="18">
        <f>STGY2[[#This Row],[RTN-TL]]-STGY2[[#This Row],[INS-TL]]</f>
        <v>-100</v>
      </c>
      <c r="AK101" s="18">
        <f>IF(STGY2[[#This Row],[SNO]]=0,0,IF(AL$10, IF(STGY2[[#This Row],[INS]]=0, 0, AN100), AN100))</f>
        <v>0</v>
      </c>
      <c r="AL101" s="18">
        <f>STGY2[[#This Row],[INS]]</f>
        <v>0</v>
      </c>
      <c r="AM101" s="18">
        <f>IF(STGY2[[#This Row],[WrL]]="Loss", (STGY2[[#This Row],[INS]]*(1 + AP$8/100)), IF(STGY2[[#This Row],[WrL]]="Won", (0), 0))</f>
        <v>0</v>
      </c>
      <c r="AN101" s="18">
        <f>IF(STGY2[[#This Row],[WrL]]="Loss", (STGY2[[#This Row],[PAM]]+STGY2[[#This Row],[LOS-TEN]]), IF(STGY2[[#This Row],[WrL]]="Won", (STGY2[[#This Row],[INS]]), 0))</f>
        <v>0</v>
      </c>
      <c r="AO101" s="18">
        <f>STGY2[[#This Row],[PAPT]]/2</f>
        <v>0</v>
      </c>
      <c r="AP101" s="43">
        <f>IF(STGY2[[#This Row],[SNO]]=0,0,IF(AL$10, IF(STGY2[[#This Row],[INS-TL]]=0, 0, STGY2[[#This Row],[PFT]]/STGY2[[#This Row],[INS-TL]]%), STGY2[[#This Row],[PFT]]/STGY2[[#This Row],[INS-TL]]%))</f>
        <v>-100</v>
      </c>
      <c r="AS101" s="20"/>
      <c r="AT101" s="21"/>
      <c r="AZ101" s="22"/>
      <c r="BB101" s="42">
        <f t="shared" si="13"/>
        <v>86</v>
      </c>
      <c r="BC101" s="12"/>
      <c r="BD101" s="18">
        <f>IF(STGY3[[#This Row],[SNO]]=0,0,IF(STGY3[[#This Row],[SNO]]=1,BJ$8,IF(BL$10, IF(BP100&gt;=BM$8,0,IF(BP100=0,BJ$8,BO100)), BO100)))</f>
        <v>0</v>
      </c>
      <c r="BE101" s="18" t="str">
        <f>IF(MAIN_STGY[[#This Row],[RSLT]]="","", MAIN_STGY[[#This Row],[RSLT]])</f>
        <v/>
      </c>
      <c r="BF10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1" s="18">
        <f>IF(STGY3[[#This Row],[SNO]]=0,0,IF(BL$10, IF(BP100&gt;=BM$8, 0, STGY3[[#This Row],[INS]]+BH100), STGY3[[#This Row],[INS]]+BH100))</f>
        <v>100</v>
      </c>
      <c r="BI101" s="18">
        <f>IF(STGY3[[#This Row],[SNO]]=0,0,IF(BL$10, IF(BP100&gt;=BM$8, 0, BI100+STGY3[[#This Row],[RTN]]), BI100+STGY3[[#This Row],[RTN]]))</f>
        <v>0</v>
      </c>
      <c r="BJ101" s="18">
        <f>STGY3[[#This Row],[RTN-TL]]-STGY3[[#This Row],[INS-TL]]</f>
        <v>-100</v>
      </c>
      <c r="BK101" s="18">
        <f>IF(STGY3[[#This Row],[SNO]]=0,0,IF(BL$10, IF(STGY3[[#This Row],[INS]]=0, 0, BN100), BN100))</f>
        <v>0</v>
      </c>
      <c r="BL101" s="18">
        <f>STGY3[[#This Row],[INS]]</f>
        <v>0</v>
      </c>
      <c r="BM101" s="18">
        <f>IF(STGY3[[#This Row],[WrL]]="Loss", (STGY3[[#This Row],[INS]]*(1 + BP$8/100)), IF(STGY3[[#This Row],[WrL]]="Won", (0), 0))</f>
        <v>0</v>
      </c>
      <c r="BN101" s="18">
        <f>IF(STGY3[[#This Row],[WrL]]="Loss", (STGY3[[#This Row],[PAM]]+STGY3[[#This Row],[LOS-TEN]]), IF(STGY3[[#This Row],[WrL]]="Won", (STGY3[[#This Row],[INS]]), 0))</f>
        <v>0</v>
      </c>
      <c r="BO101" s="18">
        <f>STGY3[[#This Row],[PAPT]]/2</f>
        <v>0</v>
      </c>
      <c r="BP101" s="43">
        <f>IF(STGY3[[#This Row],[SNO]]=0,0,IF(BL$10, IF(STGY3[[#This Row],[INS-TL]]=0, 0, STGY3[[#This Row],[PFT]]/STGY3[[#This Row],[INS-TL]]%), STGY3[[#This Row],[PFT]]/STGY3[[#This Row],[INS-TL]]%))</f>
        <v>-100</v>
      </c>
      <c r="BS101" s="20"/>
      <c r="BT101" s="21"/>
      <c r="BZ101" s="22"/>
      <c r="CB101" s="42">
        <f t="shared" si="14"/>
        <v>86</v>
      </c>
      <c r="CC101" s="12"/>
      <c r="CD101" s="18">
        <f>IF(STGY4[[#This Row],[SNO]]=0,0,IF(STGY4[[#This Row],[SNO]]=1,CJ$8,IF(CL$10, IF(CP100&gt;=CM$8,0,IF(CP100=0,CJ$8,CO100)), CO100)))</f>
        <v>0</v>
      </c>
      <c r="CE101" s="18" t="str">
        <f>IF(MAIN_STGY[[#This Row],[RSLT]]="","", MAIN_STGY[[#This Row],[RSLT]])</f>
        <v/>
      </c>
      <c r="CF10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1" s="18">
        <f>IF(STGY4[[#This Row],[SNO]]=0,0,IF(CL$10, IF(CP100&gt;=CM$8, 0, STGY4[[#This Row],[INS]]+CH100), STGY4[[#This Row],[INS]]+CH100))</f>
        <v>100</v>
      </c>
      <c r="CI101" s="18">
        <f>IF(STGY4[[#This Row],[SNO]]=0,0,IF(CL$10, IF(CP100&gt;=CM$8, 0, CI100+STGY4[[#This Row],[RTN]]), CI100+STGY4[[#This Row],[RTN]]))</f>
        <v>0</v>
      </c>
      <c r="CJ101" s="18">
        <f>STGY4[[#This Row],[RTN-TL]]-STGY4[[#This Row],[INS-TL]]</f>
        <v>-100</v>
      </c>
      <c r="CK101" s="18">
        <f>IF(STGY4[[#This Row],[SNO]]=0,0,IF(CL$10, IF(STGY4[[#This Row],[INS]]=0, 0, CN100), CN100))</f>
        <v>0</v>
      </c>
      <c r="CL101" s="18">
        <f>STGY4[[#This Row],[INS]]</f>
        <v>0</v>
      </c>
      <c r="CM101" s="18">
        <f>IF(STGY4[[#This Row],[WrL]]="Loss", (STGY4[[#This Row],[INS]]*(1 + CP$8/100)), IF(STGY4[[#This Row],[WrL]]="Won", (0), 0))</f>
        <v>0</v>
      </c>
      <c r="CN101" s="18">
        <f>IF(STGY4[[#This Row],[WrL]]="Loss", (STGY4[[#This Row],[PAM]]+STGY4[[#This Row],[LOS-TEN]]), IF(STGY4[[#This Row],[WrL]]="Won", (STGY4[[#This Row],[INS]]), 0))</f>
        <v>0</v>
      </c>
      <c r="CO101" s="18">
        <f>STGY4[[#This Row],[PAPT]]/2</f>
        <v>0</v>
      </c>
      <c r="CP101" s="43">
        <f>IF(STGY4[[#This Row],[SNO]]=0,0,IF(CL$10, IF(STGY4[[#This Row],[INS-TL]]=0, 0, STGY4[[#This Row],[PFT]]/STGY4[[#This Row],[INS-TL]]%), STGY4[[#This Row],[PFT]]/STGY4[[#This Row],[INS-TL]]%))</f>
        <v>-100</v>
      </c>
      <c r="CS101" s="20"/>
      <c r="CT101" s="21"/>
      <c r="CZ101" s="22"/>
      <c r="DB101" s="42">
        <f t="shared" si="15"/>
        <v>86</v>
      </c>
      <c r="DC101" s="12"/>
      <c r="DD101" s="18">
        <f>IF(STGY5[[#This Row],[SNO]]=0,0,IF(STGY5[[#This Row],[SNO]]=1,DJ$8,IF(DL$10, IF(DP100&gt;=DM$8,0,IF(DP100=0,DJ$8,DO100)), DO100)))</f>
        <v>0</v>
      </c>
      <c r="DE101" s="18" t="str">
        <f>IF(MAIN_STGY[[#This Row],[RSLT]]="","", MAIN_STGY[[#This Row],[RSLT]])</f>
        <v/>
      </c>
      <c r="DF10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1" s="18">
        <f>IF(STGY5[[#This Row],[SNO]]=0,0,IF(DL$10, IF(DP100&gt;=DM$8, 0, STGY5[[#This Row],[INS]]+DH100), STGY5[[#This Row],[INS]]+DH100))</f>
        <v>100</v>
      </c>
      <c r="DI101" s="18">
        <f>IF(STGY5[[#This Row],[SNO]]=0,0,IF(DL$10, IF(DP100&gt;=DM$8, 0, DI100+STGY5[[#This Row],[RTN]]), DI100+STGY5[[#This Row],[RTN]]))</f>
        <v>0</v>
      </c>
      <c r="DJ101" s="18">
        <f>STGY5[[#This Row],[RTN-TL]]-STGY5[[#This Row],[INS-TL]]</f>
        <v>-100</v>
      </c>
      <c r="DK101" s="18">
        <f>IF(STGY5[[#This Row],[SNO]]=0,0,IF(DL$10, IF(STGY5[[#This Row],[INS]]=0, 0, DN100), DN100))</f>
        <v>0</v>
      </c>
      <c r="DL101" s="18">
        <f>STGY5[[#This Row],[INS]]</f>
        <v>0</v>
      </c>
      <c r="DM101" s="18">
        <f>IF(STGY5[[#This Row],[WrL]]="Loss", (STGY5[[#This Row],[INS]]*(1 + DP$8/100)), IF(STGY5[[#This Row],[WrL]]="Won", (0), 0))</f>
        <v>0</v>
      </c>
      <c r="DN101" s="18">
        <f>IF(STGY5[[#This Row],[WrL]]="Loss", (STGY5[[#This Row],[PAM]]+STGY5[[#This Row],[LOS-TEN]]), IF(STGY5[[#This Row],[WrL]]="Won", (STGY5[[#This Row],[INS]]), 0))</f>
        <v>0</v>
      </c>
      <c r="DO101" s="18">
        <f>STGY5[[#This Row],[PAPT]]/2</f>
        <v>0</v>
      </c>
      <c r="DP101" s="43">
        <f>IF(STGY5[[#This Row],[SNO]]=0,0,IF(DL$10, IF(STGY5[[#This Row],[INS-TL]]=0, 0, STGY5[[#This Row],[PFT]]/STGY5[[#This Row],[INS-TL]]%), STGY5[[#This Row],[PFT]]/STGY5[[#This Row],[INS-TL]]%))</f>
        <v>-100</v>
      </c>
      <c r="DS101" s="20"/>
      <c r="DT101" s="21"/>
      <c r="DZ101" s="22"/>
      <c r="EB101" s="42">
        <f t="shared" si="16"/>
        <v>86</v>
      </c>
      <c r="EC101" s="12"/>
      <c r="ED101" s="18">
        <f>IF(STGY6[[#This Row],[SNO]]=0,0,IF(STGY6[[#This Row],[SNO]]=1,EJ$8,IF(EL$10, IF(EP100&gt;=EM$8,0,IF(EP100=0,EJ$8,EO100)), EO100)))</f>
        <v>0</v>
      </c>
      <c r="EE101" s="18" t="str">
        <f>IF(MAIN_STGY[[#This Row],[RSLT]]="","", MAIN_STGY[[#This Row],[RSLT]])</f>
        <v/>
      </c>
      <c r="EF10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1" s="18">
        <f>IF(STGY6[[#This Row],[SNO]]=0,0,IF(EL$10, IF(EP100&gt;=EM$8, 0, STGY6[[#This Row],[INS]]+EH100), STGY6[[#This Row],[INS]]+EH100))</f>
        <v>100</v>
      </c>
      <c r="EI101" s="18">
        <f>IF(STGY6[[#This Row],[SNO]]=0,0,IF(EL$10, IF(EP100&gt;=EM$8, 0, EI100+STGY6[[#This Row],[RTN]]), EI100+STGY6[[#This Row],[RTN]]))</f>
        <v>0</v>
      </c>
      <c r="EJ101" s="18">
        <f>STGY6[[#This Row],[RTN-TL]]-STGY6[[#This Row],[INS-TL]]</f>
        <v>-100</v>
      </c>
      <c r="EK101" s="18">
        <f>IF(STGY6[[#This Row],[SNO]]=0,0,IF(EL$10, IF(STGY6[[#This Row],[INS]]=0, 0, EN100), EN100))</f>
        <v>0</v>
      </c>
      <c r="EL101" s="18">
        <f>STGY6[[#This Row],[INS]]</f>
        <v>0</v>
      </c>
      <c r="EM101" s="18">
        <f>IF(STGY6[[#This Row],[WrL]]="Loss", (STGY6[[#This Row],[INS]]*(1 + EP$8/100)), IF(STGY6[[#This Row],[WrL]]="Won", (0), 0))</f>
        <v>0</v>
      </c>
      <c r="EN101" s="18">
        <f>IF(STGY6[[#This Row],[WrL]]="Loss", (STGY6[[#This Row],[PAM]]+STGY6[[#This Row],[LOS-TEN]]), IF(STGY6[[#This Row],[WrL]]="Won", (STGY6[[#This Row],[INS]]), 0))</f>
        <v>0</v>
      </c>
      <c r="EO101" s="18">
        <f>STGY6[[#This Row],[PAPT]]/2</f>
        <v>0</v>
      </c>
      <c r="EP101" s="43">
        <f>IF(STGY6[[#This Row],[SNO]]=0,0,IF(EL$10, IF(STGY6[[#This Row],[INS-TL]]=0, 0, STGY6[[#This Row],[PFT]]/STGY6[[#This Row],[INS-TL]]%), STGY6[[#This Row],[PFT]]/STGY6[[#This Row],[INS-TL]]%))</f>
        <v>-100</v>
      </c>
      <c r="ES101" s="20"/>
      <c r="ET101" s="21"/>
      <c r="EZ101" s="22"/>
      <c r="FB101" s="42">
        <f t="shared" si="17"/>
        <v>86</v>
      </c>
      <c r="FC101" s="12"/>
      <c r="FD101" s="18">
        <f>IF(STGY7[[#This Row],[SNO]]=0,0,IF(STGY7[[#This Row],[SNO]]=1,FJ$8,IF(FL$10, IF(FP100&gt;=FM$8,0,IF(FP100=0,FJ$8,FO100)), FO100)))</f>
        <v>0</v>
      </c>
      <c r="FE101" s="18" t="str">
        <f>IF(MAIN_STGY[[#This Row],[RSLT]]="","", MAIN_STGY[[#This Row],[RSLT]])</f>
        <v/>
      </c>
      <c r="FF10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1" s="18">
        <f>IF(STGY7[[#This Row],[SNO]]=0,0,IF(FL$10, IF(FP100&gt;=FM$8, 0, STGY7[[#This Row],[INS]]+FH100), STGY7[[#This Row],[INS]]+FH100))</f>
        <v>100</v>
      </c>
      <c r="FI101" s="18">
        <f>IF(STGY7[[#This Row],[SNO]]=0,0,IF(FL$10, IF(FP100&gt;=FM$8, 0, FI100+STGY7[[#This Row],[RTN]]), FI100+STGY7[[#This Row],[RTN]]))</f>
        <v>0</v>
      </c>
      <c r="FJ101" s="18">
        <f>STGY7[[#This Row],[RTN-TL]]-STGY7[[#This Row],[INS-TL]]</f>
        <v>-100</v>
      </c>
      <c r="FK101" s="18">
        <f>IF(STGY7[[#This Row],[SNO]]=0,0,IF(FL$10, IF(STGY7[[#This Row],[INS]]=0, 0, FN100), FN100))</f>
        <v>0</v>
      </c>
      <c r="FL101" s="18">
        <f>STGY7[[#This Row],[INS]]</f>
        <v>0</v>
      </c>
      <c r="FM101" s="18">
        <f>IF(STGY7[[#This Row],[WrL]]="Loss", (STGY7[[#This Row],[INS]]*(1 + FP$8/100)), IF(STGY7[[#This Row],[WrL]]="Won", (0), 0))</f>
        <v>0</v>
      </c>
      <c r="FN101" s="18">
        <f>IF(STGY7[[#This Row],[WrL]]="Loss", (STGY7[[#This Row],[PAM]]+STGY7[[#This Row],[LOS-TEN]]), IF(STGY7[[#This Row],[WrL]]="Won", (STGY7[[#This Row],[INS]]), 0))</f>
        <v>0</v>
      </c>
      <c r="FO101" s="18">
        <f>STGY7[[#This Row],[PAPT]]/2</f>
        <v>0</v>
      </c>
      <c r="FP101" s="43">
        <f>IF(STGY7[[#This Row],[SNO]]=0,0,IF(FL$10, IF(STGY7[[#This Row],[INS-TL]]=0, 0, STGY7[[#This Row],[PFT]]/STGY7[[#This Row],[INS-TL]]%), STGY7[[#This Row],[PFT]]/STGY7[[#This Row],[INS-TL]]%))</f>
        <v>-100</v>
      </c>
      <c r="FS101" s="20"/>
      <c r="FT101" s="21"/>
      <c r="FZ101" s="22"/>
      <c r="GB101" s="42">
        <f t="shared" si="18"/>
        <v>86</v>
      </c>
      <c r="GC101" s="12"/>
      <c r="GD101" s="18">
        <f>IF(STGY8[[#This Row],[SNO]]=0,0,IF(STGY8[[#This Row],[SNO]]=1,GJ$8,IF(GL$10, IF(GP100&gt;=GM$8,0,IF(GP100=0,GJ$8,GO100)), GO100)))</f>
        <v>0</v>
      </c>
      <c r="GE101" s="18" t="str">
        <f>IF(MAIN_STGY[[#This Row],[RSLT]]="","", MAIN_STGY[[#This Row],[RSLT]])</f>
        <v/>
      </c>
      <c r="GF10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1" s="18">
        <f>IF(STGY8[[#This Row],[SNO]]=0,0,IF(GL$10, IF(GP100&gt;=GM$8, 0, STGY8[[#This Row],[INS]]+GH100), STGY8[[#This Row],[INS]]+GH100))</f>
        <v>100</v>
      </c>
      <c r="GI101" s="18">
        <f>IF(STGY8[[#This Row],[SNO]]=0,0,IF(GL$10, IF(GP100&gt;=GM$8, 0, GI100+STGY8[[#This Row],[RTN]]), GI100+STGY8[[#This Row],[RTN]]))</f>
        <v>0</v>
      </c>
      <c r="GJ101" s="18">
        <f>STGY8[[#This Row],[RTN-TL]]-STGY8[[#This Row],[INS-TL]]</f>
        <v>-100</v>
      </c>
      <c r="GK101" s="18">
        <f>IF(STGY8[[#This Row],[SNO]]=0,0,IF(GL$10, IF(STGY8[[#This Row],[INS]]=0, 0, GN100), GN100))</f>
        <v>0</v>
      </c>
      <c r="GL101" s="18">
        <f>STGY8[[#This Row],[INS]]</f>
        <v>0</v>
      </c>
      <c r="GM101" s="18">
        <f>IF(STGY8[[#This Row],[WrL]]="Loss", (STGY8[[#This Row],[INS]]*(1 + GP$8/100)), IF(STGY8[[#This Row],[WrL]]="Won", (0), 0))</f>
        <v>0</v>
      </c>
      <c r="GN101" s="18">
        <f>IF(STGY8[[#This Row],[WrL]]="Loss", (STGY8[[#This Row],[PAM]]+STGY8[[#This Row],[LOS-TEN]]), IF(STGY8[[#This Row],[WrL]]="Won", (STGY8[[#This Row],[INS]]), 0))</f>
        <v>0</v>
      </c>
      <c r="GO101" s="18">
        <f>STGY8[[#This Row],[PAPT]]/2</f>
        <v>0</v>
      </c>
      <c r="GP101" s="43">
        <f>IF(STGY8[[#This Row],[SNO]]=0,0,IF(GL$10, IF(STGY8[[#This Row],[INS-TL]]=0, 0, STGY8[[#This Row],[PFT]]/STGY8[[#This Row],[INS-TL]]%), STGY8[[#This Row],[PFT]]/STGY8[[#This Row],[INS-TL]]%))</f>
        <v>-100</v>
      </c>
      <c r="GS101" s="20"/>
      <c r="GT101" s="21"/>
      <c r="GZ101" s="22"/>
      <c r="HB101" s="42">
        <f t="shared" si="19"/>
        <v>86</v>
      </c>
      <c r="HC101" s="12"/>
      <c r="HD101" s="18">
        <f>IF(STGY9[[#This Row],[SNO]]=0,0,IF(STGY9[[#This Row],[SNO]]=1,HJ$8,IF(HL$10, IF(HP100&gt;=HM$8,0,IF(HP100=0,HJ$8,HO100)), HO100)))</f>
        <v>0</v>
      </c>
      <c r="HE101" s="18" t="str">
        <f>IF(MAIN_STGY[[#This Row],[RSLT]]="","", MAIN_STGY[[#This Row],[RSLT]])</f>
        <v/>
      </c>
      <c r="HF10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1" s="18">
        <f>IF(STGY9[[#This Row],[SNO]]=0,0,IF(HL$10, IF(HP100&gt;=HM$8, 0, STGY9[[#This Row],[INS]]+HH100), STGY9[[#This Row],[INS]]+HH100))</f>
        <v>100</v>
      </c>
      <c r="HI101" s="18">
        <f>IF(STGY9[[#This Row],[SNO]]=0,0,IF(HL$10, IF(HP100&gt;=HM$8, 0, HI100+STGY9[[#This Row],[RTN]]), HI100+STGY9[[#This Row],[RTN]]))</f>
        <v>0</v>
      </c>
      <c r="HJ101" s="18">
        <f>STGY9[[#This Row],[RTN-TL]]-STGY9[[#This Row],[INS-TL]]</f>
        <v>-100</v>
      </c>
      <c r="HK101" s="18">
        <f>IF(STGY9[[#This Row],[SNO]]=0,0,IF(HL$10, IF(STGY9[[#This Row],[INS]]=0, 0, HN100), HN100))</f>
        <v>0</v>
      </c>
      <c r="HL101" s="18">
        <f>STGY9[[#This Row],[INS]]</f>
        <v>0</v>
      </c>
      <c r="HM101" s="18">
        <f>IF(STGY9[[#This Row],[WrL]]="Loss", (STGY9[[#This Row],[INS]]*(1 + HP$8/100)), IF(STGY9[[#This Row],[WrL]]="Won", (0), 0))</f>
        <v>0</v>
      </c>
      <c r="HN101" s="18">
        <f>IF(STGY9[[#This Row],[WrL]]="Loss", (STGY9[[#This Row],[PAM]]+STGY9[[#This Row],[LOS-TEN]]), IF(STGY9[[#This Row],[WrL]]="Won", (STGY9[[#This Row],[INS]]), 0))</f>
        <v>0</v>
      </c>
      <c r="HO101" s="18">
        <f>STGY9[[#This Row],[PAPT]]/2</f>
        <v>0</v>
      </c>
      <c r="HP101" s="43">
        <f>IF(STGY9[[#This Row],[SNO]]=0,0,IF(HL$10, IF(STGY9[[#This Row],[INS-TL]]=0, 0, STGY9[[#This Row],[PFT]]/STGY9[[#This Row],[INS-TL]]%), STGY9[[#This Row],[PFT]]/STGY9[[#This Row],[INS-TL]]%))</f>
        <v>-100</v>
      </c>
      <c r="HS101" s="20"/>
      <c r="HT101" s="21"/>
      <c r="HZ101" s="22"/>
      <c r="IB101" s="42">
        <f t="shared" si="20"/>
        <v>86</v>
      </c>
      <c r="IC101" s="12"/>
      <c r="ID101" s="18">
        <f>IF(STGY10[[#This Row],[SNO]]=0,0,IF(STGY10[[#This Row],[SNO]]=1,IJ$8,IF(IL$10, IF(IP100&gt;=IM$8,0,IF(IP100=0,IJ$8,IO100)), IO100)))</f>
        <v>0</v>
      </c>
      <c r="IE101" s="18" t="str">
        <f>IF(MAIN_STGY[[#This Row],[RSLT]]="","", MAIN_STGY[[#This Row],[RSLT]])</f>
        <v/>
      </c>
      <c r="IF10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1" s="18">
        <f>IF(STGY10[[#This Row],[SNO]]=0,0,IF(IL$10, IF(IP100&gt;=IM$8, 0, STGY10[[#This Row],[INS]]+IH100), STGY10[[#This Row],[INS]]+IH100))</f>
        <v>100</v>
      </c>
      <c r="II101" s="18">
        <f>IF(STGY10[[#This Row],[SNO]]=0,0,IF(IL$10, IF(IP100&gt;=IM$8, 0, II100+STGY10[[#This Row],[RTN]]), II100+STGY10[[#This Row],[RTN]]))</f>
        <v>0</v>
      </c>
      <c r="IJ101" s="18">
        <f>STGY10[[#This Row],[RTN-TL]]-STGY10[[#This Row],[INS-TL]]</f>
        <v>-100</v>
      </c>
      <c r="IK101" s="18">
        <f>IF(STGY10[[#This Row],[SNO]]=0,0,IF(IL$10, IF(STGY10[[#This Row],[INS]]=0, 0, IN100), IN100))</f>
        <v>0</v>
      </c>
      <c r="IL101" s="18">
        <f>STGY10[[#This Row],[INS]]</f>
        <v>0</v>
      </c>
      <c r="IM101" s="18">
        <f>IF(STGY10[[#This Row],[WrL]]="Loss", (STGY10[[#This Row],[INS]]*(1 + IP$8/100)), IF(STGY10[[#This Row],[WrL]]="Won", (0), 0))</f>
        <v>0</v>
      </c>
      <c r="IN101" s="18">
        <f>IF(STGY10[[#This Row],[WrL]]="Loss", (STGY10[[#This Row],[PAM]]+STGY10[[#This Row],[LOS-TEN]]), IF(STGY10[[#This Row],[WrL]]="Won", (STGY10[[#This Row],[INS]]), 0))</f>
        <v>0</v>
      </c>
      <c r="IO101" s="18">
        <f>STGY10[[#This Row],[PAPT]]/2</f>
        <v>0</v>
      </c>
      <c r="IP101" s="43">
        <f>IF(STGY10[[#This Row],[SNO]]=0,0,IF(IL$10, IF(STGY10[[#This Row],[INS-TL]]=0, 0, STGY10[[#This Row],[PFT]]/STGY10[[#This Row],[INS-TL]]%), STGY10[[#This Row],[PFT]]/STGY10[[#This Row],[INS-TL]]%))</f>
        <v>-100</v>
      </c>
      <c r="IS101" s="20"/>
      <c r="IT101" s="21"/>
      <c r="IZ101" s="22"/>
    </row>
    <row r="102" spans="2:260" x14ac:dyDescent="0.3">
      <c r="B102" s="89">
        <f t="shared" si="11"/>
        <v>87</v>
      </c>
      <c r="C102" s="12"/>
      <c r="D102" s="18">
        <f>IF(MAIN_STGY[[#This Row],[SNO]]=0,0,IF(MAIN_STGY[[#This Row],[SNO]]=1,J$8,IF(L$10, IF(P101&gt;=M$8,0,IF(P101=0,J$8,O101)), O101)))</f>
        <v>0</v>
      </c>
      <c r="E102" s="12"/>
      <c r="F10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2" s="18">
        <f>IF(MAIN_STGY[[#This Row],[SNO]]=0,0,IF(L$10, IF(P101&gt;=M$8, 0, MAIN_STGY[[#This Row],[INS]]+H101), MAIN_STGY[[#This Row],[INS]]+H101))</f>
        <v>100</v>
      </c>
      <c r="I102" s="18">
        <f>IF(MAIN_STGY[[#This Row],[SNO]]=0,0,IF(L$10, IF(P101&gt;=M$8, 0, I101+MAIN_STGY[[#This Row],[RTN]]), I101+MAIN_STGY[[#This Row],[RTN]]))</f>
        <v>0</v>
      </c>
      <c r="J102" s="18">
        <f>MAIN_STGY[[#This Row],[RTN-TL]]-MAIN_STGY[[#This Row],[INS-TL]]</f>
        <v>-100</v>
      </c>
      <c r="K102" s="18">
        <f>IF(MAIN_STGY[[#This Row],[SNO]]=0,0,IF(L$10, IF(MAIN_STGY[[#This Row],[INS]]=0, 0, N101), N101))</f>
        <v>0</v>
      </c>
      <c r="L102" s="18">
        <f>MAIN_STGY[[#This Row],[INS]]</f>
        <v>0</v>
      </c>
      <c r="M102" s="18">
        <f>IF(MAIN_STGY[[#This Row],[WrL]]="Loss", (MAIN_STGY[[#This Row],[INS]]*(1 + P$8/100)), IF(MAIN_STGY[[#This Row],[WrL]]="Won", (0), 0))</f>
        <v>0</v>
      </c>
      <c r="N102" s="18">
        <f>IF(MAIN_STGY[[#This Row],[WrL]]="Loss", (MAIN_STGY[[#This Row],[PAM]]+MAIN_STGY[[#This Row],[LOS-TEN]]), IF(MAIN_STGY[[#This Row],[WrL]]="Won", (MAIN_STGY[[#This Row],[INS]]), 0))</f>
        <v>0</v>
      </c>
      <c r="O102" s="18">
        <f>MAIN_STGY[[#This Row],[PAPT]]/2</f>
        <v>0</v>
      </c>
      <c r="P10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02" s="22"/>
      <c r="AB102" s="42">
        <f t="shared" si="12"/>
        <v>87</v>
      </c>
      <c r="AC102" s="12"/>
      <c r="AD102" s="18">
        <f>IF(STGY2[[#This Row],[SNO]]=0,0,IF(STGY2[[#This Row],[SNO]]=1,AJ$8,IF(AL$10, IF(AP101&gt;=AM$8,0,IF(AP101=0,AJ$8,AO101)), AO101)))</f>
        <v>0</v>
      </c>
      <c r="AE102" s="18" t="str">
        <f>IF(MAIN_STGY[[#This Row],[RSLT]]="","", MAIN_STGY[[#This Row],[RSLT]])</f>
        <v/>
      </c>
      <c r="AF10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2" s="18">
        <f>IF(STGY2[[#This Row],[SNO]]=0,0,IF(AL$10, IF(AP101&gt;=AM$8, 0, STGY2[[#This Row],[INS]]+AH101), STGY2[[#This Row],[INS]]+AH101))</f>
        <v>100</v>
      </c>
      <c r="AI102" s="18">
        <f>IF(STGY2[[#This Row],[SNO]]=0,0,IF(AL$10, IF(AP101&gt;=AM$8, 0, AI101+STGY2[[#This Row],[RTN]]), AI101+STGY2[[#This Row],[RTN]]))</f>
        <v>0</v>
      </c>
      <c r="AJ102" s="18">
        <f>STGY2[[#This Row],[RTN-TL]]-STGY2[[#This Row],[INS-TL]]</f>
        <v>-100</v>
      </c>
      <c r="AK102" s="18">
        <f>IF(STGY2[[#This Row],[SNO]]=0,0,IF(AL$10, IF(STGY2[[#This Row],[INS]]=0, 0, AN101), AN101))</f>
        <v>0</v>
      </c>
      <c r="AL102" s="18">
        <f>STGY2[[#This Row],[INS]]</f>
        <v>0</v>
      </c>
      <c r="AM102" s="18">
        <f>IF(STGY2[[#This Row],[WrL]]="Loss", (STGY2[[#This Row],[INS]]*(1 + AP$8/100)), IF(STGY2[[#This Row],[WrL]]="Won", (0), 0))</f>
        <v>0</v>
      </c>
      <c r="AN102" s="18">
        <f>IF(STGY2[[#This Row],[WrL]]="Loss", (STGY2[[#This Row],[PAM]]+STGY2[[#This Row],[LOS-TEN]]), IF(STGY2[[#This Row],[WrL]]="Won", (STGY2[[#This Row],[INS]]), 0))</f>
        <v>0</v>
      </c>
      <c r="AO102" s="18">
        <f>STGY2[[#This Row],[PAPT]]/2</f>
        <v>0</v>
      </c>
      <c r="AP102" s="43">
        <f>IF(STGY2[[#This Row],[SNO]]=0,0,IF(AL$10, IF(STGY2[[#This Row],[INS-TL]]=0, 0, STGY2[[#This Row],[PFT]]/STGY2[[#This Row],[INS-TL]]%), STGY2[[#This Row],[PFT]]/STGY2[[#This Row],[INS-TL]]%))</f>
        <v>-100</v>
      </c>
      <c r="AS102" s="20"/>
      <c r="AT102" s="21"/>
      <c r="AZ102" s="22"/>
      <c r="BB102" s="42">
        <f t="shared" si="13"/>
        <v>87</v>
      </c>
      <c r="BC102" s="12"/>
      <c r="BD102" s="18">
        <f>IF(STGY3[[#This Row],[SNO]]=0,0,IF(STGY3[[#This Row],[SNO]]=1,BJ$8,IF(BL$10, IF(BP101&gt;=BM$8,0,IF(BP101=0,BJ$8,BO101)), BO101)))</f>
        <v>0</v>
      </c>
      <c r="BE102" s="18" t="str">
        <f>IF(MAIN_STGY[[#This Row],[RSLT]]="","", MAIN_STGY[[#This Row],[RSLT]])</f>
        <v/>
      </c>
      <c r="BF10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2" s="18">
        <f>IF(STGY3[[#This Row],[SNO]]=0,0,IF(BL$10, IF(BP101&gt;=BM$8, 0, STGY3[[#This Row],[INS]]+BH101), STGY3[[#This Row],[INS]]+BH101))</f>
        <v>100</v>
      </c>
      <c r="BI102" s="18">
        <f>IF(STGY3[[#This Row],[SNO]]=0,0,IF(BL$10, IF(BP101&gt;=BM$8, 0, BI101+STGY3[[#This Row],[RTN]]), BI101+STGY3[[#This Row],[RTN]]))</f>
        <v>0</v>
      </c>
      <c r="BJ102" s="18">
        <f>STGY3[[#This Row],[RTN-TL]]-STGY3[[#This Row],[INS-TL]]</f>
        <v>-100</v>
      </c>
      <c r="BK102" s="18">
        <f>IF(STGY3[[#This Row],[SNO]]=0,0,IF(BL$10, IF(STGY3[[#This Row],[INS]]=0, 0, BN101), BN101))</f>
        <v>0</v>
      </c>
      <c r="BL102" s="18">
        <f>STGY3[[#This Row],[INS]]</f>
        <v>0</v>
      </c>
      <c r="BM102" s="18">
        <f>IF(STGY3[[#This Row],[WrL]]="Loss", (STGY3[[#This Row],[INS]]*(1 + BP$8/100)), IF(STGY3[[#This Row],[WrL]]="Won", (0), 0))</f>
        <v>0</v>
      </c>
      <c r="BN102" s="18">
        <f>IF(STGY3[[#This Row],[WrL]]="Loss", (STGY3[[#This Row],[PAM]]+STGY3[[#This Row],[LOS-TEN]]), IF(STGY3[[#This Row],[WrL]]="Won", (STGY3[[#This Row],[INS]]), 0))</f>
        <v>0</v>
      </c>
      <c r="BO102" s="18">
        <f>STGY3[[#This Row],[PAPT]]/2</f>
        <v>0</v>
      </c>
      <c r="BP102" s="43">
        <f>IF(STGY3[[#This Row],[SNO]]=0,0,IF(BL$10, IF(STGY3[[#This Row],[INS-TL]]=0, 0, STGY3[[#This Row],[PFT]]/STGY3[[#This Row],[INS-TL]]%), STGY3[[#This Row],[PFT]]/STGY3[[#This Row],[INS-TL]]%))</f>
        <v>-100</v>
      </c>
      <c r="BS102" s="20"/>
      <c r="BT102" s="21"/>
      <c r="BZ102" s="22"/>
      <c r="CB102" s="42">
        <f t="shared" si="14"/>
        <v>87</v>
      </c>
      <c r="CC102" s="12"/>
      <c r="CD102" s="18">
        <f>IF(STGY4[[#This Row],[SNO]]=0,0,IF(STGY4[[#This Row],[SNO]]=1,CJ$8,IF(CL$10, IF(CP101&gt;=CM$8,0,IF(CP101=0,CJ$8,CO101)), CO101)))</f>
        <v>0</v>
      </c>
      <c r="CE102" s="18" t="str">
        <f>IF(MAIN_STGY[[#This Row],[RSLT]]="","", MAIN_STGY[[#This Row],[RSLT]])</f>
        <v/>
      </c>
      <c r="CF10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2" s="18">
        <f>IF(STGY4[[#This Row],[SNO]]=0,0,IF(CL$10, IF(CP101&gt;=CM$8, 0, STGY4[[#This Row],[INS]]+CH101), STGY4[[#This Row],[INS]]+CH101))</f>
        <v>100</v>
      </c>
      <c r="CI102" s="18">
        <f>IF(STGY4[[#This Row],[SNO]]=0,0,IF(CL$10, IF(CP101&gt;=CM$8, 0, CI101+STGY4[[#This Row],[RTN]]), CI101+STGY4[[#This Row],[RTN]]))</f>
        <v>0</v>
      </c>
      <c r="CJ102" s="18">
        <f>STGY4[[#This Row],[RTN-TL]]-STGY4[[#This Row],[INS-TL]]</f>
        <v>-100</v>
      </c>
      <c r="CK102" s="18">
        <f>IF(STGY4[[#This Row],[SNO]]=0,0,IF(CL$10, IF(STGY4[[#This Row],[INS]]=0, 0, CN101), CN101))</f>
        <v>0</v>
      </c>
      <c r="CL102" s="18">
        <f>STGY4[[#This Row],[INS]]</f>
        <v>0</v>
      </c>
      <c r="CM102" s="18">
        <f>IF(STGY4[[#This Row],[WrL]]="Loss", (STGY4[[#This Row],[INS]]*(1 + CP$8/100)), IF(STGY4[[#This Row],[WrL]]="Won", (0), 0))</f>
        <v>0</v>
      </c>
      <c r="CN102" s="18">
        <f>IF(STGY4[[#This Row],[WrL]]="Loss", (STGY4[[#This Row],[PAM]]+STGY4[[#This Row],[LOS-TEN]]), IF(STGY4[[#This Row],[WrL]]="Won", (STGY4[[#This Row],[INS]]), 0))</f>
        <v>0</v>
      </c>
      <c r="CO102" s="18">
        <f>STGY4[[#This Row],[PAPT]]/2</f>
        <v>0</v>
      </c>
      <c r="CP102" s="43">
        <f>IF(STGY4[[#This Row],[SNO]]=0,0,IF(CL$10, IF(STGY4[[#This Row],[INS-TL]]=0, 0, STGY4[[#This Row],[PFT]]/STGY4[[#This Row],[INS-TL]]%), STGY4[[#This Row],[PFT]]/STGY4[[#This Row],[INS-TL]]%))</f>
        <v>-100</v>
      </c>
      <c r="CS102" s="20"/>
      <c r="CT102" s="21"/>
      <c r="CZ102" s="22"/>
      <c r="DB102" s="42">
        <f t="shared" si="15"/>
        <v>87</v>
      </c>
      <c r="DC102" s="12"/>
      <c r="DD102" s="18">
        <f>IF(STGY5[[#This Row],[SNO]]=0,0,IF(STGY5[[#This Row],[SNO]]=1,DJ$8,IF(DL$10, IF(DP101&gt;=DM$8,0,IF(DP101=0,DJ$8,DO101)), DO101)))</f>
        <v>0</v>
      </c>
      <c r="DE102" s="18" t="str">
        <f>IF(MAIN_STGY[[#This Row],[RSLT]]="","", MAIN_STGY[[#This Row],[RSLT]])</f>
        <v/>
      </c>
      <c r="DF10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2" s="18">
        <f>IF(STGY5[[#This Row],[SNO]]=0,0,IF(DL$10, IF(DP101&gt;=DM$8, 0, STGY5[[#This Row],[INS]]+DH101), STGY5[[#This Row],[INS]]+DH101))</f>
        <v>100</v>
      </c>
      <c r="DI102" s="18">
        <f>IF(STGY5[[#This Row],[SNO]]=0,0,IF(DL$10, IF(DP101&gt;=DM$8, 0, DI101+STGY5[[#This Row],[RTN]]), DI101+STGY5[[#This Row],[RTN]]))</f>
        <v>0</v>
      </c>
      <c r="DJ102" s="18">
        <f>STGY5[[#This Row],[RTN-TL]]-STGY5[[#This Row],[INS-TL]]</f>
        <v>-100</v>
      </c>
      <c r="DK102" s="18">
        <f>IF(STGY5[[#This Row],[SNO]]=0,0,IF(DL$10, IF(STGY5[[#This Row],[INS]]=0, 0, DN101), DN101))</f>
        <v>0</v>
      </c>
      <c r="DL102" s="18">
        <f>STGY5[[#This Row],[INS]]</f>
        <v>0</v>
      </c>
      <c r="DM102" s="18">
        <f>IF(STGY5[[#This Row],[WrL]]="Loss", (STGY5[[#This Row],[INS]]*(1 + DP$8/100)), IF(STGY5[[#This Row],[WrL]]="Won", (0), 0))</f>
        <v>0</v>
      </c>
      <c r="DN102" s="18">
        <f>IF(STGY5[[#This Row],[WrL]]="Loss", (STGY5[[#This Row],[PAM]]+STGY5[[#This Row],[LOS-TEN]]), IF(STGY5[[#This Row],[WrL]]="Won", (STGY5[[#This Row],[INS]]), 0))</f>
        <v>0</v>
      </c>
      <c r="DO102" s="18">
        <f>STGY5[[#This Row],[PAPT]]/2</f>
        <v>0</v>
      </c>
      <c r="DP102" s="43">
        <f>IF(STGY5[[#This Row],[SNO]]=0,0,IF(DL$10, IF(STGY5[[#This Row],[INS-TL]]=0, 0, STGY5[[#This Row],[PFT]]/STGY5[[#This Row],[INS-TL]]%), STGY5[[#This Row],[PFT]]/STGY5[[#This Row],[INS-TL]]%))</f>
        <v>-100</v>
      </c>
      <c r="DS102" s="20"/>
      <c r="DT102" s="21"/>
      <c r="DZ102" s="22"/>
      <c r="EB102" s="42">
        <f t="shared" si="16"/>
        <v>87</v>
      </c>
      <c r="EC102" s="12"/>
      <c r="ED102" s="18">
        <f>IF(STGY6[[#This Row],[SNO]]=0,0,IF(STGY6[[#This Row],[SNO]]=1,EJ$8,IF(EL$10, IF(EP101&gt;=EM$8,0,IF(EP101=0,EJ$8,EO101)), EO101)))</f>
        <v>0</v>
      </c>
      <c r="EE102" s="18" t="str">
        <f>IF(MAIN_STGY[[#This Row],[RSLT]]="","", MAIN_STGY[[#This Row],[RSLT]])</f>
        <v/>
      </c>
      <c r="EF10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2" s="18">
        <f>IF(STGY6[[#This Row],[SNO]]=0,0,IF(EL$10, IF(EP101&gt;=EM$8, 0, STGY6[[#This Row],[INS]]+EH101), STGY6[[#This Row],[INS]]+EH101))</f>
        <v>100</v>
      </c>
      <c r="EI102" s="18">
        <f>IF(STGY6[[#This Row],[SNO]]=0,0,IF(EL$10, IF(EP101&gt;=EM$8, 0, EI101+STGY6[[#This Row],[RTN]]), EI101+STGY6[[#This Row],[RTN]]))</f>
        <v>0</v>
      </c>
      <c r="EJ102" s="18">
        <f>STGY6[[#This Row],[RTN-TL]]-STGY6[[#This Row],[INS-TL]]</f>
        <v>-100</v>
      </c>
      <c r="EK102" s="18">
        <f>IF(STGY6[[#This Row],[SNO]]=0,0,IF(EL$10, IF(STGY6[[#This Row],[INS]]=0, 0, EN101), EN101))</f>
        <v>0</v>
      </c>
      <c r="EL102" s="18">
        <f>STGY6[[#This Row],[INS]]</f>
        <v>0</v>
      </c>
      <c r="EM102" s="18">
        <f>IF(STGY6[[#This Row],[WrL]]="Loss", (STGY6[[#This Row],[INS]]*(1 + EP$8/100)), IF(STGY6[[#This Row],[WrL]]="Won", (0), 0))</f>
        <v>0</v>
      </c>
      <c r="EN102" s="18">
        <f>IF(STGY6[[#This Row],[WrL]]="Loss", (STGY6[[#This Row],[PAM]]+STGY6[[#This Row],[LOS-TEN]]), IF(STGY6[[#This Row],[WrL]]="Won", (STGY6[[#This Row],[INS]]), 0))</f>
        <v>0</v>
      </c>
      <c r="EO102" s="18">
        <f>STGY6[[#This Row],[PAPT]]/2</f>
        <v>0</v>
      </c>
      <c r="EP102" s="43">
        <f>IF(STGY6[[#This Row],[SNO]]=0,0,IF(EL$10, IF(STGY6[[#This Row],[INS-TL]]=0, 0, STGY6[[#This Row],[PFT]]/STGY6[[#This Row],[INS-TL]]%), STGY6[[#This Row],[PFT]]/STGY6[[#This Row],[INS-TL]]%))</f>
        <v>-100</v>
      </c>
      <c r="ES102" s="20"/>
      <c r="ET102" s="21"/>
      <c r="EZ102" s="22"/>
      <c r="FB102" s="42">
        <f t="shared" si="17"/>
        <v>87</v>
      </c>
      <c r="FC102" s="12"/>
      <c r="FD102" s="18">
        <f>IF(STGY7[[#This Row],[SNO]]=0,0,IF(STGY7[[#This Row],[SNO]]=1,FJ$8,IF(FL$10, IF(FP101&gt;=FM$8,0,IF(FP101=0,FJ$8,FO101)), FO101)))</f>
        <v>0</v>
      </c>
      <c r="FE102" s="18" t="str">
        <f>IF(MAIN_STGY[[#This Row],[RSLT]]="","", MAIN_STGY[[#This Row],[RSLT]])</f>
        <v/>
      </c>
      <c r="FF10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2" s="18">
        <f>IF(STGY7[[#This Row],[SNO]]=0,0,IF(FL$10, IF(FP101&gt;=FM$8, 0, STGY7[[#This Row],[INS]]+FH101), STGY7[[#This Row],[INS]]+FH101))</f>
        <v>100</v>
      </c>
      <c r="FI102" s="18">
        <f>IF(STGY7[[#This Row],[SNO]]=0,0,IF(FL$10, IF(FP101&gt;=FM$8, 0, FI101+STGY7[[#This Row],[RTN]]), FI101+STGY7[[#This Row],[RTN]]))</f>
        <v>0</v>
      </c>
      <c r="FJ102" s="18">
        <f>STGY7[[#This Row],[RTN-TL]]-STGY7[[#This Row],[INS-TL]]</f>
        <v>-100</v>
      </c>
      <c r="FK102" s="18">
        <f>IF(STGY7[[#This Row],[SNO]]=0,0,IF(FL$10, IF(STGY7[[#This Row],[INS]]=0, 0, FN101), FN101))</f>
        <v>0</v>
      </c>
      <c r="FL102" s="18">
        <f>STGY7[[#This Row],[INS]]</f>
        <v>0</v>
      </c>
      <c r="FM102" s="18">
        <f>IF(STGY7[[#This Row],[WrL]]="Loss", (STGY7[[#This Row],[INS]]*(1 + FP$8/100)), IF(STGY7[[#This Row],[WrL]]="Won", (0), 0))</f>
        <v>0</v>
      </c>
      <c r="FN102" s="18">
        <f>IF(STGY7[[#This Row],[WrL]]="Loss", (STGY7[[#This Row],[PAM]]+STGY7[[#This Row],[LOS-TEN]]), IF(STGY7[[#This Row],[WrL]]="Won", (STGY7[[#This Row],[INS]]), 0))</f>
        <v>0</v>
      </c>
      <c r="FO102" s="18">
        <f>STGY7[[#This Row],[PAPT]]/2</f>
        <v>0</v>
      </c>
      <c r="FP102" s="43">
        <f>IF(STGY7[[#This Row],[SNO]]=0,0,IF(FL$10, IF(STGY7[[#This Row],[INS-TL]]=0, 0, STGY7[[#This Row],[PFT]]/STGY7[[#This Row],[INS-TL]]%), STGY7[[#This Row],[PFT]]/STGY7[[#This Row],[INS-TL]]%))</f>
        <v>-100</v>
      </c>
      <c r="FS102" s="20"/>
      <c r="FT102" s="21"/>
      <c r="FZ102" s="22"/>
      <c r="GB102" s="42">
        <f t="shared" si="18"/>
        <v>87</v>
      </c>
      <c r="GC102" s="12"/>
      <c r="GD102" s="18">
        <f>IF(STGY8[[#This Row],[SNO]]=0,0,IF(STGY8[[#This Row],[SNO]]=1,GJ$8,IF(GL$10, IF(GP101&gt;=GM$8,0,IF(GP101=0,GJ$8,GO101)), GO101)))</f>
        <v>0</v>
      </c>
      <c r="GE102" s="18" t="str">
        <f>IF(MAIN_STGY[[#This Row],[RSLT]]="","", MAIN_STGY[[#This Row],[RSLT]])</f>
        <v/>
      </c>
      <c r="GF10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2" s="18">
        <f>IF(STGY8[[#This Row],[SNO]]=0,0,IF(GL$10, IF(GP101&gt;=GM$8, 0, STGY8[[#This Row],[INS]]+GH101), STGY8[[#This Row],[INS]]+GH101))</f>
        <v>100</v>
      </c>
      <c r="GI102" s="18">
        <f>IF(STGY8[[#This Row],[SNO]]=0,0,IF(GL$10, IF(GP101&gt;=GM$8, 0, GI101+STGY8[[#This Row],[RTN]]), GI101+STGY8[[#This Row],[RTN]]))</f>
        <v>0</v>
      </c>
      <c r="GJ102" s="18">
        <f>STGY8[[#This Row],[RTN-TL]]-STGY8[[#This Row],[INS-TL]]</f>
        <v>-100</v>
      </c>
      <c r="GK102" s="18">
        <f>IF(STGY8[[#This Row],[SNO]]=0,0,IF(GL$10, IF(STGY8[[#This Row],[INS]]=0, 0, GN101), GN101))</f>
        <v>0</v>
      </c>
      <c r="GL102" s="18">
        <f>STGY8[[#This Row],[INS]]</f>
        <v>0</v>
      </c>
      <c r="GM102" s="18">
        <f>IF(STGY8[[#This Row],[WrL]]="Loss", (STGY8[[#This Row],[INS]]*(1 + GP$8/100)), IF(STGY8[[#This Row],[WrL]]="Won", (0), 0))</f>
        <v>0</v>
      </c>
      <c r="GN102" s="18">
        <f>IF(STGY8[[#This Row],[WrL]]="Loss", (STGY8[[#This Row],[PAM]]+STGY8[[#This Row],[LOS-TEN]]), IF(STGY8[[#This Row],[WrL]]="Won", (STGY8[[#This Row],[INS]]), 0))</f>
        <v>0</v>
      </c>
      <c r="GO102" s="18">
        <f>STGY8[[#This Row],[PAPT]]/2</f>
        <v>0</v>
      </c>
      <c r="GP102" s="43">
        <f>IF(STGY8[[#This Row],[SNO]]=0,0,IF(GL$10, IF(STGY8[[#This Row],[INS-TL]]=0, 0, STGY8[[#This Row],[PFT]]/STGY8[[#This Row],[INS-TL]]%), STGY8[[#This Row],[PFT]]/STGY8[[#This Row],[INS-TL]]%))</f>
        <v>-100</v>
      </c>
      <c r="GS102" s="20"/>
      <c r="GT102" s="21"/>
      <c r="GZ102" s="22"/>
      <c r="HB102" s="42">
        <f t="shared" si="19"/>
        <v>87</v>
      </c>
      <c r="HC102" s="12"/>
      <c r="HD102" s="18">
        <f>IF(STGY9[[#This Row],[SNO]]=0,0,IF(STGY9[[#This Row],[SNO]]=1,HJ$8,IF(HL$10, IF(HP101&gt;=HM$8,0,IF(HP101=0,HJ$8,HO101)), HO101)))</f>
        <v>0</v>
      </c>
      <c r="HE102" s="18" t="str">
        <f>IF(MAIN_STGY[[#This Row],[RSLT]]="","", MAIN_STGY[[#This Row],[RSLT]])</f>
        <v/>
      </c>
      <c r="HF10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2" s="18">
        <f>IF(STGY9[[#This Row],[SNO]]=0,0,IF(HL$10, IF(HP101&gt;=HM$8, 0, STGY9[[#This Row],[INS]]+HH101), STGY9[[#This Row],[INS]]+HH101))</f>
        <v>100</v>
      </c>
      <c r="HI102" s="18">
        <f>IF(STGY9[[#This Row],[SNO]]=0,0,IF(HL$10, IF(HP101&gt;=HM$8, 0, HI101+STGY9[[#This Row],[RTN]]), HI101+STGY9[[#This Row],[RTN]]))</f>
        <v>0</v>
      </c>
      <c r="HJ102" s="18">
        <f>STGY9[[#This Row],[RTN-TL]]-STGY9[[#This Row],[INS-TL]]</f>
        <v>-100</v>
      </c>
      <c r="HK102" s="18">
        <f>IF(STGY9[[#This Row],[SNO]]=0,0,IF(HL$10, IF(STGY9[[#This Row],[INS]]=0, 0, HN101), HN101))</f>
        <v>0</v>
      </c>
      <c r="HL102" s="18">
        <f>STGY9[[#This Row],[INS]]</f>
        <v>0</v>
      </c>
      <c r="HM102" s="18">
        <f>IF(STGY9[[#This Row],[WrL]]="Loss", (STGY9[[#This Row],[INS]]*(1 + HP$8/100)), IF(STGY9[[#This Row],[WrL]]="Won", (0), 0))</f>
        <v>0</v>
      </c>
      <c r="HN102" s="18">
        <f>IF(STGY9[[#This Row],[WrL]]="Loss", (STGY9[[#This Row],[PAM]]+STGY9[[#This Row],[LOS-TEN]]), IF(STGY9[[#This Row],[WrL]]="Won", (STGY9[[#This Row],[INS]]), 0))</f>
        <v>0</v>
      </c>
      <c r="HO102" s="18">
        <f>STGY9[[#This Row],[PAPT]]/2</f>
        <v>0</v>
      </c>
      <c r="HP102" s="43">
        <f>IF(STGY9[[#This Row],[SNO]]=0,0,IF(HL$10, IF(STGY9[[#This Row],[INS-TL]]=0, 0, STGY9[[#This Row],[PFT]]/STGY9[[#This Row],[INS-TL]]%), STGY9[[#This Row],[PFT]]/STGY9[[#This Row],[INS-TL]]%))</f>
        <v>-100</v>
      </c>
      <c r="HS102" s="20"/>
      <c r="HT102" s="21"/>
      <c r="HZ102" s="22"/>
      <c r="IB102" s="42">
        <f t="shared" si="20"/>
        <v>87</v>
      </c>
      <c r="IC102" s="12"/>
      <c r="ID102" s="18">
        <f>IF(STGY10[[#This Row],[SNO]]=0,0,IF(STGY10[[#This Row],[SNO]]=1,IJ$8,IF(IL$10, IF(IP101&gt;=IM$8,0,IF(IP101=0,IJ$8,IO101)), IO101)))</f>
        <v>0</v>
      </c>
      <c r="IE102" s="18" t="str">
        <f>IF(MAIN_STGY[[#This Row],[RSLT]]="","", MAIN_STGY[[#This Row],[RSLT]])</f>
        <v/>
      </c>
      <c r="IF10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2" s="18">
        <f>IF(STGY10[[#This Row],[SNO]]=0,0,IF(IL$10, IF(IP101&gt;=IM$8, 0, STGY10[[#This Row],[INS]]+IH101), STGY10[[#This Row],[INS]]+IH101))</f>
        <v>100</v>
      </c>
      <c r="II102" s="18">
        <f>IF(STGY10[[#This Row],[SNO]]=0,0,IF(IL$10, IF(IP101&gt;=IM$8, 0, II101+STGY10[[#This Row],[RTN]]), II101+STGY10[[#This Row],[RTN]]))</f>
        <v>0</v>
      </c>
      <c r="IJ102" s="18">
        <f>STGY10[[#This Row],[RTN-TL]]-STGY10[[#This Row],[INS-TL]]</f>
        <v>-100</v>
      </c>
      <c r="IK102" s="18">
        <f>IF(STGY10[[#This Row],[SNO]]=0,0,IF(IL$10, IF(STGY10[[#This Row],[INS]]=0, 0, IN101), IN101))</f>
        <v>0</v>
      </c>
      <c r="IL102" s="18">
        <f>STGY10[[#This Row],[INS]]</f>
        <v>0</v>
      </c>
      <c r="IM102" s="18">
        <f>IF(STGY10[[#This Row],[WrL]]="Loss", (STGY10[[#This Row],[INS]]*(1 + IP$8/100)), IF(STGY10[[#This Row],[WrL]]="Won", (0), 0))</f>
        <v>0</v>
      </c>
      <c r="IN102" s="18">
        <f>IF(STGY10[[#This Row],[WrL]]="Loss", (STGY10[[#This Row],[PAM]]+STGY10[[#This Row],[LOS-TEN]]), IF(STGY10[[#This Row],[WrL]]="Won", (STGY10[[#This Row],[INS]]), 0))</f>
        <v>0</v>
      </c>
      <c r="IO102" s="18">
        <f>STGY10[[#This Row],[PAPT]]/2</f>
        <v>0</v>
      </c>
      <c r="IP102" s="43">
        <f>IF(STGY10[[#This Row],[SNO]]=0,0,IF(IL$10, IF(STGY10[[#This Row],[INS-TL]]=0, 0, STGY10[[#This Row],[PFT]]/STGY10[[#This Row],[INS-TL]]%), STGY10[[#This Row],[PFT]]/STGY10[[#This Row],[INS-TL]]%))</f>
        <v>-100</v>
      </c>
      <c r="IS102" s="20"/>
      <c r="IT102" s="21"/>
      <c r="IZ102" s="22"/>
    </row>
    <row r="103" spans="2:260" x14ac:dyDescent="0.3">
      <c r="B103" s="89">
        <f t="shared" si="11"/>
        <v>88</v>
      </c>
      <c r="C103" s="12"/>
      <c r="D103" s="18">
        <f>IF(MAIN_STGY[[#This Row],[SNO]]=0,0,IF(MAIN_STGY[[#This Row],[SNO]]=1,J$8,IF(L$10, IF(P102&gt;=M$8,0,IF(P102=0,J$8,O102)), O102)))</f>
        <v>0</v>
      </c>
      <c r="E103" s="12"/>
      <c r="F10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3" s="18">
        <f>IF(MAIN_STGY[[#This Row],[SNO]]=0,0,IF(L$10, IF(P102&gt;=M$8, 0, MAIN_STGY[[#This Row],[INS]]+H102), MAIN_STGY[[#This Row],[INS]]+H102))</f>
        <v>100</v>
      </c>
      <c r="I103" s="18">
        <f>IF(MAIN_STGY[[#This Row],[SNO]]=0,0,IF(L$10, IF(P102&gt;=M$8, 0, I102+MAIN_STGY[[#This Row],[RTN]]), I102+MAIN_STGY[[#This Row],[RTN]]))</f>
        <v>0</v>
      </c>
      <c r="J103" s="18">
        <f>MAIN_STGY[[#This Row],[RTN-TL]]-MAIN_STGY[[#This Row],[INS-TL]]</f>
        <v>-100</v>
      </c>
      <c r="K103" s="18">
        <f>IF(MAIN_STGY[[#This Row],[SNO]]=0,0,IF(L$10, IF(MAIN_STGY[[#This Row],[INS]]=0, 0, N102), N102))</f>
        <v>0</v>
      </c>
      <c r="L103" s="18">
        <f>MAIN_STGY[[#This Row],[INS]]</f>
        <v>0</v>
      </c>
      <c r="M103" s="18">
        <f>IF(MAIN_STGY[[#This Row],[WrL]]="Loss", (MAIN_STGY[[#This Row],[INS]]*(1 + P$8/100)), IF(MAIN_STGY[[#This Row],[WrL]]="Won", (0), 0))</f>
        <v>0</v>
      </c>
      <c r="N103" s="18">
        <f>IF(MAIN_STGY[[#This Row],[WrL]]="Loss", (MAIN_STGY[[#This Row],[PAM]]+MAIN_STGY[[#This Row],[LOS-TEN]]), IF(MAIN_STGY[[#This Row],[WrL]]="Won", (MAIN_STGY[[#This Row],[INS]]), 0))</f>
        <v>0</v>
      </c>
      <c r="O103" s="18">
        <f>MAIN_STGY[[#This Row],[PAPT]]/2</f>
        <v>0</v>
      </c>
      <c r="P10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03" s="22"/>
      <c r="AB103" s="42">
        <f t="shared" si="12"/>
        <v>88</v>
      </c>
      <c r="AC103" s="12"/>
      <c r="AD103" s="18">
        <f>IF(STGY2[[#This Row],[SNO]]=0,0,IF(STGY2[[#This Row],[SNO]]=1,AJ$8,IF(AL$10, IF(AP102&gt;=AM$8,0,IF(AP102=0,AJ$8,AO102)), AO102)))</f>
        <v>0</v>
      </c>
      <c r="AE103" s="18" t="str">
        <f>IF(MAIN_STGY[[#This Row],[RSLT]]="","", MAIN_STGY[[#This Row],[RSLT]])</f>
        <v/>
      </c>
      <c r="AF10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3" s="18">
        <f>IF(STGY2[[#This Row],[SNO]]=0,0,IF(AL$10, IF(AP102&gt;=AM$8, 0, STGY2[[#This Row],[INS]]+AH102), STGY2[[#This Row],[INS]]+AH102))</f>
        <v>100</v>
      </c>
      <c r="AI103" s="18">
        <f>IF(STGY2[[#This Row],[SNO]]=0,0,IF(AL$10, IF(AP102&gt;=AM$8, 0, AI102+STGY2[[#This Row],[RTN]]), AI102+STGY2[[#This Row],[RTN]]))</f>
        <v>0</v>
      </c>
      <c r="AJ103" s="18">
        <f>STGY2[[#This Row],[RTN-TL]]-STGY2[[#This Row],[INS-TL]]</f>
        <v>-100</v>
      </c>
      <c r="AK103" s="18">
        <f>IF(STGY2[[#This Row],[SNO]]=0,0,IF(AL$10, IF(STGY2[[#This Row],[INS]]=0, 0, AN102), AN102))</f>
        <v>0</v>
      </c>
      <c r="AL103" s="18">
        <f>STGY2[[#This Row],[INS]]</f>
        <v>0</v>
      </c>
      <c r="AM103" s="18">
        <f>IF(STGY2[[#This Row],[WrL]]="Loss", (STGY2[[#This Row],[INS]]*(1 + AP$8/100)), IF(STGY2[[#This Row],[WrL]]="Won", (0), 0))</f>
        <v>0</v>
      </c>
      <c r="AN103" s="18">
        <f>IF(STGY2[[#This Row],[WrL]]="Loss", (STGY2[[#This Row],[PAM]]+STGY2[[#This Row],[LOS-TEN]]), IF(STGY2[[#This Row],[WrL]]="Won", (STGY2[[#This Row],[INS]]), 0))</f>
        <v>0</v>
      </c>
      <c r="AO103" s="18">
        <f>STGY2[[#This Row],[PAPT]]/2</f>
        <v>0</v>
      </c>
      <c r="AP103" s="43">
        <f>IF(STGY2[[#This Row],[SNO]]=0,0,IF(AL$10, IF(STGY2[[#This Row],[INS-TL]]=0, 0, STGY2[[#This Row],[PFT]]/STGY2[[#This Row],[INS-TL]]%), STGY2[[#This Row],[PFT]]/STGY2[[#This Row],[INS-TL]]%))</f>
        <v>-100</v>
      </c>
      <c r="AS103" s="20"/>
      <c r="AT103" s="21"/>
      <c r="AZ103" s="22"/>
      <c r="BB103" s="42">
        <f t="shared" si="13"/>
        <v>88</v>
      </c>
      <c r="BC103" s="12"/>
      <c r="BD103" s="18">
        <f>IF(STGY3[[#This Row],[SNO]]=0,0,IF(STGY3[[#This Row],[SNO]]=1,BJ$8,IF(BL$10, IF(BP102&gt;=BM$8,0,IF(BP102=0,BJ$8,BO102)), BO102)))</f>
        <v>0</v>
      </c>
      <c r="BE103" s="18" t="str">
        <f>IF(MAIN_STGY[[#This Row],[RSLT]]="","", MAIN_STGY[[#This Row],[RSLT]])</f>
        <v/>
      </c>
      <c r="BF10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3" s="18">
        <f>IF(STGY3[[#This Row],[SNO]]=0,0,IF(BL$10, IF(BP102&gt;=BM$8, 0, STGY3[[#This Row],[INS]]+BH102), STGY3[[#This Row],[INS]]+BH102))</f>
        <v>100</v>
      </c>
      <c r="BI103" s="18">
        <f>IF(STGY3[[#This Row],[SNO]]=0,0,IF(BL$10, IF(BP102&gt;=BM$8, 0, BI102+STGY3[[#This Row],[RTN]]), BI102+STGY3[[#This Row],[RTN]]))</f>
        <v>0</v>
      </c>
      <c r="BJ103" s="18">
        <f>STGY3[[#This Row],[RTN-TL]]-STGY3[[#This Row],[INS-TL]]</f>
        <v>-100</v>
      </c>
      <c r="BK103" s="18">
        <f>IF(STGY3[[#This Row],[SNO]]=0,0,IF(BL$10, IF(STGY3[[#This Row],[INS]]=0, 0, BN102), BN102))</f>
        <v>0</v>
      </c>
      <c r="BL103" s="18">
        <f>STGY3[[#This Row],[INS]]</f>
        <v>0</v>
      </c>
      <c r="BM103" s="18">
        <f>IF(STGY3[[#This Row],[WrL]]="Loss", (STGY3[[#This Row],[INS]]*(1 + BP$8/100)), IF(STGY3[[#This Row],[WrL]]="Won", (0), 0))</f>
        <v>0</v>
      </c>
      <c r="BN103" s="18">
        <f>IF(STGY3[[#This Row],[WrL]]="Loss", (STGY3[[#This Row],[PAM]]+STGY3[[#This Row],[LOS-TEN]]), IF(STGY3[[#This Row],[WrL]]="Won", (STGY3[[#This Row],[INS]]), 0))</f>
        <v>0</v>
      </c>
      <c r="BO103" s="18">
        <f>STGY3[[#This Row],[PAPT]]/2</f>
        <v>0</v>
      </c>
      <c r="BP103" s="43">
        <f>IF(STGY3[[#This Row],[SNO]]=0,0,IF(BL$10, IF(STGY3[[#This Row],[INS-TL]]=0, 0, STGY3[[#This Row],[PFT]]/STGY3[[#This Row],[INS-TL]]%), STGY3[[#This Row],[PFT]]/STGY3[[#This Row],[INS-TL]]%))</f>
        <v>-100</v>
      </c>
      <c r="BS103" s="20"/>
      <c r="BT103" s="21"/>
      <c r="BZ103" s="22"/>
      <c r="CB103" s="42">
        <f t="shared" si="14"/>
        <v>88</v>
      </c>
      <c r="CC103" s="12"/>
      <c r="CD103" s="18">
        <f>IF(STGY4[[#This Row],[SNO]]=0,0,IF(STGY4[[#This Row],[SNO]]=1,CJ$8,IF(CL$10, IF(CP102&gt;=CM$8,0,IF(CP102=0,CJ$8,CO102)), CO102)))</f>
        <v>0</v>
      </c>
      <c r="CE103" s="18" t="str">
        <f>IF(MAIN_STGY[[#This Row],[RSLT]]="","", MAIN_STGY[[#This Row],[RSLT]])</f>
        <v/>
      </c>
      <c r="CF10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3" s="18">
        <f>IF(STGY4[[#This Row],[SNO]]=0,0,IF(CL$10, IF(CP102&gt;=CM$8, 0, STGY4[[#This Row],[INS]]+CH102), STGY4[[#This Row],[INS]]+CH102))</f>
        <v>100</v>
      </c>
      <c r="CI103" s="18">
        <f>IF(STGY4[[#This Row],[SNO]]=0,0,IF(CL$10, IF(CP102&gt;=CM$8, 0, CI102+STGY4[[#This Row],[RTN]]), CI102+STGY4[[#This Row],[RTN]]))</f>
        <v>0</v>
      </c>
      <c r="CJ103" s="18">
        <f>STGY4[[#This Row],[RTN-TL]]-STGY4[[#This Row],[INS-TL]]</f>
        <v>-100</v>
      </c>
      <c r="CK103" s="18">
        <f>IF(STGY4[[#This Row],[SNO]]=0,0,IF(CL$10, IF(STGY4[[#This Row],[INS]]=0, 0, CN102), CN102))</f>
        <v>0</v>
      </c>
      <c r="CL103" s="18">
        <f>STGY4[[#This Row],[INS]]</f>
        <v>0</v>
      </c>
      <c r="CM103" s="18">
        <f>IF(STGY4[[#This Row],[WrL]]="Loss", (STGY4[[#This Row],[INS]]*(1 + CP$8/100)), IF(STGY4[[#This Row],[WrL]]="Won", (0), 0))</f>
        <v>0</v>
      </c>
      <c r="CN103" s="18">
        <f>IF(STGY4[[#This Row],[WrL]]="Loss", (STGY4[[#This Row],[PAM]]+STGY4[[#This Row],[LOS-TEN]]), IF(STGY4[[#This Row],[WrL]]="Won", (STGY4[[#This Row],[INS]]), 0))</f>
        <v>0</v>
      </c>
      <c r="CO103" s="18">
        <f>STGY4[[#This Row],[PAPT]]/2</f>
        <v>0</v>
      </c>
      <c r="CP103" s="43">
        <f>IF(STGY4[[#This Row],[SNO]]=0,0,IF(CL$10, IF(STGY4[[#This Row],[INS-TL]]=0, 0, STGY4[[#This Row],[PFT]]/STGY4[[#This Row],[INS-TL]]%), STGY4[[#This Row],[PFT]]/STGY4[[#This Row],[INS-TL]]%))</f>
        <v>-100</v>
      </c>
      <c r="CS103" s="20"/>
      <c r="CT103" s="21"/>
      <c r="CZ103" s="22"/>
      <c r="DB103" s="42">
        <f t="shared" si="15"/>
        <v>88</v>
      </c>
      <c r="DC103" s="12"/>
      <c r="DD103" s="18">
        <f>IF(STGY5[[#This Row],[SNO]]=0,0,IF(STGY5[[#This Row],[SNO]]=1,DJ$8,IF(DL$10, IF(DP102&gt;=DM$8,0,IF(DP102=0,DJ$8,DO102)), DO102)))</f>
        <v>0</v>
      </c>
      <c r="DE103" s="18" t="str">
        <f>IF(MAIN_STGY[[#This Row],[RSLT]]="","", MAIN_STGY[[#This Row],[RSLT]])</f>
        <v/>
      </c>
      <c r="DF10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3" s="18">
        <f>IF(STGY5[[#This Row],[SNO]]=0,0,IF(DL$10, IF(DP102&gt;=DM$8, 0, STGY5[[#This Row],[INS]]+DH102), STGY5[[#This Row],[INS]]+DH102))</f>
        <v>100</v>
      </c>
      <c r="DI103" s="18">
        <f>IF(STGY5[[#This Row],[SNO]]=0,0,IF(DL$10, IF(DP102&gt;=DM$8, 0, DI102+STGY5[[#This Row],[RTN]]), DI102+STGY5[[#This Row],[RTN]]))</f>
        <v>0</v>
      </c>
      <c r="DJ103" s="18">
        <f>STGY5[[#This Row],[RTN-TL]]-STGY5[[#This Row],[INS-TL]]</f>
        <v>-100</v>
      </c>
      <c r="DK103" s="18">
        <f>IF(STGY5[[#This Row],[SNO]]=0,0,IF(DL$10, IF(STGY5[[#This Row],[INS]]=0, 0, DN102), DN102))</f>
        <v>0</v>
      </c>
      <c r="DL103" s="18">
        <f>STGY5[[#This Row],[INS]]</f>
        <v>0</v>
      </c>
      <c r="DM103" s="18">
        <f>IF(STGY5[[#This Row],[WrL]]="Loss", (STGY5[[#This Row],[INS]]*(1 + DP$8/100)), IF(STGY5[[#This Row],[WrL]]="Won", (0), 0))</f>
        <v>0</v>
      </c>
      <c r="DN103" s="18">
        <f>IF(STGY5[[#This Row],[WrL]]="Loss", (STGY5[[#This Row],[PAM]]+STGY5[[#This Row],[LOS-TEN]]), IF(STGY5[[#This Row],[WrL]]="Won", (STGY5[[#This Row],[INS]]), 0))</f>
        <v>0</v>
      </c>
      <c r="DO103" s="18">
        <f>STGY5[[#This Row],[PAPT]]/2</f>
        <v>0</v>
      </c>
      <c r="DP103" s="43">
        <f>IF(STGY5[[#This Row],[SNO]]=0,0,IF(DL$10, IF(STGY5[[#This Row],[INS-TL]]=0, 0, STGY5[[#This Row],[PFT]]/STGY5[[#This Row],[INS-TL]]%), STGY5[[#This Row],[PFT]]/STGY5[[#This Row],[INS-TL]]%))</f>
        <v>-100</v>
      </c>
      <c r="DS103" s="20"/>
      <c r="DT103" s="21"/>
      <c r="DZ103" s="22"/>
      <c r="EB103" s="42">
        <f t="shared" si="16"/>
        <v>88</v>
      </c>
      <c r="EC103" s="12"/>
      <c r="ED103" s="18">
        <f>IF(STGY6[[#This Row],[SNO]]=0,0,IF(STGY6[[#This Row],[SNO]]=1,EJ$8,IF(EL$10, IF(EP102&gt;=EM$8,0,IF(EP102=0,EJ$8,EO102)), EO102)))</f>
        <v>0</v>
      </c>
      <c r="EE103" s="18" t="str">
        <f>IF(MAIN_STGY[[#This Row],[RSLT]]="","", MAIN_STGY[[#This Row],[RSLT]])</f>
        <v/>
      </c>
      <c r="EF10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3" s="18">
        <f>IF(STGY6[[#This Row],[SNO]]=0,0,IF(EL$10, IF(EP102&gt;=EM$8, 0, STGY6[[#This Row],[INS]]+EH102), STGY6[[#This Row],[INS]]+EH102))</f>
        <v>100</v>
      </c>
      <c r="EI103" s="18">
        <f>IF(STGY6[[#This Row],[SNO]]=0,0,IF(EL$10, IF(EP102&gt;=EM$8, 0, EI102+STGY6[[#This Row],[RTN]]), EI102+STGY6[[#This Row],[RTN]]))</f>
        <v>0</v>
      </c>
      <c r="EJ103" s="18">
        <f>STGY6[[#This Row],[RTN-TL]]-STGY6[[#This Row],[INS-TL]]</f>
        <v>-100</v>
      </c>
      <c r="EK103" s="18">
        <f>IF(STGY6[[#This Row],[SNO]]=0,0,IF(EL$10, IF(STGY6[[#This Row],[INS]]=0, 0, EN102), EN102))</f>
        <v>0</v>
      </c>
      <c r="EL103" s="18">
        <f>STGY6[[#This Row],[INS]]</f>
        <v>0</v>
      </c>
      <c r="EM103" s="18">
        <f>IF(STGY6[[#This Row],[WrL]]="Loss", (STGY6[[#This Row],[INS]]*(1 + EP$8/100)), IF(STGY6[[#This Row],[WrL]]="Won", (0), 0))</f>
        <v>0</v>
      </c>
      <c r="EN103" s="18">
        <f>IF(STGY6[[#This Row],[WrL]]="Loss", (STGY6[[#This Row],[PAM]]+STGY6[[#This Row],[LOS-TEN]]), IF(STGY6[[#This Row],[WrL]]="Won", (STGY6[[#This Row],[INS]]), 0))</f>
        <v>0</v>
      </c>
      <c r="EO103" s="18">
        <f>STGY6[[#This Row],[PAPT]]/2</f>
        <v>0</v>
      </c>
      <c r="EP103" s="43">
        <f>IF(STGY6[[#This Row],[SNO]]=0,0,IF(EL$10, IF(STGY6[[#This Row],[INS-TL]]=0, 0, STGY6[[#This Row],[PFT]]/STGY6[[#This Row],[INS-TL]]%), STGY6[[#This Row],[PFT]]/STGY6[[#This Row],[INS-TL]]%))</f>
        <v>-100</v>
      </c>
      <c r="ES103" s="20"/>
      <c r="ET103" s="21"/>
      <c r="EZ103" s="22"/>
      <c r="FB103" s="42">
        <f t="shared" si="17"/>
        <v>88</v>
      </c>
      <c r="FC103" s="12"/>
      <c r="FD103" s="18">
        <f>IF(STGY7[[#This Row],[SNO]]=0,0,IF(STGY7[[#This Row],[SNO]]=1,FJ$8,IF(FL$10, IF(FP102&gt;=FM$8,0,IF(FP102=0,FJ$8,FO102)), FO102)))</f>
        <v>0</v>
      </c>
      <c r="FE103" s="18" t="str">
        <f>IF(MAIN_STGY[[#This Row],[RSLT]]="","", MAIN_STGY[[#This Row],[RSLT]])</f>
        <v/>
      </c>
      <c r="FF10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3" s="18">
        <f>IF(STGY7[[#This Row],[SNO]]=0,0,IF(FL$10, IF(FP102&gt;=FM$8, 0, STGY7[[#This Row],[INS]]+FH102), STGY7[[#This Row],[INS]]+FH102))</f>
        <v>100</v>
      </c>
      <c r="FI103" s="18">
        <f>IF(STGY7[[#This Row],[SNO]]=0,0,IF(FL$10, IF(FP102&gt;=FM$8, 0, FI102+STGY7[[#This Row],[RTN]]), FI102+STGY7[[#This Row],[RTN]]))</f>
        <v>0</v>
      </c>
      <c r="FJ103" s="18">
        <f>STGY7[[#This Row],[RTN-TL]]-STGY7[[#This Row],[INS-TL]]</f>
        <v>-100</v>
      </c>
      <c r="FK103" s="18">
        <f>IF(STGY7[[#This Row],[SNO]]=0,0,IF(FL$10, IF(STGY7[[#This Row],[INS]]=0, 0, FN102), FN102))</f>
        <v>0</v>
      </c>
      <c r="FL103" s="18">
        <f>STGY7[[#This Row],[INS]]</f>
        <v>0</v>
      </c>
      <c r="FM103" s="18">
        <f>IF(STGY7[[#This Row],[WrL]]="Loss", (STGY7[[#This Row],[INS]]*(1 + FP$8/100)), IF(STGY7[[#This Row],[WrL]]="Won", (0), 0))</f>
        <v>0</v>
      </c>
      <c r="FN103" s="18">
        <f>IF(STGY7[[#This Row],[WrL]]="Loss", (STGY7[[#This Row],[PAM]]+STGY7[[#This Row],[LOS-TEN]]), IF(STGY7[[#This Row],[WrL]]="Won", (STGY7[[#This Row],[INS]]), 0))</f>
        <v>0</v>
      </c>
      <c r="FO103" s="18">
        <f>STGY7[[#This Row],[PAPT]]/2</f>
        <v>0</v>
      </c>
      <c r="FP103" s="43">
        <f>IF(STGY7[[#This Row],[SNO]]=0,0,IF(FL$10, IF(STGY7[[#This Row],[INS-TL]]=0, 0, STGY7[[#This Row],[PFT]]/STGY7[[#This Row],[INS-TL]]%), STGY7[[#This Row],[PFT]]/STGY7[[#This Row],[INS-TL]]%))</f>
        <v>-100</v>
      </c>
      <c r="FS103" s="20"/>
      <c r="FT103" s="21"/>
      <c r="FZ103" s="22"/>
      <c r="GB103" s="42">
        <f t="shared" si="18"/>
        <v>88</v>
      </c>
      <c r="GC103" s="12"/>
      <c r="GD103" s="18">
        <f>IF(STGY8[[#This Row],[SNO]]=0,0,IF(STGY8[[#This Row],[SNO]]=1,GJ$8,IF(GL$10, IF(GP102&gt;=GM$8,0,IF(GP102=0,GJ$8,GO102)), GO102)))</f>
        <v>0</v>
      </c>
      <c r="GE103" s="18" t="str">
        <f>IF(MAIN_STGY[[#This Row],[RSLT]]="","", MAIN_STGY[[#This Row],[RSLT]])</f>
        <v/>
      </c>
      <c r="GF10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3" s="18">
        <f>IF(STGY8[[#This Row],[SNO]]=0,0,IF(GL$10, IF(GP102&gt;=GM$8, 0, STGY8[[#This Row],[INS]]+GH102), STGY8[[#This Row],[INS]]+GH102))</f>
        <v>100</v>
      </c>
      <c r="GI103" s="18">
        <f>IF(STGY8[[#This Row],[SNO]]=0,0,IF(GL$10, IF(GP102&gt;=GM$8, 0, GI102+STGY8[[#This Row],[RTN]]), GI102+STGY8[[#This Row],[RTN]]))</f>
        <v>0</v>
      </c>
      <c r="GJ103" s="18">
        <f>STGY8[[#This Row],[RTN-TL]]-STGY8[[#This Row],[INS-TL]]</f>
        <v>-100</v>
      </c>
      <c r="GK103" s="18">
        <f>IF(STGY8[[#This Row],[SNO]]=0,0,IF(GL$10, IF(STGY8[[#This Row],[INS]]=0, 0, GN102), GN102))</f>
        <v>0</v>
      </c>
      <c r="GL103" s="18">
        <f>STGY8[[#This Row],[INS]]</f>
        <v>0</v>
      </c>
      <c r="GM103" s="18">
        <f>IF(STGY8[[#This Row],[WrL]]="Loss", (STGY8[[#This Row],[INS]]*(1 + GP$8/100)), IF(STGY8[[#This Row],[WrL]]="Won", (0), 0))</f>
        <v>0</v>
      </c>
      <c r="GN103" s="18">
        <f>IF(STGY8[[#This Row],[WrL]]="Loss", (STGY8[[#This Row],[PAM]]+STGY8[[#This Row],[LOS-TEN]]), IF(STGY8[[#This Row],[WrL]]="Won", (STGY8[[#This Row],[INS]]), 0))</f>
        <v>0</v>
      </c>
      <c r="GO103" s="18">
        <f>STGY8[[#This Row],[PAPT]]/2</f>
        <v>0</v>
      </c>
      <c r="GP103" s="43">
        <f>IF(STGY8[[#This Row],[SNO]]=0,0,IF(GL$10, IF(STGY8[[#This Row],[INS-TL]]=0, 0, STGY8[[#This Row],[PFT]]/STGY8[[#This Row],[INS-TL]]%), STGY8[[#This Row],[PFT]]/STGY8[[#This Row],[INS-TL]]%))</f>
        <v>-100</v>
      </c>
      <c r="GS103" s="20"/>
      <c r="GT103" s="21"/>
      <c r="GZ103" s="22"/>
      <c r="HB103" s="42">
        <f t="shared" si="19"/>
        <v>88</v>
      </c>
      <c r="HC103" s="12"/>
      <c r="HD103" s="18">
        <f>IF(STGY9[[#This Row],[SNO]]=0,0,IF(STGY9[[#This Row],[SNO]]=1,HJ$8,IF(HL$10, IF(HP102&gt;=HM$8,0,IF(HP102=0,HJ$8,HO102)), HO102)))</f>
        <v>0</v>
      </c>
      <c r="HE103" s="18" t="str">
        <f>IF(MAIN_STGY[[#This Row],[RSLT]]="","", MAIN_STGY[[#This Row],[RSLT]])</f>
        <v/>
      </c>
      <c r="HF10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3" s="18">
        <f>IF(STGY9[[#This Row],[SNO]]=0,0,IF(HL$10, IF(HP102&gt;=HM$8, 0, STGY9[[#This Row],[INS]]+HH102), STGY9[[#This Row],[INS]]+HH102))</f>
        <v>100</v>
      </c>
      <c r="HI103" s="18">
        <f>IF(STGY9[[#This Row],[SNO]]=0,0,IF(HL$10, IF(HP102&gt;=HM$8, 0, HI102+STGY9[[#This Row],[RTN]]), HI102+STGY9[[#This Row],[RTN]]))</f>
        <v>0</v>
      </c>
      <c r="HJ103" s="18">
        <f>STGY9[[#This Row],[RTN-TL]]-STGY9[[#This Row],[INS-TL]]</f>
        <v>-100</v>
      </c>
      <c r="HK103" s="18">
        <f>IF(STGY9[[#This Row],[SNO]]=0,0,IF(HL$10, IF(STGY9[[#This Row],[INS]]=0, 0, HN102), HN102))</f>
        <v>0</v>
      </c>
      <c r="HL103" s="18">
        <f>STGY9[[#This Row],[INS]]</f>
        <v>0</v>
      </c>
      <c r="HM103" s="18">
        <f>IF(STGY9[[#This Row],[WrL]]="Loss", (STGY9[[#This Row],[INS]]*(1 + HP$8/100)), IF(STGY9[[#This Row],[WrL]]="Won", (0), 0))</f>
        <v>0</v>
      </c>
      <c r="HN103" s="18">
        <f>IF(STGY9[[#This Row],[WrL]]="Loss", (STGY9[[#This Row],[PAM]]+STGY9[[#This Row],[LOS-TEN]]), IF(STGY9[[#This Row],[WrL]]="Won", (STGY9[[#This Row],[INS]]), 0))</f>
        <v>0</v>
      </c>
      <c r="HO103" s="18">
        <f>STGY9[[#This Row],[PAPT]]/2</f>
        <v>0</v>
      </c>
      <c r="HP103" s="43">
        <f>IF(STGY9[[#This Row],[SNO]]=0,0,IF(HL$10, IF(STGY9[[#This Row],[INS-TL]]=0, 0, STGY9[[#This Row],[PFT]]/STGY9[[#This Row],[INS-TL]]%), STGY9[[#This Row],[PFT]]/STGY9[[#This Row],[INS-TL]]%))</f>
        <v>-100</v>
      </c>
      <c r="HS103" s="20"/>
      <c r="HT103" s="21"/>
      <c r="HZ103" s="22"/>
      <c r="IB103" s="42">
        <f t="shared" si="20"/>
        <v>88</v>
      </c>
      <c r="IC103" s="12"/>
      <c r="ID103" s="18">
        <f>IF(STGY10[[#This Row],[SNO]]=0,0,IF(STGY10[[#This Row],[SNO]]=1,IJ$8,IF(IL$10, IF(IP102&gt;=IM$8,0,IF(IP102=0,IJ$8,IO102)), IO102)))</f>
        <v>0</v>
      </c>
      <c r="IE103" s="18" t="str">
        <f>IF(MAIN_STGY[[#This Row],[RSLT]]="","", MAIN_STGY[[#This Row],[RSLT]])</f>
        <v/>
      </c>
      <c r="IF10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3" s="18">
        <f>IF(STGY10[[#This Row],[SNO]]=0,0,IF(IL$10, IF(IP102&gt;=IM$8, 0, STGY10[[#This Row],[INS]]+IH102), STGY10[[#This Row],[INS]]+IH102))</f>
        <v>100</v>
      </c>
      <c r="II103" s="18">
        <f>IF(STGY10[[#This Row],[SNO]]=0,0,IF(IL$10, IF(IP102&gt;=IM$8, 0, II102+STGY10[[#This Row],[RTN]]), II102+STGY10[[#This Row],[RTN]]))</f>
        <v>0</v>
      </c>
      <c r="IJ103" s="18">
        <f>STGY10[[#This Row],[RTN-TL]]-STGY10[[#This Row],[INS-TL]]</f>
        <v>-100</v>
      </c>
      <c r="IK103" s="18">
        <f>IF(STGY10[[#This Row],[SNO]]=0,0,IF(IL$10, IF(STGY10[[#This Row],[INS]]=0, 0, IN102), IN102))</f>
        <v>0</v>
      </c>
      <c r="IL103" s="18">
        <f>STGY10[[#This Row],[INS]]</f>
        <v>0</v>
      </c>
      <c r="IM103" s="18">
        <f>IF(STGY10[[#This Row],[WrL]]="Loss", (STGY10[[#This Row],[INS]]*(1 + IP$8/100)), IF(STGY10[[#This Row],[WrL]]="Won", (0), 0))</f>
        <v>0</v>
      </c>
      <c r="IN103" s="18">
        <f>IF(STGY10[[#This Row],[WrL]]="Loss", (STGY10[[#This Row],[PAM]]+STGY10[[#This Row],[LOS-TEN]]), IF(STGY10[[#This Row],[WrL]]="Won", (STGY10[[#This Row],[INS]]), 0))</f>
        <v>0</v>
      </c>
      <c r="IO103" s="18">
        <f>STGY10[[#This Row],[PAPT]]/2</f>
        <v>0</v>
      </c>
      <c r="IP103" s="43">
        <f>IF(STGY10[[#This Row],[SNO]]=0,0,IF(IL$10, IF(STGY10[[#This Row],[INS-TL]]=0, 0, STGY10[[#This Row],[PFT]]/STGY10[[#This Row],[INS-TL]]%), STGY10[[#This Row],[PFT]]/STGY10[[#This Row],[INS-TL]]%))</f>
        <v>-100</v>
      </c>
      <c r="IS103" s="20"/>
      <c r="IT103" s="21"/>
      <c r="IZ103" s="22"/>
    </row>
    <row r="104" spans="2:260" x14ac:dyDescent="0.3">
      <c r="B104" s="89">
        <f t="shared" si="11"/>
        <v>89</v>
      </c>
      <c r="C104" s="12"/>
      <c r="D104" s="18">
        <f>IF(MAIN_STGY[[#This Row],[SNO]]=0,0,IF(MAIN_STGY[[#This Row],[SNO]]=1,J$8,IF(L$10, IF(P103&gt;=M$8,0,IF(P103=0,J$8,O103)), O103)))</f>
        <v>0</v>
      </c>
      <c r="E104" s="12"/>
      <c r="F10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4" s="18">
        <f>IF(MAIN_STGY[[#This Row],[SNO]]=0,0,IF(L$10, IF(P103&gt;=M$8, 0, MAIN_STGY[[#This Row],[INS]]+H103), MAIN_STGY[[#This Row],[INS]]+H103))</f>
        <v>100</v>
      </c>
      <c r="I104" s="18">
        <f>IF(MAIN_STGY[[#This Row],[SNO]]=0,0,IF(L$10, IF(P103&gt;=M$8, 0, I103+MAIN_STGY[[#This Row],[RTN]]), I103+MAIN_STGY[[#This Row],[RTN]]))</f>
        <v>0</v>
      </c>
      <c r="J104" s="18">
        <f>MAIN_STGY[[#This Row],[RTN-TL]]-MAIN_STGY[[#This Row],[INS-TL]]</f>
        <v>-100</v>
      </c>
      <c r="K104" s="18">
        <f>IF(MAIN_STGY[[#This Row],[SNO]]=0,0,IF(L$10, IF(MAIN_STGY[[#This Row],[INS]]=0, 0, N103), N103))</f>
        <v>0</v>
      </c>
      <c r="L104" s="18">
        <f>MAIN_STGY[[#This Row],[INS]]</f>
        <v>0</v>
      </c>
      <c r="M104" s="18">
        <f>IF(MAIN_STGY[[#This Row],[WrL]]="Loss", (MAIN_STGY[[#This Row],[INS]]*(1 + P$8/100)), IF(MAIN_STGY[[#This Row],[WrL]]="Won", (0), 0))</f>
        <v>0</v>
      </c>
      <c r="N104" s="18">
        <f>IF(MAIN_STGY[[#This Row],[WrL]]="Loss", (MAIN_STGY[[#This Row],[PAM]]+MAIN_STGY[[#This Row],[LOS-TEN]]), IF(MAIN_STGY[[#This Row],[WrL]]="Won", (MAIN_STGY[[#This Row],[INS]]), 0))</f>
        <v>0</v>
      </c>
      <c r="O104" s="18">
        <f>MAIN_STGY[[#This Row],[PAPT]]/2</f>
        <v>0</v>
      </c>
      <c r="P10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04" s="44"/>
      <c r="S104" s="45"/>
      <c r="T104" s="46"/>
      <c r="U104" s="84"/>
      <c r="V104" s="44"/>
      <c r="W104" s="44"/>
      <c r="X104" s="44"/>
      <c r="Z104" s="22"/>
      <c r="AB104" s="42">
        <f t="shared" si="12"/>
        <v>89</v>
      </c>
      <c r="AC104" s="12"/>
      <c r="AD104" s="18">
        <f>IF(STGY2[[#This Row],[SNO]]=0,0,IF(STGY2[[#This Row],[SNO]]=1,AJ$8,IF(AL$10, IF(AP103&gt;=AM$8,0,IF(AP103=0,AJ$8,AO103)), AO103)))</f>
        <v>0</v>
      </c>
      <c r="AE104" s="18" t="str">
        <f>IF(MAIN_STGY[[#This Row],[RSLT]]="","", MAIN_STGY[[#This Row],[RSLT]])</f>
        <v/>
      </c>
      <c r="AF10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4" s="18">
        <f>IF(STGY2[[#This Row],[SNO]]=0,0,IF(AL$10, IF(AP103&gt;=AM$8, 0, STGY2[[#This Row],[INS]]+AH103), STGY2[[#This Row],[INS]]+AH103))</f>
        <v>100</v>
      </c>
      <c r="AI104" s="18">
        <f>IF(STGY2[[#This Row],[SNO]]=0,0,IF(AL$10, IF(AP103&gt;=AM$8, 0, AI103+STGY2[[#This Row],[RTN]]), AI103+STGY2[[#This Row],[RTN]]))</f>
        <v>0</v>
      </c>
      <c r="AJ104" s="18">
        <f>STGY2[[#This Row],[RTN-TL]]-STGY2[[#This Row],[INS-TL]]</f>
        <v>-100</v>
      </c>
      <c r="AK104" s="18">
        <f>IF(STGY2[[#This Row],[SNO]]=0,0,IF(AL$10, IF(STGY2[[#This Row],[INS]]=0, 0, AN103), AN103))</f>
        <v>0</v>
      </c>
      <c r="AL104" s="18">
        <f>STGY2[[#This Row],[INS]]</f>
        <v>0</v>
      </c>
      <c r="AM104" s="18">
        <f>IF(STGY2[[#This Row],[WrL]]="Loss", (STGY2[[#This Row],[INS]]*(1 + AP$8/100)), IF(STGY2[[#This Row],[WrL]]="Won", (0), 0))</f>
        <v>0</v>
      </c>
      <c r="AN104" s="18">
        <f>IF(STGY2[[#This Row],[WrL]]="Loss", (STGY2[[#This Row],[PAM]]+STGY2[[#This Row],[LOS-TEN]]), IF(STGY2[[#This Row],[WrL]]="Won", (STGY2[[#This Row],[INS]]), 0))</f>
        <v>0</v>
      </c>
      <c r="AO104" s="18">
        <f>STGY2[[#This Row],[PAPT]]/2</f>
        <v>0</v>
      </c>
      <c r="AP104" s="43">
        <f>IF(STGY2[[#This Row],[SNO]]=0,0,IF(AL$10, IF(STGY2[[#This Row],[INS-TL]]=0, 0, STGY2[[#This Row],[PFT]]/STGY2[[#This Row],[INS-TL]]%), STGY2[[#This Row],[PFT]]/STGY2[[#This Row],[INS-TL]]%))</f>
        <v>-100</v>
      </c>
      <c r="AS104" s="20"/>
      <c r="AT104" s="21"/>
      <c r="AZ104" s="22"/>
      <c r="BB104" s="42">
        <f t="shared" si="13"/>
        <v>89</v>
      </c>
      <c r="BC104" s="12"/>
      <c r="BD104" s="18">
        <f>IF(STGY3[[#This Row],[SNO]]=0,0,IF(STGY3[[#This Row],[SNO]]=1,BJ$8,IF(BL$10, IF(BP103&gt;=BM$8,0,IF(BP103=0,BJ$8,BO103)), BO103)))</f>
        <v>0</v>
      </c>
      <c r="BE104" s="18" t="str">
        <f>IF(MAIN_STGY[[#This Row],[RSLT]]="","", MAIN_STGY[[#This Row],[RSLT]])</f>
        <v/>
      </c>
      <c r="BF10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4" s="18">
        <f>IF(STGY3[[#This Row],[SNO]]=0,0,IF(BL$10, IF(BP103&gt;=BM$8, 0, STGY3[[#This Row],[INS]]+BH103), STGY3[[#This Row],[INS]]+BH103))</f>
        <v>100</v>
      </c>
      <c r="BI104" s="18">
        <f>IF(STGY3[[#This Row],[SNO]]=0,0,IF(BL$10, IF(BP103&gt;=BM$8, 0, BI103+STGY3[[#This Row],[RTN]]), BI103+STGY3[[#This Row],[RTN]]))</f>
        <v>0</v>
      </c>
      <c r="BJ104" s="18">
        <f>STGY3[[#This Row],[RTN-TL]]-STGY3[[#This Row],[INS-TL]]</f>
        <v>-100</v>
      </c>
      <c r="BK104" s="18">
        <f>IF(STGY3[[#This Row],[SNO]]=0,0,IF(BL$10, IF(STGY3[[#This Row],[INS]]=0, 0, BN103), BN103))</f>
        <v>0</v>
      </c>
      <c r="BL104" s="18">
        <f>STGY3[[#This Row],[INS]]</f>
        <v>0</v>
      </c>
      <c r="BM104" s="18">
        <f>IF(STGY3[[#This Row],[WrL]]="Loss", (STGY3[[#This Row],[INS]]*(1 + BP$8/100)), IF(STGY3[[#This Row],[WrL]]="Won", (0), 0))</f>
        <v>0</v>
      </c>
      <c r="BN104" s="18">
        <f>IF(STGY3[[#This Row],[WrL]]="Loss", (STGY3[[#This Row],[PAM]]+STGY3[[#This Row],[LOS-TEN]]), IF(STGY3[[#This Row],[WrL]]="Won", (STGY3[[#This Row],[INS]]), 0))</f>
        <v>0</v>
      </c>
      <c r="BO104" s="18">
        <f>STGY3[[#This Row],[PAPT]]/2</f>
        <v>0</v>
      </c>
      <c r="BP104" s="43">
        <f>IF(STGY3[[#This Row],[SNO]]=0,0,IF(BL$10, IF(STGY3[[#This Row],[INS-TL]]=0, 0, STGY3[[#This Row],[PFT]]/STGY3[[#This Row],[INS-TL]]%), STGY3[[#This Row],[PFT]]/STGY3[[#This Row],[INS-TL]]%))</f>
        <v>-100</v>
      </c>
      <c r="BS104" s="20"/>
      <c r="BT104" s="21"/>
      <c r="BZ104" s="22"/>
      <c r="CB104" s="42">
        <f t="shared" si="14"/>
        <v>89</v>
      </c>
      <c r="CC104" s="12"/>
      <c r="CD104" s="18">
        <f>IF(STGY4[[#This Row],[SNO]]=0,0,IF(STGY4[[#This Row],[SNO]]=1,CJ$8,IF(CL$10, IF(CP103&gt;=CM$8,0,IF(CP103=0,CJ$8,CO103)), CO103)))</f>
        <v>0</v>
      </c>
      <c r="CE104" s="18" t="str">
        <f>IF(MAIN_STGY[[#This Row],[RSLT]]="","", MAIN_STGY[[#This Row],[RSLT]])</f>
        <v/>
      </c>
      <c r="CF10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4" s="18">
        <f>IF(STGY4[[#This Row],[SNO]]=0,0,IF(CL$10, IF(CP103&gt;=CM$8, 0, STGY4[[#This Row],[INS]]+CH103), STGY4[[#This Row],[INS]]+CH103))</f>
        <v>100</v>
      </c>
      <c r="CI104" s="18">
        <f>IF(STGY4[[#This Row],[SNO]]=0,0,IF(CL$10, IF(CP103&gt;=CM$8, 0, CI103+STGY4[[#This Row],[RTN]]), CI103+STGY4[[#This Row],[RTN]]))</f>
        <v>0</v>
      </c>
      <c r="CJ104" s="18">
        <f>STGY4[[#This Row],[RTN-TL]]-STGY4[[#This Row],[INS-TL]]</f>
        <v>-100</v>
      </c>
      <c r="CK104" s="18">
        <f>IF(STGY4[[#This Row],[SNO]]=0,0,IF(CL$10, IF(STGY4[[#This Row],[INS]]=0, 0, CN103), CN103))</f>
        <v>0</v>
      </c>
      <c r="CL104" s="18">
        <f>STGY4[[#This Row],[INS]]</f>
        <v>0</v>
      </c>
      <c r="CM104" s="18">
        <f>IF(STGY4[[#This Row],[WrL]]="Loss", (STGY4[[#This Row],[INS]]*(1 + CP$8/100)), IF(STGY4[[#This Row],[WrL]]="Won", (0), 0))</f>
        <v>0</v>
      </c>
      <c r="CN104" s="18">
        <f>IF(STGY4[[#This Row],[WrL]]="Loss", (STGY4[[#This Row],[PAM]]+STGY4[[#This Row],[LOS-TEN]]), IF(STGY4[[#This Row],[WrL]]="Won", (STGY4[[#This Row],[INS]]), 0))</f>
        <v>0</v>
      </c>
      <c r="CO104" s="18">
        <f>STGY4[[#This Row],[PAPT]]/2</f>
        <v>0</v>
      </c>
      <c r="CP104" s="43">
        <f>IF(STGY4[[#This Row],[SNO]]=0,0,IF(CL$10, IF(STGY4[[#This Row],[INS-TL]]=0, 0, STGY4[[#This Row],[PFT]]/STGY4[[#This Row],[INS-TL]]%), STGY4[[#This Row],[PFT]]/STGY4[[#This Row],[INS-TL]]%))</f>
        <v>-100</v>
      </c>
      <c r="CS104" s="20"/>
      <c r="CT104" s="21"/>
      <c r="CZ104" s="22"/>
      <c r="DB104" s="42">
        <f t="shared" si="15"/>
        <v>89</v>
      </c>
      <c r="DC104" s="12"/>
      <c r="DD104" s="18">
        <f>IF(STGY5[[#This Row],[SNO]]=0,0,IF(STGY5[[#This Row],[SNO]]=1,DJ$8,IF(DL$10, IF(DP103&gt;=DM$8,0,IF(DP103=0,DJ$8,DO103)), DO103)))</f>
        <v>0</v>
      </c>
      <c r="DE104" s="18" t="str">
        <f>IF(MAIN_STGY[[#This Row],[RSLT]]="","", MAIN_STGY[[#This Row],[RSLT]])</f>
        <v/>
      </c>
      <c r="DF10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4" s="18">
        <f>IF(STGY5[[#This Row],[SNO]]=0,0,IF(DL$10, IF(DP103&gt;=DM$8, 0, STGY5[[#This Row],[INS]]+DH103), STGY5[[#This Row],[INS]]+DH103))</f>
        <v>100</v>
      </c>
      <c r="DI104" s="18">
        <f>IF(STGY5[[#This Row],[SNO]]=0,0,IF(DL$10, IF(DP103&gt;=DM$8, 0, DI103+STGY5[[#This Row],[RTN]]), DI103+STGY5[[#This Row],[RTN]]))</f>
        <v>0</v>
      </c>
      <c r="DJ104" s="18">
        <f>STGY5[[#This Row],[RTN-TL]]-STGY5[[#This Row],[INS-TL]]</f>
        <v>-100</v>
      </c>
      <c r="DK104" s="18">
        <f>IF(STGY5[[#This Row],[SNO]]=0,0,IF(DL$10, IF(STGY5[[#This Row],[INS]]=0, 0, DN103), DN103))</f>
        <v>0</v>
      </c>
      <c r="DL104" s="18">
        <f>STGY5[[#This Row],[INS]]</f>
        <v>0</v>
      </c>
      <c r="DM104" s="18">
        <f>IF(STGY5[[#This Row],[WrL]]="Loss", (STGY5[[#This Row],[INS]]*(1 + DP$8/100)), IF(STGY5[[#This Row],[WrL]]="Won", (0), 0))</f>
        <v>0</v>
      </c>
      <c r="DN104" s="18">
        <f>IF(STGY5[[#This Row],[WrL]]="Loss", (STGY5[[#This Row],[PAM]]+STGY5[[#This Row],[LOS-TEN]]), IF(STGY5[[#This Row],[WrL]]="Won", (STGY5[[#This Row],[INS]]), 0))</f>
        <v>0</v>
      </c>
      <c r="DO104" s="18">
        <f>STGY5[[#This Row],[PAPT]]/2</f>
        <v>0</v>
      </c>
      <c r="DP104" s="43">
        <f>IF(STGY5[[#This Row],[SNO]]=0,0,IF(DL$10, IF(STGY5[[#This Row],[INS-TL]]=0, 0, STGY5[[#This Row],[PFT]]/STGY5[[#This Row],[INS-TL]]%), STGY5[[#This Row],[PFT]]/STGY5[[#This Row],[INS-TL]]%))</f>
        <v>-100</v>
      </c>
      <c r="DS104" s="20"/>
      <c r="DT104" s="21"/>
      <c r="DZ104" s="22"/>
      <c r="EB104" s="42">
        <f t="shared" si="16"/>
        <v>89</v>
      </c>
      <c r="EC104" s="12"/>
      <c r="ED104" s="18">
        <f>IF(STGY6[[#This Row],[SNO]]=0,0,IF(STGY6[[#This Row],[SNO]]=1,EJ$8,IF(EL$10, IF(EP103&gt;=EM$8,0,IF(EP103=0,EJ$8,EO103)), EO103)))</f>
        <v>0</v>
      </c>
      <c r="EE104" s="18" t="str">
        <f>IF(MAIN_STGY[[#This Row],[RSLT]]="","", MAIN_STGY[[#This Row],[RSLT]])</f>
        <v/>
      </c>
      <c r="EF10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4" s="18">
        <f>IF(STGY6[[#This Row],[SNO]]=0,0,IF(EL$10, IF(EP103&gt;=EM$8, 0, STGY6[[#This Row],[INS]]+EH103), STGY6[[#This Row],[INS]]+EH103))</f>
        <v>100</v>
      </c>
      <c r="EI104" s="18">
        <f>IF(STGY6[[#This Row],[SNO]]=0,0,IF(EL$10, IF(EP103&gt;=EM$8, 0, EI103+STGY6[[#This Row],[RTN]]), EI103+STGY6[[#This Row],[RTN]]))</f>
        <v>0</v>
      </c>
      <c r="EJ104" s="18">
        <f>STGY6[[#This Row],[RTN-TL]]-STGY6[[#This Row],[INS-TL]]</f>
        <v>-100</v>
      </c>
      <c r="EK104" s="18">
        <f>IF(STGY6[[#This Row],[SNO]]=0,0,IF(EL$10, IF(STGY6[[#This Row],[INS]]=0, 0, EN103), EN103))</f>
        <v>0</v>
      </c>
      <c r="EL104" s="18">
        <f>STGY6[[#This Row],[INS]]</f>
        <v>0</v>
      </c>
      <c r="EM104" s="18">
        <f>IF(STGY6[[#This Row],[WrL]]="Loss", (STGY6[[#This Row],[INS]]*(1 + EP$8/100)), IF(STGY6[[#This Row],[WrL]]="Won", (0), 0))</f>
        <v>0</v>
      </c>
      <c r="EN104" s="18">
        <f>IF(STGY6[[#This Row],[WrL]]="Loss", (STGY6[[#This Row],[PAM]]+STGY6[[#This Row],[LOS-TEN]]), IF(STGY6[[#This Row],[WrL]]="Won", (STGY6[[#This Row],[INS]]), 0))</f>
        <v>0</v>
      </c>
      <c r="EO104" s="18">
        <f>STGY6[[#This Row],[PAPT]]/2</f>
        <v>0</v>
      </c>
      <c r="EP104" s="43">
        <f>IF(STGY6[[#This Row],[SNO]]=0,0,IF(EL$10, IF(STGY6[[#This Row],[INS-TL]]=0, 0, STGY6[[#This Row],[PFT]]/STGY6[[#This Row],[INS-TL]]%), STGY6[[#This Row],[PFT]]/STGY6[[#This Row],[INS-TL]]%))</f>
        <v>-100</v>
      </c>
      <c r="ES104" s="20"/>
      <c r="ET104" s="21"/>
      <c r="EZ104" s="22"/>
      <c r="FB104" s="42">
        <f t="shared" si="17"/>
        <v>89</v>
      </c>
      <c r="FC104" s="12"/>
      <c r="FD104" s="18">
        <f>IF(STGY7[[#This Row],[SNO]]=0,0,IF(STGY7[[#This Row],[SNO]]=1,FJ$8,IF(FL$10, IF(FP103&gt;=FM$8,0,IF(FP103=0,FJ$8,FO103)), FO103)))</f>
        <v>0</v>
      </c>
      <c r="FE104" s="18" t="str">
        <f>IF(MAIN_STGY[[#This Row],[RSLT]]="","", MAIN_STGY[[#This Row],[RSLT]])</f>
        <v/>
      </c>
      <c r="FF10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4" s="18">
        <f>IF(STGY7[[#This Row],[SNO]]=0,0,IF(FL$10, IF(FP103&gt;=FM$8, 0, STGY7[[#This Row],[INS]]+FH103), STGY7[[#This Row],[INS]]+FH103))</f>
        <v>100</v>
      </c>
      <c r="FI104" s="18">
        <f>IF(STGY7[[#This Row],[SNO]]=0,0,IF(FL$10, IF(FP103&gt;=FM$8, 0, FI103+STGY7[[#This Row],[RTN]]), FI103+STGY7[[#This Row],[RTN]]))</f>
        <v>0</v>
      </c>
      <c r="FJ104" s="18">
        <f>STGY7[[#This Row],[RTN-TL]]-STGY7[[#This Row],[INS-TL]]</f>
        <v>-100</v>
      </c>
      <c r="FK104" s="18">
        <f>IF(STGY7[[#This Row],[SNO]]=0,0,IF(FL$10, IF(STGY7[[#This Row],[INS]]=0, 0, FN103), FN103))</f>
        <v>0</v>
      </c>
      <c r="FL104" s="18">
        <f>STGY7[[#This Row],[INS]]</f>
        <v>0</v>
      </c>
      <c r="FM104" s="18">
        <f>IF(STGY7[[#This Row],[WrL]]="Loss", (STGY7[[#This Row],[INS]]*(1 + FP$8/100)), IF(STGY7[[#This Row],[WrL]]="Won", (0), 0))</f>
        <v>0</v>
      </c>
      <c r="FN104" s="18">
        <f>IF(STGY7[[#This Row],[WrL]]="Loss", (STGY7[[#This Row],[PAM]]+STGY7[[#This Row],[LOS-TEN]]), IF(STGY7[[#This Row],[WrL]]="Won", (STGY7[[#This Row],[INS]]), 0))</f>
        <v>0</v>
      </c>
      <c r="FO104" s="18">
        <f>STGY7[[#This Row],[PAPT]]/2</f>
        <v>0</v>
      </c>
      <c r="FP104" s="43">
        <f>IF(STGY7[[#This Row],[SNO]]=0,0,IF(FL$10, IF(STGY7[[#This Row],[INS-TL]]=0, 0, STGY7[[#This Row],[PFT]]/STGY7[[#This Row],[INS-TL]]%), STGY7[[#This Row],[PFT]]/STGY7[[#This Row],[INS-TL]]%))</f>
        <v>-100</v>
      </c>
      <c r="FS104" s="20"/>
      <c r="FT104" s="21"/>
      <c r="FZ104" s="22"/>
      <c r="GB104" s="42">
        <f t="shared" si="18"/>
        <v>89</v>
      </c>
      <c r="GC104" s="12"/>
      <c r="GD104" s="18">
        <f>IF(STGY8[[#This Row],[SNO]]=0,0,IF(STGY8[[#This Row],[SNO]]=1,GJ$8,IF(GL$10, IF(GP103&gt;=GM$8,0,IF(GP103=0,GJ$8,GO103)), GO103)))</f>
        <v>0</v>
      </c>
      <c r="GE104" s="18" t="str">
        <f>IF(MAIN_STGY[[#This Row],[RSLT]]="","", MAIN_STGY[[#This Row],[RSLT]])</f>
        <v/>
      </c>
      <c r="GF10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4" s="18">
        <f>IF(STGY8[[#This Row],[SNO]]=0,0,IF(GL$10, IF(GP103&gt;=GM$8, 0, STGY8[[#This Row],[INS]]+GH103), STGY8[[#This Row],[INS]]+GH103))</f>
        <v>100</v>
      </c>
      <c r="GI104" s="18">
        <f>IF(STGY8[[#This Row],[SNO]]=0,0,IF(GL$10, IF(GP103&gt;=GM$8, 0, GI103+STGY8[[#This Row],[RTN]]), GI103+STGY8[[#This Row],[RTN]]))</f>
        <v>0</v>
      </c>
      <c r="GJ104" s="18">
        <f>STGY8[[#This Row],[RTN-TL]]-STGY8[[#This Row],[INS-TL]]</f>
        <v>-100</v>
      </c>
      <c r="GK104" s="18">
        <f>IF(STGY8[[#This Row],[SNO]]=0,0,IF(GL$10, IF(STGY8[[#This Row],[INS]]=0, 0, GN103), GN103))</f>
        <v>0</v>
      </c>
      <c r="GL104" s="18">
        <f>STGY8[[#This Row],[INS]]</f>
        <v>0</v>
      </c>
      <c r="GM104" s="18">
        <f>IF(STGY8[[#This Row],[WrL]]="Loss", (STGY8[[#This Row],[INS]]*(1 + GP$8/100)), IF(STGY8[[#This Row],[WrL]]="Won", (0), 0))</f>
        <v>0</v>
      </c>
      <c r="GN104" s="18">
        <f>IF(STGY8[[#This Row],[WrL]]="Loss", (STGY8[[#This Row],[PAM]]+STGY8[[#This Row],[LOS-TEN]]), IF(STGY8[[#This Row],[WrL]]="Won", (STGY8[[#This Row],[INS]]), 0))</f>
        <v>0</v>
      </c>
      <c r="GO104" s="18">
        <f>STGY8[[#This Row],[PAPT]]/2</f>
        <v>0</v>
      </c>
      <c r="GP104" s="43">
        <f>IF(STGY8[[#This Row],[SNO]]=0,0,IF(GL$10, IF(STGY8[[#This Row],[INS-TL]]=0, 0, STGY8[[#This Row],[PFT]]/STGY8[[#This Row],[INS-TL]]%), STGY8[[#This Row],[PFT]]/STGY8[[#This Row],[INS-TL]]%))</f>
        <v>-100</v>
      </c>
      <c r="GS104" s="20"/>
      <c r="GT104" s="21"/>
      <c r="GZ104" s="22"/>
      <c r="HB104" s="42">
        <f t="shared" si="19"/>
        <v>89</v>
      </c>
      <c r="HC104" s="12"/>
      <c r="HD104" s="18">
        <f>IF(STGY9[[#This Row],[SNO]]=0,0,IF(STGY9[[#This Row],[SNO]]=1,HJ$8,IF(HL$10, IF(HP103&gt;=HM$8,0,IF(HP103=0,HJ$8,HO103)), HO103)))</f>
        <v>0</v>
      </c>
      <c r="HE104" s="18" t="str">
        <f>IF(MAIN_STGY[[#This Row],[RSLT]]="","", MAIN_STGY[[#This Row],[RSLT]])</f>
        <v/>
      </c>
      <c r="HF10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4" s="18">
        <f>IF(STGY9[[#This Row],[SNO]]=0,0,IF(HL$10, IF(HP103&gt;=HM$8, 0, STGY9[[#This Row],[INS]]+HH103), STGY9[[#This Row],[INS]]+HH103))</f>
        <v>100</v>
      </c>
      <c r="HI104" s="18">
        <f>IF(STGY9[[#This Row],[SNO]]=0,0,IF(HL$10, IF(HP103&gt;=HM$8, 0, HI103+STGY9[[#This Row],[RTN]]), HI103+STGY9[[#This Row],[RTN]]))</f>
        <v>0</v>
      </c>
      <c r="HJ104" s="18">
        <f>STGY9[[#This Row],[RTN-TL]]-STGY9[[#This Row],[INS-TL]]</f>
        <v>-100</v>
      </c>
      <c r="HK104" s="18">
        <f>IF(STGY9[[#This Row],[SNO]]=0,0,IF(HL$10, IF(STGY9[[#This Row],[INS]]=0, 0, HN103), HN103))</f>
        <v>0</v>
      </c>
      <c r="HL104" s="18">
        <f>STGY9[[#This Row],[INS]]</f>
        <v>0</v>
      </c>
      <c r="HM104" s="18">
        <f>IF(STGY9[[#This Row],[WrL]]="Loss", (STGY9[[#This Row],[INS]]*(1 + HP$8/100)), IF(STGY9[[#This Row],[WrL]]="Won", (0), 0))</f>
        <v>0</v>
      </c>
      <c r="HN104" s="18">
        <f>IF(STGY9[[#This Row],[WrL]]="Loss", (STGY9[[#This Row],[PAM]]+STGY9[[#This Row],[LOS-TEN]]), IF(STGY9[[#This Row],[WrL]]="Won", (STGY9[[#This Row],[INS]]), 0))</f>
        <v>0</v>
      </c>
      <c r="HO104" s="18">
        <f>STGY9[[#This Row],[PAPT]]/2</f>
        <v>0</v>
      </c>
      <c r="HP104" s="43">
        <f>IF(STGY9[[#This Row],[SNO]]=0,0,IF(HL$10, IF(STGY9[[#This Row],[INS-TL]]=0, 0, STGY9[[#This Row],[PFT]]/STGY9[[#This Row],[INS-TL]]%), STGY9[[#This Row],[PFT]]/STGY9[[#This Row],[INS-TL]]%))</f>
        <v>-100</v>
      </c>
      <c r="HS104" s="20"/>
      <c r="HT104" s="21"/>
      <c r="HZ104" s="22"/>
      <c r="IB104" s="42">
        <f t="shared" si="20"/>
        <v>89</v>
      </c>
      <c r="IC104" s="12"/>
      <c r="ID104" s="18">
        <f>IF(STGY10[[#This Row],[SNO]]=0,0,IF(STGY10[[#This Row],[SNO]]=1,IJ$8,IF(IL$10, IF(IP103&gt;=IM$8,0,IF(IP103=0,IJ$8,IO103)), IO103)))</f>
        <v>0</v>
      </c>
      <c r="IE104" s="18" t="str">
        <f>IF(MAIN_STGY[[#This Row],[RSLT]]="","", MAIN_STGY[[#This Row],[RSLT]])</f>
        <v/>
      </c>
      <c r="IF10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4" s="18">
        <f>IF(STGY10[[#This Row],[SNO]]=0,0,IF(IL$10, IF(IP103&gt;=IM$8, 0, STGY10[[#This Row],[INS]]+IH103), STGY10[[#This Row],[INS]]+IH103))</f>
        <v>100</v>
      </c>
      <c r="II104" s="18">
        <f>IF(STGY10[[#This Row],[SNO]]=0,0,IF(IL$10, IF(IP103&gt;=IM$8, 0, II103+STGY10[[#This Row],[RTN]]), II103+STGY10[[#This Row],[RTN]]))</f>
        <v>0</v>
      </c>
      <c r="IJ104" s="18">
        <f>STGY10[[#This Row],[RTN-TL]]-STGY10[[#This Row],[INS-TL]]</f>
        <v>-100</v>
      </c>
      <c r="IK104" s="18">
        <f>IF(STGY10[[#This Row],[SNO]]=0,0,IF(IL$10, IF(STGY10[[#This Row],[INS]]=0, 0, IN103), IN103))</f>
        <v>0</v>
      </c>
      <c r="IL104" s="18">
        <f>STGY10[[#This Row],[INS]]</f>
        <v>0</v>
      </c>
      <c r="IM104" s="18">
        <f>IF(STGY10[[#This Row],[WrL]]="Loss", (STGY10[[#This Row],[INS]]*(1 + IP$8/100)), IF(STGY10[[#This Row],[WrL]]="Won", (0), 0))</f>
        <v>0</v>
      </c>
      <c r="IN104" s="18">
        <f>IF(STGY10[[#This Row],[WrL]]="Loss", (STGY10[[#This Row],[PAM]]+STGY10[[#This Row],[LOS-TEN]]), IF(STGY10[[#This Row],[WrL]]="Won", (STGY10[[#This Row],[INS]]), 0))</f>
        <v>0</v>
      </c>
      <c r="IO104" s="18">
        <f>STGY10[[#This Row],[PAPT]]/2</f>
        <v>0</v>
      </c>
      <c r="IP104" s="43">
        <f>IF(STGY10[[#This Row],[SNO]]=0,0,IF(IL$10, IF(STGY10[[#This Row],[INS-TL]]=0, 0, STGY10[[#This Row],[PFT]]/STGY10[[#This Row],[INS-TL]]%), STGY10[[#This Row],[PFT]]/STGY10[[#This Row],[INS-TL]]%))</f>
        <v>-100</v>
      </c>
      <c r="IS104" s="20"/>
      <c r="IT104" s="21"/>
      <c r="IZ104" s="22"/>
    </row>
    <row r="105" spans="2:260" x14ac:dyDescent="0.3">
      <c r="B105" s="89">
        <f t="shared" si="11"/>
        <v>90</v>
      </c>
      <c r="C105" s="12"/>
      <c r="D105" s="18">
        <f>IF(MAIN_STGY[[#This Row],[SNO]]=0,0,IF(MAIN_STGY[[#This Row],[SNO]]=1,J$8,IF(L$10, IF(P104&gt;=M$8,0,IF(P104=0,J$8,O104)), O104)))</f>
        <v>0</v>
      </c>
      <c r="E105" s="12"/>
      <c r="F10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5" s="18">
        <f>IF(MAIN_STGY[[#This Row],[SNO]]=0,0,IF(L$10, IF(P104&gt;=M$8, 0, MAIN_STGY[[#This Row],[INS]]+H104), MAIN_STGY[[#This Row],[INS]]+H104))</f>
        <v>100</v>
      </c>
      <c r="I105" s="18">
        <f>IF(MAIN_STGY[[#This Row],[SNO]]=0,0,IF(L$10, IF(P104&gt;=M$8, 0, I104+MAIN_STGY[[#This Row],[RTN]]), I104+MAIN_STGY[[#This Row],[RTN]]))</f>
        <v>0</v>
      </c>
      <c r="J105" s="18">
        <f>MAIN_STGY[[#This Row],[RTN-TL]]-MAIN_STGY[[#This Row],[INS-TL]]</f>
        <v>-100</v>
      </c>
      <c r="K105" s="18">
        <f>IF(MAIN_STGY[[#This Row],[SNO]]=0,0,IF(L$10, IF(MAIN_STGY[[#This Row],[INS]]=0, 0, N104), N104))</f>
        <v>0</v>
      </c>
      <c r="L105" s="18">
        <f>MAIN_STGY[[#This Row],[INS]]</f>
        <v>0</v>
      </c>
      <c r="M105" s="18">
        <f>IF(MAIN_STGY[[#This Row],[WrL]]="Loss", (MAIN_STGY[[#This Row],[INS]]*(1 + P$8/100)), IF(MAIN_STGY[[#This Row],[WrL]]="Won", (0), 0))</f>
        <v>0</v>
      </c>
      <c r="N105" s="18">
        <f>IF(MAIN_STGY[[#This Row],[WrL]]="Loss", (MAIN_STGY[[#This Row],[PAM]]+MAIN_STGY[[#This Row],[LOS-TEN]]), IF(MAIN_STGY[[#This Row],[WrL]]="Won", (MAIN_STGY[[#This Row],[INS]]), 0))</f>
        <v>0</v>
      </c>
      <c r="O105" s="18">
        <f>MAIN_STGY[[#This Row],[PAPT]]/2</f>
        <v>0</v>
      </c>
      <c r="P10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05" s="44"/>
      <c r="S105" s="45"/>
      <c r="T105" s="46"/>
      <c r="U105" s="84"/>
      <c r="V105" s="44"/>
      <c r="W105" s="44"/>
      <c r="X105" s="44"/>
      <c r="Z105" s="22"/>
      <c r="AB105" s="42">
        <f t="shared" si="12"/>
        <v>90</v>
      </c>
      <c r="AC105" s="12"/>
      <c r="AD105" s="18">
        <f>IF(STGY2[[#This Row],[SNO]]=0,0,IF(STGY2[[#This Row],[SNO]]=1,AJ$8,IF(AL$10, IF(AP104&gt;=AM$8,0,IF(AP104=0,AJ$8,AO104)), AO104)))</f>
        <v>0</v>
      </c>
      <c r="AE105" s="18" t="str">
        <f>IF(MAIN_STGY[[#This Row],[RSLT]]="","", MAIN_STGY[[#This Row],[RSLT]])</f>
        <v/>
      </c>
      <c r="AF10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5" s="18">
        <f>IF(STGY2[[#This Row],[SNO]]=0,0,IF(AL$10, IF(AP104&gt;=AM$8, 0, STGY2[[#This Row],[INS]]+AH104), STGY2[[#This Row],[INS]]+AH104))</f>
        <v>100</v>
      </c>
      <c r="AI105" s="18">
        <f>IF(STGY2[[#This Row],[SNO]]=0,0,IF(AL$10, IF(AP104&gt;=AM$8, 0, AI104+STGY2[[#This Row],[RTN]]), AI104+STGY2[[#This Row],[RTN]]))</f>
        <v>0</v>
      </c>
      <c r="AJ105" s="18">
        <f>STGY2[[#This Row],[RTN-TL]]-STGY2[[#This Row],[INS-TL]]</f>
        <v>-100</v>
      </c>
      <c r="AK105" s="18">
        <f>IF(STGY2[[#This Row],[SNO]]=0,0,IF(AL$10, IF(STGY2[[#This Row],[INS]]=0, 0, AN104), AN104))</f>
        <v>0</v>
      </c>
      <c r="AL105" s="18">
        <f>STGY2[[#This Row],[INS]]</f>
        <v>0</v>
      </c>
      <c r="AM105" s="18">
        <f>IF(STGY2[[#This Row],[WrL]]="Loss", (STGY2[[#This Row],[INS]]*(1 + AP$8/100)), IF(STGY2[[#This Row],[WrL]]="Won", (0), 0))</f>
        <v>0</v>
      </c>
      <c r="AN105" s="18">
        <f>IF(STGY2[[#This Row],[WrL]]="Loss", (STGY2[[#This Row],[PAM]]+STGY2[[#This Row],[LOS-TEN]]), IF(STGY2[[#This Row],[WrL]]="Won", (STGY2[[#This Row],[INS]]), 0))</f>
        <v>0</v>
      </c>
      <c r="AO105" s="18">
        <f>STGY2[[#This Row],[PAPT]]/2</f>
        <v>0</v>
      </c>
      <c r="AP105" s="43">
        <f>IF(STGY2[[#This Row],[SNO]]=0,0,IF(AL$10, IF(STGY2[[#This Row],[INS-TL]]=0, 0, STGY2[[#This Row],[PFT]]/STGY2[[#This Row],[INS-TL]]%), STGY2[[#This Row],[PFT]]/STGY2[[#This Row],[INS-TL]]%))</f>
        <v>-100</v>
      </c>
      <c r="AS105" s="20"/>
      <c r="AT105" s="21"/>
      <c r="AZ105" s="22"/>
      <c r="BB105" s="42">
        <f t="shared" si="13"/>
        <v>90</v>
      </c>
      <c r="BC105" s="12"/>
      <c r="BD105" s="18">
        <f>IF(STGY3[[#This Row],[SNO]]=0,0,IF(STGY3[[#This Row],[SNO]]=1,BJ$8,IF(BL$10, IF(BP104&gt;=BM$8,0,IF(BP104=0,BJ$8,BO104)), BO104)))</f>
        <v>0</v>
      </c>
      <c r="BE105" s="18" t="str">
        <f>IF(MAIN_STGY[[#This Row],[RSLT]]="","", MAIN_STGY[[#This Row],[RSLT]])</f>
        <v/>
      </c>
      <c r="BF10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5" s="18">
        <f>IF(STGY3[[#This Row],[SNO]]=0,0,IF(BL$10, IF(BP104&gt;=BM$8, 0, STGY3[[#This Row],[INS]]+BH104), STGY3[[#This Row],[INS]]+BH104))</f>
        <v>100</v>
      </c>
      <c r="BI105" s="18">
        <f>IF(STGY3[[#This Row],[SNO]]=0,0,IF(BL$10, IF(BP104&gt;=BM$8, 0, BI104+STGY3[[#This Row],[RTN]]), BI104+STGY3[[#This Row],[RTN]]))</f>
        <v>0</v>
      </c>
      <c r="BJ105" s="18">
        <f>STGY3[[#This Row],[RTN-TL]]-STGY3[[#This Row],[INS-TL]]</f>
        <v>-100</v>
      </c>
      <c r="BK105" s="18">
        <f>IF(STGY3[[#This Row],[SNO]]=0,0,IF(BL$10, IF(STGY3[[#This Row],[INS]]=0, 0, BN104), BN104))</f>
        <v>0</v>
      </c>
      <c r="BL105" s="18">
        <f>STGY3[[#This Row],[INS]]</f>
        <v>0</v>
      </c>
      <c r="BM105" s="18">
        <f>IF(STGY3[[#This Row],[WrL]]="Loss", (STGY3[[#This Row],[INS]]*(1 + BP$8/100)), IF(STGY3[[#This Row],[WrL]]="Won", (0), 0))</f>
        <v>0</v>
      </c>
      <c r="BN105" s="18">
        <f>IF(STGY3[[#This Row],[WrL]]="Loss", (STGY3[[#This Row],[PAM]]+STGY3[[#This Row],[LOS-TEN]]), IF(STGY3[[#This Row],[WrL]]="Won", (STGY3[[#This Row],[INS]]), 0))</f>
        <v>0</v>
      </c>
      <c r="BO105" s="18">
        <f>STGY3[[#This Row],[PAPT]]/2</f>
        <v>0</v>
      </c>
      <c r="BP105" s="43">
        <f>IF(STGY3[[#This Row],[SNO]]=0,0,IF(BL$10, IF(STGY3[[#This Row],[INS-TL]]=0, 0, STGY3[[#This Row],[PFT]]/STGY3[[#This Row],[INS-TL]]%), STGY3[[#This Row],[PFT]]/STGY3[[#This Row],[INS-TL]]%))</f>
        <v>-100</v>
      </c>
      <c r="BS105" s="20"/>
      <c r="BT105" s="21"/>
      <c r="BZ105" s="22"/>
      <c r="CB105" s="42">
        <f t="shared" si="14"/>
        <v>90</v>
      </c>
      <c r="CC105" s="12"/>
      <c r="CD105" s="18">
        <f>IF(STGY4[[#This Row],[SNO]]=0,0,IF(STGY4[[#This Row],[SNO]]=1,CJ$8,IF(CL$10, IF(CP104&gt;=CM$8,0,IF(CP104=0,CJ$8,CO104)), CO104)))</f>
        <v>0</v>
      </c>
      <c r="CE105" s="18" t="str">
        <f>IF(MAIN_STGY[[#This Row],[RSLT]]="","", MAIN_STGY[[#This Row],[RSLT]])</f>
        <v/>
      </c>
      <c r="CF10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5" s="18">
        <f>IF(STGY4[[#This Row],[SNO]]=0,0,IF(CL$10, IF(CP104&gt;=CM$8, 0, STGY4[[#This Row],[INS]]+CH104), STGY4[[#This Row],[INS]]+CH104))</f>
        <v>100</v>
      </c>
      <c r="CI105" s="18">
        <f>IF(STGY4[[#This Row],[SNO]]=0,0,IF(CL$10, IF(CP104&gt;=CM$8, 0, CI104+STGY4[[#This Row],[RTN]]), CI104+STGY4[[#This Row],[RTN]]))</f>
        <v>0</v>
      </c>
      <c r="CJ105" s="18">
        <f>STGY4[[#This Row],[RTN-TL]]-STGY4[[#This Row],[INS-TL]]</f>
        <v>-100</v>
      </c>
      <c r="CK105" s="18">
        <f>IF(STGY4[[#This Row],[SNO]]=0,0,IF(CL$10, IF(STGY4[[#This Row],[INS]]=0, 0, CN104), CN104))</f>
        <v>0</v>
      </c>
      <c r="CL105" s="18">
        <f>STGY4[[#This Row],[INS]]</f>
        <v>0</v>
      </c>
      <c r="CM105" s="18">
        <f>IF(STGY4[[#This Row],[WrL]]="Loss", (STGY4[[#This Row],[INS]]*(1 + CP$8/100)), IF(STGY4[[#This Row],[WrL]]="Won", (0), 0))</f>
        <v>0</v>
      </c>
      <c r="CN105" s="18">
        <f>IF(STGY4[[#This Row],[WrL]]="Loss", (STGY4[[#This Row],[PAM]]+STGY4[[#This Row],[LOS-TEN]]), IF(STGY4[[#This Row],[WrL]]="Won", (STGY4[[#This Row],[INS]]), 0))</f>
        <v>0</v>
      </c>
      <c r="CO105" s="18">
        <f>STGY4[[#This Row],[PAPT]]/2</f>
        <v>0</v>
      </c>
      <c r="CP105" s="43">
        <f>IF(STGY4[[#This Row],[SNO]]=0,0,IF(CL$10, IF(STGY4[[#This Row],[INS-TL]]=0, 0, STGY4[[#This Row],[PFT]]/STGY4[[#This Row],[INS-TL]]%), STGY4[[#This Row],[PFT]]/STGY4[[#This Row],[INS-TL]]%))</f>
        <v>-100</v>
      </c>
      <c r="CS105" s="20"/>
      <c r="CT105" s="21"/>
      <c r="CZ105" s="22"/>
      <c r="DB105" s="42">
        <f t="shared" si="15"/>
        <v>90</v>
      </c>
      <c r="DC105" s="12"/>
      <c r="DD105" s="18">
        <f>IF(STGY5[[#This Row],[SNO]]=0,0,IF(STGY5[[#This Row],[SNO]]=1,DJ$8,IF(DL$10, IF(DP104&gt;=DM$8,0,IF(DP104=0,DJ$8,DO104)), DO104)))</f>
        <v>0</v>
      </c>
      <c r="DE105" s="18" t="str">
        <f>IF(MAIN_STGY[[#This Row],[RSLT]]="","", MAIN_STGY[[#This Row],[RSLT]])</f>
        <v/>
      </c>
      <c r="DF10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5" s="18">
        <f>IF(STGY5[[#This Row],[SNO]]=0,0,IF(DL$10, IF(DP104&gt;=DM$8, 0, STGY5[[#This Row],[INS]]+DH104), STGY5[[#This Row],[INS]]+DH104))</f>
        <v>100</v>
      </c>
      <c r="DI105" s="18">
        <f>IF(STGY5[[#This Row],[SNO]]=0,0,IF(DL$10, IF(DP104&gt;=DM$8, 0, DI104+STGY5[[#This Row],[RTN]]), DI104+STGY5[[#This Row],[RTN]]))</f>
        <v>0</v>
      </c>
      <c r="DJ105" s="18">
        <f>STGY5[[#This Row],[RTN-TL]]-STGY5[[#This Row],[INS-TL]]</f>
        <v>-100</v>
      </c>
      <c r="DK105" s="18">
        <f>IF(STGY5[[#This Row],[SNO]]=0,0,IF(DL$10, IF(STGY5[[#This Row],[INS]]=0, 0, DN104), DN104))</f>
        <v>0</v>
      </c>
      <c r="DL105" s="18">
        <f>STGY5[[#This Row],[INS]]</f>
        <v>0</v>
      </c>
      <c r="DM105" s="18">
        <f>IF(STGY5[[#This Row],[WrL]]="Loss", (STGY5[[#This Row],[INS]]*(1 + DP$8/100)), IF(STGY5[[#This Row],[WrL]]="Won", (0), 0))</f>
        <v>0</v>
      </c>
      <c r="DN105" s="18">
        <f>IF(STGY5[[#This Row],[WrL]]="Loss", (STGY5[[#This Row],[PAM]]+STGY5[[#This Row],[LOS-TEN]]), IF(STGY5[[#This Row],[WrL]]="Won", (STGY5[[#This Row],[INS]]), 0))</f>
        <v>0</v>
      </c>
      <c r="DO105" s="18">
        <f>STGY5[[#This Row],[PAPT]]/2</f>
        <v>0</v>
      </c>
      <c r="DP105" s="43">
        <f>IF(STGY5[[#This Row],[SNO]]=0,0,IF(DL$10, IF(STGY5[[#This Row],[INS-TL]]=0, 0, STGY5[[#This Row],[PFT]]/STGY5[[#This Row],[INS-TL]]%), STGY5[[#This Row],[PFT]]/STGY5[[#This Row],[INS-TL]]%))</f>
        <v>-100</v>
      </c>
      <c r="DS105" s="20"/>
      <c r="DT105" s="21"/>
      <c r="DZ105" s="22"/>
      <c r="EB105" s="42">
        <f t="shared" si="16"/>
        <v>90</v>
      </c>
      <c r="EC105" s="12"/>
      <c r="ED105" s="18">
        <f>IF(STGY6[[#This Row],[SNO]]=0,0,IF(STGY6[[#This Row],[SNO]]=1,EJ$8,IF(EL$10, IF(EP104&gt;=EM$8,0,IF(EP104=0,EJ$8,EO104)), EO104)))</f>
        <v>0</v>
      </c>
      <c r="EE105" s="18" t="str">
        <f>IF(MAIN_STGY[[#This Row],[RSLT]]="","", MAIN_STGY[[#This Row],[RSLT]])</f>
        <v/>
      </c>
      <c r="EF10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5" s="18">
        <f>IF(STGY6[[#This Row],[SNO]]=0,0,IF(EL$10, IF(EP104&gt;=EM$8, 0, STGY6[[#This Row],[INS]]+EH104), STGY6[[#This Row],[INS]]+EH104))</f>
        <v>100</v>
      </c>
      <c r="EI105" s="18">
        <f>IF(STGY6[[#This Row],[SNO]]=0,0,IF(EL$10, IF(EP104&gt;=EM$8, 0, EI104+STGY6[[#This Row],[RTN]]), EI104+STGY6[[#This Row],[RTN]]))</f>
        <v>0</v>
      </c>
      <c r="EJ105" s="18">
        <f>STGY6[[#This Row],[RTN-TL]]-STGY6[[#This Row],[INS-TL]]</f>
        <v>-100</v>
      </c>
      <c r="EK105" s="18">
        <f>IF(STGY6[[#This Row],[SNO]]=0,0,IF(EL$10, IF(STGY6[[#This Row],[INS]]=0, 0, EN104), EN104))</f>
        <v>0</v>
      </c>
      <c r="EL105" s="18">
        <f>STGY6[[#This Row],[INS]]</f>
        <v>0</v>
      </c>
      <c r="EM105" s="18">
        <f>IF(STGY6[[#This Row],[WrL]]="Loss", (STGY6[[#This Row],[INS]]*(1 + EP$8/100)), IF(STGY6[[#This Row],[WrL]]="Won", (0), 0))</f>
        <v>0</v>
      </c>
      <c r="EN105" s="18">
        <f>IF(STGY6[[#This Row],[WrL]]="Loss", (STGY6[[#This Row],[PAM]]+STGY6[[#This Row],[LOS-TEN]]), IF(STGY6[[#This Row],[WrL]]="Won", (STGY6[[#This Row],[INS]]), 0))</f>
        <v>0</v>
      </c>
      <c r="EO105" s="18">
        <f>STGY6[[#This Row],[PAPT]]/2</f>
        <v>0</v>
      </c>
      <c r="EP105" s="43">
        <f>IF(STGY6[[#This Row],[SNO]]=0,0,IF(EL$10, IF(STGY6[[#This Row],[INS-TL]]=0, 0, STGY6[[#This Row],[PFT]]/STGY6[[#This Row],[INS-TL]]%), STGY6[[#This Row],[PFT]]/STGY6[[#This Row],[INS-TL]]%))</f>
        <v>-100</v>
      </c>
      <c r="ES105" s="20"/>
      <c r="ET105" s="21"/>
      <c r="EZ105" s="22"/>
      <c r="FB105" s="42">
        <f t="shared" si="17"/>
        <v>90</v>
      </c>
      <c r="FC105" s="12"/>
      <c r="FD105" s="18">
        <f>IF(STGY7[[#This Row],[SNO]]=0,0,IF(STGY7[[#This Row],[SNO]]=1,FJ$8,IF(FL$10, IF(FP104&gt;=FM$8,0,IF(FP104=0,FJ$8,FO104)), FO104)))</f>
        <v>0</v>
      </c>
      <c r="FE105" s="18" t="str">
        <f>IF(MAIN_STGY[[#This Row],[RSLT]]="","", MAIN_STGY[[#This Row],[RSLT]])</f>
        <v/>
      </c>
      <c r="FF10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5" s="18">
        <f>IF(STGY7[[#This Row],[SNO]]=0,0,IF(FL$10, IF(FP104&gt;=FM$8, 0, STGY7[[#This Row],[INS]]+FH104), STGY7[[#This Row],[INS]]+FH104))</f>
        <v>100</v>
      </c>
      <c r="FI105" s="18">
        <f>IF(STGY7[[#This Row],[SNO]]=0,0,IF(FL$10, IF(FP104&gt;=FM$8, 0, FI104+STGY7[[#This Row],[RTN]]), FI104+STGY7[[#This Row],[RTN]]))</f>
        <v>0</v>
      </c>
      <c r="FJ105" s="18">
        <f>STGY7[[#This Row],[RTN-TL]]-STGY7[[#This Row],[INS-TL]]</f>
        <v>-100</v>
      </c>
      <c r="FK105" s="18">
        <f>IF(STGY7[[#This Row],[SNO]]=0,0,IF(FL$10, IF(STGY7[[#This Row],[INS]]=0, 0, FN104), FN104))</f>
        <v>0</v>
      </c>
      <c r="FL105" s="18">
        <f>STGY7[[#This Row],[INS]]</f>
        <v>0</v>
      </c>
      <c r="FM105" s="18">
        <f>IF(STGY7[[#This Row],[WrL]]="Loss", (STGY7[[#This Row],[INS]]*(1 + FP$8/100)), IF(STGY7[[#This Row],[WrL]]="Won", (0), 0))</f>
        <v>0</v>
      </c>
      <c r="FN105" s="18">
        <f>IF(STGY7[[#This Row],[WrL]]="Loss", (STGY7[[#This Row],[PAM]]+STGY7[[#This Row],[LOS-TEN]]), IF(STGY7[[#This Row],[WrL]]="Won", (STGY7[[#This Row],[INS]]), 0))</f>
        <v>0</v>
      </c>
      <c r="FO105" s="18">
        <f>STGY7[[#This Row],[PAPT]]/2</f>
        <v>0</v>
      </c>
      <c r="FP105" s="43">
        <f>IF(STGY7[[#This Row],[SNO]]=0,0,IF(FL$10, IF(STGY7[[#This Row],[INS-TL]]=0, 0, STGY7[[#This Row],[PFT]]/STGY7[[#This Row],[INS-TL]]%), STGY7[[#This Row],[PFT]]/STGY7[[#This Row],[INS-TL]]%))</f>
        <v>-100</v>
      </c>
      <c r="FS105" s="20"/>
      <c r="FT105" s="21"/>
      <c r="FZ105" s="22"/>
      <c r="GB105" s="42">
        <f t="shared" si="18"/>
        <v>90</v>
      </c>
      <c r="GC105" s="12"/>
      <c r="GD105" s="18">
        <f>IF(STGY8[[#This Row],[SNO]]=0,0,IF(STGY8[[#This Row],[SNO]]=1,GJ$8,IF(GL$10, IF(GP104&gt;=GM$8,0,IF(GP104=0,GJ$8,GO104)), GO104)))</f>
        <v>0</v>
      </c>
      <c r="GE105" s="18" t="str">
        <f>IF(MAIN_STGY[[#This Row],[RSLT]]="","", MAIN_STGY[[#This Row],[RSLT]])</f>
        <v/>
      </c>
      <c r="GF10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5" s="18">
        <f>IF(STGY8[[#This Row],[SNO]]=0,0,IF(GL$10, IF(GP104&gt;=GM$8, 0, STGY8[[#This Row],[INS]]+GH104), STGY8[[#This Row],[INS]]+GH104))</f>
        <v>100</v>
      </c>
      <c r="GI105" s="18">
        <f>IF(STGY8[[#This Row],[SNO]]=0,0,IF(GL$10, IF(GP104&gt;=GM$8, 0, GI104+STGY8[[#This Row],[RTN]]), GI104+STGY8[[#This Row],[RTN]]))</f>
        <v>0</v>
      </c>
      <c r="GJ105" s="18">
        <f>STGY8[[#This Row],[RTN-TL]]-STGY8[[#This Row],[INS-TL]]</f>
        <v>-100</v>
      </c>
      <c r="GK105" s="18">
        <f>IF(STGY8[[#This Row],[SNO]]=0,0,IF(GL$10, IF(STGY8[[#This Row],[INS]]=0, 0, GN104), GN104))</f>
        <v>0</v>
      </c>
      <c r="GL105" s="18">
        <f>STGY8[[#This Row],[INS]]</f>
        <v>0</v>
      </c>
      <c r="GM105" s="18">
        <f>IF(STGY8[[#This Row],[WrL]]="Loss", (STGY8[[#This Row],[INS]]*(1 + GP$8/100)), IF(STGY8[[#This Row],[WrL]]="Won", (0), 0))</f>
        <v>0</v>
      </c>
      <c r="GN105" s="18">
        <f>IF(STGY8[[#This Row],[WrL]]="Loss", (STGY8[[#This Row],[PAM]]+STGY8[[#This Row],[LOS-TEN]]), IF(STGY8[[#This Row],[WrL]]="Won", (STGY8[[#This Row],[INS]]), 0))</f>
        <v>0</v>
      </c>
      <c r="GO105" s="18">
        <f>STGY8[[#This Row],[PAPT]]/2</f>
        <v>0</v>
      </c>
      <c r="GP105" s="43">
        <f>IF(STGY8[[#This Row],[SNO]]=0,0,IF(GL$10, IF(STGY8[[#This Row],[INS-TL]]=0, 0, STGY8[[#This Row],[PFT]]/STGY8[[#This Row],[INS-TL]]%), STGY8[[#This Row],[PFT]]/STGY8[[#This Row],[INS-TL]]%))</f>
        <v>-100</v>
      </c>
      <c r="GS105" s="20"/>
      <c r="GT105" s="21"/>
      <c r="GZ105" s="22"/>
      <c r="HB105" s="42">
        <f t="shared" si="19"/>
        <v>90</v>
      </c>
      <c r="HC105" s="12"/>
      <c r="HD105" s="18">
        <f>IF(STGY9[[#This Row],[SNO]]=0,0,IF(STGY9[[#This Row],[SNO]]=1,HJ$8,IF(HL$10, IF(HP104&gt;=HM$8,0,IF(HP104=0,HJ$8,HO104)), HO104)))</f>
        <v>0</v>
      </c>
      <c r="HE105" s="18" t="str">
        <f>IF(MAIN_STGY[[#This Row],[RSLT]]="","", MAIN_STGY[[#This Row],[RSLT]])</f>
        <v/>
      </c>
      <c r="HF10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5" s="18">
        <f>IF(STGY9[[#This Row],[SNO]]=0,0,IF(HL$10, IF(HP104&gt;=HM$8, 0, STGY9[[#This Row],[INS]]+HH104), STGY9[[#This Row],[INS]]+HH104))</f>
        <v>100</v>
      </c>
      <c r="HI105" s="18">
        <f>IF(STGY9[[#This Row],[SNO]]=0,0,IF(HL$10, IF(HP104&gt;=HM$8, 0, HI104+STGY9[[#This Row],[RTN]]), HI104+STGY9[[#This Row],[RTN]]))</f>
        <v>0</v>
      </c>
      <c r="HJ105" s="18">
        <f>STGY9[[#This Row],[RTN-TL]]-STGY9[[#This Row],[INS-TL]]</f>
        <v>-100</v>
      </c>
      <c r="HK105" s="18">
        <f>IF(STGY9[[#This Row],[SNO]]=0,0,IF(HL$10, IF(STGY9[[#This Row],[INS]]=0, 0, HN104), HN104))</f>
        <v>0</v>
      </c>
      <c r="HL105" s="18">
        <f>STGY9[[#This Row],[INS]]</f>
        <v>0</v>
      </c>
      <c r="HM105" s="18">
        <f>IF(STGY9[[#This Row],[WrL]]="Loss", (STGY9[[#This Row],[INS]]*(1 + HP$8/100)), IF(STGY9[[#This Row],[WrL]]="Won", (0), 0))</f>
        <v>0</v>
      </c>
      <c r="HN105" s="18">
        <f>IF(STGY9[[#This Row],[WrL]]="Loss", (STGY9[[#This Row],[PAM]]+STGY9[[#This Row],[LOS-TEN]]), IF(STGY9[[#This Row],[WrL]]="Won", (STGY9[[#This Row],[INS]]), 0))</f>
        <v>0</v>
      </c>
      <c r="HO105" s="18">
        <f>STGY9[[#This Row],[PAPT]]/2</f>
        <v>0</v>
      </c>
      <c r="HP105" s="43">
        <f>IF(STGY9[[#This Row],[SNO]]=0,0,IF(HL$10, IF(STGY9[[#This Row],[INS-TL]]=0, 0, STGY9[[#This Row],[PFT]]/STGY9[[#This Row],[INS-TL]]%), STGY9[[#This Row],[PFT]]/STGY9[[#This Row],[INS-TL]]%))</f>
        <v>-100</v>
      </c>
      <c r="HS105" s="20"/>
      <c r="HT105" s="21"/>
      <c r="HZ105" s="22"/>
      <c r="IB105" s="42">
        <f t="shared" si="20"/>
        <v>90</v>
      </c>
      <c r="IC105" s="12"/>
      <c r="ID105" s="18">
        <f>IF(STGY10[[#This Row],[SNO]]=0,0,IF(STGY10[[#This Row],[SNO]]=1,IJ$8,IF(IL$10, IF(IP104&gt;=IM$8,0,IF(IP104=0,IJ$8,IO104)), IO104)))</f>
        <v>0</v>
      </c>
      <c r="IE105" s="18" t="str">
        <f>IF(MAIN_STGY[[#This Row],[RSLT]]="","", MAIN_STGY[[#This Row],[RSLT]])</f>
        <v/>
      </c>
      <c r="IF10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5" s="18">
        <f>IF(STGY10[[#This Row],[SNO]]=0,0,IF(IL$10, IF(IP104&gt;=IM$8, 0, STGY10[[#This Row],[INS]]+IH104), STGY10[[#This Row],[INS]]+IH104))</f>
        <v>100</v>
      </c>
      <c r="II105" s="18">
        <f>IF(STGY10[[#This Row],[SNO]]=0,0,IF(IL$10, IF(IP104&gt;=IM$8, 0, II104+STGY10[[#This Row],[RTN]]), II104+STGY10[[#This Row],[RTN]]))</f>
        <v>0</v>
      </c>
      <c r="IJ105" s="18">
        <f>STGY10[[#This Row],[RTN-TL]]-STGY10[[#This Row],[INS-TL]]</f>
        <v>-100</v>
      </c>
      <c r="IK105" s="18">
        <f>IF(STGY10[[#This Row],[SNO]]=0,0,IF(IL$10, IF(STGY10[[#This Row],[INS]]=0, 0, IN104), IN104))</f>
        <v>0</v>
      </c>
      <c r="IL105" s="18">
        <f>STGY10[[#This Row],[INS]]</f>
        <v>0</v>
      </c>
      <c r="IM105" s="18">
        <f>IF(STGY10[[#This Row],[WrL]]="Loss", (STGY10[[#This Row],[INS]]*(1 + IP$8/100)), IF(STGY10[[#This Row],[WrL]]="Won", (0), 0))</f>
        <v>0</v>
      </c>
      <c r="IN105" s="18">
        <f>IF(STGY10[[#This Row],[WrL]]="Loss", (STGY10[[#This Row],[PAM]]+STGY10[[#This Row],[LOS-TEN]]), IF(STGY10[[#This Row],[WrL]]="Won", (STGY10[[#This Row],[INS]]), 0))</f>
        <v>0</v>
      </c>
      <c r="IO105" s="18">
        <f>STGY10[[#This Row],[PAPT]]/2</f>
        <v>0</v>
      </c>
      <c r="IP105" s="43">
        <f>IF(STGY10[[#This Row],[SNO]]=0,0,IF(IL$10, IF(STGY10[[#This Row],[INS-TL]]=0, 0, STGY10[[#This Row],[PFT]]/STGY10[[#This Row],[INS-TL]]%), STGY10[[#This Row],[PFT]]/STGY10[[#This Row],[INS-TL]]%))</f>
        <v>-100</v>
      </c>
      <c r="IS105" s="20"/>
      <c r="IT105" s="21"/>
      <c r="IZ105" s="22"/>
    </row>
    <row r="106" spans="2:260" ht="15.65" x14ac:dyDescent="0.3">
      <c r="B106" s="89">
        <f t="shared" si="11"/>
        <v>91</v>
      </c>
      <c r="C106" s="12"/>
      <c r="D106" s="18">
        <f>IF(MAIN_STGY[[#This Row],[SNO]]=0,0,IF(MAIN_STGY[[#This Row],[SNO]]=1,J$8,IF(L$10, IF(P105&gt;=M$8,0,IF(P105=0,J$8,O105)), O105)))</f>
        <v>0</v>
      </c>
      <c r="E106" s="12"/>
      <c r="F10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6" s="18">
        <f>IF(MAIN_STGY[[#This Row],[SNO]]=0,0,IF(L$10, IF(P105&gt;=M$8, 0, MAIN_STGY[[#This Row],[INS]]+H105), MAIN_STGY[[#This Row],[INS]]+H105))</f>
        <v>100</v>
      </c>
      <c r="I106" s="18">
        <f>IF(MAIN_STGY[[#This Row],[SNO]]=0,0,IF(L$10, IF(P105&gt;=M$8, 0, I105+MAIN_STGY[[#This Row],[RTN]]), I105+MAIN_STGY[[#This Row],[RTN]]))</f>
        <v>0</v>
      </c>
      <c r="J106" s="18">
        <f>MAIN_STGY[[#This Row],[RTN-TL]]-MAIN_STGY[[#This Row],[INS-TL]]</f>
        <v>-100</v>
      </c>
      <c r="K106" s="18">
        <f>IF(MAIN_STGY[[#This Row],[SNO]]=0,0,IF(L$10, IF(MAIN_STGY[[#This Row],[INS]]=0, 0, N105), N105))</f>
        <v>0</v>
      </c>
      <c r="L106" s="18">
        <f>MAIN_STGY[[#This Row],[INS]]</f>
        <v>0</v>
      </c>
      <c r="M106" s="18">
        <f>IF(MAIN_STGY[[#This Row],[WrL]]="Loss", (MAIN_STGY[[#This Row],[INS]]*(1 + P$8/100)), IF(MAIN_STGY[[#This Row],[WrL]]="Won", (0), 0))</f>
        <v>0</v>
      </c>
      <c r="N106" s="18">
        <f>IF(MAIN_STGY[[#This Row],[WrL]]="Loss", (MAIN_STGY[[#This Row],[PAM]]+MAIN_STGY[[#This Row],[LOS-TEN]]), IF(MAIN_STGY[[#This Row],[WrL]]="Won", (MAIN_STGY[[#This Row],[INS]]), 0))</f>
        <v>0</v>
      </c>
      <c r="O106" s="18">
        <f>MAIN_STGY[[#This Row],[PAPT]]/2</f>
        <v>0</v>
      </c>
      <c r="P10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06" s="52" t="s">
        <v>68</v>
      </c>
      <c r="S106" s="52" t="s">
        <v>70</v>
      </c>
      <c r="T106" s="52" t="s">
        <v>70</v>
      </c>
      <c r="U106" s="52" t="s">
        <v>70</v>
      </c>
      <c r="V106" s="52" t="s">
        <v>70</v>
      </c>
      <c r="W106" s="55"/>
      <c r="X106" s="44"/>
      <c r="Z106" s="22"/>
      <c r="AB106" s="42">
        <f t="shared" si="12"/>
        <v>91</v>
      </c>
      <c r="AC106" s="12"/>
      <c r="AD106" s="18">
        <f>IF(STGY2[[#This Row],[SNO]]=0,0,IF(STGY2[[#This Row],[SNO]]=1,AJ$8,IF(AL$10, IF(AP105&gt;=AM$8,0,IF(AP105=0,AJ$8,AO105)), AO105)))</f>
        <v>0</v>
      </c>
      <c r="AE106" s="18" t="str">
        <f>IF(MAIN_STGY[[#This Row],[RSLT]]="","", MAIN_STGY[[#This Row],[RSLT]])</f>
        <v/>
      </c>
      <c r="AF10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6" s="18">
        <f>IF(STGY2[[#This Row],[SNO]]=0,0,IF(AL$10, IF(AP105&gt;=AM$8, 0, STGY2[[#This Row],[INS]]+AH105), STGY2[[#This Row],[INS]]+AH105))</f>
        <v>100</v>
      </c>
      <c r="AI106" s="18">
        <f>IF(STGY2[[#This Row],[SNO]]=0,0,IF(AL$10, IF(AP105&gt;=AM$8, 0, AI105+STGY2[[#This Row],[RTN]]), AI105+STGY2[[#This Row],[RTN]]))</f>
        <v>0</v>
      </c>
      <c r="AJ106" s="18">
        <f>STGY2[[#This Row],[RTN-TL]]-STGY2[[#This Row],[INS-TL]]</f>
        <v>-100</v>
      </c>
      <c r="AK106" s="18">
        <f>IF(STGY2[[#This Row],[SNO]]=0,0,IF(AL$10, IF(STGY2[[#This Row],[INS]]=0, 0, AN105), AN105))</f>
        <v>0</v>
      </c>
      <c r="AL106" s="18">
        <f>STGY2[[#This Row],[INS]]</f>
        <v>0</v>
      </c>
      <c r="AM106" s="18">
        <f>IF(STGY2[[#This Row],[WrL]]="Loss", (STGY2[[#This Row],[INS]]*(1 + AP$8/100)), IF(STGY2[[#This Row],[WrL]]="Won", (0), 0))</f>
        <v>0</v>
      </c>
      <c r="AN106" s="18">
        <f>IF(STGY2[[#This Row],[WrL]]="Loss", (STGY2[[#This Row],[PAM]]+STGY2[[#This Row],[LOS-TEN]]), IF(STGY2[[#This Row],[WrL]]="Won", (STGY2[[#This Row],[INS]]), 0))</f>
        <v>0</v>
      </c>
      <c r="AO106" s="18">
        <f>STGY2[[#This Row],[PAPT]]/2</f>
        <v>0</v>
      </c>
      <c r="AP106" s="43">
        <f>IF(STGY2[[#This Row],[SNO]]=0,0,IF(AL$10, IF(STGY2[[#This Row],[INS-TL]]=0, 0, STGY2[[#This Row],[PFT]]/STGY2[[#This Row],[INS-TL]]%), STGY2[[#This Row],[PFT]]/STGY2[[#This Row],[INS-TL]]%))</f>
        <v>-100</v>
      </c>
      <c r="AS106" s="20"/>
      <c r="AT106" s="21"/>
      <c r="AZ106" s="22"/>
      <c r="BB106" s="42">
        <f t="shared" si="13"/>
        <v>91</v>
      </c>
      <c r="BC106" s="12"/>
      <c r="BD106" s="18">
        <f>IF(STGY3[[#This Row],[SNO]]=0,0,IF(STGY3[[#This Row],[SNO]]=1,BJ$8,IF(BL$10, IF(BP105&gt;=BM$8,0,IF(BP105=0,BJ$8,BO105)), BO105)))</f>
        <v>0</v>
      </c>
      <c r="BE106" s="18" t="str">
        <f>IF(MAIN_STGY[[#This Row],[RSLT]]="","", MAIN_STGY[[#This Row],[RSLT]])</f>
        <v/>
      </c>
      <c r="BF10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6" s="18">
        <f>IF(STGY3[[#This Row],[SNO]]=0,0,IF(BL$10, IF(BP105&gt;=BM$8, 0, STGY3[[#This Row],[INS]]+BH105), STGY3[[#This Row],[INS]]+BH105))</f>
        <v>100</v>
      </c>
      <c r="BI106" s="18">
        <f>IF(STGY3[[#This Row],[SNO]]=0,0,IF(BL$10, IF(BP105&gt;=BM$8, 0, BI105+STGY3[[#This Row],[RTN]]), BI105+STGY3[[#This Row],[RTN]]))</f>
        <v>0</v>
      </c>
      <c r="BJ106" s="18">
        <f>STGY3[[#This Row],[RTN-TL]]-STGY3[[#This Row],[INS-TL]]</f>
        <v>-100</v>
      </c>
      <c r="BK106" s="18">
        <f>IF(STGY3[[#This Row],[SNO]]=0,0,IF(BL$10, IF(STGY3[[#This Row],[INS]]=0, 0, BN105), BN105))</f>
        <v>0</v>
      </c>
      <c r="BL106" s="18">
        <f>STGY3[[#This Row],[INS]]</f>
        <v>0</v>
      </c>
      <c r="BM106" s="18">
        <f>IF(STGY3[[#This Row],[WrL]]="Loss", (STGY3[[#This Row],[INS]]*(1 + BP$8/100)), IF(STGY3[[#This Row],[WrL]]="Won", (0), 0))</f>
        <v>0</v>
      </c>
      <c r="BN106" s="18">
        <f>IF(STGY3[[#This Row],[WrL]]="Loss", (STGY3[[#This Row],[PAM]]+STGY3[[#This Row],[LOS-TEN]]), IF(STGY3[[#This Row],[WrL]]="Won", (STGY3[[#This Row],[INS]]), 0))</f>
        <v>0</v>
      </c>
      <c r="BO106" s="18">
        <f>STGY3[[#This Row],[PAPT]]/2</f>
        <v>0</v>
      </c>
      <c r="BP106" s="43">
        <f>IF(STGY3[[#This Row],[SNO]]=0,0,IF(BL$10, IF(STGY3[[#This Row],[INS-TL]]=0, 0, STGY3[[#This Row],[PFT]]/STGY3[[#This Row],[INS-TL]]%), STGY3[[#This Row],[PFT]]/STGY3[[#This Row],[INS-TL]]%))</f>
        <v>-100</v>
      </c>
      <c r="BS106" s="20"/>
      <c r="BT106" s="21"/>
      <c r="BZ106" s="22"/>
      <c r="CB106" s="42">
        <f t="shared" si="14"/>
        <v>91</v>
      </c>
      <c r="CC106" s="12"/>
      <c r="CD106" s="18">
        <f>IF(STGY4[[#This Row],[SNO]]=0,0,IF(STGY4[[#This Row],[SNO]]=1,CJ$8,IF(CL$10, IF(CP105&gt;=CM$8,0,IF(CP105=0,CJ$8,CO105)), CO105)))</f>
        <v>0</v>
      </c>
      <c r="CE106" s="18" t="str">
        <f>IF(MAIN_STGY[[#This Row],[RSLT]]="","", MAIN_STGY[[#This Row],[RSLT]])</f>
        <v/>
      </c>
      <c r="CF10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6" s="18">
        <f>IF(STGY4[[#This Row],[SNO]]=0,0,IF(CL$10, IF(CP105&gt;=CM$8, 0, STGY4[[#This Row],[INS]]+CH105), STGY4[[#This Row],[INS]]+CH105))</f>
        <v>100</v>
      </c>
      <c r="CI106" s="18">
        <f>IF(STGY4[[#This Row],[SNO]]=0,0,IF(CL$10, IF(CP105&gt;=CM$8, 0, CI105+STGY4[[#This Row],[RTN]]), CI105+STGY4[[#This Row],[RTN]]))</f>
        <v>0</v>
      </c>
      <c r="CJ106" s="18">
        <f>STGY4[[#This Row],[RTN-TL]]-STGY4[[#This Row],[INS-TL]]</f>
        <v>-100</v>
      </c>
      <c r="CK106" s="18">
        <f>IF(STGY4[[#This Row],[SNO]]=0,0,IF(CL$10, IF(STGY4[[#This Row],[INS]]=0, 0, CN105), CN105))</f>
        <v>0</v>
      </c>
      <c r="CL106" s="18">
        <f>STGY4[[#This Row],[INS]]</f>
        <v>0</v>
      </c>
      <c r="CM106" s="18">
        <f>IF(STGY4[[#This Row],[WrL]]="Loss", (STGY4[[#This Row],[INS]]*(1 + CP$8/100)), IF(STGY4[[#This Row],[WrL]]="Won", (0), 0))</f>
        <v>0</v>
      </c>
      <c r="CN106" s="18">
        <f>IF(STGY4[[#This Row],[WrL]]="Loss", (STGY4[[#This Row],[PAM]]+STGY4[[#This Row],[LOS-TEN]]), IF(STGY4[[#This Row],[WrL]]="Won", (STGY4[[#This Row],[INS]]), 0))</f>
        <v>0</v>
      </c>
      <c r="CO106" s="18">
        <f>STGY4[[#This Row],[PAPT]]/2</f>
        <v>0</v>
      </c>
      <c r="CP106" s="43">
        <f>IF(STGY4[[#This Row],[SNO]]=0,0,IF(CL$10, IF(STGY4[[#This Row],[INS-TL]]=0, 0, STGY4[[#This Row],[PFT]]/STGY4[[#This Row],[INS-TL]]%), STGY4[[#This Row],[PFT]]/STGY4[[#This Row],[INS-TL]]%))</f>
        <v>-100</v>
      </c>
      <c r="CS106" s="20"/>
      <c r="CT106" s="21"/>
      <c r="CZ106" s="22"/>
      <c r="DB106" s="42">
        <f t="shared" si="15"/>
        <v>91</v>
      </c>
      <c r="DC106" s="12"/>
      <c r="DD106" s="18">
        <f>IF(STGY5[[#This Row],[SNO]]=0,0,IF(STGY5[[#This Row],[SNO]]=1,DJ$8,IF(DL$10, IF(DP105&gt;=DM$8,0,IF(DP105=0,DJ$8,DO105)), DO105)))</f>
        <v>0</v>
      </c>
      <c r="DE106" s="18" t="str">
        <f>IF(MAIN_STGY[[#This Row],[RSLT]]="","", MAIN_STGY[[#This Row],[RSLT]])</f>
        <v/>
      </c>
      <c r="DF10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6" s="18">
        <f>IF(STGY5[[#This Row],[SNO]]=0,0,IF(DL$10, IF(DP105&gt;=DM$8, 0, STGY5[[#This Row],[INS]]+DH105), STGY5[[#This Row],[INS]]+DH105))</f>
        <v>100</v>
      </c>
      <c r="DI106" s="18">
        <f>IF(STGY5[[#This Row],[SNO]]=0,0,IF(DL$10, IF(DP105&gt;=DM$8, 0, DI105+STGY5[[#This Row],[RTN]]), DI105+STGY5[[#This Row],[RTN]]))</f>
        <v>0</v>
      </c>
      <c r="DJ106" s="18">
        <f>STGY5[[#This Row],[RTN-TL]]-STGY5[[#This Row],[INS-TL]]</f>
        <v>-100</v>
      </c>
      <c r="DK106" s="18">
        <f>IF(STGY5[[#This Row],[SNO]]=0,0,IF(DL$10, IF(STGY5[[#This Row],[INS]]=0, 0, DN105), DN105))</f>
        <v>0</v>
      </c>
      <c r="DL106" s="18">
        <f>STGY5[[#This Row],[INS]]</f>
        <v>0</v>
      </c>
      <c r="DM106" s="18">
        <f>IF(STGY5[[#This Row],[WrL]]="Loss", (STGY5[[#This Row],[INS]]*(1 + DP$8/100)), IF(STGY5[[#This Row],[WrL]]="Won", (0), 0))</f>
        <v>0</v>
      </c>
      <c r="DN106" s="18">
        <f>IF(STGY5[[#This Row],[WrL]]="Loss", (STGY5[[#This Row],[PAM]]+STGY5[[#This Row],[LOS-TEN]]), IF(STGY5[[#This Row],[WrL]]="Won", (STGY5[[#This Row],[INS]]), 0))</f>
        <v>0</v>
      </c>
      <c r="DO106" s="18">
        <f>STGY5[[#This Row],[PAPT]]/2</f>
        <v>0</v>
      </c>
      <c r="DP106" s="43">
        <f>IF(STGY5[[#This Row],[SNO]]=0,0,IF(DL$10, IF(STGY5[[#This Row],[INS-TL]]=0, 0, STGY5[[#This Row],[PFT]]/STGY5[[#This Row],[INS-TL]]%), STGY5[[#This Row],[PFT]]/STGY5[[#This Row],[INS-TL]]%))</f>
        <v>-100</v>
      </c>
      <c r="DS106" s="20"/>
      <c r="DT106" s="21"/>
      <c r="DZ106" s="22"/>
      <c r="EB106" s="42">
        <f t="shared" si="16"/>
        <v>91</v>
      </c>
      <c r="EC106" s="12"/>
      <c r="ED106" s="18">
        <f>IF(STGY6[[#This Row],[SNO]]=0,0,IF(STGY6[[#This Row],[SNO]]=1,EJ$8,IF(EL$10, IF(EP105&gt;=EM$8,0,IF(EP105=0,EJ$8,EO105)), EO105)))</f>
        <v>0</v>
      </c>
      <c r="EE106" s="18" t="str">
        <f>IF(MAIN_STGY[[#This Row],[RSLT]]="","", MAIN_STGY[[#This Row],[RSLT]])</f>
        <v/>
      </c>
      <c r="EF10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6" s="18">
        <f>IF(STGY6[[#This Row],[SNO]]=0,0,IF(EL$10, IF(EP105&gt;=EM$8, 0, STGY6[[#This Row],[INS]]+EH105), STGY6[[#This Row],[INS]]+EH105))</f>
        <v>100</v>
      </c>
      <c r="EI106" s="18">
        <f>IF(STGY6[[#This Row],[SNO]]=0,0,IF(EL$10, IF(EP105&gt;=EM$8, 0, EI105+STGY6[[#This Row],[RTN]]), EI105+STGY6[[#This Row],[RTN]]))</f>
        <v>0</v>
      </c>
      <c r="EJ106" s="18">
        <f>STGY6[[#This Row],[RTN-TL]]-STGY6[[#This Row],[INS-TL]]</f>
        <v>-100</v>
      </c>
      <c r="EK106" s="18">
        <f>IF(STGY6[[#This Row],[SNO]]=0,0,IF(EL$10, IF(STGY6[[#This Row],[INS]]=0, 0, EN105), EN105))</f>
        <v>0</v>
      </c>
      <c r="EL106" s="18">
        <f>STGY6[[#This Row],[INS]]</f>
        <v>0</v>
      </c>
      <c r="EM106" s="18">
        <f>IF(STGY6[[#This Row],[WrL]]="Loss", (STGY6[[#This Row],[INS]]*(1 + EP$8/100)), IF(STGY6[[#This Row],[WrL]]="Won", (0), 0))</f>
        <v>0</v>
      </c>
      <c r="EN106" s="18">
        <f>IF(STGY6[[#This Row],[WrL]]="Loss", (STGY6[[#This Row],[PAM]]+STGY6[[#This Row],[LOS-TEN]]), IF(STGY6[[#This Row],[WrL]]="Won", (STGY6[[#This Row],[INS]]), 0))</f>
        <v>0</v>
      </c>
      <c r="EO106" s="18">
        <f>STGY6[[#This Row],[PAPT]]/2</f>
        <v>0</v>
      </c>
      <c r="EP106" s="43">
        <f>IF(STGY6[[#This Row],[SNO]]=0,0,IF(EL$10, IF(STGY6[[#This Row],[INS-TL]]=0, 0, STGY6[[#This Row],[PFT]]/STGY6[[#This Row],[INS-TL]]%), STGY6[[#This Row],[PFT]]/STGY6[[#This Row],[INS-TL]]%))</f>
        <v>-100</v>
      </c>
      <c r="ES106" s="20"/>
      <c r="ET106" s="21"/>
      <c r="EZ106" s="22"/>
      <c r="FB106" s="42">
        <f t="shared" si="17"/>
        <v>91</v>
      </c>
      <c r="FC106" s="12"/>
      <c r="FD106" s="18">
        <f>IF(STGY7[[#This Row],[SNO]]=0,0,IF(STGY7[[#This Row],[SNO]]=1,FJ$8,IF(FL$10, IF(FP105&gt;=FM$8,0,IF(FP105=0,FJ$8,FO105)), FO105)))</f>
        <v>0</v>
      </c>
      <c r="FE106" s="18" t="str">
        <f>IF(MAIN_STGY[[#This Row],[RSLT]]="","", MAIN_STGY[[#This Row],[RSLT]])</f>
        <v/>
      </c>
      <c r="FF10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6" s="18">
        <f>IF(STGY7[[#This Row],[SNO]]=0,0,IF(FL$10, IF(FP105&gt;=FM$8, 0, STGY7[[#This Row],[INS]]+FH105), STGY7[[#This Row],[INS]]+FH105))</f>
        <v>100</v>
      </c>
      <c r="FI106" s="18">
        <f>IF(STGY7[[#This Row],[SNO]]=0,0,IF(FL$10, IF(FP105&gt;=FM$8, 0, FI105+STGY7[[#This Row],[RTN]]), FI105+STGY7[[#This Row],[RTN]]))</f>
        <v>0</v>
      </c>
      <c r="FJ106" s="18">
        <f>STGY7[[#This Row],[RTN-TL]]-STGY7[[#This Row],[INS-TL]]</f>
        <v>-100</v>
      </c>
      <c r="FK106" s="18">
        <f>IF(STGY7[[#This Row],[SNO]]=0,0,IF(FL$10, IF(STGY7[[#This Row],[INS]]=0, 0, FN105), FN105))</f>
        <v>0</v>
      </c>
      <c r="FL106" s="18">
        <f>STGY7[[#This Row],[INS]]</f>
        <v>0</v>
      </c>
      <c r="FM106" s="18">
        <f>IF(STGY7[[#This Row],[WrL]]="Loss", (STGY7[[#This Row],[INS]]*(1 + FP$8/100)), IF(STGY7[[#This Row],[WrL]]="Won", (0), 0))</f>
        <v>0</v>
      </c>
      <c r="FN106" s="18">
        <f>IF(STGY7[[#This Row],[WrL]]="Loss", (STGY7[[#This Row],[PAM]]+STGY7[[#This Row],[LOS-TEN]]), IF(STGY7[[#This Row],[WrL]]="Won", (STGY7[[#This Row],[INS]]), 0))</f>
        <v>0</v>
      </c>
      <c r="FO106" s="18">
        <f>STGY7[[#This Row],[PAPT]]/2</f>
        <v>0</v>
      </c>
      <c r="FP106" s="43">
        <f>IF(STGY7[[#This Row],[SNO]]=0,0,IF(FL$10, IF(STGY7[[#This Row],[INS-TL]]=0, 0, STGY7[[#This Row],[PFT]]/STGY7[[#This Row],[INS-TL]]%), STGY7[[#This Row],[PFT]]/STGY7[[#This Row],[INS-TL]]%))</f>
        <v>-100</v>
      </c>
      <c r="FS106" s="20"/>
      <c r="FT106" s="21"/>
      <c r="FZ106" s="22"/>
      <c r="GB106" s="42">
        <f t="shared" si="18"/>
        <v>91</v>
      </c>
      <c r="GC106" s="12"/>
      <c r="GD106" s="18">
        <f>IF(STGY8[[#This Row],[SNO]]=0,0,IF(STGY8[[#This Row],[SNO]]=1,GJ$8,IF(GL$10, IF(GP105&gt;=GM$8,0,IF(GP105=0,GJ$8,GO105)), GO105)))</f>
        <v>0</v>
      </c>
      <c r="GE106" s="18" t="str">
        <f>IF(MAIN_STGY[[#This Row],[RSLT]]="","", MAIN_STGY[[#This Row],[RSLT]])</f>
        <v/>
      </c>
      <c r="GF10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6" s="18">
        <f>IF(STGY8[[#This Row],[SNO]]=0,0,IF(GL$10, IF(GP105&gt;=GM$8, 0, STGY8[[#This Row],[INS]]+GH105), STGY8[[#This Row],[INS]]+GH105))</f>
        <v>100</v>
      </c>
      <c r="GI106" s="18">
        <f>IF(STGY8[[#This Row],[SNO]]=0,0,IF(GL$10, IF(GP105&gt;=GM$8, 0, GI105+STGY8[[#This Row],[RTN]]), GI105+STGY8[[#This Row],[RTN]]))</f>
        <v>0</v>
      </c>
      <c r="GJ106" s="18">
        <f>STGY8[[#This Row],[RTN-TL]]-STGY8[[#This Row],[INS-TL]]</f>
        <v>-100</v>
      </c>
      <c r="GK106" s="18">
        <f>IF(STGY8[[#This Row],[SNO]]=0,0,IF(GL$10, IF(STGY8[[#This Row],[INS]]=0, 0, GN105), GN105))</f>
        <v>0</v>
      </c>
      <c r="GL106" s="18">
        <f>STGY8[[#This Row],[INS]]</f>
        <v>0</v>
      </c>
      <c r="GM106" s="18">
        <f>IF(STGY8[[#This Row],[WrL]]="Loss", (STGY8[[#This Row],[INS]]*(1 + GP$8/100)), IF(STGY8[[#This Row],[WrL]]="Won", (0), 0))</f>
        <v>0</v>
      </c>
      <c r="GN106" s="18">
        <f>IF(STGY8[[#This Row],[WrL]]="Loss", (STGY8[[#This Row],[PAM]]+STGY8[[#This Row],[LOS-TEN]]), IF(STGY8[[#This Row],[WrL]]="Won", (STGY8[[#This Row],[INS]]), 0))</f>
        <v>0</v>
      </c>
      <c r="GO106" s="18">
        <f>STGY8[[#This Row],[PAPT]]/2</f>
        <v>0</v>
      </c>
      <c r="GP106" s="43">
        <f>IF(STGY8[[#This Row],[SNO]]=0,0,IF(GL$10, IF(STGY8[[#This Row],[INS-TL]]=0, 0, STGY8[[#This Row],[PFT]]/STGY8[[#This Row],[INS-TL]]%), STGY8[[#This Row],[PFT]]/STGY8[[#This Row],[INS-TL]]%))</f>
        <v>-100</v>
      </c>
      <c r="GS106" s="20"/>
      <c r="GT106" s="21"/>
      <c r="GZ106" s="22"/>
      <c r="HB106" s="42">
        <f t="shared" si="19"/>
        <v>91</v>
      </c>
      <c r="HC106" s="12"/>
      <c r="HD106" s="18">
        <f>IF(STGY9[[#This Row],[SNO]]=0,0,IF(STGY9[[#This Row],[SNO]]=1,HJ$8,IF(HL$10, IF(HP105&gt;=HM$8,0,IF(HP105=0,HJ$8,HO105)), HO105)))</f>
        <v>0</v>
      </c>
      <c r="HE106" s="18" t="str">
        <f>IF(MAIN_STGY[[#This Row],[RSLT]]="","", MAIN_STGY[[#This Row],[RSLT]])</f>
        <v/>
      </c>
      <c r="HF10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6" s="18">
        <f>IF(STGY9[[#This Row],[SNO]]=0,0,IF(HL$10, IF(HP105&gt;=HM$8, 0, STGY9[[#This Row],[INS]]+HH105), STGY9[[#This Row],[INS]]+HH105))</f>
        <v>100</v>
      </c>
      <c r="HI106" s="18">
        <f>IF(STGY9[[#This Row],[SNO]]=0,0,IF(HL$10, IF(HP105&gt;=HM$8, 0, HI105+STGY9[[#This Row],[RTN]]), HI105+STGY9[[#This Row],[RTN]]))</f>
        <v>0</v>
      </c>
      <c r="HJ106" s="18">
        <f>STGY9[[#This Row],[RTN-TL]]-STGY9[[#This Row],[INS-TL]]</f>
        <v>-100</v>
      </c>
      <c r="HK106" s="18">
        <f>IF(STGY9[[#This Row],[SNO]]=0,0,IF(HL$10, IF(STGY9[[#This Row],[INS]]=0, 0, HN105), HN105))</f>
        <v>0</v>
      </c>
      <c r="HL106" s="18">
        <f>STGY9[[#This Row],[INS]]</f>
        <v>0</v>
      </c>
      <c r="HM106" s="18">
        <f>IF(STGY9[[#This Row],[WrL]]="Loss", (STGY9[[#This Row],[INS]]*(1 + HP$8/100)), IF(STGY9[[#This Row],[WrL]]="Won", (0), 0))</f>
        <v>0</v>
      </c>
      <c r="HN106" s="18">
        <f>IF(STGY9[[#This Row],[WrL]]="Loss", (STGY9[[#This Row],[PAM]]+STGY9[[#This Row],[LOS-TEN]]), IF(STGY9[[#This Row],[WrL]]="Won", (STGY9[[#This Row],[INS]]), 0))</f>
        <v>0</v>
      </c>
      <c r="HO106" s="18">
        <f>STGY9[[#This Row],[PAPT]]/2</f>
        <v>0</v>
      </c>
      <c r="HP106" s="43">
        <f>IF(STGY9[[#This Row],[SNO]]=0,0,IF(HL$10, IF(STGY9[[#This Row],[INS-TL]]=0, 0, STGY9[[#This Row],[PFT]]/STGY9[[#This Row],[INS-TL]]%), STGY9[[#This Row],[PFT]]/STGY9[[#This Row],[INS-TL]]%))</f>
        <v>-100</v>
      </c>
      <c r="HS106" s="20"/>
      <c r="HT106" s="21"/>
      <c r="HZ106" s="22"/>
      <c r="IB106" s="42">
        <f t="shared" si="20"/>
        <v>91</v>
      </c>
      <c r="IC106" s="12"/>
      <c r="ID106" s="18">
        <f>IF(STGY10[[#This Row],[SNO]]=0,0,IF(STGY10[[#This Row],[SNO]]=1,IJ$8,IF(IL$10, IF(IP105&gt;=IM$8,0,IF(IP105=0,IJ$8,IO105)), IO105)))</f>
        <v>0</v>
      </c>
      <c r="IE106" s="18" t="str">
        <f>IF(MAIN_STGY[[#This Row],[RSLT]]="","", MAIN_STGY[[#This Row],[RSLT]])</f>
        <v/>
      </c>
      <c r="IF10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6" s="18">
        <f>IF(STGY10[[#This Row],[SNO]]=0,0,IF(IL$10, IF(IP105&gt;=IM$8, 0, STGY10[[#This Row],[INS]]+IH105), STGY10[[#This Row],[INS]]+IH105))</f>
        <v>100</v>
      </c>
      <c r="II106" s="18">
        <f>IF(STGY10[[#This Row],[SNO]]=0,0,IF(IL$10, IF(IP105&gt;=IM$8, 0, II105+STGY10[[#This Row],[RTN]]), II105+STGY10[[#This Row],[RTN]]))</f>
        <v>0</v>
      </c>
      <c r="IJ106" s="18">
        <f>STGY10[[#This Row],[RTN-TL]]-STGY10[[#This Row],[INS-TL]]</f>
        <v>-100</v>
      </c>
      <c r="IK106" s="18">
        <f>IF(STGY10[[#This Row],[SNO]]=0,0,IF(IL$10, IF(STGY10[[#This Row],[INS]]=0, 0, IN105), IN105))</f>
        <v>0</v>
      </c>
      <c r="IL106" s="18">
        <f>STGY10[[#This Row],[INS]]</f>
        <v>0</v>
      </c>
      <c r="IM106" s="18">
        <f>IF(STGY10[[#This Row],[WrL]]="Loss", (STGY10[[#This Row],[INS]]*(1 + IP$8/100)), IF(STGY10[[#This Row],[WrL]]="Won", (0), 0))</f>
        <v>0</v>
      </c>
      <c r="IN106" s="18">
        <f>IF(STGY10[[#This Row],[WrL]]="Loss", (STGY10[[#This Row],[PAM]]+STGY10[[#This Row],[LOS-TEN]]), IF(STGY10[[#This Row],[WrL]]="Won", (STGY10[[#This Row],[INS]]), 0))</f>
        <v>0</v>
      </c>
      <c r="IO106" s="18">
        <f>STGY10[[#This Row],[PAPT]]/2</f>
        <v>0</v>
      </c>
      <c r="IP106" s="43">
        <f>IF(STGY10[[#This Row],[SNO]]=0,0,IF(IL$10, IF(STGY10[[#This Row],[INS-TL]]=0, 0, STGY10[[#This Row],[PFT]]/STGY10[[#This Row],[INS-TL]]%), STGY10[[#This Row],[PFT]]/STGY10[[#This Row],[INS-TL]]%))</f>
        <v>-100</v>
      </c>
      <c r="IS106" s="20"/>
      <c r="IT106" s="21"/>
      <c r="IZ106" s="22"/>
    </row>
    <row r="107" spans="2:260" ht="15.65" x14ac:dyDescent="0.3">
      <c r="B107" s="89">
        <f t="shared" si="11"/>
        <v>92</v>
      </c>
      <c r="C107" s="12"/>
      <c r="D107" s="18">
        <f>IF(MAIN_STGY[[#This Row],[SNO]]=0,0,IF(MAIN_STGY[[#This Row],[SNO]]=1,J$8,IF(L$10, IF(P106&gt;=M$8,0,IF(P106=0,J$8,O106)), O106)))</f>
        <v>0</v>
      </c>
      <c r="E107" s="12"/>
      <c r="F10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7" s="18">
        <f>IF(MAIN_STGY[[#This Row],[SNO]]=0,0,IF(L$10, IF(P106&gt;=M$8, 0, MAIN_STGY[[#This Row],[INS]]+H106), MAIN_STGY[[#This Row],[INS]]+H106))</f>
        <v>100</v>
      </c>
      <c r="I107" s="18">
        <f>IF(MAIN_STGY[[#This Row],[SNO]]=0,0,IF(L$10, IF(P106&gt;=M$8, 0, I106+MAIN_STGY[[#This Row],[RTN]]), I106+MAIN_STGY[[#This Row],[RTN]]))</f>
        <v>0</v>
      </c>
      <c r="J107" s="18">
        <f>MAIN_STGY[[#This Row],[RTN-TL]]-MAIN_STGY[[#This Row],[INS-TL]]</f>
        <v>-100</v>
      </c>
      <c r="K107" s="18">
        <f>IF(MAIN_STGY[[#This Row],[SNO]]=0,0,IF(L$10, IF(MAIN_STGY[[#This Row],[INS]]=0, 0, N106), N106))</f>
        <v>0</v>
      </c>
      <c r="L107" s="18">
        <f>MAIN_STGY[[#This Row],[INS]]</f>
        <v>0</v>
      </c>
      <c r="M107" s="18">
        <f>IF(MAIN_STGY[[#This Row],[WrL]]="Loss", (MAIN_STGY[[#This Row],[INS]]*(1 + P$8/100)), IF(MAIN_STGY[[#This Row],[WrL]]="Won", (0), 0))</f>
        <v>0</v>
      </c>
      <c r="N107" s="18">
        <f>IF(MAIN_STGY[[#This Row],[WrL]]="Loss", (MAIN_STGY[[#This Row],[PAM]]+MAIN_STGY[[#This Row],[LOS-TEN]]), IF(MAIN_STGY[[#This Row],[WrL]]="Won", (MAIN_STGY[[#This Row],[INS]]), 0))</f>
        <v>0</v>
      </c>
      <c r="O107" s="18">
        <f>MAIN_STGY[[#This Row],[PAPT]]/2</f>
        <v>0</v>
      </c>
      <c r="P10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07" s="53" t="s">
        <v>69</v>
      </c>
      <c r="S107" s="53" t="s">
        <v>69</v>
      </c>
      <c r="T107" s="53" t="s">
        <v>69</v>
      </c>
      <c r="U107" s="53" t="s">
        <v>69</v>
      </c>
      <c r="V107" s="53" t="s">
        <v>69</v>
      </c>
      <c r="W107" s="55"/>
      <c r="X107" s="44"/>
      <c r="Z107" s="22"/>
      <c r="AB107" s="42">
        <f t="shared" si="12"/>
        <v>92</v>
      </c>
      <c r="AC107" s="12"/>
      <c r="AD107" s="18">
        <f>IF(STGY2[[#This Row],[SNO]]=0,0,IF(STGY2[[#This Row],[SNO]]=1,AJ$8,IF(AL$10, IF(AP106&gt;=AM$8,0,IF(AP106=0,AJ$8,AO106)), AO106)))</f>
        <v>0</v>
      </c>
      <c r="AE107" s="18" t="str">
        <f>IF(MAIN_STGY[[#This Row],[RSLT]]="","", MAIN_STGY[[#This Row],[RSLT]])</f>
        <v/>
      </c>
      <c r="AF10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7" s="18">
        <f>IF(STGY2[[#This Row],[SNO]]=0,0,IF(AL$10, IF(AP106&gt;=AM$8, 0, STGY2[[#This Row],[INS]]+AH106), STGY2[[#This Row],[INS]]+AH106))</f>
        <v>100</v>
      </c>
      <c r="AI107" s="18">
        <f>IF(STGY2[[#This Row],[SNO]]=0,0,IF(AL$10, IF(AP106&gt;=AM$8, 0, AI106+STGY2[[#This Row],[RTN]]), AI106+STGY2[[#This Row],[RTN]]))</f>
        <v>0</v>
      </c>
      <c r="AJ107" s="18">
        <f>STGY2[[#This Row],[RTN-TL]]-STGY2[[#This Row],[INS-TL]]</f>
        <v>-100</v>
      </c>
      <c r="AK107" s="18">
        <f>IF(STGY2[[#This Row],[SNO]]=0,0,IF(AL$10, IF(STGY2[[#This Row],[INS]]=0, 0, AN106), AN106))</f>
        <v>0</v>
      </c>
      <c r="AL107" s="18">
        <f>STGY2[[#This Row],[INS]]</f>
        <v>0</v>
      </c>
      <c r="AM107" s="18">
        <f>IF(STGY2[[#This Row],[WrL]]="Loss", (STGY2[[#This Row],[INS]]*(1 + AP$8/100)), IF(STGY2[[#This Row],[WrL]]="Won", (0), 0))</f>
        <v>0</v>
      </c>
      <c r="AN107" s="18">
        <f>IF(STGY2[[#This Row],[WrL]]="Loss", (STGY2[[#This Row],[PAM]]+STGY2[[#This Row],[LOS-TEN]]), IF(STGY2[[#This Row],[WrL]]="Won", (STGY2[[#This Row],[INS]]), 0))</f>
        <v>0</v>
      </c>
      <c r="AO107" s="18">
        <f>STGY2[[#This Row],[PAPT]]/2</f>
        <v>0</v>
      </c>
      <c r="AP107" s="43">
        <f>IF(STGY2[[#This Row],[SNO]]=0,0,IF(AL$10, IF(STGY2[[#This Row],[INS-TL]]=0, 0, STGY2[[#This Row],[PFT]]/STGY2[[#This Row],[INS-TL]]%), STGY2[[#This Row],[PFT]]/STGY2[[#This Row],[INS-TL]]%))</f>
        <v>-100</v>
      </c>
      <c r="AS107" s="20"/>
      <c r="AT107" s="21"/>
      <c r="AZ107" s="22"/>
      <c r="BB107" s="42">
        <f t="shared" si="13"/>
        <v>92</v>
      </c>
      <c r="BC107" s="12"/>
      <c r="BD107" s="18">
        <f>IF(STGY3[[#This Row],[SNO]]=0,0,IF(STGY3[[#This Row],[SNO]]=1,BJ$8,IF(BL$10, IF(BP106&gt;=BM$8,0,IF(BP106=0,BJ$8,BO106)), BO106)))</f>
        <v>0</v>
      </c>
      <c r="BE107" s="18" t="str">
        <f>IF(MAIN_STGY[[#This Row],[RSLT]]="","", MAIN_STGY[[#This Row],[RSLT]])</f>
        <v/>
      </c>
      <c r="BF10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7" s="18">
        <f>IF(STGY3[[#This Row],[SNO]]=0,0,IF(BL$10, IF(BP106&gt;=BM$8, 0, STGY3[[#This Row],[INS]]+BH106), STGY3[[#This Row],[INS]]+BH106))</f>
        <v>100</v>
      </c>
      <c r="BI107" s="18">
        <f>IF(STGY3[[#This Row],[SNO]]=0,0,IF(BL$10, IF(BP106&gt;=BM$8, 0, BI106+STGY3[[#This Row],[RTN]]), BI106+STGY3[[#This Row],[RTN]]))</f>
        <v>0</v>
      </c>
      <c r="BJ107" s="18">
        <f>STGY3[[#This Row],[RTN-TL]]-STGY3[[#This Row],[INS-TL]]</f>
        <v>-100</v>
      </c>
      <c r="BK107" s="18">
        <f>IF(STGY3[[#This Row],[SNO]]=0,0,IF(BL$10, IF(STGY3[[#This Row],[INS]]=0, 0, BN106), BN106))</f>
        <v>0</v>
      </c>
      <c r="BL107" s="18">
        <f>STGY3[[#This Row],[INS]]</f>
        <v>0</v>
      </c>
      <c r="BM107" s="18">
        <f>IF(STGY3[[#This Row],[WrL]]="Loss", (STGY3[[#This Row],[INS]]*(1 + BP$8/100)), IF(STGY3[[#This Row],[WrL]]="Won", (0), 0))</f>
        <v>0</v>
      </c>
      <c r="BN107" s="18">
        <f>IF(STGY3[[#This Row],[WrL]]="Loss", (STGY3[[#This Row],[PAM]]+STGY3[[#This Row],[LOS-TEN]]), IF(STGY3[[#This Row],[WrL]]="Won", (STGY3[[#This Row],[INS]]), 0))</f>
        <v>0</v>
      </c>
      <c r="BO107" s="18">
        <f>STGY3[[#This Row],[PAPT]]/2</f>
        <v>0</v>
      </c>
      <c r="BP107" s="43">
        <f>IF(STGY3[[#This Row],[SNO]]=0,0,IF(BL$10, IF(STGY3[[#This Row],[INS-TL]]=0, 0, STGY3[[#This Row],[PFT]]/STGY3[[#This Row],[INS-TL]]%), STGY3[[#This Row],[PFT]]/STGY3[[#This Row],[INS-TL]]%))</f>
        <v>-100</v>
      </c>
      <c r="BS107" s="20"/>
      <c r="BT107" s="21"/>
      <c r="BZ107" s="22"/>
      <c r="CB107" s="42">
        <f t="shared" si="14"/>
        <v>92</v>
      </c>
      <c r="CC107" s="12"/>
      <c r="CD107" s="18">
        <f>IF(STGY4[[#This Row],[SNO]]=0,0,IF(STGY4[[#This Row],[SNO]]=1,CJ$8,IF(CL$10, IF(CP106&gt;=CM$8,0,IF(CP106=0,CJ$8,CO106)), CO106)))</f>
        <v>0</v>
      </c>
      <c r="CE107" s="18" t="str">
        <f>IF(MAIN_STGY[[#This Row],[RSLT]]="","", MAIN_STGY[[#This Row],[RSLT]])</f>
        <v/>
      </c>
      <c r="CF10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7" s="18">
        <f>IF(STGY4[[#This Row],[SNO]]=0,0,IF(CL$10, IF(CP106&gt;=CM$8, 0, STGY4[[#This Row],[INS]]+CH106), STGY4[[#This Row],[INS]]+CH106))</f>
        <v>100</v>
      </c>
      <c r="CI107" s="18">
        <f>IF(STGY4[[#This Row],[SNO]]=0,0,IF(CL$10, IF(CP106&gt;=CM$8, 0, CI106+STGY4[[#This Row],[RTN]]), CI106+STGY4[[#This Row],[RTN]]))</f>
        <v>0</v>
      </c>
      <c r="CJ107" s="18">
        <f>STGY4[[#This Row],[RTN-TL]]-STGY4[[#This Row],[INS-TL]]</f>
        <v>-100</v>
      </c>
      <c r="CK107" s="18">
        <f>IF(STGY4[[#This Row],[SNO]]=0,0,IF(CL$10, IF(STGY4[[#This Row],[INS]]=0, 0, CN106), CN106))</f>
        <v>0</v>
      </c>
      <c r="CL107" s="18">
        <f>STGY4[[#This Row],[INS]]</f>
        <v>0</v>
      </c>
      <c r="CM107" s="18">
        <f>IF(STGY4[[#This Row],[WrL]]="Loss", (STGY4[[#This Row],[INS]]*(1 + CP$8/100)), IF(STGY4[[#This Row],[WrL]]="Won", (0), 0))</f>
        <v>0</v>
      </c>
      <c r="CN107" s="18">
        <f>IF(STGY4[[#This Row],[WrL]]="Loss", (STGY4[[#This Row],[PAM]]+STGY4[[#This Row],[LOS-TEN]]), IF(STGY4[[#This Row],[WrL]]="Won", (STGY4[[#This Row],[INS]]), 0))</f>
        <v>0</v>
      </c>
      <c r="CO107" s="18">
        <f>STGY4[[#This Row],[PAPT]]/2</f>
        <v>0</v>
      </c>
      <c r="CP107" s="43">
        <f>IF(STGY4[[#This Row],[SNO]]=0,0,IF(CL$10, IF(STGY4[[#This Row],[INS-TL]]=0, 0, STGY4[[#This Row],[PFT]]/STGY4[[#This Row],[INS-TL]]%), STGY4[[#This Row],[PFT]]/STGY4[[#This Row],[INS-TL]]%))</f>
        <v>-100</v>
      </c>
      <c r="CS107" s="20"/>
      <c r="CT107" s="21"/>
      <c r="CZ107" s="22"/>
      <c r="DB107" s="42">
        <f t="shared" si="15"/>
        <v>92</v>
      </c>
      <c r="DC107" s="12"/>
      <c r="DD107" s="18">
        <f>IF(STGY5[[#This Row],[SNO]]=0,0,IF(STGY5[[#This Row],[SNO]]=1,DJ$8,IF(DL$10, IF(DP106&gt;=DM$8,0,IF(DP106=0,DJ$8,DO106)), DO106)))</f>
        <v>0</v>
      </c>
      <c r="DE107" s="18" t="str">
        <f>IF(MAIN_STGY[[#This Row],[RSLT]]="","", MAIN_STGY[[#This Row],[RSLT]])</f>
        <v/>
      </c>
      <c r="DF10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7" s="18">
        <f>IF(STGY5[[#This Row],[SNO]]=0,0,IF(DL$10, IF(DP106&gt;=DM$8, 0, STGY5[[#This Row],[INS]]+DH106), STGY5[[#This Row],[INS]]+DH106))</f>
        <v>100</v>
      </c>
      <c r="DI107" s="18">
        <f>IF(STGY5[[#This Row],[SNO]]=0,0,IF(DL$10, IF(DP106&gt;=DM$8, 0, DI106+STGY5[[#This Row],[RTN]]), DI106+STGY5[[#This Row],[RTN]]))</f>
        <v>0</v>
      </c>
      <c r="DJ107" s="18">
        <f>STGY5[[#This Row],[RTN-TL]]-STGY5[[#This Row],[INS-TL]]</f>
        <v>-100</v>
      </c>
      <c r="DK107" s="18">
        <f>IF(STGY5[[#This Row],[SNO]]=0,0,IF(DL$10, IF(STGY5[[#This Row],[INS]]=0, 0, DN106), DN106))</f>
        <v>0</v>
      </c>
      <c r="DL107" s="18">
        <f>STGY5[[#This Row],[INS]]</f>
        <v>0</v>
      </c>
      <c r="DM107" s="18">
        <f>IF(STGY5[[#This Row],[WrL]]="Loss", (STGY5[[#This Row],[INS]]*(1 + DP$8/100)), IF(STGY5[[#This Row],[WrL]]="Won", (0), 0))</f>
        <v>0</v>
      </c>
      <c r="DN107" s="18">
        <f>IF(STGY5[[#This Row],[WrL]]="Loss", (STGY5[[#This Row],[PAM]]+STGY5[[#This Row],[LOS-TEN]]), IF(STGY5[[#This Row],[WrL]]="Won", (STGY5[[#This Row],[INS]]), 0))</f>
        <v>0</v>
      </c>
      <c r="DO107" s="18">
        <f>STGY5[[#This Row],[PAPT]]/2</f>
        <v>0</v>
      </c>
      <c r="DP107" s="43">
        <f>IF(STGY5[[#This Row],[SNO]]=0,0,IF(DL$10, IF(STGY5[[#This Row],[INS-TL]]=0, 0, STGY5[[#This Row],[PFT]]/STGY5[[#This Row],[INS-TL]]%), STGY5[[#This Row],[PFT]]/STGY5[[#This Row],[INS-TL]]%))</f>
        <v>-100</v>
      </c>
      <c r="DS107" s="20"/>
      <c r="DT107" s="21"/>
      <c r="DZ107" s="22"/>
      <c r="EB107" s="42">
        <f t="shared" si="16"/>
        <v>92</v>
      </c>
      <c r="EC107" s="12"/>
      <c r="ED107" s="18">
        <f>IF(STGY6[[#This Row],[SNO]]=0,0,IF(STGY6[[#This Row],[SNO]]=1,EJ$8,IF(EL$10, IF(EP106&gt;=EM$8,0,IF(EP106=0,EJ$8,EO106)), EO106)))</f>
        <v>0</v>
      </c>
      <c r="EE107" s="18" t="str">
        <f>IF(MAIN_STGY[[#This Row],[RSLT]]="","", MAIN_STGY[[#This Row],[RSLT]])</f>
        <v/>
      </c>
      <c r="EF10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7" s="18">
        <f>IF(STGY6[[#This Row],[SNO]]=0,0,IF(EL$10, IF(EP106&gt;=EM$8, 0, STGY6[[#This Row],[INS]]+EH106), STGY6[[#This Row],[INS]]+EH106))</f>
        <v>100</v>
      </c>
      <c r="EI107" s="18">
        <f>IF(STGY6[[#This Row],[SNO]]=0,0,IF(EL$10, IF(EP106&gt;=EM$8, 0, EI106+STGY6[[#This Row],[RTN]]), EI106+STGY6[[#This Row],[RTN]]))</f>
        <v>0</v>
      </c>
      <c r="EJ107" s="18">
        <f>STGY6[[#This Row],[RTN-TL]]-STGY6[[#This Row],[INS-TL]]</f>
        <v>-100</v>
      </c>
      <c r="EK107" s="18">
        <f>IF(STGY6[[#This Row],[SNO]]=0,0,IF(EL$10, IF(STGY6[[#This Row],[INS]]=0, 0, EN106), EN106))</f>
        <v>0</v>
      </c>
      <c r="EL107" s="18">
        <f>STGY6[[#This Row],[INS]]</f>
        <v>0</v>
      </c>
      <c r="EM107" s="18">
        <f>IF(STGY6[[#This Row],[WrL]]="Loss", (STGY6[[#This Row],[INS]]*(1 + EP$8/100)), IF(STGY6[[#This Row],[WrL]]="Won", (0), 0))</f>
        <v>0</v>
      </c>
      <c r="EN107" s="18">
        <f>IF(STGY6[[#This Row],[WrL]]="Loss", (STGY6[[#This Row],[PAM]]+STGY6[[#This Row],[LOS-TEN]]), IF(STGY6[[#This Row],[WrL]]="Won", (STGY6[[#This Row],[INS]]), 0))</f>
        <v>0</v>
      </c>
      <c r="EO107" s="18">
        <f>STGY6[[#This Row],[PAPT]]/2</f>
        <v>0</v>
      </c>
      <c r="EP107" s="43">
        <f>IF(STGY6[[#This Row],[SNO]]=0,0,IF(EL$10, IF(STGY6[[#This Row],[INS-TL]]=0, 0, STGY6[[#This Row],[PFT]]/STGY6[[#This Row],[INS-TL]]%), STGY6[[#This Row],[PFT]]/STGY6[[#This Row],[INS-TL]]%))</f>
        <v>-100</v>
      </c>
      <c r="ES107" s="20"/>
      <c r="ET107" s="21"/>
      <c r="EZ107" s="22"/>
      <c r="FB107" s="42">
        <f t="shared" si="17"/>
        <v>92</v>
      </c>
      <c r="FC107" s="12"/>
      <c r="FD107" s="18">
        <f>IF(STGY7[[#This Row],[SNO]]=0,0,IF(STGY7[[#This Row],[SNO]]=1,FJ$8,IF(FL$10, IF(FP106&gt;=FM$8,0,IF(FP106=0,FJ$8,FO106)), FO106)))</f>
        <v>0</v>
      </c>
      <c r="FE107" s="18" t="str">
        <f>IF(MAIN_STGY[[#This Row],[RSLT]]="","", MAIN_STGY[[#This Row],[RSLT]])</f>
        <v/>
      </c>
      <c r="FF10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7" s="18">
        <f>IF(STGY7[[#This Row],[SNO]]=0,0,IF(FL$10, IF(FP106&gt;=FM$8, 0, STGY7[[#This Row],[INS]]+FH106), STGY7[[#This Row],[INS]]+FH106))</f>
        <v>100</v>
      </c>
      <c r="FI107" s="18">
        <f>IF(STGY7[[#This Row],[SNO]]=0,0,IF(FL$10, IF(FP106&gt;=FM$8, 0, FI106+STGY7[[#This Row],[RTN]]), FI106+STGY7[[#This Row],[RTN]]))</f>
        <v>0</v>
      </c>
      <c r="FJ107" s="18">
        <f>STGY7[[#This Row],[RTN-TL]]-STGY7[[#This Row],[INS-TL]]</f>
        <v>-100</v>
      </c>
      <c r="FK107" s="18">
        <f>IF(STGY7[[#This Row],[SNO]]=0,0,IF(FL$10, IF(STGY7[[#This Row],[INS]]=0, 0, FN106), FN106))</f>
        <v>0</v>
      </c>
      <c r="FL107" s="18">
        <f>STGY7[[#This Row],[INS]]</f>
        <v>0</v>
      </c>
      <c r="FM107" s="18">
        <f>IF(STGY7[[#This Row],[WrL]]="Loss", (STGY7[[#This Row],[INS]]*(1 + FP$8/100)), IF(STGY7[[#This Row],[WrL]]="Won", (0), 0))</f>
        <v>0</v>
      </c>
      <c r="FN107" s="18">
        <f>IF(STGY7[[#This Row],[WrL]]="Loss", (STGY7[[#This Row],[PAM]]+STGY7[[#This Row],[LOS-TEN]]), IF(STGY7[[#This Row],[WrL]]="Won", (STGY7[[#This Row],[INS]]), 0))</f>
        <v>0</v>
      </c>
      <c r="FO107" s="18">
        <f>STGY7[[#This Row],[PAPT]]/2</f>
        <v>0</v>
      </c>
      <c r="FP107" s="43">
        <f>IF(STGY7[[#This Row],[SNO]]=0,0,IF(FL$10, IF(STGY7[[#This Row],[INS-TL]]=0, 0, STGY7[[#This Row],[PFT]]/STGY7[[#This Row],[INS-TL]]%), STGY7[[#This Row],[PFT]]/STGY7[[#This Row],[INS-TL]]%))</f>
        <v>-100</v>
      </c>
      <c r="FS107" s="20"/>
      <c r="FT107" s="21"/>
      <c r="FZ107" s="22"/>
      <c r="GB107" s="42">
        <f t="shared" si="18"/>
        <v>92</v>
      </c>
      <c r="GC107" s="12"/>
      <c r="GD107" s="18">
        <f>IF(STGY8[[#This Row],[SNO]]=0,0,IF(STGY8[[#This Row],[SNO]]=1,GJ$8,IF(GL$10, IF(GP106&gt;=GM$8,0,IF(GP106=0,GJ$8,GO106)), GO106)))</f>
        <v>0</v>
      </c>
      <c r="GE107" s="18" t="str">
        <f>IF(MAIN_STGY[[#This Row],[RSLT]]="","", MAIN_STGY[[#This Row],[RSLT]])</f>
        <v/>
      </c>
      <c r="GF10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7" s="18">
        <f>IF(STGY8[[#This Row],[SNO]]=0,0,IF(GL$10, IF(GP106&gt;=GM$8, 0, STGY8[[#This Row],[INS]]+GH106), STGY8[[#This Row],[INS]]+GH106))</f>
        <v>100</v>
      </c>
      <c r="GI107" s="18">
        <f>IF(STGY8[[#This Row],[SNO]]=0,0,IF(GL$10, IF(GP106&gt;=GM$8, 0, GI106+STGY8[[#This Row],[RTN]]), GI106+STGY8[[#This Row],[RTN]]))</f>
        <v>0</v>
      </c>
      <c r="GJ107" s="18">
        <f>STGY8[[#This Row],[RTN-TL]]-STGY8[[#This Row],[INS-TL]]</f>
        <v>-100</v>
      </c>
      <c r="GK107" s="18">
        <f>IF(STGY8[[#This Row],[SNO]]=0,0,IF(GL$10, IF(STGY8[[#This Row],[INS]]=0, 0, GN106), GN106))</f>
        <v>0</v>
      </c>
      <c r="GL107" s="18">
        <f>STGY8[[#This Row],[INS]]</f>
        <v>0</v>
      </c>
      <c r="GM107" s="18">
        <f>IF(STGY8[[#This Row],[WrL]]="Loss", (STGY8[[#This Row],[INS]]*(1 + GP$8/100)), IF(STGY8[[#This Row],[WrL]]="Won", (0), 0))</f>
        <v>0</v>
      </c>
      <c r="GN107" s="18">
        <f>IF(STGY8[[#This Row],[WrL]]="Loss", (STGY8[[#This Row],[PAM]]+STGY8[[#This Row],[LOS-TEN]]), IF(STGY8[[#This Row],[WrL]]="Won", (STGY8[[#This Row],[INS]]), 0))</f>
        <v>0</v>
      </c>
      <c r="GO107" s="18">
        <f>STGY8[[#This Row],[PAPT]]/2</f>
        <v>0</v>
      </c>
      <c r="GP107" s="43">
        <f>IF(STGY8[[#This Row],[SNO]]=0,0,IF(GL$10, IF(STGY8[[#This Row],[INS-TL]]=0, 0, STGY8[[#This Row],[PFT]]/STGY8[[#This Row],[INS-TL]]%), STGY8[[#This Row],[PFT]]/STGY8[[#This Row],[INS-TL]]%))</f>
        <v>-100</v>
      </c>
      <c r="GS107" s="20"/>
      <c r="GT107" s="21"/>
      <c r="GZ107" s="22"/>
      <c r="HB107" s="42">
        <f t="shared" si="19"/>
        <v>92</v>
      </c>
      <c r="HC107" s="12"/>
      <c r="HD107" s="18">
        <f>IF(STGY9[[#This Row],[SNO]]=0,0,IF(STGY9[[#This Row],[SNO]]=1,HJ$8,IF(HL$10, IF(HP106&gt;=HM$8,0,IF(HP106=0,HJ$8,HO106)), HO106)))</f>
        <v>0</v>
      </c>
      <c r="HE107" s="18" t="str">
        <f>IF(MAIN_STGY[[#This Row],[RSLT]]="","", MAIN_STGY[[#This Row],[RSLT]])</f>
        <v/>
      </c>
      <c r="HF10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7" s="18">
        <f>IF(STGY9[[#This Row],[SNO]]=0,0,IF(HL$10, IF(HP106&gt;=HM$8, 0, STGY9[[#This Row],[INS]]+HH106), STGY9[[#This Row],[INS]]+HH106))</f>
        <v>100</v>
      </c>
      <c r="HI107" s="18">
        <f>IF(STGY9[[#This Row],[SNO]]=0,0,IF(HL$10, IF(HP106&gt;=HM$8, 0, HI106+STGY9[[#This Row],[RTN]]), HI106+STGY9[[#This Row],[RTN]]))</f>
        <v>0</v>
      </c>
      <c r="HJ107" s="18">
        <f>STGY9[[#This Row],[RTN-TL]]-STGY9[[#This Row],[INS-TL]]</f>
        <v>-100</v>
      </c>
      <c r="HK107" s="18">
        <f>IF(STGY9[[#This Row],[SNO]]=0,0,IF(HL$10, IF(STGY9[[#This Row],[INS]]=0, 0, HN106), HN106))</f>
        <v>0</v>
      </c>
      <c r="HL107" s="18">
        <f>STGY9[[#This Row],[INS]]</f>
        <v>0</v>
      </c>
      <c r="HM107" s="18">
        <f>IF(STGY9[[#This Row],[WrL]]="Loss", (STGY9[[#This Row],[INS]]*(1 + HP$8/100)), IF(STGY9[[#This Row],[WrL]]="Won", (0), 0))</f>
        <v>0</v>
      </c>
      <c r="HN107" s="18">
        <f>IF(STGY9[[#This Row],[WrL]]="Loss", (STGY9[[#This Row],[PAM]]+STGY9[[#This Row],[LOS-TEN]]), IF(STGY9[[#This Row],[WrL]]="Won", (STGY9[[#This Row],[INS]]), 0))</f>
        <v>0</v>
      </c>
      <c r="HO107" s="18">
        <f>STGY9[[#This Row],[PAPT]]/2</f>
        <v>0</v>
      </c>
      <c r="HP107" s="43">
        <f>IF(STGY9[[#This Row],[SNO]]=0,0,IF(HL$10, IF(STGY9[[#This Row],[INS-TL]]=0, 0, STGY9[[#This Row],[PFT]]/STGY9[[#This Row],[INS-TL]]%), STGY9[[#This Row],[PFT]]/STGY9[[#This Row],[INS-TL]]%))</f>
        <v>-100</v>
      </c>
      <c r="HS107" s="20"/>
      <c r="HT107" s="21"/>
      <c r="HZ107" s="22"/>
      <c r="IB107" s="42">
        <f t="shared" si="20"/>
        <v>92</v>
      </c>
      <c r="IC107" s="12"/>
      <c r="ID107" s="18">
        <f>IF(STGY10[[#This Row],[SNO]]=0,0,IF(STGY10[[#This Row],[SNO]]=1,IJ$8,IF(IL$10, IF(IP106&gt;=IM$8,0,IF(IP106=0,IJ$8,IO106)), IO106)))</f>
        <v>0</v>
      </c>
      <c r="IE107" s="18" t="str">
        <f>IF(MAIN_STGY[[#This Row],[RSLT]]="","", MAIN_STGY[[#This Row],[RSLT]])</f>
        <v/>
      </c>
      <c r="IF10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7" s="18">
        <f>IF(STGY10[[#This Row],[SNO]]=0,0,IF(IL$10, IF(IP106&gt;=IM$8, 0, STGY10[[#This Row],[INS]]+IH106), STGY10[[#This Row],[INS]]+IH106))</f>
        <v>100</v>
      </c>
      <c r="II107" s="18">
        <f>IF(STGY10[[#This Row],[SNO]]=0,0,IF(IL$10, IF(IP106&gt;=IM$8, 0, II106+STGY10[[#This Row],[RTN]]), II106+STGY10[[#This Row],[RTN]]))</f>
        <v>0</v>
      </c>
      <c r="IJ107" s="18">
        <f>STGY10[[#This Row],[RTN-TL]]-STGY10[[#This Row],[INS-TL]]</f>
        <v>-100</v>
      </c>
      <c r="IK107" s="18">
        <f>IF(STGY10[[#This Row],[SNO]]=0,0,IF(IL$10, IF(STGY10[[#This Row],[INS]]=0, 0, IN106), IN106))</f>
        <v>0</v>
      </c>
      <c r="IL107" s="18">
        <f>STGY10[[#This Row],[INS]]</f>
        <v>0</v>
      </c>
      <c r="IM107" s="18">
        <f>IF(STGY10[[#This Row],[WrL]]="Loss", (STGY10[[#This Row],[INS]]*(1 + IP$8/100)), IF(STGY10[[#This Row],[WrL]]="Won", (0), 0))</f>
        <v>0</v>
      </c>
      <c r="IN107" s="18">
        <f>IF(STGY10[[#This Row],[WrL]]="Loss", (STGY10[[#This Row],[PAM]]+STGY10[[#This Row],[LOS-TEN]]), IF(STGY10[[#This Row],[WrL]]="Won", (STGY10[[#This Row],[INS]]), 0))</f>
        <v>0</v>
      </c>
      <c r="IO107" s="18">
        <f>STGY10[[#This Row],[PAPT]]/2</f>
        <v>0</v>
      </c>
      <c r="IP107" s="43">
        <f>IF(STGY10[[#This Row],[SNO]]=0,0,IF(IL$10, IF(STGY10[[#This Row],[INS-TL]]=0, 0, STGY10[[#This Row],[PFT]]/STGY10[[#This Row],[INS-TL]]%), STGY10[[#This Row],[PFT]]/STGY10[[#This Row],[INS-TL]]%))</f>
        <v>-100</v>
      </c>
      <c r="IS107" s="20"/>
      <c r="IT107" s="21"/>
      <c r="IZ107" s="22"/>
    </row>
    <row r="108" spans="2:260" ht="15.65" x14ac:dyDescent="0.3">
      <c r="B108" s="89">
        <f t="shared" si="11"/>
        <v>93</v>
      </c>
      <c r="C108" s="12"/>
      <c r="D108" s="18">
        <f>IF(MAIN_STGY[[#This Row],[SNO]]=0,0,IF(MAIN_STGY[[#This Row],[SNO]]=1,J$8,IF(L$10, IF(P107&gt;=M$8,0,IF(P107=0,J$8,O107)), O107)))</f>
        <v>0</v>
      </c>
      <c r="E108" s="12"/>
      <c r="F10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8" s="18">
        <f>IF(MAIN_STGY[[#This Row],[SNO]]=0,0,IF(L$10, IF(P107&gt;=M$8, 0, MAIN_STGY[[#This Row],[INS]]+H107), MAIN_STGY[[#This Row],[INS]]+H107))</f>
        <v>100</v>
      </c>
      <c r="I108" s="18">
        <f>IF(MAIN_STGY[[#This Row],[SNO]]=0,0,IF(L$10, IF(P107&gt;=M$8, 0, I107+MAIN_STGY[[#This Row],[RTN]]), I107+MAIN_STGY[[#This Row],[RTN]]))</f>
        <v>0</v>
      </c>
      <c r="J108" s="18">
        <f>MAIN_STGY[[#This Row],[RTN-TL]]-MAIN_STGY[[#This Row],[INS-TL]]</f>
        <v>-100</v>
      </c>
      <c r="K108" s="18">
        <f>IF(MAIN_STGY[[#This Row],[SNO]]=0,0,IF(L$10, IF(MAIN_STGY[[#This Row],[INS]]=0, 0, N107), N107))</f>
        <v>0</v>
      </c>
      <c r="L108" s="18">
        <f>MAIN_STGY[[#This Row],[INS]]</f>
        <v>0</v>
      </c>
      <c r="M108" s="18">
        <f>IF(MAIN_STGY[[#This Row],[WrL]]="Loss", (MAIN_STGY[[#This Row],[INS]]*(1 + P$8/100)), IF(MAIN_STGY[[#This Row],[WrL]]="Won", (0), 0))</f>
        <v>0</v>
      </c>
      <c r="N108" s="18">
        <f>IF(MAIN_STGY[[#This Row],[WrL]]="Loss", (MAIN_STGY[[#This Row],[PAM]]+MAIN_STGY[[#This Row],[LOS-TEN]]), IF(MAIN_STGY[[#This Row],[WrL]]="Won", (MAIN_STGY[[#This Row],[INS]]), 0))</f>
        <v>0</v>
      </c>
      <c r="O108" s="18">
        <f>MAIN_STGY[[#This Row],[PAPT]]/2</f>
        <v>0</v>
      </c>
      <c r="P10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08" s="54" t="s">
        <v>56</v>
      </c>
      <c r="S108" s="54" t="s">
        <v>57</v>
      </c>
      <c r="T108" s="54" t="s">
        <v>71</v>
      </c>
      <c r="U108" s="54" t="s">
        <v>58</v>
      </c>
      <c r="V108" s="54" t="s">
        <v>59</v>
      </c>
      <c r="W108" s="55"/>
      <c r="X108" s="44"/>
      <c r="Z108" s="22"/>
      <c r="AB108" s="42">
        <f t="shared" si="12"/>
        <v>93</v>
      </c>
      <c r="AC108" s="12"/>
      <c r="AD108" s="18">
        <f>IF(STGY2[[#This Row],[SNO]]=0,0,IF(STGY2[[#This Row],[SNO]]=1,AJ$8,IF(AL$10, IF(AP107&gt;=AM$8,0,IF(AP107=0,AJ$8,AO107)), AO107)))</f>
        <v>0</v>
      </c>
      <c r="AE108" s="18" t="str">
        <f>IF(MAIN_STGY[[#This Row],[RSLT]]="","", MAIN_STGY[[#This Row],[RSLT]])</f>
        <v/>
      </c>
      <c r="AF10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8" s="18">
        <f>IF(STGY2[[#This Row],[SNO]]=0,0,IF(AL$10, IF(AP107&gt;=AM$8, 0, STGY2[[#This Row],[INS]]+AH107), STGY2[[#This Row],[INS]]+AH107))</f>
        <v>100</v>
      </c>
      <c r="AI108" s="18">
        <f>IF(STGY2[[#This Row],[SNO]]=0,0,IF(AL$10, IF(AP107&gt;=AM$8, 0, AI107+STGY2[[#This Row],[RTN]]), AI107+STGY2[[#This Row],[RTN]]))</f>
        <v>0</v>
      </c>
      <c r="AJ108" s="18">
        <f>STGY2[[#This Row],[RTN-TL]]-STGY2[[#This Row],[INS-TL]]</f>
        <v>-100</v>
      </c>
      <c r="AK108" s="18">
        <f>IF(STGY2[[#This Row],[SNO]]=0,0,IF(AL$10, IF(STGY2[[#This Row],[INS]]=0, 0, AN107), AN107))</f>
        <v>0</v>
      </c>
      <c r="AL108" s="18">
        <f>STGY2[[#This Row],[INS]]</f>
        <v>0</v>
      </c>
      <c r="AM108" s="18">
        <f>IF(STGY2[[#This Row],[WrL]]="Loss", (STGY2[[#This Row],[INS]]*(1 + AP$8/100)), IF(STGY2[[#This Row],[WrL]]="Won", (0), 0))</f>
        <v>0</v>
      </c>
      <c r="AN108" s="18">
        <f>IF(STGY2[[#This Row],[WrL]]="Loss", (STGY2[[#This Row],[PAM]]+STGY2[[#This Row],[LOS-TEN]]), IF(STGY2[[#This Row],[WrL]]="Won", (STGY2[[#This Row],[INS]]), 0))</f>
        <v>0</v>
      </c>
      <c r="AO108" s="18">
        <f>STGY2[[#This Row],[PAPT]]/2</f>
        <v>0</v>
      </c>
      <c r="AP108" s="43">
        <f>IF(STGY2[[#This Row],[SNO]]=0,0,IF(AL$10, IF(STGY2[[#This Row],[INS-TL]]=0, 0, STGY2[[#This Row],[PFT]]/STGY2[[#This Row],[INS-TL]]%), STGY2[[#This Row],[PFT]]/STGY2[[#This Row],[INS-TL]]%))</f>
        <v>-100</v>
      </c>
      <c r="AS108" s="20"/>
      <c r="AT108" s="21"/>
      <c r="AZ108" s="22"/>
      <c r="BB108" s="42">
        <f t="shared" si="13"/>
        <v>93</v>
      </c>
      <c r="BC108" s="12"/>
      <c r="BD108" s="18">
        <f>IF(STGY3[[#This Row],[SNO]]=0,0,IF(STGY3[[#This Row],[SNO]]=1,BJ$8,IF(BL$10, IF(BP107&gt;=BM$8,0,IF(BP107=0,BJ$8,BO107)), BO107)))</f>
        <v>0</v>
      </c>
      <c r="BE108" s="18" t="str">
        <f>IF(MAIN_STGY[[#This Row],[RSLT]]="","", MAIN_STGY[[#This Row],[RSLT]])</f>
        <v/>
      </c>
      <c r="BF10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8" s="18">
        <f>IF(STGY3[[#This Row],[SNO]]=0,0,IF(BL$10, IF(BP107&gt;=BM$8, 0, STGY3[[#This Row],[INS]]+BH107), STGY3[[#This Row],[INS]]+BH107))</f>
        <v>100</v>
      </c>
      <c r="BI108" s="18">
        <f>IF(STGY3[[#This Row],[SNO]]=0,0,IF(BL$10, IF(BP107&gt;=BM$8, 0, BI107+STGY3[[#This Row],[RTN]]), BI107+STGY3[[#This Row],[RTN]]))</f>
        <v>0</v>
      </c>
      <c r="BJ108" s="18">
        <f>STGY3[[#This Row],[RTN-TL]]-STGY3[[#This Row],[INS-TL]]</f>
        <v>-100</v>
      </c>
      <c r="BK108" s="18">
        <f>IF(STGY3[[#This Row],[SNO]]=0,0,IF(BL$10, IF(STGY3[[#This Row],[INS]]=0, 0, BN107), BN107))</f>
        <v>0</v>
      </c>
      <c r="BL108" s="18">
        <f>STGY3[[#This Row],[INS]]</f>
        <v>0</v>
      </c>
      <c r="BM108" s="18">
        <f>IF(STGY3[[#This Row],[WrL]]="Loss", (STGY3[[#This Row],[INS]]*(1 + BP$8/100)), IF(STGY3[[#This Row],[WrL]]="Won", (0), 0))</f>
        <v>0</v>
      </c>
      <c r="BN108" s="18">
        <f>IF(STGY3[[#This Row],[WrL]]="Loss", (STGY3[[#This Row],[PAM]]+STGY3[[#This Row],[LOS-TEN]]), IF(STGY3[[#This Row],[WrL]]="Won", (STGY3[[#This Row],[INS]]), 0))</f>
        <v>0</v>
      </c>
      <c r="BO108" s="18">
        <f>STGY3[[#This Row],[PAPT]]/2</f>
        <v>0</v>
      </c>
      <c r="BP108" s="43">
        <f>IF(STGY3[[#This Row],[SNO]]=0,0,IF(BL$10, IF(STGY3[[#This Row],[INS-TL]]=0, 0, STGY3[[#This Row],[PFT]]/STGY3[[#This Row],[INS-TL]]%), STGY3[[#This Row],[PFT]]/STGY3[[#This Row],[INS-TL]]%))</f>
        <v>-100</v>
      </c>
      <c r="BS108" s="20"/>
      <c r="BT108" s="21"/>
      <c r="BZ108" s="22"/>
      <c r="CB108" s="42">
        <f t="shared" si="14"/>
        <v>93</v>
      </c>
      <c r="CC108" s="12"/>
      <c r="CD108" s="18">
        <f>IF(STGY4[[#This Row],[SNO]]=0,0,IF(STGY4[[#This Row],[SNO]]=1,CJ$8,IF(CL$10, IF(CP107&gt;=CM$8,0,IF(CP107=0,CJ$8,CO107)), CO107)))</f>
        <v>0</v>
      </c>
      <c r="CE108" s="18" t="str">
        <f>IF(MAIN_STGY[[#This Row],[RSLT]]="","", MAIN_STGY[[#This Row],[RSLT]])</f>
        <v/>
      </c>
      <c r="CF10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8" s="18">
        <f>IF(STGY4[[#This Row],[SNO]]=0,0,IF(CL$10, IF(CP107&gt;=CM$8, 0, STGY4[[#This Row],[INS]]+CH107), STGY4[[#This Row],[INS]]+CH107))</f>
        <v>100</v>
      </c>
      <c r="CI108" s="18">
        <f>IF(STGY4[[#This Row],[SNO]]=0,0,IF(CL$10, IF(CP107&gt;=CM$8, 0, CI107+STGY4[[#This Row],[RTN]]), CI107+STGY4[[#This Row],[RTN]]))</f>
        <v>0</v>
      </c>
      <c r="CJ108" s="18">
        <f>STGY4[[#This Row],[RTN-TL]]-STGY4[[#This Row],[INS-TL]]</f>
        <v>-100</v>
      </c>
      <c r="CK108" s="18">
        <f>IF(STGY4[[#This Row],[SNO]]=0,0,IF(CL$10, IF(STGY4[[#This Row],[INS]]=0, 0, CN107), CN107))</f>
        <v>0</v>
      </c>
      <c r="CL108" s="18">
        <f>STGY4[[#This Row],[INS]]</f>
        <v>0</v>
      </c>
      <c r="CM108" s="18">
        <f>IF(STGY4[[#This Row],[WrL]]="Loss", (STGY4[[#This Row],[INS]]*(1 + CP$8/100)), IF(STGY4[[#This Row],[WrL]]="Won", (0), 0))</f>
        <v>0</v>
      </c>
      <c r="CN108" s="18">
        <f>IF(STGY4[[#This Row],[WrL]]="Loss", (STGY4[[#This Row],[PAM]]+STGY4[[#This Row],[LOS-TEN]]), IF(STGY4[[#This Row],[WrL]]="Won", (STGY4[[#This Row],[INS]]), 0))</f>
        <v>0</v>
      </c>
      <c r="CO108" s="18">
        <f>STGY4[[#This Row],[PAPT]]/2</f>
        <v>0</v>
      </c>
      <c r="CP108" s="43">
        <f>IF(STGY4[[#This Row],[SNO]]=0,0,IF(CL$10, IF(STGY4[[#This Row],[INS-TL]]=0, 0, STGY4[[#This Row],[PFT]]/STGY4[[#This Row],[INS-TL]]%), STGY4[[#This Row],[PFT]]/STGY4[[#This Row],[INS-TL]]%))</f>
        <v>-100</v>
      </c>
      <c r="CS108" s="20"/>
      <c r="CT108" s="21"/>
      <c r="CZ108" s="22"/>
      <c r="DB108" s="42">
        <f t="shared" si="15"/>
        <v>93</v>
      </c>
      <c r="DC108" s="12"/>
      <c r="DD108" s="18">
        <f>IF(STGY5[[#This Row],[SNO]]=0,0,IF(STGY5[[#This Row],[SNO]]=1,DJ$8,IF(DL$10, IF(DP107&gt;=DM$8,0,IF(DP107=0,DJ$8,DO107)), DO107)))</f>
        <v>0</v>
      </c>
      <c r="DE108" s="18" t="str">
        <f>IF(MAIN_STGY[[#This Row],[RSLT]]="","", MAIN_STGY[[#This Row],[RSLT]])</f>
        <v/>
      </c>
      <c r="DF10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8" s="18">
        <f>IF(STGY5[[#This Row],[SNO]]=0,0,IF(DL$10, IF(DP107&gt;=DM$8, 0, STGY5[[#This Row],[INS]]+DH107), STGY5[[#This Row],[INS]]+DH107))</f>
        <v>100</v>
      </c>
      <c r="DI108" s="18">
        <f>IF(STGY5[[#This Row],[SNO]]=0,0,IF(DL$10, IF(DP107&gt;=DM$8, 0, DI107+STGY5[[#This Row],[RTN]]), DI107+STGY5[[#This Row],[RTN]]))</f>
        <v>0</v>
      </c>
      <c r="DJ108" s="18">
        <f>STGY5[[#This Row],[RTN-TL]]-STGY5[[#This Row],[INS-TL]]</f>
        <v>-100</v>
      </c>
      <c r="DK108" s="18">
        <f>IF(STGY5[[#This Row],[SNO]]=0,0,IF(DL$10, IF(STGY5[[#This Row],[INS]]=0, 0, DN107), DN107))</f>
        <v>0</v>
      </c>
      <c r="DL108" s="18">
        <f>STGY5[[#This Row],[INS]]</f>
        <v>0</v>
      </c>
      <c r="DM108" s="18">
        <f>IF(STGY5[[#This Row],[WrL]]="Loss", (STGY5[[#This Row],[INS]]*(1 + DP$8/100)), IF(STGY5[[#This Row],[WrL]]="Won", (0), 0))</f>
        <v>0</v>
      </c>
      <c r="DN108" s="18">
        <f>IF(STGY5[[#This Row],[WrL]]="Loss", (STGY5[[#This Row],[PAM]]+STGY5[[#This Row],[LOS-TEN]]), IF(STGY5[[#This Row],[WrL]]="Won", (STGY5[[#This Row],[INS]]), 0))</f>
        <v>0</v>
      </c>
      <c r="DO108" s="18">
        <f>STGY5[[#This Row],[PAPT]]/2</f>
        <v>0</v>
      </c>
      <c r="DP108" s="43">
        <f>IF(STGY5[[#This Row],[SNO]]=0,0,IF(DL$10, IF(STGY5[[#This Row],[INS-TL]]=0, 0, STGY5[[#This Row],[PFT]]/STGY5[[#This Row],[INS-TL]]%), STGY5[[#This Row],[PFT]]/STGY5[[#This Row],[INS-TL]]%))</f>
        <v>-100</v>
      </c>
      <c r="DS108" s="20"/>
      <c r="DT108" s="21"/>
      <c r="DZ108" s="22"/>
      <c r="EB108" s="42">
        <f t="shared" si="16"/>
        <v>93</v>
      </c>
      <c r="EC108" s="12"/>
      <c r="ED108" s="18">
        <f>IF(STGY6[[#This Row],[SNO]]=0,0,IF(STGY6[[#This Row],[SNO]]=1,EJ$8,IF(EL$10, IF(EP107&gt;=EM$8,0,IF(EP107=0,EJ$8,EO107)), EO107)))</f>
        <v>0</v>
      </c>
      <c r="EE108" s="18" t="str">
        <f>IF(MAIN_STGY[[#This Row],[RSLT]]="","", MAIN_STGY[[#This Row],[RSLT]])</f>
        <v/>
      </c>
      <c r="EF10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8" s="18">
        <f>IF(STGY6[[#This Row],[SNO]]=0,0,IF(EL$10, IF(EP107&gt;=EM$8, 0, STGY6[[#This Row],[INS]]+EH107), STGY6[[#This Row],[INS]]+EH107))</f>
        <v>100</v>
      </c>
      <c r="EI108" s="18">
        <f>IF(STGY6[[#This Row],[SNO]]=0,0,IF(EL$10, IF(EP107&gt;=EM$8, 0, EI107+STGY6[[#This Row],[RTN]]), EI107+STGY6[[#This Row],[RTN]]))</f>
        <v>0</v>
      </c>
      <c r="EJ108" s="18">
        <f>STGY6[[#This Row],[RTN-TL]]-STGY6[[#This Row],[INS-TL]]</f>
        <v>-100</v>
      </c>
      <c r="EK108" s="18">
        <f>IF(STGY6[[#This Row],[SNO]]=0,0,IF(EL$10, IF(STGY6[[#This Row],[INS]]=0, 0, EN107), EN107))</f>
        <v>0</v>
      </c>
      <c r="EL108" s="18">
        <f>STGY6[[#This Row],[INS]]</f>
        <v>0</v>
      </c>
      <c r="EM108" s="18">
        <f>IF(STGY6[[#This Row],[WrL]]="Loss", (STGY6[[#This Row],[INS]]*(1 + EP$8/100)), IF(STGY6[[#This Row],[WrL]]="Won", (0), 0))</f>
        <v>0</v>
      </c>
      <c r="EN108" s="18">
        <f>IF(STGY6[[#This Row],[WrL]]="Loss", (STGY6[[#This Row],[PAM]]+STGY6[[#This Row],[LOS-TEN]]), IF(STGY6[[#This Row],[WrL]]="Won", (STGY6[[#This Row],[INS]]), 0))</f>
        <v>0</v>
      </c>
      <c r="EO108" s="18">
        <f>STGY6[[#This Row],[PAPT]]/2</f>
        <v>0</v>
      </c>
      <c r="EP108" s="43">
        <f>IF(STGY6[[#This Row],[SNO]]=0,0,IF(EL$10, IF(STGY6[[#This Row],[INS-TL]]=0, 0, STGY6[[#This Row],[PFT]]/STGY6[[#This Row],[INS-TL]]%), STGY6[[#This Row],[PFT]]/STGY6[[#This Row],[INS-TL]]%))</f>
        <v>-100</v>
      </c>
      <c r="ES108" s="20"/>
      <c r="ET108" s="21"/>
      <c r="EZ108" s="22"/>
      <c r="FB108" s="42">
        <f t="shared" si="17"/>
        <v>93</v>
      </c>
      <c r="FC108" s="12"/>
      <c r="FD108" s="18">
        <f>IF(STGY7[[#This Row],[SNO]]=0,0,IF(STGY7[[#This Row],[SNO]]=1,FJ$8,IF(FL$10, IF(FP107&gt;=FM$8,0,IF(FP107=0,FJ$8,FO107)), FO107)))</f>
        <v>0</v>
      </c>
      <c r="FE108" s="18" t="str">
        <f>IF(MAIN_STGY[[#This Row],[RSLT]]="","", MAIN_STGY[[#This Row],[RSLT]])</f>
        <v/>
      </c>
      <c r="FF10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8" s="18">
        <f>IF(STGY7[[#This Row],[SNO]]=0,0,IF(FL$10, IF(FP107&gt;=FM$8, 0, STGY7[[#This Row],[INS]]+FH107), STGY7[[#This Row],[INS]]+FH107))</f>
        <v>100</v>
      </c>
      <c r="FI108" s="18">
        <f>IF(STGY7[[#This Row],[SNO]]=0,0,IF(FL$10, IF(FP107&gt;=FM$8, 0, FI107+STGY7[[#This Row],[RTN]]), FI107+STGY7[[#This Row],[RTN]]))</f>
        <v>0</v>
      </c>
      <c r="FJ108" s="18">
        <f>STGY7[[#This Row],[RTN-TL]]-STGY7[[#This Row],[INS-TL]]</f>
        <v>-100</v>
      </c>
      <c r="FK108" s="18">
        <f>IF(STGY7[[#This Row],[SNO]]=0,0,IF(FL$10, IF(STGY7[[#This Row],[INS]]=0, 0, FN107), FN107))</f>
        <v>0</v>
      </c>
      <c r="FL108" s="18">
        <f>STGY7[[#This Row],[INS]]</f>
        <v>0</v>
      </c>
      <c r="FM108" s="18">
        <f>IF(STGY7[[#This Row],[WrL]]="Loss", (STGY7[[#This Row],[INS]]*(1 + FP$8/100)), IF(STGY7[[#This Row],[WrL]]="Won", (0), 0))</f>
        <v>0</v>
      </c>
      <c r="FN108" s="18">
        <f>IF(STGY7[[#This Row],[WrL]]="Loss", (STGY7[[#This Row],[PAM]]+STGY7[[#This Row],[LOS-TEN]]), IF(STGY7[[#This Row],[WrL]]="Won", (STGY7[[#This Row],[INS]]), 0))</f>
        <v>0</v>
      </c>
      <c r="FO108" s="18">
        <f>STGY7[[#This Row],[PAPT]]/2</f>
        <v>0</v>
      </c>
      <c r="FP108" s="43">
        <f>IF(STGY7[[#This Row],[SNO]]=0,0,IF(FL$10, IF(STGY7[[#This Row],[INS-TL]]=0, 0, STGY7[[#This Row],[PFT]]/STGY7[[#This Row],[INS-TL]]%), STGY7[[#This Row],[PFT]]/STGY7[[#This Row],[INS-TL]]%))</f>
        <v>-100</v>
      </c>
      <c r="FS108" s="20"/>
      <c r="FT108" s="21"/>
      <c r="FZ108" s="22"/>
      <c r="GB108" s="42">
        <f t="shared" si="18"/>
        <v>93</v>
      </c>
      <c r="GC108" s="12"/>
      <c r="GD108" s="18">
        <f>IF(STGY8[[#This Row],[SNO]]=0,0,IF(STGY8[[#This Row],[SNO]]=1,GJ$8,IF(GL$10, IF(GP107&gt;=GM$8,0,IF(GP107=0,GJ$8,GO107)), GO107)))</f>
        <v>0</v>
      </c>
      <c r="GE108" s="18" t="str">
        <f>IF(MAIN_STGY[[#This Row],[RSLT]]="","", MAIN_STGY[[#This Row],[RSLT]])</f>
        <v/>
      </c>
      <c r="GF10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8" s="18">
        <f>IF(STGY8[[#This Row],[SNO]]=0,0,IF(GL$10, IF(GP107&gt;=GM$8, 0, STGY8[[#This Row],[INS]]+GH107), STGY8[[#This Row],[INS]]+GH107))</f>
        <v>100</v>
      </c>
      <c r="GI108" s="18">
        <f>IF(STGY8[[#This Row],[SNO]]=0,0,IF(GL$10, IF(GP107&gt;=GM$8, 0, GI107+STGY8[[#This Row],[RTN]]), GI107+STGY8[[#This Row],[RTN]]))</f>
        <v>0</v>
      </c>
      <c r="GJ108" s="18">
        <f>STGY8[[#This Row],[RTN-TL]]-STGY8[[#This Row],[INS-TL]]</f>
        <v>-100</v>
      </c>
      <c r="GK108" s="18">
        <f>IF(STGY8[[#This Row],[SNO]]=0,0,IF(GL$10, IF(STGY8[[#This Row],[INS]]=0, 0, GN107), GN107))</f>
        <v>0</v>
      </c>
      <c r="GL108" s="18">
        <f>STGY8[[#This Row],[INS]]</f>
        <v>0</v>
      </c>
      <c r="GM108" s="18">
        <f>IF(STGY8[[#This Row],[WrL]]="Loss", (STGY8[[#This Row],[INS]]*(1 + GP$8/100)), IF(STGY8[[#This Row],[WrL]]="Won", (0), 0))</f>
        <v>0</v>
      </c>
      <c r="GN108" s="18">
        <f>IF(STGY8[[#This Row],[WrL]]="Loss", (STGY8[[#This Row],[PAM]]+STGY8[[#This Row],[LOS-TEN]]), IF(STGY8[[#This Row],[WrL]]="Won", (STGY8[[#This Row],[INS]]), 0))</f>
        <v>0</v>
      </c>
      <c r="GO108" s="18">
        <f>STGY8[[#This Row],[PAPT]]/2</f>
        <v>0</v>
      </c>
      <c r="GP108" s="43">
        <f>IF(STGY8[[#This Row],[SNO]]=0,0,IF(GL$10, IF(STGY8[[#This Row],[INS-TL]]=0, 0, STGY8[[#This Row],[PFT]]/STGY8[[#This Row],[INS-TL]]%), STGY8[[#This Row],[PFT]]/STGY8[[#This Row],[INS-TL]]%))</f>
        <v>-100</v>
      </c>
      <c r="GS108" s="20"/>
      <c r="GT108" s="21"/>
      <c r="GZ108" s="22"/>
      <c r="HB108" s="42">
        <f t="shared" si="19"/>
        <v>93</v>
      </c>
      <c r="HC108" s="12"/>
      <c r="HD108" s="18">
        <f>IF(STGY9[[#This Row],[SNO]]=0,0,IF(STGY9[[#This Row],[SNO]]=1,HJ$8,IF(HL$10, IF(HP107&gt;=HM$8,0,IF(HP107=0,HJ$8,HO107)), HO107)))</f>
        <v>0</v>
      </c>
      <c r="HE108" s="18" t="str">
        <f>IF(MAIN_STGY[[#This Row],[RSLT]]="","", MAIN_STGY[[#This Row],[RSLT]])</f>
        <v/>
      </c>
      <c r="HF10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8" s="18">
        <f>IF(STGY9[[#This Row],[SNO]]=0,0,IF(HL$10, IF(HP107&gt;=HM$8, 0, STGY9[[#This Row],[INS]]+HH107), STGY9[[#This Row],[INS]]+HH107))</f>
        <v>100</v>
      </c>
      <c r="HI108" s="18">
        <f>IF(STGY9[[#This Row],[SNO]]=0,0,IF(HL$10, IF(HP107&gt;=HM$8, 0, HI107+STGY9[[#This Row],[RTN]]), HI107+STGY9[[#This Row],[RTN]]))</f>
        <v>0</v>
      </c>
      <c r="HJ108" s="18">
        <f>STGY9[[#This Row],[RTN-TL]]-STGY9[[#This Row],[INS-TL]]</f>
        <v>-100</v>
      </c>
      <c r="HK108" s="18">
        <f>IF(STGY9[[#This Row],[SNO]]=0,0,IF(HL$10, IF(STGY9[[#This Row],[INS]]=0, 0, HN107), HN107))</f>
        <v>0</v>
      </c>
      <c r="HL108" s="18">
        <f>STGY9[[#This Row],[INS]]</f>
        <v>0</v>
      </c>
      <c r="HM108" s="18">
        <f>IF(STGY9[[#This Row],[WrL]]="Loss", (STGY9[[#This Row],[INS]]*(1 + HP$8/100)), IF(STGY9[[#This Row],[WrL]]="Won", (0), 0))</f>
        <v>0</v>
      </c>
      <c r="HN108" s="18">
        <f>IF(STGY9[[#This Row],[WrL]]="Loss", (STGY9[[#This Row],[PAM]]+STGY9[[#This Row],[LOS-TEN]]), IF(STGY9[[#This Row],[WrL]]="Won", (STGY9[[#This Row],[INS]]), 0))</f>
        <v>0</v>
      </c>
      <c r="HO108" s="18">
        <f>STGY9[[#This Row],[PAPT]]/2</f>
        <v>0</v>
      </c>
      <c r="HP108" s="43">
        <f>IF(STGY9[[#This Row],[SNO]]=0,0,IF(HL$10, IF(STGY9[[#This Row],[INS-TL]]=0, 0, STGY9[[#This Row],[PFT]]/STGY9[[#This Row],[INS-TL]]%), STGY9[[#This Row],[PFT]]/STGY9[[#This Row],[INS-TL]]%))</f>
        <v>-100</v>
      </c>
      <c r="HS108" s="20"/>
      <c r="HT108" s="21"/>
      <c r="HZ108" s="22"/>
      <c r="IB108" s="42">
        <f t="shared" si="20"/>
        <v>93</v>
      </c>
      <c r="IC108" s="12"/>
      <c r="ID108" s="18">
        <f>IF(STGY10[[#This Row],[SNO]]=0,0,IF(STGY10[[#This Row],[SNO]]=1,IJ$8,IF(IL$10, IF(IP107&gt;=IM$8,0,IF(IP107=0,IJ$8,IO107)), IO107)))</f>
        <v>0</v>
      </c>
      <c r="IE108" s="18" t="str">
        <f>IF(MAIN_STGY[[#This Row],[RSLT]]="","", MAIN_STGY[[#This Row],[RSLT]])</f>
        <v/>
      </c>
      <c r="IF10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8" s="18">
        <f>IF(STGY10[[#This Row],[SNO]]=0,0,IF(IL$10, IF(IP107&gt;=IM$8, 0, STGY10[[#This Row],[INS]]+IH107), STGY10[[#This Row],[INS]]+IH107))</f>
        <v>100</v>
      </c>
      <c r="II108" s="18">
        <f>IF(STGY10[[#This Row],[SNO]]=0,0,IF(IL$10, IF(IP107&gt;=IM$8, 0, II107+STGY10[[#This Row],[RTN]]), II107+STGY10[[#This Row],[RTN]]))</f>
        <v>0</v>
      </c>
      <c r="IJ108" s="18">
        <f>STGY10[[#This Row],[RTN-TL]]-STGY10[[#This Row],[INS-TL]]</f>
        <v>-100</v>
      </c>
      <c r="IK108" s="18">
        <f>IF(STGY10[[#This Row],[SNO]]=0,0,IF(IL$10, IF(STGY10[[#This Row],[INS]]=0, 0, IN107), IN107))</f>
        <v>0</v>
      </c>
      <c r="IL108" s="18">
        <f>STGY10[[#This Row],[INS]]</f>
        <v>0</v>
      </c>
      <c r="IM108" s="18">
        <f>IF(STGY10[[#This Row],[WrL]]="Loss", (STGY10[[#This Row],[INS]]*(1 + IP$8/100)), IF(STGY10[[#This Row],[WrL]]="Won", (0), 0))</f>
        <v>0</v>
      </c>
      <c r="IN108" s="18">
        <f>IF(STGY10[[#This Row],[WrL]]="Loss", (STGY10[[#This Row],[PAM]]+STGY10[[#This Row],[LOS-TEN]]), IF(STGY10[[#This Row],[WrL]]="Won", (STGY10[[#This Row],[INS]]), 0))</f>
        <v>0</v>
      </c>
      <c r="IO108" s="18">
        <f>STGY10[[#This Row],[PAPT]]/2</f>
        <v>0</v>
      </c>
      <c r="IP108" s="43">
        <f>IF(STGY10[[#This Row],[SNO]]=0,0,IF(IL$10, IF(STGY10[[#This Row],[INS-TL]]=0, 0, STGY10[[#This Row],[PFT]]/STGY10[[#This Row],[INS-TL]]%), STGY10[[#This Row],[PFT]]/STGY10[[#This Row],[INS-TL]]%))</f>
        <v>-100</v>
      </c>
      <c r="IS108" s="20"/>
      <c r="IT108" s="21"/>
      <c r="IZ108" s="22"/>
    </row>
    <row r="109" spans="2:260" ht="15.65" x14ac:dyDescent="0.3">
      <c r="B109" s="89">
        <f t="shared" si="11"/>
        <v>94</v>
      </c>
      <c r="C109" s="12"/>
      <c r="D109" s="18">
        <f>IF(MAIN_STGY[[#This Row],[SNO]]=0,0,IF(MAIN_STGY[[#This Row],[SNO]]=1,J$8,IF(L$10, IF(P108&gt;=M$8,0,IF(P108=0,J$8,O108)), O108)))</f>
        <v>0</v>
      </c>
      <c r="E109" s="12"/>
      <c r="F10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0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09" s="18">
        <f>IF(MAIN_STGY[[#This Row],[SNO]]=0,0,IF(L$10, IF(P108&gt;=M$8, 0, MAIN_STGY[[#This Row],[INS]]+H108), MAIN_STGY[[#This Row],[INS]]+H108))</f>
        <v>100</v>
      </c>
      <c r="I109" s="18">
        <f>IF(MAIN_STGY[[#This Row],[SNO]]=0,0,IF(L$10, IF(P108&gt;=M$8, 0, I108+MAIN_STGY[[#This Row],[RTN]]), I108+MAIN_STGY[[#This Row],[RTN]]))</f>
        <v>0</v>
      </c>
      <c r="J109" s="18">
        <f>MAIN_STGY[[#This Row],[RTN-TL]]-MAIN_STGY[[#This Row],[INS-TL]]</f>
        <v>-100</v>
      </c>
      <c r="K109" s="18">
        <f>IF(MAIN_STGY[[#This Row],[SNO]]=0,0,IF(L$10, IF(MAIN_STGY[[#This Row],[INS]]=0, 0, N108), N108))</f>
        <v>0</v>
      </c>
      <c r="L109" s="18">
        <f>MAIN_STGY[[#This Row],[INS]]</f>
        <v>0</v>
      </c>
      <c r="M109" s="18">
        <f>IF(MAIN_STGY[[#This Row],[WrL]]="Loss", (MAIN_STGY[[#This Row],[INS]]*(1 + P$8/100)), IF(MAIN_STGY[[#This Row],[WrL]]="Won", (0), 0))</f>
        <v>0</v>
      </c>
      <c r="N109" s="18">
        <f>IF(MAIN_STGY[[#This Row],[WrL]]="Loss", (MAIN_STGY[[#This Row],[PAM]]+MAIN_STGY[[#This Row],[LOS-TEN]]), IF(MAIN_STGY[[#This Row],[WrL]]="Won", (MAIN_STGY[[#This Row],[INS]]), 0))</f>
        <v>0</v>
      </c>
      <c r="O109" s="18">
        <f>MAIN_STGY[[#This Row],[PAPT]]/2</f>
        <v>0</v>
      </c>
      <c r="P10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09" s="51">
        <f>SUMIF(SORTALL27[S or B], "S", SORTALL27[Last Value])</f>
        <v>0</v>
      </c>
      <c r="S109" s="51">
        <f>SUMIF(SORTALL27[S or B], "B", SORTALL27[Last Value])</f>
        <v>0</v>
      </c>
      <c r="T109" s="51">
        <f>R109+S109</f>
        <v>0</v>
      </c>
      <c r="U109" s="51">
        <f>MAX(R109, S109) - MIN(R109, S109)</f>
        <v>0</v>
      </c>
      <c r="V109" s="51" t="str">
        <f>IF(R109 &gt; S109, "S", IF(S109 &gt; R109, "B", "Equal"))</f>
        <v>Equal</v>
      </c>
      <c r="W109" s="55"/>
      <c r="X109" s="44"/>
      <c r="Z109" s="22"/>
      <c r="AB109" s="42">
        <f t="shared" si="12"/>
        <v>94</v>
      </c>
      <c r="AC109" s="12"/>
      <c r="AD109" s="18">
        <f>IF(STGY2[[#This Row],[SNO]]=0,0,IF(STGY2[[#This Row],[SNO]]=1,AJ$8,IF(AL$10, IF(AP108&gt;=AM$8,0,IF(AP108=0,AJ$8,AO108)), AO108)))</f>
        <v>0</v>
      </c>
      <c r="AE109" s="18" t="str">
        <f>IF(MAIN_STGY[[#This Row],[RSLT]]="","", MAIN_STGY[[#This Row],[RSLT]])</f>
        <v/>
      </c>
      <c r="AF10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0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09" s="18">
        <f>IF(STGY2[[#This Row],[SNO]]=0,0,IF(AL$10, IF(AP108&gt;=AM$8, 0, STGY2[[#This Row],[INS]]+AH108), STGY2[[#This Row],[INS]]+AH108))</f>
        <v>100</v>
      </c>
      <c r="AI109" s="18">
        <f>IF(STGY2[[#This Row],[SNO]]=0,0,IF(AL$10, IF(AP108&gt;=AM$8, 0, AI108+STGY2[[#This Row],[RTN]]), AI108+STGY2[[#This Row],[RTN]]))</f>
        <v>0</v>
      </c>
      <c r="AJ109" s="18">
        <f>STGY2[[#This Row],[RTN-TL]]-STGY2[[#This Row],[INS-TL]]</f>
        <v>-100</v>
      </c>
      <c r="AK109" s="18">
        <f>IF(STGY2[[#This Row],[SNO]]=0,0,IF(AL$10, IF(STGY2[[#This Row],[INS]]=0, 0, AN108), AN108))</f>
        <v>0</v>
      </c>
      <c r="AL109" s="18">
        <f>STGY2[[#This Row],[INS]]</f>
        <v>0</v>
      </c>
      <c r="AM109" s="18">
        <f>IF(STGY2[[#This Row],[WrL]]="Loss", (STGY2[[#This Row],[INS]]*(1 + AP$8/100)), IF(STGY2[[#This Row],[WrL]]="Won", (0), 0))</f>
        <v>0</v>
      </c>
      <c r="AN109" s="18">
        <f>IF(STGY2[[#This Row],[WrL]]="Loss", (STGY2[[#This Row],[PAM]]+STGY2[[#This Row],[LOS-TEN]]), IF(STGY2[[#This Row],[WrL]]="Won", (STGY2[[#This Row],[INS]]), 0))</f>
        <v>0</v>
      </c>
      <c r="AO109" s="18">
        <f>STGY2[[#This Row],[PAPT]]/2</f>
        <v>0</v>
      </c>
      <c r="AP109" s="43">
        <f>IF(STGY2[[#This Row],[SNO]]=0,0,IF(AL$10, IF(STGY2[[#This Row],[INS-TL]]=0, 0, STGY2[[#This Row],[PFT]]/STGY2[[#This Row],[INS-TL]]%), STGY2[[#This Row],[PFT]]/STGY2[[#This Row],[INS-TL]]%))</f>
        <v>-100</v>
      </c>
      <c r="AS109" s="20"/>
      <c r="AT109" s="21"/>
      <c r="AZ109" s="22"/>
      <c r="BB109" s="42">
        <f t="shared" si="13"/>
        <v>94</v>
      </c>
      <c r="BC109" s="12"/>
      <c r="BD109" s="18">
        <f>IF(STGY3[[#This Row],[SNO]]=0,0,IF(STGY3[[#This Row],[SNO]]=1,BJ$8,IF(BL$10, IF(BP108&gt;=BM$8,0,IF(BP108=0,BJ$8,BO108)), BO108)))</f>
        <v>0</v>
      </c>
      <c r="BE109" s="18" t="str">
        <f>IF(MAIN_STGY[[#This Row],[RSLT]]="","", MAIN_STGY[[#This Row],[RSLT]])</f>
        <v/>
      </c>
      <c r="BF10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0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09" s="18">
        <f>IF(STGY3[[#This Row],[SNO]]=0,0,IF(BL$10, IF(BP108&gt;=BM$8, 0, STGY3[[#This Row],[INS]]+BH108), STGY3[[#This Row],[INS]]+BH108))</f>
        <v>100</v>
      </c>
      <c r="BI109" s="18">
        <f>IF(STGY3[[#This Row],[SNO]]=0,0,IF(BL$10, IF(BP108&gt;=BM$8, 0, BI108+STGY3[[#This Row],[RTN]]), BI108+STGY3[[#This Row],[RTN]]))</f>
        <v>0</v>
      </c>
      <c r="BJ109" s="18">
        <f>STGY3[[#This Row],[RTN-TL]]-STGY3[[#This Row],[INS-TL]]</f>
        <v>-100</v>
      </c>
      <c r="BK109" s="18">
        <f>IF(STGY3[[#This Row],[SNO]]=0,0,IF(BL$10, IF(STGY3[[#This Row],[INS]]=0, 0, BN108), BN108))</f>
        <v>0</v>
      </c>
      <c r="BL109" s="18">
        <f>STGY3[[#This Row],[INS]]</f>
        <v>0</v>
      </c>
      <c r="BM109" s="18">
        <f>IF(STGY3[[#This Row],[WrL]]="Loss", (STGY3[[#This Row],[INS]]*(1 + BP$8/100)), IF(STGY3[[#This Row],[WrL]]="Won", (0), 0))</f>
        <v>0</v>
      </c>
      <c r="BN109" s="18">
        <f>IF(STGY3[[#This Row],[WrL]]="Loss", (STGY3[[#This Row],[PAM]]+STGY3[[#This Row],[LOS-TEN]]), IF(STGY3[[#This Row],[WrL]]="Won", (STGY3[[#This Row],[INS]]), 0))</f>
        <v>0</v>
      </c>
      <c r="BO109" s="18">
        <f>STGY3[[#This Row],[PAPT]]/2</f>
        <v>0</v>
      </c>
      <c r="BP109" s="43">
        <f>IF(STGY3[[#This Row],[SNO]]=0,0,IF(BL$10, IF(STGY3[[#This Row],[INS-TL]]=0, 0, STGY3[[#This Row],[PFT]]/STGY3[[#This Row],[INS-TL]]%), STGY3[[#This Row],[PFT]]/STGY3[[#This Row],[INS-TL]]%))</f>
        <v>-100</v>
      </c>
      <c r="BS109" s="20"/>
      <c r="BT109" s="21"/>
      <c r="BZ109" s="22"/>
      <c r="CB109" s="42">
        <f t="shared" si="14"/>
        <v>94</v>
      </c>
      <c r="CC109" s="12"/>
      <c r="CD109" s="18">
        <f>IF(STGY4[[#This Row],[SNO]]=0,0,IF(STGY4[[#This Row],[SNO]]=1,CJ$8,IF(CL$10, IF(CP108&gt;=CM$8,0,IF(CP108=0,CJ$8,CO108)), CO108)))</f>
        <v>0</v>
      </c>
      <c r="CE109" s="18" t="str">
        <f>IF(MAIN_STGY[[#This Row],[RSLT]]="","", MAIN_STGY[[#This Row],[RSLT]])</f>
        <v/>
      </c>
      <c r="CF10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0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09" s="18">
        <f>IF(STGY4[[#This Row],[SNO]]=0,0,IF(CL$10, IF(CP108&gt;=CM$8, 0, STGY4[[#This Row],[INS]]+CH108), STGY4[[#This Row],[INS]]+CH108))</f>
        <v>100</v>
      </c>
      <c r="CI109" s="18">
        <f>IF(STGY4[[#This Row],[SNO]]=0,0,IF(CL$10, IF(CP108&gt;=CM$8, 0, CI108+STGY4[[#This Row],[RTN]]), CI108+STGY4[[#This Row],[RTN]]))</f>
        <v>0</v>
      </c>
      <c r="CJ109" s="18">
        <f>STGY4[[#This Row],[RTN-TL]]-STGY4[[#This Row],[INS-TL]]</f>
        <v>-100</v>
      </c>
      <c r="CK109" s="18">
        <f>IF(STGY4[[#This Row],[SNO]]=0,0,IF(CL$10, IF(STGY4[[#This Row],[INS]]=0, 0, CN108), CN108))</f>
        <v>0</v>
      </c>
      <c r="CL109" s="18">
        <f>STGY4[[#This Row],[INS]]</f>
        <v>0</v>
      </c>
      <c r="CM109" s="18">
        <f>IF(STGY4[[#This Row],[WrL]]="Loss", (STGY4[[#This Row],[INS]]*(1 + CP$8/100)), IF(STGY4[[#This Row],[WrL]]="Won", (0), 0))</f>
        <v>0</v>
      </c>
      <c r="CN109" s="18">
        <f>IF(STGY4[[#This Row],[WrL]]="Loss", (STGY4[[#This Row],[PAM]]+STGY4[[#This Row],[LOS-TEN]]), IF(STGY4[[#This Row],[WrL]]="Won", (STGY4[[#This Row],[INS]]), 0))</f>
        <v>0</v>
      </c>
      <c r="CO109" s="18">
        <f>STGY4[[#This Row],[PAPT]]/2</f>
        <v>0</v>
      </c>
      <c r="CP109" s="43">
        <f>IF(STGY4[[#This Row],[SNO]]=0,0,IF(CL$10, IF(STGY4[[#This Row],[INS-TL]]=0, 0, STGY4[[#This Row],[PFT]]/STGY4[[#This Row],[INS-TL]]%), STGY4[[#This Row],[PFT]]/STGY4[[#This Row],[INS-TL]]%))</f>
        <v>-100</v>
      </c>
      <c r="CS109" s="20"/>
      <c r="CT109" s="21"/>
      <c r="CZ109" s="22"/>
      <c r="DB109" s="42">
        <f t="shared" si="15"/>
        <v>94</v>
      </c>
      <c r="DC109" s="12"/>
      <c r="DD109" s="18">
        <f>IF(STGY5[[#This Row],[SNO]]=0,0,IF(STGY5[[#This Row],[SNO]]=1,DJ$8,IF(DL$10, IF(DP108&gt;=DM$8,0,IF(DP108=0,DJ$8,DO108)), DO108)))</f>
        <v>0</v>
      </c>
      <c r="DE109" s="18" t="str">
        <f>IF(MAIN_STGY[[#This Row],[RSLT]]="","", MAIN_STGY[[#This Row],[RSLT]])</f>
        <v/>
      </c>
      <c r="DF10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0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09" s="18">
        <f>IF(STGY5[[#This Row],[SNO]]=0,0,IF(DL$10, IF(DP108&gt;=DM$8, 0, STGY5[[#This Row],[INS]]+DH108), STGY5[[#This Row],[INS]]+DH108))</f>
        <v>100</v>
      </c>
      <c r="DI109" s="18">
        <f>IF(STGY5[[#This Row],[SNO]]=0,0,IF(DL$10, IF(DP108&gt;=DM$8, 0, DI108+STGY5[[#This Row],[RTN]]), DI108+STGY5[[#This Row],[RTN]]))</f>
        <v>0</v>
      </c>
      <c r="DJ109" s="18">
        <f>STGY5[[#This Row],[RTN-TL]]-STGY5[[#This Row],[INS-TL]]</f>
        <v>-100</v>
      </c>
      <c r="DK109" s="18">
        <f>IF(STGY5[[#This Row],[SNO]]=0,0,IF(DL$10, IF(STGY5[[#This Row],[INS]]=0, 0, DN108), DN108))</f>
        <v>0</v>
      </c>
      <c r="DL109" s="18">
        <f>STGY5[[#This Row],[INS]]</f>
        <v>0</v>
      </c>
      <c r="DM109" s="18">
        <f>IF(STGY5[[#This Row],[WrL]]="Loss", (STGY5[[#This Row],[INS]]*(1 + DP$8/100)), IF(STGY5[[#This Row],[WrL]]="Won", (0), 0))</f>
        <v>0</v>
      </c>
      <c r="DN109" s="18">
        <f>IF(STGY5[[#This Row],[WrL]]="Loss", (STGY5[[#This Row],[PAM]]+STGY5[[#This Row],[LOS-TEN]]), IF(STGY5[[#This Row],[WrL]]="Won", (STGY5[[#This Row],[INS]]), 0))</f>
        <v>0</v>
      </c>
      <c r="DO109" s="18">
        <f>STGY5[[#This Row],[PAPT]]/2</f>
        <v>0</v>
      </c>
      <c r="DP109" s="43">
        <f>IF(STGY5[[#This Row],[SNO]]=0,0,IF(DL$10, IF(STGY5[[#This Row],[INS-TL]]=0, 0, STGY5[[#This Row],[PFT]]/STGY5[[#This Row],[INS-TL]]%), STGY5[[#This Row],[PFT]]/STGY5[[#This Row],[INS-TL]]%))</f>
        <v>-100</v>
      </c>
      <c r="DS109" s="20"/>
      <c r="DT109" s="21"/>
      <c r="DZ109" s="22"/>
      <c r="EB109" s="42">
        <f t="shared" si="16"/>
        <v>94</v>
      </c>
      <c r="EC109" s="12"/>
      <c r="ED109" s="18">
        <f>IF(STGY6[[#This Row],[SNO]]=0,0,IF(STGY6[[#This Row],[SNO]]=1,EJ$8,IF(EL$10, IF(EP108&gt;=EM$8,0,IF(EP108=0,EJ$8,EO108)), EO108)))</f>
        <v>0</v>
      </c>
      <c r="EE109" s="18" t="str">
        <f>IF(MAIN_STGY[[#This Row],[RSLT]]="","", MAIN_STGY[[#This Row],[RSLT]])</f>
        <v/>
      </c>
      <c r="EF10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0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09" s="18">
        <f>IF(STGY6[[#This Row],[SNO]]=0,0,IF(EL$10, IF(EP108&gt;=EM$8, 0, STGY6[[#This Row],[INS]]+EH108), STGY6[[#This Row],[INS]]+EH108))</f>
        <v>100</v>
      </c>
      <c r="EI109" s="18">
        <f>IF(STGY6[[#This Row],[SNO]]=0,0,IF(EL$10, IF(EP108&gt;=EM$8, 0, EI108+STGY6[[#This Row],[RTN]]), EI108+STGY6[[#This Row],[RTN]]))</f>
        <v>0</v>
      </c>
      <c r="EJ109" s="18">
        <f>STGY6[[#This Row],[RTN-TL]]-STGY6[[#This Row],[INS-TL]]</f>
        <v>-100</v>
      </c>
      <c r="EK109" s="18">
        <f>IF(STGY6[[#This Row],[SNO]]=0,0,IF(EL$10, IF(STGY6[[#This Row],[INS]]=0, 0, EN108), EN108))</f>
        <v>0</v>
      </c>
      <c r="EL109" s="18">
        <f>STGY6[[#This Row],[INS]]</f>
        <v>0</v>
      </c>
      <c r="EM109" s="18">
        <f>IF(STGY6[[#This Row],[WrL]]="Loss", (STGY6[[#This Row],[INS]]*(1 + EP$8/100)), IF(STGY6[[#This Row],[WrL]]="Won", (0), 0))</f>
        <v>0</v>
      </c>
      <c r="EN109" s="18">
        <f>IF(STGY6[[#This Row],[WrL]]="Loss", (STGY6[[#This Row],[PAM]]+STGY6[[#This Row],[LOS-TEN]]), IF(STGY6[[#This Row],[WrL]]="Won", (STGY6[[#This Row],[INS]]), 0))</f>
        <v>0</v>
      </c>
      <c r="EO109" s="18">
        <f>STGY6[[#This Row],[PAPT]]/2</f>
        <v>0</v>
      </c>
      <c r="EP109" s="43">
        <f>IF(STGY6[[#This Row],[SNO]]=0,0,IF(EL$10, IF(STGY6[[#This Row],[INS-TL]]=0, 0, STGY6[[#This Row],[PFT]]/STGY6[[#This Row],[INS-TL]]%), STGY6[[#This Row],[PFT]]/STGY6[[#This Row],[INS-TL]]%))</f>
        <v>-100</v>
      </c>
      <c r="ES109" s="20"/>
      <c r="ET109" s="21"/>
      <c r="EZ109" s="22"/>
      <c r="FB109" s="42">
        <f t="shared" si="17"/>
        <v>94</v>
      </c>
      <c r="FC109" s="12"/>
      <c r="FD109" s="18">
        <f>IF(STGY7[[#This Row],[SNO]]=0,0,IF(STGY7[[#This Row],[SNO]]=1,FJ$8,IF(FL$10, IF(FP108&gt;=FM$8,0,IF(FP108=0,FJ$8,FO108)), FO108)))</f>
        <v>0</v>
      </c>
      <c r="FE109" s="18" t="str">
        <f>IF(MAIN_STGY[[#This Row],[RSLT]]="","", MAIN_STGY[[#This Row],[RSLT]])</f>
        <v/>
      </c>
      <c r="FF10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0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09" s="18">
        <f>IF(STGY7[[#This Row],[SNO]]=0,0,IF(FL$10, IF(FP108&gt;=FM$8, 0, STGY7[[#This Row],[INS]]+FH108), STGY7[[#This Row],[INS]]+FH108))</f>
        <v>100</v>
      </c>
      <c r="FI109" s="18">
        <f>IF(STGY7[[#This Row],[SNO]]=0,0,IF(FL$10, IF(FP108&gt;=FM$8, 0, FI108+STGY7[[#This Row],[RTN]]), FI108+STGY7[[#This Row],[RTN]]))</f>
        <v>0</v>
      </c>
      <c r="FJ109" s="18">
        <f>STGY7[[#This Row],[RTN-TL]]-STGY7[[#This Row],[INS-TL]]</f>
        <v>-100</v>
      </c>
      <c r="FK109" s="18">
        <f>IF(STGY7[[#This Row],[SNO]]=0,0,IF(FL$10, IF(STGY7[[#This Row],[INS]]=0, 0, FN108), FN108))</f>
        <v>0</v>
      </c>
      <c r="FL109" s="18">
        <f>STGY7[[#This Row],[INS]]</f>
        <v>0</v>
      </c>
      <c r="FM109" s="18">
        <f>IF(STGY7[[#This Row],[WrL]]="Loss", (STGY7[[#This Row],[INS]]*(1 + FP$8/100)), IF(STGY7[[#This Row],[WrL]]="Won", (0), 0))</f>
        <v>0</v>
      </c>
      <c r="FN109" s="18">
        <f>IF(STGY7[[#This Row],[WrL]]="Loss", (STGY7[[#This Row],[PAM]]+STGY7[[#This Row],[LOS-TEN]]), IF(STGY7[[#This Row],[WrL]]="Won", (STGY7[[#This Row],[INS]]), 0))</f>
        <v>0</v>
      </c>
      <c r="FO109" s="18">
        <f>STGY7[[#This Row],[PAPT]]/2</f>
        <v>0</v>
      </c>
      <c r="FP109" s="43">
        <f>IF(STGY7[[#This Row],[SNO]]=0,0,IF(FL$10, IF(STGY7[[#This Row],[INS-TL]]=0, 0, STGY7[[#This Row],[PFT]]/STGY7[[#This Row],[INS-TL]]%), STGY7[[#This Row],[PFT]]/STGY7[[#This Row],[INS-TL]]%))</f>
        <v>-100</v>
      </c>
      <c r="FS109" s="20"/>
      <c r="FT109" s="21"/>
      <c r="FZ109" s="22"/>
      <c r="GB109" s="42">
        <f t="shared" si="18"/>
        <v>94</v>
      </c>
      <c r="GC109" s="12"/>
      <c r="GD109" s="18">
        <f>IF(STGY8[[#This Row],[SNO]]=0,0,IF(STGY8[[#This Row],[SNO]]=1,GJ$8,IF(GL$10, IF(GP108&gt;=GM$8,0,IF(GP108=0,GJ$8,GO108)), GO108)))</f>
        <v>0</v>
      </c>
      <c r="GE109" s="18" t="str">
        <f>IF(MAIN_STGY[[#This Row],[RSLT]]="","", MAIN_STGY[[#This Row],[RSLT]])</f>
        <v/>
      </c>
      <c r="GF10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0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09" s="18">
        <f>IF(STGY8[[#This Row],[SNO]]=0,0,IF(GL$10, IF(GP108&gt;=GM$8, 0, STGY8[[#This Row],[INS]]+GH108), STGY8[[#This Row],[INS]]+GH108))</f>
        <v>100</v>
      </c>
      <c r="GI109" s="18">
        <f>IF(STGY8[[#This Row],[SNO]]=0,0,IF(GL$10, IF(GP108&gt;=GM$8, 0, GI108+STGY8[[#This Row],[RTN]]), GI108+STGY8[[#This Row],[RTN]]))</f>
        <v>0</v>
      </c>
      <c r="GJ109" s="18">
        <f>STGY8[[#This Row],[RTN-TL]]-STGY8[[#This Row],[INS-TL]]</f>
        <v>-100</v>
      </c>
      <c r="GK109" s="18">
        <f>IF(STGY8[[#This Row],[SNO]]=0,0,IF(GL$10, IF(STGY8[[#This Row],[INS]]=0, 0, GN108), GN108))</f>
        <v>0</v>
      </c>
      <c r="GL109" s="18">
        <f>STGY8[[#This Row],[INS]]</f>
        <v>0</v>
      </c>
      <c r="GM109" s="18">
        <f>IF(STGY8[[#This Row],[WrL]]="Loss", (STGY8[[#This Row],[INS]]*(1 + GP$8/100)), IF(STGY8[[#This Row],[WrL]]="Won", (0), 0))</f>
        <v>0</v>
      </c>
      <c r="GN109" s="18">
        <f>IF(STGY8[[#This Row],[WrL]]="Loss", (STGY8[[#This Row],[PAM]]+STGY8[[#This Row],[LOS-TEN]]), IF(STGY8[[#This Row],[WrL]]="Won", (STGY8[[#This Row],[INS]]), 0))</f>
        <v>0</v>
      </c>
      <c r="GO109" s="18">
        <f>STGY8[[#This Row],[PAPT]]/2</f>
        <v>0</v>
      </c>
      <c r="GP109" s="43">
        <f>IF(STGY8[[#This Row],[SNO]]=0,0,IF(GL$10, IF(STGY8[[#This Row],[INS-TL]]=0, 0, STGY8[[#This Row],[PFT]]/STGY8[[#This Row],[INS-TL]]%), STGY8[[#This Row],[PFT]]/STGY8[[#This Row],[INS-TL]]%))</f>
        <v>-100</v>
      </c>
      <c r="GS109" s="20"/>
      <c r="GT109" s="21"/>
      <c r="GZ109" s="22"/>
      <c r="HB109" s="42">
        <f t="shared" si="19"/>
        <v>94</v>
      </c>
      <c r="HC109" s="12"/>
      <c r="HD109" s="18">
        <f>IF(STGY9[[#This Row],[SNO]]=0,0,IF(STGY9[[#This Row],[SNO]]=1,HJ$8,IF(HL$10, IF(HP108&gt;=HM$8,0,IF(HP108=0,HJ$8,HO108)), HO108)))</f>
        <v>0</v>
      </c>
      <c r="HE109" s="18" t="str">
        <f>IF(MAIN_STGY[[#This Row],[RSLT]]="","", MAIN_STGY[[#This Row],[RSLT]])</f>
        <v/>
      </c>
      <c r="HF10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0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09" s="18">
        <f>IF(STGY9[[#This Row],[SNO]]=0,0,IF(HL$10, IF(HP108&gt;=HM$8, 0, STGY9[[#This Row],[INS]]+HH108), STGY9[[#This Row],[INS]]+HH108))</f>
        <v>100</v>
      </c>
      <c r="HI109" s="18">
        <f>IF(STGY9[[#This Row],[SNO]]=0,0,IF(HL$10, IF(HP108&gt;=HM$8, 0, HI108+STGY9[[#This Row],[RTN]]), HI108+STGY9[[#This Row],[RTN]]))</f>
        <v>0</v>
      </c>
      <c r="HJ109" s="18">
        <f>STGY9[[#This Row],[RTN-TL]]-STGY9[[#This Row],[INS-TL]]</f>
        <v>-100</v>
      </c>
      <c r="HK109" s="18">
        <f>IF(STGY9[[#This Row],[SNO]]=0,0,IF(HL$10, IF(STGY9[[#This Row],[INS]]=0, 0, HN108), HN108))</f>
        <v>0</v>
      </c>
      <c r="HL109" s="18">
        <f>STGY9[[#This Row],[INS]]</f>
        <v>0</v>
      </c>
      <c r="HM109" s="18">
        <f>IF(STGY9[[#This Row],[WrL]]="Loss", (STGY9[[#This Row],[INS]]*(1 + HP$8/100)), IF(STGY9[[#This Row],[WrL]]="Won", (0), 0))</f>
        <v>0</v>
      </c>
      <c r="HN109" s="18">
        <f>IF(STGY9[[#This Row],[WrL]]="Loss", (STGY9[[#This Row],[PAM]]+STGY9[[#This Row],[LOS-TEN]]), IF(STGY9[[#This Row],[WrL]]="Won", (STGY9[[#This Row],[INS]]), 0))</f>
        <v>0</v>
      </c>
      <c r="HO109" s="18">
        <f>STGY9[[#This Row],[PAPT]]/2</f>
        <v>0</v>
      </c>
      <c r="HP109" s="43">
        <f>IF(STGY9[[#This Row],[SNO]]=0,0,IF(HL$10, IF(STGY9[[#This Row],[INS-TL]]=0, 0, STGY9[[#This Row],[PFT]]/STGY9[[#This Row],[INS-TL]]%), STGY9[[#This Row],[PFT]]/STGY9[[#This Row],[INS-TL]]%))</f>
        <v>-100</v>
      </c>
      <c r="HS109" s="20"/>
      <c r="HT109" s="21"/>
      <c r="HZ109" s="22"/>
      <c r="IB109" s="42">
        <f t="shared" si="20"/>
        <v>94</v>
      </c>
      <c r="IC109" s="12"/>
      <c r="ID109" s="18">
        <f>IF(STGY10[[#This Row],[SNO]]=0,0,IF(STGY10[[#This Row],[SNO]]=1,IJ$8,IF(IL$10, IF(IP108&gt;=IM$8,0,IF(IP108=0,IJ$8,IO108)), IO108)))</f>
        <v>0</v>
      </c>
      <c r="IE109" s="18" t="str">
        <f>IF(MAIN_STGY[[#This Row],[RSLT]]="","", MAIN_STGY[[#This Row],[RSLT]])</f>
        <v/>
      </c>
      <c r="IF10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0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09" s="18">
        <f>IF(STGY10[[#This Row],[SNO]]=0,0,IF(IL$10, IF(IP108&gt;=IM$8, 0, STGY10[[#This Row],[INS]]+IH108), STGY10[[#This Row],[INS]]+IH108))</f>
        <v>100</v>
      </c>
      <c r="II109" s="18">
        <f>IF(STGY10[[#This Row],[SNO]]=0,0,IF(IL$10, IF(IP108&gt;=IM$8, 0, II108+STGY10[[#This Row],[RTN]]), II108+STGY10[[#This Row],[RTN]]))</f>
        <v>0</v>
      </c>
      <c r="IJ109" s="18">
        <f>STGY10[[#This Row],[RTN-TL]]-STGY10[[#This Row],[INS-TL]]</f>
        <v>-100</v>
      </c>
      <c r="IK109" s="18">
        <f>IF(STGY10[[#This Row],[SNO]]=0,0,IF(IL$10, IF(STGY10[[#This Row],[INS]]=0, 0, IN108), IN108))</f>
        <v>0</v>
      </c>
      <c r="IL109" s="18">
        <f>STGY10[[#This Row],[INS]]</f>
        <v>0</v>
      </c>
      <c r="IM109" s="18">
        <f>IF(STGY10[[#This Row],[WrL]]="Loss", (STGY10[[#This Row],[INS]]*(1 + IP$8/100)), IF(STGY10[[#This Row],[WrL]]="Won", (0), 0))</f>
        <v>0</v>
      </c>
      <c r="IN109" s="18">
        <f>IF(STGY10[[#This Row],[WrL]]="Loss", (STGY10[[#This Row],[PAM]]+STGY10[[#This Row],[LOS-TEN]]), IF(STGY10[[#This Row],[WrL]]="Won", (STGY10[[#This Row],[INS]]), 0))</f>
        <v>0</v>
      </c>
      <c r="IO109" s="18">
        <f>STGY10[[#This Row],[PAPT]]/2</f>
        <v>0</v>
      </c>
      <c r="IP109" s="43">
        <f>IF(STGY10[[#This Row],[SNO]]=0,0,IF(IL$10, IF(STGY10[[#This Row],[INS-TL]]=0, 0, STGY10[[#This Row],[PFT]]/STGY10[[#This Row],[INS-TL]]%), STGY10[[#This Row],[PFT]]/STGY10[[#This Row],[INS-TL]]%))</f>
        <v>-100</v>
      </c>
      <c r="IS109" s="20"/>
      <c r="IT109" s="21"/>
      <c r="IZ109" s="22"/>
    </row>
    <row r="110" spans="2:260" x14ac:dyDescent="0.3">
      <c r="B110" s="89">
        <f t="shared" si="11"/>
        <v>95</v>
      </c>
      <c r="C110" s="12"/>
      <c r="D110" s="18">
        <f>IF(MAIN_STGY[[#This Row],[SNO]]=0,0,IF(MAIN_STGY[[#This Row],[SNO]]=1,J$8,IF(L$10, IF(P109&gt;=M$8,0,IF(P109=0,J$8,O109)), O109)))</f>
        <v>0</v>
      </c>
      <c r="E110" s="12"/>
      <c r="F11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0" s="18">
        <f>IF(MAIN_STGY[[#This Row],[SNO]]=0,0,IF(L$10, IF(P109&gt;=M$8, 0, MAIN_STGY[[#This Row],[INS]]+H109), MAIN_STGY[[#This Row],[INS]]+H109))</f>
        <v>100</v>
      </c>
      <c r="I110" s="18">
        <f>IF(MAIN_STGY[[#This Row],[SNO]]=0,0,IF(L$10, IF(P109&gt;=M$8, 0, I109+MAIN_STGY[[#This Row],[RTN]]), I109+MAIN_STGY[[#This Row],[RTN]]))</f>
        <v>0</v>
      </c>
      <c r="J110" s="18">
        <f>MAIN_STGY[[#This Row],[RTN-TL]]-MAIN_STGY[[#This Row],[INS-TL]]</f>
        <v>-100</v>
      </c>
      <c r="K110" s="18">
        <f>IF(MAIN_STGY[[#This Row],[SNO]]=0,0,IF(L$10, IF(MAIN_STGY[[#This Row],[INS]]=0, 0, N109), N109))</f>
        <v>0</v>
      </c>
      <c r="L110" s="18">
        <f>MAIN_STGY[[#This Row],[INS]]</f>
        <v>0</v>
      </c>
      <c r="M110" s="18">
        <f>IF(MAIN_STGY[[#This Row],[WrL]]="Loss", (MAIN_STGY[[#This Row],[INS]]*(1 + P$8/100)), IF(MAIN_STGY[[#This Row],[WrL]]="Won", (0), 0))</f>
        <v>0</v>
      </c>
      <c r="N110" s="18">
        <f>IF(MAIN_STGY[[#This Row],[WrL]]="Loss", (MAIN_STGY[[#This Row],[PAM]]+MAIN_STGY[[#This Row],[LOS-TEN]]), IF(MAIN_STGY[[#This Row],[WrL]]="Won", (MAIN_STGY[[#This Row],[INS]]), 0))</f>
        <v>0</v>
      </c>
      <c r="O110" s="18">
        <f>MAIN_STGY[[#This Row],[PAPT]]/2</f>
        <v>0</v>
      </c>
      <c r="P11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0" s="45"/>
      <c r="S110" s="46"/>
      <c r="T110" s="84"/>
      <c r="U110" s="44"/>
      <c r="V110" s="44"/>
      <c r="W110" s="55"/>
      <c r="X110" s="44"/>
      <c r="Z110" s="22"/>
      <c r="AB110" s="42">
        <f t="shared" si="12"/>
        <v>95</v>
      </c>
      <c r="AC110" s="12"/>
      <c r="AD110" s="18">
        <f>IF(STGY2[[#This Row],[SNO]]=0,0,IF(STGY2[[#This Row],[SNO]]=1,AJ$8,IF(AL$10, IF(AP109&gt;=AM$8,0,IF(AP109=0,AJ$8,AO109)), AO109)))</f>
        <v>0</v>
      </c>
      <c r="AE110" s="18" t="str">
        <f>IF(MAIN_STGY[[#This Row],[RSLT]]="","", MAIN_STGY[[#This Row],[RSLT]])</f>
        <v/>
      </c>
      <c r="AF11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0" s="18">
        <f>IF(STGY2[[#This Row],[SNO]]=0,0,IF(AL$10, IF(AP109&gt;=AM$8, 0, STGY2[[#This Row],[INS]]+AH109), STGY2[[#This Row],[INS]]+AH109))</f>
        <v>100</v>
      </c>
      <c r="AI110" s="18">
        <f>IF(STGY2[[#This Row],[SNO]]=0,0,IF(AL$10, IF(AP109&gt;=AM$8, 0, AI109+STGY2[[#This Row],[RTN]]), AI109+STGY2[[#This Row],[RTN]]))</f>
        <v>0</v>
      </c>
      <c r="AJ110" s="18">
        <f>STGY2[[#This Row],[RTN-TL]]-STGY2[[#This Row],[INS-TL]]</f>
        <v>-100</v>
      </c>
      <c r="AK110" s="18">
        <f>IF(STGY2[[#This Row],[SNO]]=0,0,IF(AL$10, IF(STGY2[[#This Row],[INS]]=0, 0, AN109), AN109))</f>
        <v>0</v>
      </c>
      <c r="AL110" s="18">
        <f>STGY2[[#This Row],[INS]]</f>
        <v>0</v>
      </c>
      <c r="AM110" s="18">
        <f>IF(STGY2[[#This Row],[WrL]]="Loss", (STGY2[[#This Row],[INS]]*(1 + AP$8/100)), IF(STGY2[[#This Row],[WrL]]="Won", (0), 0))</f>
        <v>0</v>
      </c>
      <c r="AN110" s="18">
        <f>IF(STGY2[[#This Row],[WrL]]="Loss", (STGY2[[#This Row],[PAM]]+STGY2[[#This Row],[LOS-TEN]]), IF(STGY2[[#This Row],[WrL]]="Won", (STGY2[[#This Row],[INS]]), 0))</f>
        <v>0</v>
      </c>
      <c r="AO110" s="18">
        <f>STGY2[[#This Row],[PAPT]]/2</f>
        <v>0</v>
      </c>
      <c r="AP110" s="43">
        <f>IF(STGY2[[#This Row],[SNO]]=0,0,IF(AL$10, IF(STGY2[[#This Row],[INS-TL]]=0, 0, STGY2[[#This Row],[PFT]]/STGY2[[#This Row],[INS-TL]]%), STGY2[[#This Row],[PFT]]/STGY2[[#This Row],[INS-TL]]%))</f>
        <v>-100</v>
      </c>
      <c r="AS110" s="20"/>
      <c r="AT110" s="21"/>
      <c r="AZ110" s="22"/>
      <c r="BB110" s="42">
        <f t="shared" si="13"/>
        <v>95</v>
      </c>
      <c r="BC110" s="12"/>
      <c r="BD110" s="18">
        <f>IF(STGY3[[#This Row],[SNO]]=0,0,IF(STGY3[[#This Row],[SNO]]=1,BJ$8,IF(BL$10, IF(BP109&gt;=BM$8,0,IF(BP109=0,BJ$8,BO109)), BO109)))</f>
        <v>0</v>
      </c>
      <c r="BE110" s="18" t="str">
        <f>IF(MAIN_STGY[[#This Row],[RSLT]]="","", MAIN_STGY[[#This Row],[RSLT]])</f>
        <v/>
      </c>
      <c r="BF11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0" s="18">
        <f>IF(STGY3[[#This Row],[SNO]]=0,0,IF(BL$10, IF(BP109&gt;=BM$8, 0, STGY3[[#This Row],[INS]]+BH109), STGY3[[#This Row],[INS]]+BH109))</f>
        <v>100</v>
      </c>
      <c r="BI110" s="18">
        <f>IF(STGY3[[#This Row],[SNO]]=0,0,IF(BL$10, IF(BP109&gt;=BM$8, 0, BI109+STGY3[[#This Row],[RTN]]), BI109+STGY3[[#This Row],[RTN]]))</f>
        <v>0</v>
      </c>
      <c r="BJ110" s="18">
        <f>STGY3[[#This Row],[RTN-TL]]-STGY3[[#This Row],[INS-TL]]</f>
        <v>-100</v>
      </c>
      <c r="BK110" s="18">
        <f>IF(STGY3[[#This Row],[SNO]]=0,0,IF(BL$10, IF(STGY3[[#This Row],[INS]]=0, 0, BN109), BN109))</f>
        <v>0</v>
      </c>
      <c r="BL110" s="18">
        <f>STGY3[[#This Row],[INS]]</f>
        <v>0</v>
      </c>
      <c r="BM110" s="18">
        <f>IF(STGY3[[#This Row],[WrL]]="Loss", (STGY3[[#This Row],[INS]]*(1 + BP$8/100)), IF(STGY3[[#This Row],[WrL]]="Won", (0), 0))</f>
        <v>0</v>
      </c>
      <c r="BN110" s="18">
        <f>IF(STGY3[[#This Row],[WrL]]="Loss", (STGY3[[#This Row],[PAM]]+STGY3[[#This Row],[LOS-TEN]]), IF(STGY3[[#This Row],[WrL]]="Won", (STGY3[[#This Row],[INS]]), 0))</f>
        <v>0</v>
      </c>
      <c r="BO110" s="18">
        <f>STGY3[[#This Row],[PAPT]]/2</f>
        <v>0</v>
      </c>
      <c r="BP110" s="43">
        <f>IF(STGY3[[#This Row],[SNO]]=0,0,IF(BL$10, IF(STGY3[[#This Row],[INS-TL]]=0, 0, STGY3[[#This Row],[PFT]]/STGY3[[#This Row],[INS-TL]]%), STGY3[[#This Row],[PFT]]/STGY3[[#This Row],[INS-TL]]%))</f>
        <v>-100</v>
      </c>
      <c r="BS110" s="20"/>
      <c r="BT110" s="21"/>
      <c r="BZ110" s="22"/>
      <c r="CB110" s="42">
        <f t="shared" si="14"/>
        <v>95</v>
      </c>
      <c r="CC110" s="12"/>
      <c r="CD110" s="18">
        <f>IF(STGY4[[#This Row],[SNO]]=0,0,IF(STGY4[[#This Row],[SNO]]=1,CJ$8,IF(CL$10, IF(CP109&gt;=CM$8,0,IF(CP109=0,CJ$8,CO109)), CO109)))</f>
        <v>0</v>
      </c>
      <c r="CE110" s="18" t="str">
        <f>IF(MAIN_STGY[[#This Row],[RSLT]]="","", MAIN_STGY[[#This Row],[RSLT]])</f>
        <v/>
      </c>
      <c r="CF11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0" s="18">
        <f>IF(STGY4[[#This Row],[SNO]]=0,0,IF(CL$10, IF(CP109&gt;=CM$8, 0, STGY4[[#This Row],[INS]]+CH109), STGY4[[#This Row],[INS]]+CH109))</f>
        <v>100</v>
      </c>
      <c r="CI110" s="18">
        <f>IF(STGY4[[#This Row],[SNO]]=0,0,IF(CL$10, IF(CP109&gt;=CM$8, 0, CI109+STGY4[[#This Row],[RTN]]), CI109+STGY4[[#This Row],[RTN]]))</f>
        <v>0</v>
      </c>
      <c r="CJ110" s="18">
        <f>STGY4[[#This Row],[RTN-TL]]-STGY4[[#This Row],[INS-TL]]</f>
        <v>-100</v>
      </c>
      <c r="CK110" s="18">
        <f>IF(STGY4[[#This Row],[SNO]]=0,0,IF(CL$10, IF(STGY4[[#This Row],[INS]]=0, 0, CN109), CN109))</f>
        <v>0</v>
      </c>
      <c r="CL110" s="18">
        <f>STGY4[[#This Row],[INS]]</f>
        <v>0</v>
      </c>
      <c r="CM110" s="18">
        <f>IF(STGY4[[#This Row],[WrL]]="Loss", (STGY4[[#This Row],[INS]]*(1 + CP$8/100)), IF(STGY4[[#This Row],[WrL]]="Won", (0), 0))</f>
        <v>0</v>
      </c>
      <c r="CN110" s="18">
        <f>IF(STGY4[[#This Row],[WrL]]="Loss", (STGY4[[#This Row],[PAM]]+STGY4[[#This Row],[LOS-TEN]]), IF(STGY4[[#This Row],[WrL]]="Won", (STGY4[[#This Row],[INS]]), 0))</f>
        <v>0</v>
      </c>
      <c r="CO110" s="18">
        <f>STGY4[[#This Row],[PAPT]]/2</f>
        <v>0</v>
      </c>
      <c r="CP110" s="43">
        <f>IF(STGY4[[#This Row],[SNO]]=0,0,IF(CL$10, IF(STGY4[[#This Row],[INS-TL]]=0, 0, STGY4[[#This Row],[PFT]]/STGY4[[#This Row],[INS-TL]]%), STGY4[[#This Row],[PFT]]/STGY4[[#This Row],[INS-TL]]%))</f>
        <v>-100</v>
      </c>
      <c r="CS110" s="20"/>
      <c r="CT110" s="21"/>
      <c r="CZ110" s="22"/>
      <c r="DB110" s="42">
        <f t="shared" si="15"/>
        <v>95</v>
      </c>
      <c r="DC110" s="12"/>
      <c r="DD110" s="18">
        <f>IF(STGY5[[#This Row],[SNO]]=0,0,IF(STGY5[[#This Row],[SNO]]=1,DJ$8,IF(DL$10, IF(DP109&gt;=DM$8,0,IF(DP109=0,DJ$8,DO109)), DO109)))</f>
        <v>0</v>
      </c>
      <c r="DE110" s="18" t="str">
        <f>IF(MAIN_STGY[[#This Row],[RSLT]]="","", MAIN_STGY[[#This Row],[RSLT]])</f>
        <v/>
      </c>
      <c r="DF11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0" s="18">
        <f>IF(STGY5[[#This Row],[SNO]]=0,0,IF(DL$10, IF(DP109&gt;=DM$8, 0, STGY5[[#This Row],[INS]]+DH109), STGY5[[#This Row],[INS]]+DH109))</f>
        <v>100</v>
      </c>
      <c r="DI110" s="18">
        <f>IF(STGY5[[#This Row],[SNO]]=0,0,IF(DL$10, IF(DP109&gt;=DM$8, 0, DI109+STGY5[[#This Row],[RTN]]), DI109+STGY5[[#This Row],[RTN]]))</f>
        <v>0</v>
      </c>
      <c r="DJ110" s="18">
        <f>STGY5[[#This Row],[RTN-TL]]-STGY5[[#This Row],[INS-TL]]</f>
        <v>-100</v>
      </c>
      <c r="DK110" s="18">
        <f>IF(STGY5[[#This Row],[SNO]]=0,0,IF(DL$10, IF(STGY5[[#This Row],[INS]]=0, 0, DN109), DN109))</f>
        <v>0</v>
      </c>
      <c r="DL110" s="18">
        <f>STGY5[[#This Row],[INS]]</f>
        <v>0</v>
      </c>
      <c r="DM110" s="18">
        <f>IF(STGY5[[#This Row],[WrL]]="Loss", (STGY5[[#This Row],[INS]]*(1 + DP$8/100)), IF(STGY5[[#This Row],[WrL]]="Won", (0), 0))</f>
        <v>0</v>
      </c>
      <c r="DN110" s="18">
        <f>IF(STGY5[[#This Row],[WrL]]="Loss", (STGY5[[#This Row],[PAM]]+STGY5[[#This Row],[LOS-TEN]]), IF(STGY5[[#This Row],[WrL]]="Won", (STGY5[[#This Row],[INS]]), 0))</f>
        <v>0</v>
      </c>
      <c r="DO110" s="18">
        <f>STGY5[[#This Row],[PAPT]]/2</f>
        <v>0</v>
      </c>
      <c r="DP110" s="43">
        <f>IF(STGY5[[#This Row],[SNO]]=0,0,IF(DL$10, IF(STGY5[[#This Row],[INS-TL]]=0, 0, STGY5[[#This Row],[PFT]]/STGY5[[#This Row],[INS-TL]]%), STGY5[[#This Row],[PFT]]/STGY5[[#This Row],[INS-TL]]%))</f>
        <v>-100</v>
      </c>
      <c r="DS110" s="20"/>
      <c r="DT110" s="21"/>
      <c r="DZ110" s="22"/>
      <c r="EB110" s="42">
        <f t="shared" si="16"/>
        <v>95</v>
      </c>
      <c r="EC110" s="12"/>
      <c r="ED110" s="18">
        <f>IF(STGY6[[#This Row],[SNO]]=0,0,IF(STGY6[[#This Row],[SNO]]=1,EJ$8,IF(EL$10, IF(EP109&gt;=EM$8,0,IF(EP109=0,EJ$8,EO109)), EO109)))</f>
        <v>0</v>
      </c>
      <c r="EE110" s="18" t="str">
        <f>IF(MAIN_STGY[[#This Row],[RSLT]]="","", MAIN_STGY[[#This Row],[RSLT]])</f>
        <v/>
      </c>
      <c r="EF11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0" s="18">
        <f>IF(STGY6[[#This Row],[SNO]]=0,0,IF(EL$10, IF(EP109&gt;=EM$8, 0, STGY6[[#This Row],[INS]]+EH109), STGY6[[#This Row],[INS]]+EH109))</f>
        <v>100</v>
      </c>
      <c r="EI110" s="18">
        <f>IF(STGY6[[#This Row],[SNO]]=0,0,IF(EL$10, IF(EP109&gt;=EM$8, 0, EI109+STGY6[[#This Row],[RTN]]), EI109+STGY6[[#This Row],[RTN]]))</f>
        <v>0</v>
      </c>
      <c r="EJ110" s="18">
        <f>STGY6[[#This Row],[RTN-TL]]-STGY6[[#This Row],[INS-TL]]</f>
        <v>-100</v>
      </c>
      <c r="EK110" s="18">
        <f>IF(STGY6[[#This Row],[SNO]]=0,0,IF(EL$10, IF(STGY6[[#This Row],[INS]]=0, 0, EN109), EN109))</f>
        <v>0</v>
      </c>
      <c r="EL110" s="18">
        <f>STGY6[[#This Row],[INS]]</f>
        <v>0</v>
      </c>
      <c r="EM110" s="18">
        <f>IF(STGY6[[#This Row],[WrL]]="Loss", (STGY6[[#This Row],[INS]]*(1 + EP$8/100)), IF(STGY6[[#This Row],[WrL]]="Won", (0), 0))</f>
        <v>0</v>
      </c>
      <c r="EN110" s="18">
        <f>IF(STGY6[[#This Row],[WrL]]="Loss", (STGY6[[#This Row],[PAM]]+STGY6[[#This Row],[LOS-TEN]]), IF(STGY6[[#This Row],[WrL]]="Won", (STGY6[[#This Row],[INS]]), 0))</f>
        <v>0</v>
      </c>
      <c r="EO110" s="18">
        <f>STGY6[[#This Row],[PAPT]]/2</f>
        <v>0</v>
      </c>
      <c r="EP110" s="43">
        <f>IF(STGY6[[#This Row],[SNO]]=0,0,IF(EL$10, IF(STGY6[[#This Row],[INS-TL]]=0, 0, STGY6[[#This Row],[PFT]]/STGY6[[#This Row],[INS-TL]]%), STGY6[[#This Row],[PFT]]/STGY6[[#This Row],[INS-TL]]%))</f>
        <v>-100</v>
      </c>
      <c r="ES110" s="20"/>
      <c r="ET110" s="21"/>
      <c r="EZ110" s="22"/>
      <c r="FB110" s="42">
        <f t="shared" si="17"/>
        <v>95</v>
      </c>
      <c r="FC110" s="12"/>
      <c r="FD110" s="18">
        <f>IF(STGY7[[#This Row],[SNO]]=0,0,IF(STGY7[[#This Row],[SNO]]=1,FJ$8,IF(FL$10, IF(FP109&gt;=FM$8,0,IF(FP109=0,FJ$8,FO109)), FO109)))</f>
        <v>0</v>
      </c>
      <c r="FE110" s="18" t="str">
        <f>IF(MAIN_STGY[[#This Row],[RSLT]]="","", MAIN_STGY[[#This Row],[RSLT]])</f>
        <v/>
      </c>
      <c r="FF11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0" s="18">
        <f>IF(STGY7[[#This Row],[SNO]]=0,0,IF(FL$10, IF(FP109&gt;=FM$8, 0, STGY7[[#This Row],[INS]]+FH109), STGY7[[#This Row],[INS]]+FH109))</f>
        <v>100</v>
      </c>
      <c r="FI110" s="18">
        <f>IF(STGY7[[#This Row],[SNO]]=0,0,IF(FL$10, IF(FP109&gt;=FM$8, 0, FI109+STGY7[[#This Row],[RTN]]), FI109+STGY7[[#This Row],[RTN]]))</f>
        <v>0</v>
      </c>
      <c r="FJ110" s="18">
        <f>STGY7[[#This Row],[RTN-TL]]-STGY7[[#This Row],[INS-TL]]</f>
        <v>-100</v>
      </c>
      <c r="FK110" s="18">
        <f>IF(STGY7[[#This Row],[SNO]]=0,0,IF(FL$10, IF(STGY7[[#This Row],[INS]]=0, 0, FN109), FN109))</f>
        <v>0</v>
      </c>
      <c r="FL110" s="18">
        <f>STGY7[[#This Row],[INS]]</f>
        <v>0</v>
      </c>
      <c r="FM110" s="18">
        <f>IF(STGY7[[#This Row],[WrL]]="Loss", (STGY7[[#This Row],[INS]]*(1 + FP$8/100)), IF(STGY7[[#This Row],[WrL]]="Won", (0), 0))</f>
        <v>0</v>
      </c>
      <c r="FN110" s="18">
        <f>IF(STGY7[[#This Row],[WrL]]="Loss", (STGY7[[#This Row],[PAM]]+STGY7[[#This Row],[LOS-TEN]]), IF(STGY7[[#This Row],[WrL]]="Won", (STGY7[[#This Row],[INS]]), 0))</f>
        <v>0</v>
      </c>
      <c r="FO110" s="18">
        <f>STGY7[[#This Row],[PAPT]]/2</f>
        <v>0</v>
      </c>
      <c r="FP110" s="43">
        <f>IF(STGY7[[#This Row],[SNO]]=0,0,IF(FL$10, IF(STGY7[[#This Row],[INS-TL]]=0, 0, STGY7[[#This Row],[PFT]]/STGY7[[#This Row],[INS-TL]]%), STGY7[[#This Row],[PFT]]/STGY7[[#This Row],[INS-TL]]%))</f>
        <v>-100</v>
      </c>
      <c r="FS110" s="20"/>
      <c r="FT110" s="21"/>
      <c r="FZ110" s="22"/>
      <c r="GB110" s="42">
        <f t="shared" si="18"/>
        <v>95</v>
      </c>
      <c r="GC110" s="12"/>
      <c r="GD110" s="18">
        <f>IF(STGY8[[#This Row],[SNO]]=0,0,IF(STGY8[[#This Row],[SNO]]=1,GJ$8,IF(GL$10, IF(GP109&gt;=GM$8,0,IF(GP109=0,GJ$8,GO109)), GO109)))</f>
        <v>0</v>
      </c>
      <c r="GE110" s="18" t="str">
        <f>IF(MAIN_STGY[[#This Row],[RSLT]]="","", MAIN_STGY[[#This Row],[RSLT]])</f>
        <v/>
      </c>
      <c r="GF11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0" s="18">
        <f>IF(STGY8[[#This Row],[SNO]]=0,0,IF(GL$10, IF(GP109&gt;=GM$8, 0, STGY8[[#This Row],[INS]]+GH109), STGY8[[#This Row],[INS]]+GH109))</f>
        <v>100</v>
      </c>
      <c r="GI110" s="18">
        <f>IF(STGY8[[#This Row],[SNO]]=0,0,IF(GL$10, IF(GP109&gt;=GM$8, 0, GI109+STGY8[[#This Row],[RTN]]), GI109+STGY8[[#This Row],[RTN]]))</f>
        <v>0</v>
      </c>
      <c r="GJ110" s="18">
        <f>STGY8[[#This Row],[RTN-TL]]-STGY8[[#This Row],[INS-TL]]</f>
        <v>-100</v>
      </c>
      <c r="GK110" s="18">
        <f>IF(STGY8[[#This Row],[SNO]]=0,0,IF(GL$10, IF(STGY8[[#This Row],[INS]]=0, 0, GN109), GN109))</f>
        <v>0</v>
      </c>
      <c r="GL110" s="18">
        <f>STGY8[[#This Row],[INS]]</f>
        <v>0</v>
      </c>
      <c r="GM110" s="18">
        <f>IF(STGY8[[#This Row],[WrL]]="Loss", (STGY8[[#This Row],[INS]]*(1 + GP$8/100)), IF(STGY8[[#This Row],[WrL]]="Won", (0), 0))</f>
        <v>0</v>
      </c>
      <c r="GN110" s="18">
        <f>IF(STGY8[[#This Row],[WrL]]="Loss", (STGY8[[#This Row],[PAM]]+STGY8[[#This Row],[LOS-TEN]]), IF(STGY8[[#This Row],[WrL]]="Won", (STGY8[[#This Row],[INS]]), 0))</f>
        <v>0</v>
      </c>
      <c r="GO110" s="18">
        <f>STGY8[[#This Row],[PAPT]]/2</f>
        <v>0</v>
      </c>
      <c r="GP110" s="43">
        <f>IF(STGY8[[#This Row],[SNO]]=0,0,IF(GL$10, IF(STGY8[[#This Row],[INS-TL]]=0, 0, STGY8[[#This Row],[PFT]]/STGY8[[#This Row],[INS-TL]]%), STGY8[[#This Row],[PFT]]/STGY8[[#This Row],[INS-TL]]%))</f>
        <v>-100</v>
      </c>
      <c r="GS110" s="20"/>
      <c r="GT110" s="21"/>
      <c r="GZ110" s="22"/>
      <c r="HB110" s="42">
        <f t="shared" si="19"/>
        <v>95</v>
      </c>
      <c r="HC110" s="12"/>
      <c r="HD110" s="18">
        <f>IF(STGY9[[#This Row],[SNO]]=0,0,IF(STGY9[[#This Row],[SNO]]=1,HJ$8,IF(HL$10, IF(HP109&gt;=HM$8,0,IF(HP109=0,HJ$8,HO109)), HO109)))</f>
        <v>0</v>
      </c>
      <c r="HE110" s="18" t="str">
        <f>IF(MAIN_STGY[[#This Row],[RSLT]]="","", MAIN_STGY[[#This Row],[RSLT]])</f>
        <v/>
      </c>
      <c r="HF11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0" s="18">
        <f>IF(STGY9[[#This Row],[SNO]]=0,0,IF(HL$10, IF(HP109&gt;=HM$8, 0, STGY9[[#This Row],[INS]]+HH109), STGY9[[#This Row],[INS]]+HH109))</f>
        <v>100</v>
      </c>
      <c r="HI110" s="18">
        <f>IF(STGY9[[#This Row],[SNO]]=0,0,IF(HL$10, IF(HP109&gt;=HM$8, 0, HI109+STGY9[[#This Row],[RTN]]), HI109+STGY9[[#This Row],[RTN]]))</f>
        <v>0</v>
      </c>
      <c r="HJ110" s="18">
        <f>STGY9[[#This Row],[RTN-TL]]-STGY9[[#This Row],[INS-TL]]</f>
        <v>-100</v>
      </c>
      <c r="HK110" s="18">
        <f>IF(STGY9[[#This Row],[SNO]]=0,0,IF(HL$10, IF(STGY9[[#This Row],[INS]]=0, 0, HN109), HN109))</f>
        <v>0</v>
      </c>
      <c r="HL110" s="18">
        <f>STGY9[[#This Row],[INS]]</f>
        <v>0</v>
      </c>
      <c r="HM110" s="18">
        <f>IF(STGY9[[#This Row],[WrL]]="Loss", (STGY9[[#This Row],[INS]]*(1 + HP$8/100)), IF(STGY9[[#This Row],[WrL]]="Won", (0), 0))</f>
        <v>0</v>
      </c>
      <c r="HN110" s="18">
        <f>IF(STGY9[[#This Row],[WrL]]="Loss", (STGY9[[#This Row],[PAM]]+STGY9[[#This Row],[LOS-TEN]]), IF(STGY9[[#This Row],[WrL]]="Won", (STGY9[[#This Row],[INS]]), 0))</f>
        <v>0</v>
      </c>
      <c r="HO110" s="18">
        <f>STGY9[[#This Row],[PAPT]]/2</f>
        <v>0</v>
      </c>
      <c r="HP110" s="43">
        <f>IF(STGY9[[#This Row],[SNO]]=0,0,IF(HL$10, IF(STGY9[[#This Row],[INS-TL]]=0, 0, STGY9[[#This Row],[PFT]]/STGY9[[#This Row],[INS-TL]]%), STGY9[[#This Row],[PFT]]/STGY9[[#This Row],[INS-TL]]%))</f>
        <v>-100</v>
      </c>
      <c r="HS110" s="20"/>
      <c r="HT110" s="21"/>
      <c r="HZ110" s="22"/>
      <c r="IB110" s="42">
        <f t="shared" si="20"/>
        <v>95</v>
      </c>
      <c r="IC110" s="12"/>
      <c r="ID110" s="18">
        <f>IF(STGY10[[#This Row],[SNO]]=0,0,IF(STGY10[[#This Row],[SNO]]=1,IJ$8,IF(IL$10, IF(IP109&gt;=IM$8,0,IF(IP109=0,IJ$8,IO109)), IO109)))</f>
        <v>0</v>
      </c>
      <c r="IE110" s="18" t="str">
        <f>IF(MAIN_STGY[[#This Row],[RSLT]]="","", MAIN_STGY[[#This Row],[RSLT]])</f>
        <v/>
      </c>
      <c r="IF11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0" s="18">
        <f>IF(STGY10[[#This Row],[SNO]]=0,0,IF(IL$10, IF(IP109&gt;=IM$8, 0, STGY10[[#This Row],[INS]]+IH109), STGY10[[#This Row],[INS]]+IH109))</f>
        <v>100</v>
      </c>
      <c r="II110" s="18">
        <f>IF(STGY10[[#This Row],[SNO]]=0,0,IF(IL$10, IF(IP109&gt;=IM$8, 0, II109+STGY10[[#This Row],[RTN]]), II109+STGY10[[#This Row],[RTN]]))</f>
        <v>0</v>
      </c>
      <c r="IJ110" s="18">
        <f>STGY10[[#This Row],[RTN-TL]]-STGY10[[#This Row],[INS-TL]]</f>
        <v>-100</v>
      </c>
      <c r="IK110" s="18">
        <f>IF(STGY10[[#This Row],[SNO]]=0,0,IF(IL$10, IF(STGY10[[#This Row],[INS]]=0, 0, IN109), IN109))</f>
        <v>0</v>
      </c>
      <c r="IL110" s="18">
        <f>STGY10[[#This Row],[INS]]</f>
        <v>0</v>
      </c>
      <c r="IM110" s="18">
        <f>IF(STGY10[[#This Row],[WrL]]="Loss", (STGY10[[#This Row],[INS]]*(1 + IP$8/100)), IF(STGY10[[#This Row],[WrL]]="Won", (0), 0))</f>
        <v>0</v>
      </c>
      <c r="IN110" s="18">
        <f>IF(STGY10[[#This Row],[WrL]]="Loss", (STGY10[[#This Row],[PAM]]+STGY10[[#This Row],[LOS-TEN]]), IF(STGY10[[#This Row],[WrL]]="Won", (STGY10[[#This Row],[INS]]), 0))</f>
        <v>0</v>
      </c>
      <c r="IO110" s="18">
        <f>STGY10[[#This Row],[PAPT]]/2</f>
        <v>0</v>
      </c>
      <c r="IP110" s="43">
        <f>IF(STGY10[[#This Row],[SNO]]=0,0,IF(IL$10, IF(STGY10[[#This Row],[INS-TL]]=0, 0, STGY10[[#This Row],[PFT]]/STGY10[[#This Row],[INS-TL]]%), STGY10[[#This Row],[PFT]]/STGY10[[#This Row],[INS-TL]]%))</f>
        <v>-100</v>
      </c>
      <c r="IS110" s="20"/>
      <c r="IT110" s="21"/>
      <c r="IZ110" s="22"/>
    </row>
    <row r="111" spans="2:260" x14ac:dyDescent="0.3">
      <c r="B111" s="89">
        <f t="shared" si="11"/>
        <v>96</v>
      </c>
      <c r="C111" s="13"/>
      <c r="D111" s="18">
        <f>IF(MAIN_STGY[[#This Row],[SNO]]=0,0,IF(MAIN_STGY[[#This Row],[SNO]]=1,J$8,IF(L$10, IF(P110&gt;=M$8,0,IF(P110=0,J$8,O110)), O110)))</f>
        <v>0</v>
      </c>
      <c r="E111" s="13"/>
      <c r="F111" s="19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1" s="18">
        <f>IF(MAIN_STGY[[#This Row],[SNO]]=0,0,IF(L$10, IF(P110&gt;=M$8, 0, MAIN_STGY[[#This Row],[INS]]+H110), MAIN_STGY[[#This Row],[INS]]+H110))</f>
        <v>100</v>
      </c>
      <c r="I111" s="18">
        <f>IF(MAIN_STGY[[#This Row],[SNO]]=0,0,IF(L$10, IF(P110&gt;=M$8, 0, I110+MAIN_STGY[[#This Row],[RTN]]), I110+MAIN_STGY[[#This Row],[RTN]]))</f>
        <v>0</v>
      </c>
      <c r="J111" s="18">
        <f>MAIN_STGY[[#This Row],[RTN-TL]]-MAIN_STGY[[#This Row],[INS-TL]]</f>
        <v>-100</v>
      </c>
      <c r="K111" s="18">
        <f>IF(MAIN_STGY[[#This Row],[SNO]]=0,0,IF(L$10, IF(MAIN_STGY[[#This Row],[INS]]=0, 0, N110), N110))</f>
        <v>0</v>
      </c>
      <c r="L111" s="18">
        <f>MAIN_STGY[[#This Row],[INS]]</f>
        <v>0</v>
      </c>
      <c r="M111" s="18">
        <f>IF(MAIN_STGY[[#This Row],[WrL]]="Loss", (MAIN_STGY[[#This Row],[INS]]*(1 + P$8/100)), IF(MAIN_STGY[[#This Row],[WrL]]="Won", (0), 0))</f>
        <v>0</v>
      </c>
      <c r="N111" s="18">
        <f>IF(MAIN_STGY[[#This Row],[WrL]]="Loss", (MAIN_STGY[[#This Row],[PAM]]+MAIN_STGY[[#This Row],[LOS-TEN]]), IF(MAIN_STGY[[#This Row],[WrL]]="Won", (MAIN_STGY[[#This Row],[INS]]), 0))</f>
        <v>0</v>
      </c>
      <c r="O111" s="18">
        <f>MAIN_STGY[[#This Row],[PAPT]]/2</f>
        <v>0</v>
      </c>
      <c r="P11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1" s="56"/>
      <c r="S111" s="57"/>
      <c r="T111" s="85"/>
      <c r="U111" s="55"/>
      <c r="V111" s="55"/>
      <c r="W111" s="55"/>
      <c r="X111" s="44"/>
      <c r="Z111" s="22"/>
      <c r="AB111" s="42">
        <f t="shared" si="12"/>
        <v>96</v>
      </c>
      <c r="AC111" s="13"/>
      <c r="AD111" s="18">
        <f>IF(STGY2[[#This Row],[SNO]]=0,0,IF(STGY2[[#This Row],[SNO]]=1,AJ$8,IF(AL$10, IF(AP110&gt;=AM$8,0,IF(AP110=0,AJ$8,AO110)), AO110)))</f>
        <v>0</v>
      </c>
      <c r="AE111" s="19" t="str">
        <f>IF(MAIN_STGY[[#This Row],[RSLT]]="","", MAIN_STGY[[#This Row],[RSLT]])</f>
        <v/>
      </c>
      <c r="AF111" s="19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1" s="18">
        <f>IF(STGY2[[#This Row],[SNO]]=0,0,IF(AL$10, IF(AP110&gt;=AM$8, 0, STGY2[[#This Row],[INS]]+AH110), STGY2[[#This Row],[INS]]+AH110))</f>
        <v>100</v>
      </c>
      <c r="AI111" s="18">
        <f>IF(STGY2[[#This Row],[SNO]]=0,0,IF(AL$10, IF(AP110&gt;=AM$8, 0, AI110+STGY2[[#This Row],[RTN]]), AI110+STGY2[[#This Row],[RTN]]))</f>
        <v>0</v>
      </c>
      <c r="AJ111" s="18">
        <f>STGY2[[#This Row],[RTN-TL]]-STGY2[[#This Row],[INS-TL]]</f>
        <v>-100</v>
      </c>
      <c r="AK111" s="18">
        <f>IF(STGY2[[#This Row],[SNO]]=0,0,IF(AL$10, IF(STGY2[[#This Row],[INS]]=0, 0, AN110), AN110))</f>
        <v>0</v>
      </c>
      <c r="AL111" s="18">
        <f>STGY2[[#This Row],[INS]]</f>
        <v>0</v>
      </c>
      <c r="AM111" s="18">
        <f>IF(STGY2[[#This Row],[WrL]]="Loss", (STGY2[[#This Row],[INS]]*(1 + AP$8/100)), IF(STGY2[[#This Row],[WrL]]="Won", (0), 0))</f>
        <v>0</v>
      </c>
      <c r="AN111" s="18">
        <f>IF(STGY2[[#This Row],[WrL]]="Loss", (STGY2[[#This Row],[PAM]]+STGY2[[#This Row],[LOS-TEN]]), IF(STGY2[[#This Row],[WrL]]="Won", (STGY2[[#This Row],[INS]]), 0))</f>
        <v>0</v>
      </c>
      <c r="AO111" s="18">
        <f>STGY2[[#This Row],[PAPT]]/2</f>
        <v>0</v>
      </c>
      <c r="AP111" s="43">
        <f>IF(STGY2[[#This Row],[SNO]]=0,0,IF(AL$10, IF(STGY2[[#This Row],[INS-TL]]=0, 0, STGY2[[#This Row],[PFT]]/STGY2[[#This Row],[INS-TL]]%), STGY2[[#This Row],[PFT]]/STGY2[[#This Row],[INS-TL]]%))</f>
        <v>-100</v>
      </c>
      <c r="AS111" s="20"/>
      <c r="AT111" s="21"/>
      <c r="AZ111" s="22"/>
      <c r="BB111" s="42">
        <f t="shared" si="13"/>
        <v>96</v>
      </c>
      <c r="BC111" s="13"/>
      <c r="BD111" s="18">
        <f>IF(STGY3[[#This Row],[SNO]]=0,0,IF(STGY3[[#This Row],[SNO]]=1,BJ$8,IF(BL$10, IF(BP110&gt;=BM$8,0,IF(BP110=0,BJ$8,BO110)), BO110)))</f>
        <v>0</v>
      </c>
      <c r="BE111" s="19" t="str">
        <f>IF(MAIN_STGY[[#This Row],[RSLT]]="","", MAIN_STGY[[#This Row],[RSLT]])</f>
        <v/>
      </c>
      <c r="BF111" s="19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1" s="18">
        <f>IF(STGY3[[#This Row],[SNO]]=0,0,IF(BL$10, IF(BP110&gt;=BM$8, 0, STGY3[[#This Row],[INS]]+BH110), STGY3[[#This Row],[INS]]+BH110))</f>
        <v>100</v>
      </c>
      <c r="BI111" s="18">
        <f>IF(STGY3[[#This Row],[SNO]]=0,0,IF(BL$10, IF(BP110&gt;=BM$8, 0, BI110+STGY3[[#This Row],[RTN]]), BI110+STGY3[[#This Row],[RTN]]))</f>
        <v>0</v>
      </c>
      <c r="BJ111" s="18">
        <f>STGY3[[#This Row],[RTN-TL]]-STGY3[[#This Row],[INS-TL]]</f>
        <v>-100</v>
      </c>
      <c r="BK111" s="18">
        <f>IF(STGY3[[#This Row],[SNO]]=0,0,IF(BL$10, IF(STGY3[[#This Row],[INS]]=0, 0, BN110), BN110))</f>
        <v>0</v>
      </c>
      <c r="BL111" s="18">
        <f>STGY3[[#This Row],[INS]]</f>
        <v>0</v>
      </c>
      <c r="BM111" s="18">
        <f>IF(STGY3[[#This Row],[WrL]]="Loss", (STGY3[[#This Row],[INS]]*(1 + BP$8/100)), IF(STGY3[[#This Row],[WrL]]="Won", (0), 0))</f>
        <v>0</v>
      </c>
      <c r="BN111" s="18">
        <f>IF(STGY3[[#This Row],[WrL]]="Loss", (STGY3[[#This Row],[PAM]]+STGY3[[#This Row],[LOS-TEN]]), IF(STGY3[[#This Row],[WrL]]="Won", (STGY3[[#This Row],[INS]]), 0))</f>
        <v>0</v>
      </c>
      <c r="BO111" s="18">
        <f>STGY3[[#This Row],[PAPT]]/2</f>
        <v>0</v>
      </c>
      <c r="BP111" s="43">
        <f>IF(STGY3[[#This Row],[SNO]]=0,0,IF(BL$10, IF(STGY3[[#This Row],[INS-TL]]=0, 0, STGY3[[#This Row],[PFT]]/STGY3[[#This Row],[INS-TL]]%), STGY3[[#This Row],[PFT]]/STGY3[[#This Row],[INS-TL]]%))</f>
        <v>-100</v>
      </c>
      <c r="BS111" s="20"/>
      <c r="BT111" s="21"/>
      <c r="BZ111" s="22"/>
      <c r="CB111" s="42">
        <f t="shared" si="14"/>
        <v>96</v>
      </c>
      <c r="CC111" s="13"/>
      <c r="CD111" s="18">
        <f>IF(STGY4[[#This Row],[SNO]]=0,0,IF(STGY4[[#This Row],[SNO]]=1,CJ$8,IF(CL$10, IF(CP110&gt;=CM$8,0,IF(CP110=0,CJ$8,CO110)), CO110)))</f>
        <v>0</v>
      </c>
      <c r="CE111" s="19" t="str">
        <f>IF(MAIN_STGY[[#This Row],[RSLT]]="","", MAIN_STGY[[#This Row],[RSLT]])</f>
        <v/>
      </c>
      <c r="CF111" s="19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1" s="18">
        <f>IF(STGY4[[#This Row],[SNO]]=0,0,IF(CL$10, IF(CP110&gt;=CM$8, 0, STGY4[[#This Row],[INS]]+CH110), STGY4[[#This Row],[INS]]+CH110))</f>
        <v>100</v>
      </c>
      <c r="CI111" s="18">
        <f>IF(STGY4[[#This Row],[SNO]]=0,0,IF(CL$10, IF(CP110&gt;=CM$8, 0, CI110+STGY4[[#This Row],[RTN]]), CI110+STGY4[[#This Row],[RTN]]))</f>
        <v>0</v>
      </c>
      <c r="CJ111" s="18">
        <f>STGY4[[#This Row],[RTN-TL]]-STGY4[[#This Row],[INS-TL]]</f>
        <v>-100</v>
      </c>
      <c r="CK111" s="18">
        <f>IF(STGY4[[#This Row],[SNO]]=0,0,IF(CL$10, IF(STGY4[[#This Row],[INS]]=0, 0, CN110), CN110))</f>
        <v>0</v>
      </c>
      <c r="CL111" s="18">
        <f>STGY4[[#This Row],[INS]]</f>
        <v>0</v>
      </c>
      <c r="CM111" s="18">
        <f>IF(STGY4[[#This Row],[WrL]]="Loss", (STGY4[[#This Row],[INS]]*(1 + CP$8/100)), IF(STGY4[[#This Row],[WrL]]="Won", (0), 0))</f>
        <v>0</v>
      </c>
      <c r="CN111" s="18">
        <f>IF(STGY4[[#This Row],[WrL]]="Loss", (STGY4[[#This Row],[PAM]]+STGY4[[#This Row],[LOS-TEN]]), IF(STGY4[[#This Row],[WrL]]="Won", (STGY4[[#This Row],[INS]]), 0))</f>
        <v>0</v>
      </c>
      <c r="CO111" s="18">
        <f>STGY4[[#This Row],[PAPT]]/2</f>
        <v>0</v>
      </c>
      <c r="CP111" s="43">
        <f>IF(STGY4[[#This Row],[SNO]]=0,0,IF(CL$10, IF(STGY4[[#This Row],[INS-TL]]=0, 0, STGY4[[#This Row],[PFT]]/STGY4[[#This Row],[INS-TL]]%), STGY4[[#This Row],[PFT]]/STGY4[[#This Row],[INS-TL]]%))</f>
        <v>-100</v>
      </c>
      <c r="CS111" s="20"/>
      <c r="CT111" s="21"/>
      <c r="CZ111" s="22"/>
      <c r="DB111" s="42">
        <f t="shared" si="15"/>
        <v>96</v>
      </c>
      <c r="DC111" s="13"/>
      <c r="DD111" s="18">
        <f>IF(STGY5[[#This Row],[SNO]]=0,0,IF(STGY5[[#This Row],[SNO]]=1,DJ$8,IF(DL$10, IF(DP110&gt;=DM$8,0,IF(DP110=0,DJ$8,DO110)), DO110)))</f>
        <v>0</v>
      </c>
      <c r="DE111" s="19" t="str">
        <f>IF(MAIN_STGY[[#This Row],[RSLT]]="","", MAIN_STGY[[#This Row],[RSLT]])</f>
        <v/>
      </c>
      <c r="DF111" s="19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1" s="18">
        <f>IF(STGY5[[#This Row],[SNO]]=0,0,IF(DL$10, IF(DP110&gt;=DM$8, 0, STGY5[[#This Row],[INS]]+DH110), STGY5[[#This Row],[INS]]+DH110))</f>
        <v>100</v>
      </c>
      <c r="DI111" s="18">
        <f>IF(STGY5[[#This Row],[SNO]]=0,0,IF(DL$10, IF(DP110&gt;=DM$8, 0, DI110+STGY5[[#This Row],[RTN]]), DI110+STGY5[[#This Row],[RTN]]))</f>
        <v>0</v>
      </c>
      <c r="DJ111" s="18">
        <f>STGY5[[#This Row],[RTN-TL]]-STGY5[[#This Row],[INS-TL]]</f>
        <v>-100</v>
      </c>
      <c r="DK111" s="18">
        <f>IF(STGY5[[#This Row],[SNO]]=0,0,IF(DL$10, IF(STGY5[[#This Row],[INS]]=0, 0, DN110), DN110))</f>
        <v>0</v>
      </c>
      <c r="DL111" s="18">
        <f>STGY5[[#This Row],[INS]]</f>
        <v>0</v>
      </c>
      <c r="DM111" s="18">
        <f>IF(STGY5[[#This Row],[WrL]]="Loss", (STGY5[[#This Row],[INS]]*(1 + DP$8/100)), IF(STGY5[[#This Row],[WrL]]="Won", (0), 0))</f>
        <v>0</v>
      </c>
      <c r="DN111" s="18">
        <f>IF(STGY5[[#This Row],[WrL]]="Loss", (STGY5[[#This Row],[PAM]]+STGY5[[#This Row],[LOS-TEN]]), IF(STGY5[[#This Row],[WrL]]="Won", (STGY5[[#This Row],[INS]]), 0))</f>
        <v>0</v>
      </c>
      <c r="DO111" s="18">
        <f>STGY5[[#This Row],[PAPT]]/2</f>
        <v>0</v>
      </c>
      <c r="DP111" s="43">
        <f>IF(STGY5[[#This Row],[SNO]]=0,0,IF(DL$10, IF(STGY5[[#This Row],[INS-TL]]=0, 0, STGY5[[#This Row],[PFT]]/STGY5[[#This Row],[INS-TL]]%), STGY5[[#This Row],[PFT]]/STGY5[[#This Row],[INS-TL]]%))</f>
        <v>-100</v>
      </c>
      <c r="DS111" s="20"/>
      <c r="DT111" s="21"/>
      <c r="DZ111" s="22"/>
      <c r="EB111" s="42">
        <f t="shared" si="16"/>
        <v>96</v>
      </c>
      <c r="EC111" s="13"/>
      <c r="ED111" s="18">
        <f>IF(STGY6[[#This Row],[SNO]]=0,0,IF(STGY6[[#This Row],[SNO]]=1,EJ$8,IF(EL$10, IF(EP110&gt;=EM$8,0,IF(EP110=0,EJ$8,EO110)), EO110)))</f>
        <v>0</v>
      </c>
      <c r="EE111" s="19" t="str">
        <f>IF(MAIN_STGY[[#This Row],[RSLT]]="","", MAIN_STGY[[#This Row],[RSLT]])</f>
        <v/>
      </c>
      <c r="EF111" s="19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1" s="18">
        <f>IF(STGY6[[#This Row],[SNO]]=0,0,IF(EL$10, IF(EP110&gt;=EM$8, 0, STGY6[[#This Row],[INS]]+EH110), STGY6[[#This Row],[INS]]+EH110))</f>
        <v>100</v>
      </c>
      <c r="EI111" s="18">
        <f>IF(STGY6[[#This Row],[SNO]]=0,0,IF(EL$10, IF(EP110&gt;=EM$8, 0, EI110+STGY6[[#This Row],[RTN]]), EI110+STGY6[[#This Row],[RTN]]))</f>
        <v>0</v>
      </c>
      <c r="EJ111" s="18">
        <f>STGY6[[#This Row],[RTN-TL]]-STGY6[[#This Row],[INS-TL]]</f>
        <v>-100</v>
      </c>
      <c r="EK111" s="18">
        <f>IF(STGY6[[#This Row],[SNO]]=0,0,IF(EL$10, IF(STGY6[[#This Row],[INS]]=0, 0, EN110), EN110))</f>
        <v>0</v>
      </c>
      <c r="EL111" s="18">
        <f>STGY6[[#This Row],[INS]]</f>
        <v>0</v>
      </c>
      <c r="EM111" s="18">
        <f>IF(STGY6[[#This Row],[WrL]]="Loss", (STGY6[[#This Row],[INS]]*(1 + EP$8/100)), IF(STGY6[[#This Row],[WrL]]="Won", (0), 0))</f>
        <v>0</v>
      </c>
      <c r="EN111" s="18">
        <f>IF(STGY6[[#This Row],[WrL]]="Loss", (STGY6[[#This Row],[PAM]]+STGY6[[#This Row],[LOS-TEN]]), IF(STGY6[[#This Row],[WrL]]="Won", (STGY6[[#This Row],[INS]]), 0))</f>
        <v>0</v>
      </c>
      <c r="EO111" s="18">
        <f>STGY6[[#This Row],[PAPT]]/2</f>
        <v>0</v>
      </c>
      <c r="EP111" s="43">
        <f>IF(STGY6[[#This Row],[SNO]]=0,0,IF(EL$10, IF(STGY6[[#This Row],[INS-TL]]=0, 0, STGY6[[#This Row],[PFT]]/STGY6[[#This Row],[INS-TL]]%), STGY6[[#This Row],[PFT]]/STGY6[[#This Row],[INS-TL]]%))</f>
        <v>-100</v>
      </c>
      <c r="ES111" s="20"/>
      <c r="ET111" s="21"/>
      <c r="EZ111" s="22"/>
      <c r="FB111" s="42">
        <f t="shared" si="17"/>
        <v>96</v>
      </c>
      <c r="FC111" s="13"/>
      <c r="FD111" s="18">
        <f>IF(STGY7[[#This Row],[SNO]]=0,0,IF(STGY7[[#This Row],[SNO]]=1,FJ$8,IF(FL$10, IF(FP110&gt;=FM$8,0,IF(FP110=0,FJ$8,FO110)), FO110)))</f>
        <v>0</v>
      </c>
      <c r="FE111" s="19" t="str">
        <f>IF(MAIN_STGY[[#This Row],[RSLT]]="","", MAIN_STGY[[#This Row],[RSLT]])</f>
        <v/>
      </c>
      <c r="FF111" s="19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1" s="18">
        <f>IF(STGY7[[#This Row],[SNO]]=0,0,IF(FL$10, IF(FP110&gt;=FM$8, 0, STGY7[[#This Row],[INS]]+FH110), STGY7[[#This Row],[INS]]+FH110))</f>
        <v>100</v>
      </c>
      <c r="FI111" s="18">
        <f>IF(STGY7[[#This Row],[SNO]]=0,0,IF(FL$10, IF(FP110&gt;=FM$8, 0, FI110+STGY7[[#This Row],[RTN]]), FI110+STGY7[[#This Row],[RTN]]))</f>
        <v>0</v>
      </c>
      <c r="FJ111" s="18">
        <f>STGY7[[#This Row],[RTN-TL]]-STGY7[[#This Row],[INS-TL]]</f>
        <v>-100</v>
      </c>
      <c r="FK111" s="18">
        <f>IF(STGY7[[#This Row],[SNO]]=0,0,IF(FL$10, IF(STGY7[[#This Row],[INS]]=0, 0, FN110), FN110))</f>
        <v>0</v>
      </c>
      <c r="FL111" s="18">
        <f>STGY7[[#This Row],[INS]]</f>
        <v>0</v>
      </c>
      <c r="FM111" s="18">
        <f>IF(STGY7[[#This Row],[WrL]]="Loss", (STGY7[[#This Row],[INS]]*(1 + FP$8/100)), IF(STGY7[[#This Row],[WrL]]="Won", (0), 0))</f>
        <v>0</v>
      </c>
      <c r="FN111" s="18">
        <f>IF(STGY7[[#This Row],[WrL]]="Loss", (STGY7[[#This Row],[PAM]]+STGY7[[#This Row],[LOS-TEN]]), IF(STGY7[[#This Row],[WrL]]="Won", (STGY7[[#This Row],[INS]]), 0))</f>
        <v>0</v>
      </c>
      <c r="FO111" s="18">
        <f>STGY7[[#This Row],[PAPT]]/2</f>
        <v>0</v>
      </c>
      <c r="FP111" s="43">
        <f>IF(STGY7[[#This Row],[SNO]]=0,0,IF(FL$10, IF(STGY7[[#This Row],[INS-TL]]=0, 0, STGY7[[#This Row],[PFT]]/STGY7[[#This Row],[INS-TL]]%), STGY7[[#This Row],[PFT]]/STGY7[[#This Row],[INS-TL]]%))</f>
        <v>-100</v>
      </c>
      <c r="FS111" s="20"/>
      <c r="FT111" s="21"/>
      <c r="FZ111" s="22"/>
      <c r="GB111" s="42">
        <f t="shared" si="18"/>
        <v>96</v>
      </c>
      <c r="GC111" s="13"/>
      <c r="GD111" s="18">
        <f>IF(STGY8[[#This Row],[SNO]]=0,0,IF(STGY8[[#This Row],[SNO]]=1,GJ$8,IF(GL$10, IF(GP110&gt;=GM$8,0,IF(GP110=0,GJ$8,GO110)), GO110)))</f>
        <v>0</v>
      </c>
      <c r="GE111" s="19" t="str">
        <f>IF(MAIN_STGY[[#This Row],[RSLT]]="","", MAIN_STGY[[#This Row],[RSLT]])</f>
        <v/>
      </c>
      <c r="GF111" s="19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1" s="18">
        <f>IF(STGY8[[#This Row],[SNO]]=0,0,IF(GL$10, IF(GP110&gt;=GM$8, 0, STGY8[[#This Row],[INS]]+GH110), STGY8[[#This Row],[INS]]+GH110))</f>
        <v>100</v>
      </c>
      <c r="GI111" s="18">
        <f>IF(STGY8[[#This Row],[SNO]]=0,0,IF(GL$10, IF(GP110&gt;=GM$8, 0, GI110+STGY8[[#This Row],[RTN]]), GI110+STGY8[[#This Row],[RTN]]))</f>
        <v>0</v>
      </c>
      <c r="GJ111" s="18">
        <f>STGY8[[#This Row],[RTN-TL]]-STGY8[[#This Row],[INS-TL]]</f>
        <v>-100</v>
      </c>
      <c r="GK111" s="18">
        <f>IF(STGY8[[#This Row],[SNO]]=0,0,IF(GL$10, IF(STGY8[[#This Row],[INS]]=0, 0, GN110), GN110))</f>
        <v>0</v>
      </c>
      <c r="GL111" s="18">
        <f>STGY8[[#This Row],[INS]]</f>
        <v>0</v>
      </c>
      <c r="GM111" s="18">
        <f>IF(STGY8[[#This Row],[WrL]]="Loss", (STGY8[[#This Row],[INS]]*(1 + GP$8/100)), IF(STGY8[[#This Row],[WrL]]="Won", (0), 0))</f>
        <v>0</v>
      </c>
      <c r="GN111" s="18">
        <f>IF(STGY8[[#This Row],[WrL]]="Loss", (STGY8[[#This Row],[PAM]]+STGY8[[#This Row],[LOS-TEN]]), IF(STGY8[[#This Row],[WrL]]="Won", (STGY8[[#This Row],[INS]]), 0))</f>
        <v>0</v>
      </c>
      <c r="GO111" s="18">
        <f>STGY8[[#This Row],[PAPT]]/2</f>
        <v>0</v>
      </c>
      <c r="GP111" s="43">
        <f>IF(STGY8[[#This Row],[SNO]]=0,0,IF(GL$10, IF(STGY8[[#This Row],[INS-TL]]=0, 0, STGY8[[#This Row],[PFT]]/STGY8[[#This Row],[INS-TL]]%), STGY8[[#This Row],[PFT]]/STGY8[[#This Row],[INS-TL]]%))</f>
        <v>-100</v>
      </c>
      <c r="GS111" s="20"/>
      <c r="GT111" s="21"/>
      <c r="GZ111" s="22"/>
      <c r="HB111" s="42">
        <f t="shared" si="19"/>
        <v>96</v>
      </c>
      <c r="HC111" s="13"/>
      <c r="HD111" s="18">
        <f>IF(STGY9[[#This Row],[SNO]]=0,0,IF(STGY9[[#This Row],[SNO]]=1,HJ$8,IF(HL$10, IF(HP110&gt;=HM$8,0,IF(HP110=0,HJ$8,HO110)), HO110)))</f>
        <v>0</v>
      </c>
      <c r="HE111" s="19" t="str">
        <f>IF(MAIN_STGY[[#This Row],[RSLT]]="","", MAIN_STGY[[#This Row],[RSLT]])</f>
        <v/>
      </c>
      <c r="HF111" s="19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1" s="18">
        <f>IF(STGY9[[#This Row],[SNO]]=0,0,IF(HL$10, IF(HP110&gt;=HM$8, 0, STGY9[[#This Row],[INS]]+HH110), STGY9[[#This Row],[INS]]+HH110))</f>
        <v>100</v>
      </c>
      <c r="HI111" s="18">
        <f>IF(STGY9[[#This Row],[SNO]]=0,0,IF(HL$10, IF(HP110&gt;=HM$8, 0, HI110+STGY9[[#This Row],[RTN]]), HI110+STGY9[[#This Row],[RTN]]))</f>
        <v>0</v>
      </c>
      <c r="HJ111" s="18">
        <f>STGY9[[#This Row],[RTN-TL]]-STGY9[[#This Row],[INS-TL]]</f>
        <v>-100</v>
      </c>
      <c r="HK111" s="18">
        <f>IF(STGY9[[#This Row],[SNO]]=0,0,IF(HL$10, IF(STGY9[[#This Row],[INS]]=0, 0, HN110), HN110))</f>
        <v>0</v>
      </c>
      <c r="HL111" s="18">
        <f>STGY9[[#This Row],[INS]]</f>
        <v>0</v>
      </c>
      <c r="HM111" s="18">
        <f>IF(STGY9[[#This Row],[WrL]]="Loss", (STGY9[[#This Row],[INS]]*(1 + HP$8/100)), IF(STGY9[[#This Row],[WrL]]="Won", (0), 0))</f>
        <v>0</v>
      </c>
      <c r="HN111" s="18">
        <f>IF(STGY9[[#This Row],[WrL]]="Loss", (STGY9[[#This Row],[PAM]]+STGY9[[#This Row],[LOS-TEN]]), IF(STGY9[[#This Row],[WrL]]="Won", (STGY9[[#This Row],[INS]]), 0))</f>
        <v>0</v>
      </c>
      <c r="HO111" s="18">
        <f>STGY9[[#This Row],[PAPT]]/2</f>
        <v>0</v>
      </c>
      <c r="HP111" s="43">
        <f>IF(STGY9[[#This Row],[SNO]]=0,0,IF(HL$10, IF(STGY9[[#This Row],[INS-TL]]=0, 0, STGY9[[#This Row],[PFT]]/STGY9[[#This Row],[INS-TL]]%), STGY9[[#This Row],[PFT]]/STGY9[[#This Row],[INS-TL]]%))</f>
        <v>-100</v>
      </c>
      <c r="HS111" s="20"/>
      <c r="HT111" s="21"/>
      <c r="HZ111" s="22"/>
      <c r="IB111" s="42">
        <f t="shared" si="20"/>
        <v>96</v>
      </c>
      <c r="IC111" s="13"/>
      <c r="ID111" s="18">
        <f>IF(STGY10[[#This Row],[SNO]]=0,0,IF(STGY10[[#This Row],[SNO]]=1,IJ$8,IF(IL$10, IF(IP110&gt;=IM$8,0,IF(IP110=0,IJ$8,IO110)), IO110)))</f>
        <v>0</v>
      </c>
      <c r="IE111" s="19" t="str">
        <f>IF(MAIN_STGY[[#This Row],[RSLT]]="","", MAIN_STGY[[#This Row],[RSLT]])</f>
        <v/>
      </c>
      <c r="IF111" s="19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1" s="18">
        <f>IF(STGY10[[#This Row],[SNO]]=0,0,IF(IL$10, IF(IP110&gt;=IM$8, 0, STGY10[[#This Row],[INS]]+IH110), STGY10[[#This Row],[INS]]+IH110))</f>
        <v>100</v>
      </c>
      <c r="II111" s="18">
        <f>IF(STGY10[[#This Row],[SNO]]=0,0,IF(IL$10, IF(IP110&gt;=IM$8, 0, II110+STGY10[[#This Row],[RTN]]), II110+STGY10[[#This Row],[RTN]]))</f>
        <v>0</v>
      </c>
      <c r="IJ111" s="18">
        <f>STGY10[[#This Row],[RTN-TL]]-STGY10[[#This Row],[INS-TL]]</f>
        <v>-100</v>
      </c>
      <c r="IK111" s="18">
        <f>IF(STGY10[[#This Row],[SNO]]=0,0,IF(IL$10, IF(STGY10[[#This Row],[INS]]=0, 0, IN110), IN110))</f>
        <v>0</v>
      </c>
      <c r="IL111" s="18">
        <f>STGY10[[#This Row],[INS]]</f>
        <v>0</v>
      </c>
      <c r="IM111" s="18">
        <f>IF(STGY10[[#This Row],[WrL]]="Loss", (STGY10[[#This Row],[INS]]*(1 + IP$8/100)), IF(STGY10[[#This Row],[WrL]]="Won", (0), 0))</f>
        <v>0</v>
      </c>
      <c r="IN111" s="18">
        <f>IF(STGY10[[#This Row],[WrL]]="Loss", (STGY10[[#This Row],[PAM]]+STGY10[[#This Row],[LOS-TEN]]), IF(STGY10[[#This Row],[WrL]]="Won", (STGY10[[#This Row],[INS]]), 0))</f>
        <v>0</v>
      </c>
      <c r="IO111" s="18">
        <f>STGY10[[#This Row],[PAPT]]/2</f>
        <v>0</v>
      </c>
      <c r="IP111" s="43">
        <f>IF(STGY10[[#This Row],[SNO]]=0,0,IF(IL$10, IF(STGY10[[#This Row],[INS-TL]]=0, 0, STGY10[[#This Row],[PFT]]/STGY10[[#This Row],[INS-TL]]%), STGY10[[#This Row],[PFT]]/STGY10[[#This Row],[INS-TL]]%))</f>
        <v>-100</v>
      </c>
      <c r="IS111" s="20"/>
      <c r="IT111" s="21"/>
      <c r="IZ111" s="22"/>
    </row>
    <row r="112" spans="2:260" ht="18.2" x14ac:dyDescent="0.35">
      <c r="B112" s="89">
        <f t="shared" si="11"/>
        <v>97</v>
      </c>
      <c r="C112" s="13"/>
      <c r="D112" s="18">
        <f>IF(MAIN_STGY[[#This Row],[SNO]]=0,0,IF(MAIN_STGY[[#This Row],[SNO]]=1,J$8,IF(L$10, IF(P111&gt;=M$8,0,IF(P111=0,J$8,O111)), O111)))</f>
        <v>0</v>
      </c>
      <c r="E112" s="13"/>
      <c r="F112" s="19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2" s="19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2" s="18">
        <f>IF(MAIN_STGY[[#This Row],[SNO]]=0,0,IF(L$10, IF(P111&gt;=M$8, 0, MAIN_STGY[[#This Row],[INS]]+H111), MAIN_STGY[[#This Row],[INS]]+H111))</f>
        <v>100</v>
      </c>
      <c r="I112" s="18">
        <f>IF(MAIN_STGY[[#This Row],[SNO]]=0,0,IF(L$10, IF(P111&gt;=M$8, 0, I111+MAIN_STGY[[#This Row],[RTN]]), I111+MAIN_STGY[[#This Row],[RTN]]))</f>
        <v>0</v>
      </c>
      <c r="J112" s="19">
        <f>MAIN_STGY[[#This Row],[RTN-TL]]-MAIN_STGY[[#This Row],[INS-TL]]</f>
        <v>-100</v>
      </c>
      <c r="K112" s="19">
        <f>IF(MAIN_STGY[[#This Row],[SNO]]=0,0,IF(L$10, IF(MAIN_STGY[[#This Row],[INS]]=0, 0, N111), N111))</f>
        <v>0</v>
      </c>
      <c r="L112" s="19">
        <f>MAIN_STGY[[#This Row],[INS]]</f>
        <v>0</v>
      </c>
      <c r="M112" s="19">
        <f>IF(MAIN_STGY[[#This Row],[WrL]]="Loss", (MAIN_STGY[[#This Row],[INS]]*(1 + P$8/100)), IF(MAIN_STGY[[#This Row],[WrL]]="Won", (0), 0))</f>
        <v>0</v>
      </c>
      <c r="N112" s="19">
        <f>IF(MAIN_STGY[[#This Row],[WrL]]="Loss", (MAIN_STGY[[#This Row],[PAM]]+MAIN_STGY[[#This Row],[LOS-TEN]]), IF(MAIN_STGY[[#This Row],[WrL]]="Won", (MAIN_STGY[[#This Row],[INS]]), 0))</f>
        <v>0</v>
      </c>
      <c r="O112" s="19">
        <f>MAIN_STGY[[#This Row],[PAPT]]/2</f>
        <v>0</v>
      </c>
      <c r="P11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2" s="108" t="s">
        <v>66</v>
      </c>
      <c r="S112" s="109"/>
      <c r="T112" s="109"/>
      <c r="U112" s="109"/>
      <c r="V112" s="110"/>
      <c r="W112" s="55"/>
      <c r="X112" s="44"/>
      <c r="Z112" s="22"/>
      <c r="AB112" s="42">
        <f t="shared" si="12"/>
        <v>97</v>
      </c>
      <c r="AC112" s="13"/>
      <c r="AD112" s="18">
        <f>IF(STGY2[[#This Row],[SNO]]=0,0,IF(STGY2[[#This Row],[SNO]]=1,AJ$8,IF(AL$10, IF(AP111&gt;=AM$8,0,IF(AP111=0,AJ$8,AO111)), AO111)))</f>
        <v>0</v>
      </c>
      <c r="AE112" s="19" t="str">
        <f>IF(MAIN_STGY[[#This Row],[RSLT]]="","", MAIN_STGY[[#This Row],[RSLT]])</f>
        <v/>
      </c>
      <c r="AF112" s="19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2" s="19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2" s="18">
        <f>IF(STGY2[[#This Row],[SNO]]=0,0,IF(AL$10, IF(AP111&gt;=AM$8, 0, STGY2[[#This Row],[INS]]+AH111), STGY2[[#This Row],[INS]]+AH111))</f>
        <v>100</v>
      </c>
      <c r="AI112" s="18">
        <f>IF(STGY2[[#This Row],[SNO]]=0,0,IF(AL$10, IF(AP111&gt;=AM$8, 0, AI111+STGY2[[#This Row],[RTN]]), AI111+STGY2[[#This Row],[RTN]]))</f>
        <v>0</v>
      </c>
      <c r="AJ112" s="19">
        <f>STGY2[[#This Row],[RTN-TL]]-STGY2[[#This Row],[INS-TL]]</f>
        <v>-100</v>
      </c>
      <c r="AK112" s="19">
        <f>IF(STGY2[[#This Row],[SNO]]=0,0,IF(AL$10, IF(STGY2[[#This Row],[INS]]=0, 0, AN111), AN111))</f>
        <v>0</v>
      </c>
      <c r="AL112" s="19">
        <f>STGY2[[#This Row],[INS]]</f>
        <v>0</v>
      </c>
      <c r="AM112" s="19">
        <f>IF(STGY2[[#This Row],[WrL]]="Loss", (STGY2[[#This Row],[INS]]*(1 + AP$8/100)), IF(STGY2[[#This Row],[WrL]]="Won", (0), 0))</f>
        <v>0</v>
      </c>
      <c r="AN112" s="19">
        <f>IF(STGY2[[#This Row],[WrL]]="Loss", (STGY2[[#This Row],[PAM]]+STGY2[[#This Row],[LOS-TEN]]), IF(STGY2[[#This Row],[WrL]]="Won", (STGY2[[#This Row],[INS]]), 0))</f>
        <v>0</v>
      </c>
      <c r="AO112" s="19">
        <f>STGY2[[#This Row],[PAPT]]/2</f>
        <v>0</v>
      </c>
      <c r="AP112" s="43">
        <f>IF(STGY2[[#This Row],[SNO]]=0,0,IF(AL$10, IF(STGY2[[#This Row],[INS-TL]]=0, 0, STGY2[[#This Row],[PFT]]/STGY2[[#This Row],[INS-TL]]%), STGY2[[#This Row],[PFT]]/STGY2[[#This Row],[INS-TL]]%))</f>
        <v>-100</v>
      </c>
      <c r="AS112" s="20"/>
      <c r="AT112" s="21"/>
      <c r="AZ112" s="22"/>
      <c r="BB112" s="42">
        <f t="shared" si="13"/>
        <v>97</v>
      </c>
      <c r="BC112" s="13"/>
      <c r="BD112" s="18">
        <f>IF(STGY3[[#This Row],[SNO]]=0,0,IF(STGY3[[#This Row],[SNO]]=1,BJ$8,IF(BL$10, IF(BP111&gt;=BM$8,0,IF(BP111=0,BJ$8,BO111)), BO111)))</f>
        <v>0</v>
      </c>
      <c r="BE112" s="19" t="str">
        <f>IF(MAIN_STGY[[#This Row],[RSLT]]="","", MAIN_STGY[[#This Row],[RSLT]])</f>
        <v/>
      </c>
      <c r="BF112" s="19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2" s="19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2" s="18">
        <f>IF(STGY3[[#This Row],[SNO]]=0,0,IF(BL$10, IF(BP111&gt;=BM$8, 0, STGY3[[#This Row],[INS]]+BH111), STGY3[[#This Row],[INS]]+BH111))</f>
        <v>100</v>
      </c>
      <c r="BI112" s="18">
        <f>IF(STGY3[[#This Row],[SNO]]=0,0,IF(BL$10, IF(BP111&gt;=BM$8, 0, BI111+STGY3[[#This Row],[RTN]]), BI111+STGY3[[#This Row],[RTN]]))</f>
        <v>0</v>
      </c>
      <c r="BJ112" s="19">
        <f>STGY3[[#This Row],[RTN-TL]]-STGY3[[#This Row],[INS-TL]]</f>
        <v>-100</v>
      </c>
      <c r="BK112" s="19">
        <f>IF(STGY3[[#This Row],[SNO]]=0,0,IF(BL$10, IF(STGY3[[#This Row],[INS]]=0, 0, BN111), BN111))</f>
        <v>0</v>
      </c>
      <c r="BL112" s="19">
        <f>STGY3[[#This Row],[INS]]</f>
        <v>0</v>
      </c>
      <c r="BM112" s="19">
        <f>IF(STGY3[[#This Row],[WrL]]="Loss", (STGY3[[#This Row],[INS]]*(1 + BP$8/100)), IF(STGY3[[#This Row],[WrL]]="Won", (0), 0))</f>
        <v>0</v>
      </c>
      <c r="BN112" s="19">
        <f>IF(STGY3[[#This Row],[WrL]]="Loss", (STGY3[[#This Row],[PAM]]+STGY3[[#This Row],[LOS-TEN]]), IF(STGY3[[#This Row],[WrL]]="Won", (STGY3[[#This Row],[INS]]), 0))</f>
        <v>0</v>
      </c>
      <c r="BO112" s="19">
        <f>STGY3[[#This Row],[PAPT]]/2</f>
        <v>0</v>
      </c>
      <c r="BP112" s="43">
        <f>IF(STGY3[[#This Row],[SNO]]=0,0,IF(BL$10, IF(STGY3[[#This Row],[INS-TL]]=0, 0, STGY3[[#This Row],[PFT]]/STGY3[[#This Row],[INS-TL]]%), STGY3[[#This Row],[PFT]]/STGY3[[#This Row],[INS-TL]]%))</f>
        <v>-100</v>
      </c>
      <c r="BS112" s="20"/>
      <c r="BT112" s="21"/>
      <c r="BZ112" s="22"/>
      <c r="CB112" s="42">
        <f t="shared" si="14"/>
        <v>97</v>
      </c>
      <c r="CC112" s="13"/>
      <c r="CD112" s="18">
        <f>IF(STGY4[[#This Row],[SNO]]=0,0,IF(STGY4[[#This Row],[SNO]]=1,CJ$8,IF(CL$10, IF(CP111&gt;=CM$8,0,IF(CP111=0,CJ$8,CO111)), CO111)))</f>
        <v>0</v>
      </c>
      <c r="CE112" s="19" t="str">
        <f>IF(MAIN_STGY[[#This Row],[RSLT]]="","", MAIN_STGY[[#This Row],[RSLT]])</f>
        <v/>
      </c>
      <c r="CF112" s="19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2" s="19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2" s="18">
        <f>IF(STGY4[[#This Row],[SNO]]=0,0,IF(CL$10, IF(CP111&gt;=CM$8, 0, STGY4[[#This Row],[INS]]+CH111), STGY4[[#This Row],[INS]]+CH111))</f>
        <v>100</v>
      </c>
      <c r="CI112" s="18">
        <f>IF(STGY4[[#This Row],[SNO]]=0,0,IF(CL$10, IF(CP111&gt;=CM$8, 0, CI111+STGY4[[#This Row],[RTN]]), CI111+STGY4[[#This Row],[RTN]]))</f>
        <v>0</v>
      </c>
      <c r="CJ112" s="19">
        <f>STGY4[[#This Row],[RTN-TL]]-STGY4[[#This Row],[INS-TL]]</f>
        <v>-100</v>
      </c>
      <c r="CK112" s="19">
        <f>IF(STGY4[[#This Row],[SNO]]=0,0,IF(CL$10, IF(STGY4[[#This Row],[INS]]=0, 0, CN111), CN111))</f>
        <v>0</v>
      </c>
      <c r="CL112" s="19">
        <f>STGY4[[#This Row],[INS]]</f>
        <v>0</v>
      </c>
      <c r="CM112" s="19">
        <f>IF(STGY4[[#This Row],[WrL]]="Loss", (STGY4[[#This Row],[INS]]*(1 + CP$8/100)), IF(STGY4[[#This Row],[WrL]]="Won", (0), 0))</f>
        <v>0</v>
      </c>
      <c r="CN112" s="19">
        <f>IF(STGY4[[#This Row],[WrL]]="Loss", (STGY4[[#This Row],[PAM]]+STGY4[[#This Row],[LOS-TEN]]), IF(STGY4[[#This Row],[WrL]]="Won", (STGY4[[#This Row],[INS]]), 0))</f>
        <v>0</v>
      </c>
      <c r="CO112" s="19">
        <f>STGY4[[#This Row],[PAPT]]/2</f>
        <v>0</v>
      </c>
      <c r="CP112" s="43">
        <f>IF(STGY4[[#This Row],[SNO]]=0,0,IF(CL$10, IF(STGY4[[#This Row],[INS-TL]]=0, 0, STGY4[[#This Row],[PFT]]/STGY4[[#This Row],[INS-TL]]%), STGY4[[#This Row],[PFT]]/STGY4[[#This Row],[INS-TL]]%))</f>
        <v>-100</v>
      </c>
      <c r="CS112" s="20"/>
      <c r="CT112" s="21"/>
      <c r="CZ112" s="22"/>
      <c r="DB112" s="42">
        <f t="shared" si="15"/>
        <v>97</v>
      </c>
      <c r="DC112" s="13"/>
      <c r="DD112" s="18">
        <f>IF(STGY5[[#This Row],[SNO]]=0,0,IF(STGY5[[#This Row],[SNO]]=1,DJ$8,IF(DL$10, IF(DP111&gt;=DM$8,0,IF(DP111=0,DJ$8,DO111)), DO111)))</f>
        <v>0</v>
      </c>
      <c r="DE112" s="19" t="str">
        <f>IF(MAIN_STGY[[#This Row],[RSLT]]="","", MAIN_STGY[[#This Row],[RSLT]])</f>
        <v/>
      </c>
      <c r="DF112" s="19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2" s="19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2" s="18">
        <f>IF(STGY5[[#This Row],[SNO]]=0,0,IF(DL$10, IF(DP111&gt;=DM$8, 0, STGY5[[#This Row],[INS]]+DH111), STGY5[[#This Row],[INS]]+DH111))</f>
        <v>100</v>
      </c>
      <c r="DI112" s="18">
        <f>IF(STGY5[[#This Row],[SNO]]=0,0,IF(DL$10, IF(DP111&gt;=DM$8, 0, DI111+STGY5[[#This Row],[RTN]]), DI111+STGY5[[#This Row],[RTN]]))</f>
        <v>0</v>
      </c>
      <c r="DJ112" s="19">
        <f>STGY5[[#This Row],[RTN-TL]]-STGY5[[#This Row],[INS-TL]]</f>
        <v>-100</v>
      </c>
      <c r="DK112" s="19">
        <f>IF(STGY5[[#This Row],[SNO]]=0,0,IF(DL$10, IF(STGY5[[#This Row],[INS]]=0, 0, DN111), DN111))</f>
        <v>0</v>
      </c>
      <c r="DL112" s="19">
        <f>STGY5[[#This Row],[INS]]</f>
        <v>0</v>
      </c>
      <c r="DM112" s="19">
        <f>IF(STGY5[[#This Row],[WrL]]="Loss", (STGY5[[#This Row],[INS]]*(1 + DP$8/100)), IF(STGY5[[#This Row],[WrL]]="Won", (0), 0))</f>
        <v>0</v>
      </c>
      <c r="DN112" s="19">
        <f>IF(STGY5[[#This Row],[WrL]]="Loss", (STGY5[[#This Row],[PAM]]+STGY5[[#This Row],[LOS-TEN]]), IF(STGY5[[#This Row],[WrL]]="Won", (STGY5[[#This Row],[INS]]), 0))</f>
        <v>0</v>
      </c>
      <c r="DO112" s="19">
        <f>STGY5[[#This Row],[PAPT]]/2</f>
        <v>0</v>
      </c>
      <c r="DP112" s="43">
        <f>IF(STGY5[[#This Row],[SNO]]=0,0,IF(DL$10, IF(STGY5[[#This Row],[INS-TL]]=0, 0, STGY5[[#This Row],[PFT]]/STGY5[[#This Row],[INS-TL]]%), STGY5[[#This Row],[PFT]]/STGY5[[#This Row],[INS-TL]]%))</f>
        <v>-100</v>
      </c>
      <c r="DS112" s="20"/>
      <c r="DT112" s="21"/>
      <c r="DZ112" s="22"/>
      <c r="EB112" s="42">
        <f t="shared" si="16"/>
        <v>97</v>
      </c>
      <c r="EC112" s="13"/>
      <c r="ED112" s="18">
        <f>IF(STGY6[[#This Row],[SNO]]=0,0,IF(STGY6[[#This Row],[SNO]]=1,EJ$8,IF(EL$10, IF(EP111&gt;=EM$8,0,IF(EP111=0,EJ$8,EO111)), EO111)))</f>
        <v>0</v>
      </c>
      <c r="EE112" s="19" t="str">
        <f>IF(MAIN_STGY[[#This Row],[RSLT]]="","", MAIN_STGY[[#This Row],[RSLT]])</f>
        <v/>
      </c>
      <c r="EF112" s="19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2" s="19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2" s="18">
        <f>IF(STGY6[[#This Row],[SNO]]=0,0,IF(EL$10, IF(EP111&gt;=EM$8, 0, STGY6[[#This Row],[INS]]+EH111), STGY6[[#This Row],[INS]]+EH111))</f>
        <v>100</v>
      </c>
      <c r="EI112" s="18">
        <f>IF(STGY6[[#This Row],[SNO]]=0,0,IF(EL$10, IF(EP111&gt;=EM$8, 0, EI111+STGY6[[#This Row],[RTN]]), EI111+STGY6[[#This Row],[RTN]]))</f>
        <v>0</v>
      </c>
      <c r="EJ112" s="19">
        <f>STGY6[[#This Row],[RTN-TL]]-STGY6[[#This Row],[INS-TL]]</f>
        <v>-100</v>
      </c>
      <c r="EK112" s="19">
        <f>IF(STGY6[[#This Row],[SNO]]=0,0,IF(EL$10, IF(STGY6[[#This Row],[INS]]=0, 0, EN111), EN111))</f>
        <v>0</v>
      </c>
      <c r="EL112" s="19">
        <f>STGY6[[#This Row],[INS]]</f>
        <v>0</v>
      </c>
      <c r="EM112" s="19">
        <f>IF(STGY6[[#This Row],[WrL]]="Loss", (STGY6[[#This Row],[INS]]*(1 + EP$8/100)), IF(STGY6[[#This Row],[WrL]]="Won", (0), 0))</f>
        <v>0</v>
      </c>
      <c r="EN112" s="19">
        <f>IF(STGY6[[#This Row],[WrL]]="Loss", (STGY6[[#This Row],[PAM]]+STGY6[[#This Row],[LOS-TEN]]), IF(STGY6[[#This Row],[WrL]]="Won", (STGY6[[#This Row],[INS]]), 0))</f>
        <v>0</v>
      </c>
      <c r="EO112" s="19">
        <f>STGY6[[#This Row],[PAPT]]/2</f>
        <v>0</v>
      </c>
      <c r="EP112" s="43">
        <f>IF(STGY6[[#This Row],[SNO]]=0,0,IF(EL$10, IF(STGY6[[#This Row],[INS-TL]]=0, 0, STGY6[[#This Row],[PFT]]/STGY6[[#This Row],[INS-TL]]%), STGY6[[#This Row],[PFT]]/STGY6[[#This Row],[INS-TL]]%))</f>
        <v>-100</v>
      </c>
      <c r="ES112" s="20"/>
      <c r="ET112" s="21"/>
      <c r="EZ112" s="22"/>
      <c r="FB112" s="42">
        <f t="shared" si="17"/>
        <v>97</v>
      </c>
      <c r="FC112" s="13"/>
      <c r="FD112" s="18">
        <f>IF(STGY7[[#This Row],[SNO]]=0,0,IF(STGY7[[#This Row],[SNO]]=1,FJ$8,IF(FL$10, IF(FP111&gt;=FM$8,0,IF(FP111=0,FJ$8,FO111)), FO111)))</f>
        <v>0</v>
      </c>
      <c r="FE112" s="19" t="str">
        <f>IF(MAIN_STGY[[#This Row],[RSLT]]="","", MAIN_STGY[[#This Row],[RSLT]])</f>
        <v/>
      </c>
      <c r="FF112" s="19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2" s="19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2" s="18">
        <f>IF(STGY7[[#This Row],[SNO]]=0,0,IF(FL$10, IF(FP111&gt;=FM$8, 0, STGY7[[#This Row],[INS]]+FH111), STGY7[[#This Row],[INS]]+FH111))</f>
        <v>100</v>
      </c>
      <c r="FI112" s="18">
        <f>IF(STGY7[[#This Row],[SNO]]=0,0,IF(FL$10, IF(FP111&gt;=FM$8, 0, FI111+STGY7[[#This Row],[RTN]]), FI111+STGY7[[#This Row],[RTN]]))</f>
        <v>0</v>
      </c>
      <c r="FJ112" s="19">
        <f>STGY7[[#This Row],[RTN-TL]]-STGY7[[#This Row],[INS-TL]]</f>
        <v>-100</v>
      </c>
      <c r="FK112" s="19">
        <f>IF(STGY7[[#This Row],[SNO]]=0,0,IF(FL$10, IF(STGY7[[#This Row],[INS]]=0, 0, FN111), FN111))</f>
        <v>0</v>
      </c>
      <c r="FL112" s="19">
        <f>STGY7[[#This Row],[INS]]</f>
        <v>0</v>
      </c>
      <c r="FM112" s="19">
        <f>IF(STGY7[[#This Row],[WrL]]="Loss", (STGY7[[#This Row],[INS]]*(1 + FP$8/100)), IF(STGY7[[#This Row],[WrL]]="Won", (0), 0))</f>
        <v>0</v>
      </c>
      <c r="FN112" s="19">
        <f>IF(STGY7[[#This Row],[WrL]]="Loss", (STGY7[[#This Row],[PAM]]+STGY7[[#This Row],[LOS-TEN]]), IF(STGY7[[#This Row],[WrL]]="Won", (STGY7[[#This Row],[INS]]), 0))</f>
        <v>0</v>
      </c>
      <c r="FO112" s="19">
        <f>STGY7[[#This Row],[PAPT]]/2</f>
        <v>0</v>
      </c>
      <c r="FP112" s="43">
        <f>IF(STGY7[[#This Row],[SNO]]=0,0,IF(FL$10, IF(STGY7[[#This Row],[INS-TL]]=0, 0, STGY7[[#This Row],[PFT]]/STGY7[[#This Row],[INS-TL]]%), STGY7[[#This Row],[PFT]]/STGY7[[#This Row],[INS-TL]]%))</f>
        <v>-100</v>
      </c>
      <c r="FS112" s="20"/>
      <c r="FT112" s="21"/>
      <c r="FZ112" s="22"/>
      <c r="GB112" s="42">
        <f t="shared" si="18"/>
        <v>97</v>
      </c>
      <c r="GC112" s="13"/>
      <c r="GD112" s="18">
        <f>IF(STGY8[[#This Row],[SNO]]=0,0,IF(STGY8[[#This Row],[SNO]]=1,GJ$8,IF(GL$10, IF(GP111&gt;=GM$8,0,IF(GP111=0,GJ$8,GO111)), GO111)))</f>
        <v>0</v>
      </c>
      <c r="GE112" s="19" t="str">
        <f>IF(MAIN_STGY[[#This Row],[RSLT]]="","", MAIN_STGY[[#This Row],[RSLT]])</f>
        <v/>
      </c>
      <c r="GF112" s="19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2" s="19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2" s="18">
        <f>IF(STGY8[[#This Row],[SNO]]=0,0,IF(GL$10, IF(GP111&gt;=GM$8, 0, STGY8[[#This Row],[INS]]+GH111), STGY8[[#This Row],[INS]]+GH111))</f>
        <v>100</v>
      </c>
      <c r="GI112" s="18">
        <f>IF(STGY8[[#This Row],[SNO]]=0,0,IF(GL$10, IF(GP111&gt;=GM$8, 0, GI111+STGY8[[#This Row],[RTN]]), GI111+STGY8[[#This Row],[RTN]]))</f>
        <v>0</v>
      </c>
      <c r="GJ112" s="19">
        <f>STGY8[[#This Row],[RTN-TL]]-STGY8[[#This Row],[INS-TL]]</f>
        <v>-100</v>
      </c>
      <c r="GK112" s="19">
        <f>IF(STGY8[[#This Row],[SNO]]=0,0,IF(GL$10, IF(STGY8[[#This Row],[INS]]=0, 0, GN111), GN111))</f>
        <v>0</v>
      </c>
      <c r="GL112" s="19">
        <f>STGY8[[#This Row],[INS]]</f>
        <v>0</v>
      </c>
      <c r="GM112" s="19">
        <f>IF(STGY8[[#This Row],[WrL]]="Loss", (STGY8[[#This Row],[INS]]*(1 + GP$8/100)), IF(STGY8[[#This Row],[WrL]]="Won", (0), 0))</f>
        <v>0</v>
      </c>
      <c r="GN112" s="19">
        <f>IF(STGY8[[#This Row],[WrL]]="Loss", (STGY8[[#This Row],[PAM]]+STGY8[[#This Row],[LOS-TEN]]), IF(STGY8[[#This Row],[WrL]]="Won", (STGY8[[#This Row],[INS]]), 0))</f>
        <v>0</v>
      </c>
      <c r="GO112" s="19">
        <f>STGY8[[#This Row],[PAPT]]/2</f>
        <v>0</v>
      </c>
      <c r="GP112" s="43">
        <f>IF(STGY8[[#This Row],[SNO]]=0,0,IF(GL$10, IF(STGY8[[#This Row],[INS-TL]]=0, 0, STGY8[[#This Row],[PFT]]/STGY8[[#This Row],[INS-TL]]%), STGY8[[#This Row],[PFT]]/STGY8[[#This Row],[INS-TL]]%))</f>
        <v>-100</v>
      </c>
      <c r="GS112" s="20"/>
      <c r="GT112" s="21"/>
      <c r="GZ112" s="22"/>
      <c r="HB112" s="42">
        <f t="shared" si="19"/>
        <v>97</v>
      </c>
      <c r="HC112" s="13"/>
      <c r="HD112" s="18">
        <f>IF(STGY9[[#This Row],[SNO]]=0,0,IF(STGY9[[#This Row],[SNO]]=1,HJ$8,IF(HL$10, IF(HP111&gt;=HM$8,0,IF(HP111=0,HJ$8,HO111)), HO111)))</f>
        <v>0</v>
      </c>
      <c r="HE112" s="19" t="str">
        <f>IF(MAIN_STGY[[#This Row],[RSLT]]="","", MAIN_STGY[[#This Row],[RSLT]])</f>
        <v/>
      </c>
      <c r="HF112" s="19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2" s="19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2" s="18">
        <f>IF(STGY9[[#This Row],[SNO]]=0,0,IF(HL$10, IF(HP111&gt;=HM$8, 0, STGY9[[#This Row],[INS]]+HH111), STGY9[[#This Row],[INS]]+HH111))</f>
        <v>100</v>
      </c>
      <c r="HI112" s="18">
        <f>IF(STGY9[[#This Row],[SNO]]=0,0,IF(HL$10, IF(HP111&gt;=HM$8, 0, HI111+STGY9[[#This Row],[RTN]]), HI111+STGY9[[#This Row],[RTN]]))</f>
        <v>0</v>
      </c>
      <c r="HJ112" s="19">
        <f>STGY9[[#This Row],[RTN-TL]]-STGY9[[#This Row],[INS-TL]]</f>
        <v>-100</v>
      </c>
      <c r="HK112" s="19">
        <f>IF(STGY9[[#This Row],[SNO]]=0,0,IF(HL$10, IF(STGY9[[#This Row],[INS]]=0, 0, HN111), HN111))</f>
        <v>0</v>
      </c>
      <c r="HL112" s="19">
        <f>STGY9[[#This Row],[INS]]</f>
        <v>0</v>
      </c>
      <c r="HM112" s="19">
        <f>IF(STGY9[[#This Row],[WrL]]="Loss", (STGY9[[#This Row],[INS]]*(1 + HP$8/100)), IF(STGY9[[#This Row],[WrL]]="Won", (0), 0))</f>
        <v>0</v>
      </c>
      <c r="HN112" s="19">
        <f>IF(STGY9[[#This Row],[WrL]]="Loss", (STGY9[[#This Row],[PAM]]+STGY9[[#This Row],[LOS-TEN]]), IF(STGY9[[#This Row],[WrL]]="Won", (STGY9[[#This Row],[INS]]), 0))</f>
        <v>0</v>
      </c>
      <c r="HO112" s="19">
        <f>STGY9[[#This Row],[PAPT]]/2</f>
        <v>0</v>
      </c>
      <c r="HP112" s="43">
        <f>IF(STGY9[[#This Row],[SNO]]=0,0,IF(HL$10, IF(STGY9[[#This Row],[INS-TL]]=0, 0, STGY9[[#This Row],[PFT]]/STGY9[[#This Row],[INS-TL]]%), STGY9[[#This Row],[PFT]]/STGY9[[#This Row],[INS-TL]]%))</f>
        <v>-100</v>
      </c>
      <c r="HS112" s="20"/>
      <c r="HT112" s="21"/>
      <c r="HZ112" s="22"/>
      <c r="IB112" s="42">
        <f t="shared" si="20"/>
        <v>97</v>
      </c>
      <c r="IC112" s="13"/>
      <c r="ID112" s="18">
        <f>IF(STGY10[[#This Row],[SNO]]=0,0,IF(STGY10[[#This Row],[SNO]]=1,IJ$8,IF(IL$10, IF(IP111&gt;=IM$8,0,IF(IP111=0,IJ$8,IO111)), IO111)))</f>
        <v>0</v>
      </c>
      <c r="IE112" s="19" t="str">
        <f>IF(MAIN_STGY[[#This Row],[RSLT]]="","", MAIN_STGY[[#This Row],[RSLT]])</f>
        <v/>
      </c>
      <c r="IF112" s="19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2" s="19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2" s="18">
        <f>IF(STGY10[[#This Row],[SNO]]=0,0,IF(IL$10, IF(IP111&gt;=IM$8, 0, STGY10[[#This Row],[INS]]+IH111), STGY10[[#This Row],[INS]]+IH111))</f>
        <v>100</v>
      </c>
      <c r="II112" s="18">
        <f>IF(STGY10[[#This Row],[SNO]]=0,0,IF(IL$10, IF(IP111&gt;=IM$8, 0, II111+STGY10[[#This Row],[RTN]]), II111+STGY10[[#This Row],[RTN]]))</f>
        <v>0</v>
      </c>
      <c r="IJ112" s="19">
        <f>STGY10[[#This Row],[RTN-TL]]-STGY10[[#This Row],[INS-TL]]</f>
        <v>-100</v>
      </c>
      <c r="IK112" s="19">
        <f>IF(STGY10[[#This Row],[SNO]]=0,0,IF(IL$10, IF(STGY10[[#This Row],[INS]]=0, 0, IN111), IN111))</f>
        <v>0</v>
      </c>
      <c r="IL112" s="19">
        <f>STGY10[[#This Row],[INS]]</f>
        <v>0</v>
      </c>
      <c r="IM112" s="19">
        <f>IF(STGY10[[#This Row],[WrL]]="Loss", (STGY10[[#This Row],[INS]]*(1 + IP$8/100)), IF(STGY10[[#This Row],[WrL]]="Won", (0), 0))</f>
        <v>0</v>
      </c>
      <c r="IN112" s="19">
        <f>IF(STGY10[[#This Row],[WrL]]="Loss", (STGY10[[#This Row],[PAM]]+STGY10[[#This Row],[LOS-TEN]]), IF(STGY10[[#This Row],[WrL]]="Won", (STGY10[[#This Row],[INS]]), 0))</f>
        <v>0</v>
      </c>
      <c r="IO112" s="19">
        <f>STGY10[[#This Row],[PAPT]]/2</f>
        <v>0</v>
      </c>
      <c r="IP112" s="43">
        <f>IF(STGY10[[#This Row],[SNO]]=0,0,IF(IL$10, IF(STGY10[[#This Row],[INS-TL]]=0, 0, STGY10[[#This Row],[PFT]]/STGY10[[#This Row],[INS-TL]]%), STGY10[[#This Row],[PFT]]/STGY10[[#This Row],[INS-TL]]%))</f>
        <v>-100</v>
      </c>
      <c r="IS112" s="20"/>
      <c r="IT112" s="21"/>
      <c r="IZ112" s="22"/>
    </row>
    <row r="113" spans="2:260" ht="16.3" thickBot="1" x14ac:dyDescent="0.35">
      <c r="B113" s="89">
        <f t="shared" si="11"/>
        <v>98</v>
      </c>
      <c r="C113" s="13"/>
      <c r="D113" s="18">
        <f>IF(MAIN_STGY[[#This Row],[SNO]]=0,0,IF(MAIN_STGY[[#This Row],[SNO]]=1,J$8,IF(L$10, IF(P112&gt;=M$8,0,IF(P112=0,J$8,O112)), O112)))</f>
        <v>0</v>
      </c>
      <c r="E113" s="13"/>
      <c r="F113" s="19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3" s="19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3" s="18">
        <f>IF(MAIN_STGY[[#This Row],[SNO]]=0,0,IF(L$10, IF(P112&gt;=M$8, 0, MAIN_STGY[[#This Row],[INS]]+H112), MAIN_STGY[[#This Row],[INS]]+H112))</f>
        <v>100</v>
      </c>
      <c r="I113" s="18">
        <f>IF(MAIN_STGY[[#This Row],[SNO]]=0,0,IF(L$10, IF(P112&gt;=M$8, 0, I112+MAIN_STGY[[#This Row],[RTN]]), I112+MAIN_STGY[[#This Row],[RTN]]))</f>
        <v>0</v>
      </c>
      <c r="J113" s="19">
        <f>MAIN_STGY[[#This Row],[RTN-TL]]-MAIN_STGY[[#This Row],[INS-TL]]</f>
        <v>-100</v>
      </c>
      <c r="K113" s="19">
        <f>IF(MAIN_STGY[[#This Row],[SNO]]=0,0,IF(L$10, IF(MAIN_STGY[[#This Row],[INS]]=0, 0, N112), N112))</f>
        <v>0</v>
      </c>
      <c r="L113" s="19">
        <f>MAIN_STGY[[#This Row],[INS]]</f>
        <v>0</v>
      </c>
      <c r="M113" s="19">
        <f>IF(MAIN_STGY[[#This Row],[WrL]]="Loss", (MAIN_STGY[[#This Row],[INS]]*(1 + P$8/100)), IF(MAIN_STGY[[#This Row],[WrL]]="Won", (0), 0))</f>
        <v>0</v>
      </c>
      <c r="N113" s="19">
        <f>IF(MAIN_STGY[[#This Row],[WrL]]="Loss", (MAIN_STGY[[#This Row],[PAM]]+MAIN_STGY[[#This Row],[LOS-TEN]]), IF(MAIN_STGY[[#This Row],[WrL]]="Won", (MAIN_STGY[[#This Row],[INS]]), 0))</f>
        <v>0</v>
      </c>
      <c r="O113" s="19">
        <f>MAIN_STGY[[#This Row],[PAPT]]/2</f>
        <v>0</v>
      </c>
      <c r="P11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3" s="105" t="s">
        <v>52</v>
      </c>
      <c r="S113" s="106" t="s">
        <v>53</v>
      </c>
      <c r="T113" s="107" t="s">
        <v>54</v>
      </c>
      <c r="U113" s="85"/>
      <c r="V113" s="44"/>
      <c r="W113" s="55"/>
      <c r="X113" s="44"/>
      <c r="Z113" s="22"/>
      <c r="AB113" s="42">
        <f t="shared" si="12"/>
        <v>98</v>
      </c>
      <c r="AC113" s="13"/>
      <c r="AD113" s="18">
        <f>IF(STGY2[[#This Row],[SNO]]=0,0,IF(STGY2[[#This Row],[SNO]]=1,AJ$8,IF(AL$10, IF(AP112&gt;=AM$8,0,IF(AP112=0,AJ$8,AO112)), AO112)))</f>
        <v>0</v>
      </c>
      <c r="AE113" s="19" t="str">
        <f>IF(MAIN_STGY[[#This Row],[RSLT]]="","", MAIN_STGY[[#This Row],[RSLT]])</f>
        <v/>
      </c>
      <c r="AF113" s="19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3" s="19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3" s="18">
        <f>IF(STGY2[[#This Row],[SNO]]=0,0,IF(AL$10, IF(AP112&gt;=AM$8, 0, STGY2[[#This Row],[INS]]+AH112), STGY2[[#This Row],[INS]]+AH112))</f>
        <v>100</v>
      </c>
      <c r="AI113" s="18">
        <f>IF(STGY2[[#This Row],[SNO]]=0,0,IF(AL$10, IF(AP112&gt;=AM$8, 0, AI112+STGY2[[#This Row],[RTN]]), AI112+STGY2[[#This Row],[RTN]]))</f>
        <v>0</v>
      </c>
      <c r="AJ113" s="19">
        <f>STGY2[[#This Row],[RTN-TL]]-STGY2[[#This Row],[INS-TL]]</f>
        <v>-100</v>
      </c>
      <c r="AK113" s="19">
        <f>IF(STGY2[[#This Row],[SNO]]=0,0,IF(AL$10, IF(STGY2[[#This Row],[INS]]=0, 0, AN112), AN112))</f>
        <v>0</v>
      </c>
      <c r="AL113" s="19">
        <f>STGY2[[#This Row],[INS]]</f>
        <v>0</v>
      </c>
      <c r="AM113" s="19">
        <f>IF(STGY2[[#This Row],[WrL]]="Loss", (STGY2[[#This Row],[INS]]*(1 + AP$8/100)), IF(STGY2[[#This Row],[WrL]]="Won", (0), 0))</f>
        <v>0</v>
      </c>
      <c r="AN113" s="19">
        <f>IF(STGY2[[#This Row],[WrL]]="Loss", (STGY2[[#This Row],[PAM]]+STGY2[[#This Row],[LOS-TEN]]), IF(STGY2[[#This Row],[WrL]]="Won", (STGY2[[#This Row],[INS]]), 0))</f>
        <v>0</v>
      </c>
      <c r="AO113" s="19">
        <f>STGY2[[#This Row],[PAPT]]/2</f>
        <v>0</v>
      </c>
      <c r="AP113" s="43">
        <f>IF(STGY2[[#This Row],[SNO]]=0,0,IF(AL$10, IF(STGY2[[#This Row],[INS-TL]]=0, 0, STGY2[[#This Row],[PFT]]/STGY2[[#This Row],[INS-TL]]%), STGY2[[#This Row],[PFT]]/STGY2[[#This Row],[INS-TL]]%))</f>
        <v>-100</v>
      </c>
      <c r="AS113" s="20"/>
      <c r="AT113" s="21"/>
      <c r="AZ113" s="22"/>
      <c r="BB113" s="42">
        <f t="shared" si="13"/>
        <v>98</v>
      </c>
      <c r="BC113" s="13"/>
      <c r="BD113" s="18">
        <f>IF(STGY3[[#This Row],[SNO]]=0,0,IF(STGY3[[#This Row],[SNO]]=1,BJ$8,IF(BL$10, IF(BP112&gt;=BM$8,0,IF(BP112=0,BJ$8,BO112)), BO112)))</f>
        <v>0</v>
      </c>
      <c r="BE113" s="19" t="str">
        <f>IF(MAIN_STGY[[#This Row],[RSLT]]="","", MAIN_STGY[[#This Row],[RSLT]])</f>
        <v/>
      </c>
      <c r="BF113" s="19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3" s="19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3" s="18">
        <f>IF(STGY3[[#This Row],[SNO]]=0,0,IF(BL$10, IF(BP112&gt;=BM$8, 0, STGY3[[#This Row],[INS]]+BH112), STGY3[[#This Row],[INS]]+BH112))</f>
        <v>100</v>
      </c>
      <c r="BI113" s="18">
        <f>IF(STGY3[[#This Row],[SNO]]=0,0,IF(BL$10, IF(BP112&gt;=BM$8, 0, BI112+STGY3[[#This Row],[RTN]]), BI112+STGY3[[#This Row],[RTN]]))</f>
        <v>0</v>
      </c>
      <c r="BJ113" s="19">
        <f>STGY3[[#This Row],[RTN-TL]]-STGY3[[#This Row],[INS-TL]]</f>
        <v>-100</v>
      </c>
      <c r="BK113" s="19">
        <f>IF(STGY3[[#This Row],[SNO]]=0,0,IF(BL$10, IF(STGY3[[#This Row],[INS]]=0, 0, BN112), BN112))</f>
        <v>0</v>
      </c>
      <c r="BL113" s="19">
        <f>STGY3[[#This Row],[INS]]</f>
        <v>0</v>
      </c>
      <c r="BM113" s="19">
        <f>IF(STGY3[[#This Row],[WrL]]="Loss", (STGY3[[#This Row],[INS]]*(1 + BP$8/100)), IF(STGY3[[#This Row],[WrL]]="Won", (0), 0))</f>
        <v>0</v>
      </c>
      <c r="BN113" s="19">
        <f>IF(STGY3[[#This Row],[WrL]]="Loss", (STGY3[[#This Row],[PAM]]+STGY3[[#This Row],[LOS-TEN]]), IF(STGY3[[#This Row],[WrL]]="Won", (STGY3[[#This Row],[INS]]), 0))</f>
        <v>0</v>
      </c>
      <c r="BO113" s="19">
        <f>STGY3[[#This Row],[PAPT]]/2</f>
        <v>0</v>
      </c>
      <c r="BP113" s="43">
        <f>IF(STGY3[[#This Row],[SNO]]=0,0,IF(BL$10, IF(STGY3[[#This Row],[INS-TL]]=0, 0, STGY3[[#This Row],[PFT]]/STGY3[[#This Row],[INS-TL]]%), STGY3[[#This Row],[PFT]]/STGY3[[#This Row],[INS-TL]]%))</f>
        <v>-100</v>
      </c>
      <c r="BS113" s="20"/>
      <c r="BT113" s="21"/>
      <c r="BZ113" s="22"/>
      <c r="CB113" s="42">
        <f t="shared" si="14"/>
        <v>98</v>
      </c>
      <c r="CC113" s="13"/>
      <c r="CD113" s="18">
        <f>IF(STGY4[[#This Row],[SNO]]=0,0,IF(STGY4[[#This Row],[SNO]]=1,CJ$8,IF(CL$10, IF(CP112&gt;=CM$8,0,IF(CP112=0,CJ$8,CO112)), CO112)))</f>
        <v>0</v>
      </c>
      <c r="CE113" s="19" t="str">
        <f>IF(MAIN_STGY[[#This Row],[RSLT]]="","", MAIN_STGY[[#This Row],[RSLT]])</f>
        <v/>
      </c>
      <c r="CF113" s="19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3" s="19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3" s="18">
        <f>IF(STGY4[[#This Row],[SNO]]=0,0,IF(CL$10, IF(CP112&gt;=CM$8, 0, STGY4[[#This Row],[INS]]+CH112), STGY4[[#This Row],[INS]]+CH112))</f>
        <v>100</v>
      </c>
      <c r="CI113" s="18">
        <f>IF(STGY4[[#This Row],[SNO]]=0,0,IF(CL$10, IF(CP112&gt;=CM$8, 0, CI112+STGY4[[#This Row],[RTN]]), CI112+STGY4[[#This Row],[RTN]]))</f>
        <v>0</v>
      </c>
      <c r="CJ113" s="19">
        <f>STGY4[[#This Row],[RTN-TL]]-STGY4[[#This Row],[INS-TL]]</f>
        <v>-100</v>
      </c>
      <c r="CK113" s="19">
        <f>IF(STGY4[[#This Row],[SNO]]=0,0,IF(CL$10, IF(STGY4[[#This Row],[INS]]=0, 0, CN112), CN112))</f>
        <v>0</v>
      </c>
      <c r="CL113" s="19">
        <f>STGY4[[#This Row],[INS]]</f>
        <v>0</v>
      </c>
      <c r="CM113" s="19">
        <f>IF(STGY4[[#This Row],[WrL]]="Loss", (STGY4[[#This Row],[INS]]*(1 + CP$8/100)), IF(STGY4[[#This Row],[WrL]]="Won", (0), 0))</f>
        <v>0</v>
      </c>
      <c r="CN113" s="19">
        <f>IF(STGY4[[#This Row],[WrL]]="Loss", (STGY4[[#This Row],[PAM]]+STGY4[[#This Row],[LOS-TEN]]), IF(STGY4[[#This Row],[WrL]]="Won", (STGY4[[#This Row],[INS]]), 0))</f>
        <v>0</v>
      </c>
      <c r="CO113" s="19">
        <f>STGY4[[#This Row],[PAPT]]/2</f>
        <v>0</v>
      </c>
      <c r="CP113" s="43">
        <f>IF(STGY4[[#This Row],[SNO]]=0,0,IF(CL$10, IF(STGY4[[#This Row],[INS-TL]]=0, 0, STGY4[[#This Row],[PFT]]/STGY4[[#This Row],[INS-TL]]%), STGY4[[#This Row],[PFT]]/STGY4[[#This Row],[INS-TL]]%))</f>
        <v>-100</v>
      </c>
      <c r="CS113" s="20"/>
      <c r="CT113" s="21"/>
      <c r="CZ113" s="22"/>
      <c r="DB113" s="42">
        <f t="shared" si="15"/>
        <v>98</v>
      </c>
      <c r="DC113" s="13"/>
      <c r="DD113" s="18">
        <f>IF(STGY5[[#This Row],[SNO]]=0,0,IF(STGY5[[#This Row],[SNO]]=1,DJ$8,IF(DL$10, IF(DP112&gt;=DM$8,0,IF(DP112=0,DJ$8,DO112)), DO112)))</f>
        <v>0</v>
      </c>
      <c r="DE113" s="19" t="str">
        <f>IF(MAIN_STGY[[#This Row],[RSLT]]="","", MAIN_STGY[[#This Row],[RSLT]])</f>
        <v/>
      </c>
      <c r="DF113" s="19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3" s="19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3" s="18">
        <f>IF(STGY5[[#This Row],[SNO]]=0,0,IF(DL$10, IF(DP112&gt;=DM$8, 0, STGY5[[#This Row],[INS]]+DH112), STGY5[[#This Row],[INS]]+DH112))</f>
        <v>100</v>
      </c>
      <c r="DI113" s="18">
        <f>IF(STGY5[[#This Row],[SNO]]=0,0,IF(DL$10, IF(DP112&gt;=DM$8, 0, DI112+STGY5[[#This Row],[RTN]]), DI112+STGY5[[#This Row],[RTN]]))</f>
        <v>0</v>
      </c>
      <c r="DJ113" s="19">
        <f>STGY5[[#This Row],[RTN-TL]]-STGY5[[#This Row],[INS-TL]]</f>
        <v>-100</v>
      </c>
      <c r="DK113" s="19">
        <f>IF(STGY5[[#This Row],[SNO]]=0,0,IF(DL$10, IF(STGY5[[#This Row],[INS]]=0, 0, DN112), DN112))</f>
        <v>0</v>
      </c>
      <c r="DL113" s="19">
        <f>STGY5[[#This Row],[INS]]</f>
        <v>0</v>
      </c>
      <c r="DM113" s="19">
        <f>IF(STGY5[[#This Row],[WrL]]="Loss", (STGY5[[#This Row],[INS]]*(1 + DP$8/100)), IF(STGY5[[#This Row],[WrL]]="Won", (0), 0))</f>
        <v>0</v>
      </c>
      <c r="DN113" s="19">
        <f>IF(STGY5[[#This Row],[WrL]]="Loss", (STGY5[[#This Row],[PAM]]+STGY5[[#This Row],[LOS-TEN]]), IF(STGY5[[#This Row],[WrL]]="Won", (STGY5[[#This Row],[INS]]), 0))</f>
        <v>0</v>
      </c>
      <c r="DO113" s="19">
        <f>STGY5[[#This Row],[PAPT]]/2</f>
        <v>0</v>
      </c>
      <c r="DP113" s="43">
        <f>IF(STGY5[[#This Row],[SNO]]=0,0,IF(DL$10, IF(STGY5[[#This Row],[INS-TL]]=0, 0, STGY5[[#This Row],[PFT]]/STGY5[[#This Row],[INS-TL]]%), STGY5[[#This Row],[PFT]]/STGY5[[#This Row],[INS-TL]]%))</f>
        <v>-100</v>
      </c>
      <c r="DS113" s="20"/>
      <c r="DT113" s="21"/>
      <c r="DZ113" s="22"/>
      <c r="EB113" s="42">
        <f t="shared" si="16"/>
        <v>98</v>
      </c>
      <c r="EC113" s="13"/>
      <c r="ED113" s="18">
        <f>IF(STGY6[[#This Row],[SNO]]=0,0,IF(STGY6[[#This Row],[SNO]]=1,EJ$8,IF(EL$10, IF(EP112&gt;=EM$8,0,IF(EP112=0,EJ$8,EO112)), EO112)))</f>
        <v>0</v>
      </c>
      <c r="EE113" s="19" t="str">
        <f>IF(MAIN_STGY[[#This Row],[RSLT]]="","", MAIN_STGY[[#This Row],[RSLT]])</f>
        <v/>
      </c>
      <c r="EF113" s="19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3" s="19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3" s="18">
        <f>IF(STGY6[[#This Row],[SNO]]=0,0,IF(EL$10, IF(EP112&gt;=EM$8, 0, STGY6[[#This Row],[INS]]+EH112), STGY6[[#This Row],[INS]]+EH112))</f>
        <v>100</v>
      </c>
      <c r="EI113" s="18">
        <f>IF(STGY6[[#This Row],[SNO]]=0,0,IF(EL$10, IF(EP112&gt;=EM$8, 0, EI112+STGY6[[#This Row],[RTN]]), EI112+STGY6[[#This Row],[RTN]]))</f>
        <v>0</v>
      </c>
      <c r="EJ113" s="19">
        <f>STGY6[[#This Row],[RTN-TL]]-STGY6[[#This Row],[INS-TL]]</f>
        <v>-100</v>
      </c>
      <c r="EK113" s="19">
        <f>IF(STGY6[[#This Row],[SNO]]=0,0,IF(EL$10, IF(STGY6[[#This Row],[INS]]=0, 0, EN112), EN112))</f>
        <v>0</v>
      </c>
      <c r="EL113" s="19">
        <f>STGY6[[#This Row],[INS]]</f>
        <v>0</v>
      </c>
      <c r="EM113" s="19">
        <f>IF(STGY6[[#This Row],[WrL]]="Loss", (STGY6[[#This Row],[INS]]*(1 + EP$8/100)), IF(STGY6[[#This Row],[WrL]]="Won", (0), 0))</f>
        <v>0</v>
      </c>
      <c r="EN113" s="19">
        <f>IF(STGY6[[#This Row],[WrL]]="Loss", (STGY6[[#This Row],[PAM]]+STGY6[[#This Row],[LOS-TEN]]), IF(STGY6[[#This Row],[WrL]]="Won", (STGY6[[#This Row],[INS]]), 0))</f>
        <v>0</v>
      </c>
      <c r="EO113" s="19">
        <f>STGY6[[#This Row],[PAPT]]/2</f>
        <v>0</v>
      </c>
      <c r="EP113" s="43">
        <f>IF(STGY6[[#This Row],[SNO]]=0,0,IF(EL$10, IF(STGY6[[#This Row],[INS-TL]]=0, 0, STGY6[[#This Row],[PFT]]/STGY6[[#This Row],[INS-TL]]%), STGY6[[#This Row],[PFT]]/STGY6[[#This Row],[INS-TL]]%))</f>
        <v>-100</v>
      </c>
      <c r="ES113" s="20"/>
      <c r="ET113" s="21"/>
      <c r="EZ113" s="22"/>
      <c r="FB113" s="42">
        <f t="shared" si="17"/>
        <v>98</v>
      </c>
      <c r="FC113" s="13"/>
      <c r="FD113" s="18">
        <f>IF(STGY7[[#This Row],[SNO]]=0,0,IF(STGY7[[#This Row],[SNO]]=1,FJ$8,IF(FL$10, IF(FP112&gt;=FM$8,0,IF(FP112=0,FJ$8,FO112)), FO112)))</f>
        <v>0</v>
      </c>
      <c r="FE113" s="19" t="str">
        <f>IF(MAIN_STGY[[#This Row],[RSLT]]="","", MAIN_STGY[[#This Row],[RSLT]])</f>
        <v/>
      </c>
      <c r="FF113" s="19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3" s="19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3" s="18">
        <f>IF(STGY7[[#This Row],[SNO]]=0,0,IF(FL$10, IF(FP112&gt;=FM$8, 0, STGY7[[#This Row],[INS]]+FH112), STGY7[[#This Row],[INS]]+FH112))</f>
        <v>100</v>
      </c>
      <c r="FI113" s="18">
        <f>IF(STGY7[[#This Row],[SNO]]=0,0,IF(FL$10, IF(FP112&gt;=FM$8, 0, FI112+STGY7[[#This Row],[RTN]]), FI112+STGY7[[#This Row],[RTN]]))</f>
        <v>0</v>
      </c>
      <c r="FJ113" s="19">
        <f>STGY7[[#This Row],[RTN-TL]]-STGY7[[#This Row],[INS-TL]]</f>
        <v>-100</v>
      </c>
      <c r="FK113" s="19">
        <f>IF(STGY7[[#This Row],[SNO]]=0,0,IF(FL$10, IF(STGY7[[#This Row],[INS]]=0, 0, FN112), FN112))</f>
        <v>0</v>
      </c>
      <c r="FL113" s="19">
        <f>STGY7[[#This Row],[INS]]</f>
        <v>0</v>
      </c>
      <c r="FM113" s="19">
        <f>IF(STGY7[[#This Row],[WrL]]="Loss", (STGY7[[#This Row],[INS]]*(1 + FP$8/100)), IF(STGY7[[#This Row],[WrL]]="Won", (0), 0))</f>
        <v>0</v>
      </c>
      <c r="FN113" s="19">
        <f>IF(STGY7[[#This Row],[WrL]]="Loss", (STGY7[[#This Row],[PAM]]+STGY7[[#This Row],[LOS-TEN]]), IF(STGY7[[#This Row],[WrL]]="Won", (STGY7[[#This Row],[INS]]), 0))</f>
        <v>0</v>
      </c>
      <c r="FO113" s="19">
        <f>STGY7[[#This Row],[PAPT]]/2</f>
        <v>0</v>
      </c>
      <c r="FP113" s="43">
        <f>IF(STGY7[[#This Row],[SNO]]=0,0,IF(FL$10, IF(STGY7[[#This Row],[INS-TL]]=0, 0, STGY7[[#This Row],[PFT]]/STGY7[[#This Row],[INS-TL]]%), STGY7[[#This Row],[PFT]]/STGY7[[#This Row],[INS-TL]]%))</f>
        <v>-100</v>
      </c>
      <c r="FS113" s="20"/>
      <c r="FT113" s="21"/>
      <c r="FZ113" s="22"/>
      <c r="GB113" s="42">
        <f t="shared" si="18"/>
        <v>98</v>
      </c>
      <c r="GC113" s="13"/>
      <c r="GD113" s="18">
        <f>IF(STGY8[[#This Row],[SNO]]=0,0,IF(STGY8[[#This Row],[SNO]]=1,GJ$8,IF(GL$10, IF(GP112&gt;=GM$8,0,IF(GP112=0,GJ$8,GO112)), GO112)))</f>
        <v>0</v>
      </c>
      <c r="GE113" s="19" t="str">
        <f>IF(MAIN_STGY[[#This Row],[RSLT]]="","", MAIN_STGY[[#This Row],[RSLT]])</f>
        <v/>
      </c>
      <c r="GF113" s="19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3" s="19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3" s="18">
        <f>IF(STGY8[[#This Row],[SNO]]=0,0,IF(GL$10, IF(GP112&gt;=GM$8, 0, STGY8[[#This Row],[INS]]+GH112), STGY8[[#This Row],[INS]]+GH112))</f>
        <v>100</v>
      </c>
      <c r="GI113" s="18">
        <f>IF(STGY8[[#This Row],[SNO]]=0,0,IF(GL$10, IF(GP112&gt;=GM$8, 0, GI112+STGY8[[#This Row],[RTN]]), GI112+STGY8[[#This Row],[RTN]]))</f>
        <v>0</v>
      </c>
      <c r="GJ113" s="19">
        <f>STGY8[[#This Row],[RTN-TL]]-STGY8[[#This Row],[INS-TL]]</f>
        <v>-100</v>
      </c>
      <c r="GK113" s="19">
        <f>IF(STGY8[[#This Row],[SNO]]=0,0,IF(GL$10, IF(STGY8[[#This Row],[INS]]=0, 0, GN112), GN112))</f>
        <v>0</v>
      </c>
      <c r="GL113" s="19">
        <f>STGY8[[#This Row],[INS]]</f>
        <v>0</v>
      </c>
      <c r="GM113" s="19">
        <f>IF(STGY8[[#This Row],[WrL]]="Loss", (STGY8[[#This Row],[INS]]*(1 + GP$8/100)), IF(STGY8[[#This Row],[WrL]]="Won", (0), 0))</f>
        <v>0</v>
      </c>
      <c r="GN113" s="19">
        <f>IF(STGY8[[#This Row],[WrL]]="Loss", (STGY8[[#This Row],[PAM]]+STGY8[[#This Row],[LOS-TEN]]), IF(STGY8[[#This Row],[WrL]]="Won", (STGY8[[#This Row],[INS]]), 0))</f>
        <v>0</v>
      </c>
      <c r="GO113" s="19">
        <f>STGY8[[#This Row],[PAPT]]/2</f>
        <v>0</v>
      </c>
      <c r="GP113" s="43">
        <f>IF(STGY8[[#This Row],[SNO]]=0,0,IF(GL$10, IF(STGY8[[#This Row],[INS-TL]]=0, 0, STGY8[[#This Row],[PFT]]/STGY8[[#This Row],[INS-TL]]%), STGY8[[#This Row],[PFT]]/STGY8[[#This Row],[INS-TL]]%))</f>
        <v>-100</v>
      </c>
      <c r="GS113" s="20"/>
      <c r="GT113" s="21"/>
      <c r="GZ113" s="22"/>
      <c r="HB113" s="42">
        <f t="shared" si="19"/>
        <v>98</v>
      </c>
      <c r="HC113" s="13"/>
      <c r="HD113" s="18">
        <f>IF(STGY9[[#This Row],[SNO]]=0,0,IF(STGY9[[#This Row],[SNO]]=1,HJ$8,IF(HL$10, IF(HP112&gt;=HM$8,0,IF(HP112=0,HJ$8,HO112)), HO112)))</f>
        <v>0</v>
      </c>
      <c r="HE113" s="19" t="str">
        <f>IF(MAIN_STGY[[#This Row],[RSLT]]="","", MAIN_STGY[[#This Row],[RSLT]])</f>
        <v/>
      </c>
      <c r="HF113" s="19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3" s="19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3" s="18">
        <f>IF(STGY9[[#This Row],[SNO]]=0,0,IF(HL$10, IF(HP112&gt;=HM$8, 0, STGY9[[#This Row],[INS]]+HH112), STGY9[[#This Row],[INS]]+HH112))</f>
        <v>100</v>
      </c>
      <c r="HI113" s="18">
        <f>IF(STGY9[[#This Row],[SNO]]=0,0,IF(HL$10, IF(HP112&gt;=HM$8, 0, HI112+STGY9[[#This Row],[RTN]]), HI112+STGY9[[#This Row],[RTN]]))</f>
        <v>0</v>
      </c>
      <c r="HJ113" s="19">
        <f>STGY9[[#This Row],[RTN-TL]]-STGY9[[#This Row],[INS-TL]]</f>
        <v>-100</v>
      </c>
      <c r="HK113" s="19">
        <f>IF(STGY9[[#This Row],[SNO]]=0,0,IF(HL$10, IF(STGY9[[#This Row],[INS]]=0, 0, HN112), HN112))</f>
        <v>0</v>
      </c>
      <c r="HL113" s="19">
        <f>STGY9[[#This Row],[INS]]</f>
        <v>0</v>
      </c>
      <c r="HM113" s="19">
        <f>IF(STGY9[[#This Row],[WrL]]="Loss", (STGY9[[#This Row],[INS]]*(1 + HP$8/100)), IF(STGY9[[#This Row],[WrL]]="Won", (0), 0))</f>
        <v>0</v>
      </c>
      <c r="HN113" s="19">
        <f>IF(STGY9[[#This Row],[WrL]]="Loss", (STGY9[[#This Row],[PAM]]+STGY9[[#This Row],[LOS-TEN]]), IF(STGY9[[#This Row],[WrL]]="Won", (STGY9[[#This Row],[INS]]), 0))</f>
        <v>0</v>
      </c>
      <c r="HO113" s="19">
        <f>STGY9[[#This Row],[PAPT]]/2</f>
        <v>0</v>
      </c>
      <c r="HP113" s="43">
        <f>IF(STGY9[[#This Row],[SNO]]=0,0,IF(HL$10, IF(STGY9[[#This Row],[INS-TL]]=0, 0, STGY9[[#This Row],[PFT]]/STGY9[[#This Row],[INS-TL]]%), STGY9[[#This Row],[PFT]]/STGY9[[#This Row],[INS-TL]]%))</f>
        <v>-100</v>
      </c>
      <c r="HS113" s="20"/>
      <c r="HT113" s="21"/>
      <c r="HZ113" s="22"/>
      <c r="IB113" s="42">
        <f t="shared" si="20"/>
        <v>98</v>
      </c>
      <c r="IC113" s="13"/>
      <c r="ID113" s="18">
        <f>IF(STGY10[[#This Row],[SNO]]=0,0,IF(STGY10[[#This Row],[SNO]]=1,IJ$8,IF(IL$10, IF(IP112&gt;=IM$8,0,IF(IP112=0,IJ$8,IO112)), IO112)))</f>
        <v>0</v>
      </c>
      <c r="IE113" s="19" t="str">
        <f>IF(MAIN_STGY[[#This Row],[RSLT]]="","", MAIN_STGY[[#This Row],[RSLT]])</f>
        <v/>
      </c>
      <c r="IF113" s="19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3" s="19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3" s="18">
        <f>IF(STGY10[[#This Row],[SNO]]=0,0,IF(IL$10, IF(IP112&gt;=IM$8, 0, STGY10[[#This Row],[INS]]+IH112), STGY10[[#This Row],[INS]]+IH112))</f>
        <v>100</v>
      </c>
      <c r="II113" s="18">
        <f>IF(STGY10[[#This Row],[SNO]]=0,0,IF(IL$10, IF(IP112&gt;=IM$8, 0, II112+STGY10[[#This Row],[RTN]]), II112+STGY10[[#This Row],[RTN]]))</f>
        <v>0</v>
      </c>
      <c r="IJ113" s="19">
        <f>STGY10[[#This Row],[RTN-TL]]-STGY10[[#This Row],[INS-TL]]</f>
        <v>-100</v>
      </c>
      <c r="IK113" s="19">
        <f>IF(STGY10[[#This Row],[SNO]]=0,0,IF(IL$10, IF(STGY10[[#This Row],[INS]]=0, 0, IN112), IN112))</f>
        <v>0</v>
      </c>
      <c r="IL113" s="19">
        <f>STGY10[[#This Row],[INS]]</f>
        <v>0</v>
      </c>
      <c r="IM113" s="19">
        <f>IF(STGY10[[#This Row],[WrL]]="Loss", (STGY10[[#This Row],[INS]]*(1 + IP$8/100)), IF(STGY10[[#This Row],[WrL]]="Won", (0), 0))</f>
        <v>0</v>
      </c>
      <c r="IN113" s="19">
        <f>IF(STGY10[[#This Row],[WrL]]="Loss", (STGY10[[#This Row],[PAM]]+STGY10[[#This Row],[LOS-TEN]]), IF(STGY10[[#This Row],[WrL]]="Won", (STGY10[[#This Row],[INS]]), 0))</f>
        <v>0</v>
      </c>
      <c r="IO113" s="19">
        <f>STGY10[[#This Row],[PAPT]]/2</f>
        <v>0</v>
      </c>
      <c r="IP113" s="43">
        <f>IF(STGY10[[#This Row],[SNO]]=0,0,IF(IL$10, IF(STGY10[[#This Row],[INS-TL]]=0, 0, STGY10[[#This Row],[PFT]]/STGY10[[#This Row],[INS-TL]]%), STGY10[[#This Row],[PFT]]/STGY10[[#This Row],[INS-TL]]%))</f>
        <v>-100</v>
      </c>
      <c r="IS113" s="20"/>
      <c r="IT113" s="21"/>
      <c r="IZ113" s="22"/>
    </row>
    <row r="114" spans="2:260" ht="15.65" x14ac:dyDescent="0.3">
      <c r="B114" s="89">
        <f t="shared" si="11"/>
        <v>99</v>
      </c>
      <c r="C114" s="13"/>
      <c r="D114" s="18">
        <f>IF(MAIN_STGY[[#This Row],[SNO]]=0,0,IF(MAIN_STGY[[#This Row],[SNO]]=1,J$8,IF(L$10, IF(P113&gt;=M$8,0,IF(P113=0,J$8,O113)), O113)))</f>
        <v>0</v>
      </c>
      <c r="E114" s="13"/>
      <c r="F114" s="19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4" s="19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4" s="18">
        <f>IF(MAIN_STGY[[#This Row],[SNO]]=0,0,IF(L$10, IF(P113&gt;=M$8, 0, MAIN_STGY[[#This Row],[INS]]+H113), MAIN_STGY[[#This Row],[INS]]+H113))</f>
        <v>100</v>
      </c>
      <c r="I114" s="18">
        <f>IF(MAIN_STGY[[#This Row],[SNO]]=0,0,IF(L$10, IF(P113&gt;=M$8, 0, I113+MAIN_STGY[[#This Row],[RTN]]), I113+MAIN_STGY[[#This Row],[RTN]]))</f>
        <v>0</v>
      </c>
      <c r="J114" s="19">
        <f>MAIN_STGY[[#This Row],[RTN-TL]]-MAIN_STGY[[#This Row],[INS-TL]]</f>
        <v>-100</v>
      </c>
      <c r="K114" s="19">
        <f>IF(MAIN_STGY[[#This Row],[SNO]]=0,0,IF(L$10, IF(MAIN_STGY[[#This Row],[INS]]=0, 0, N113), N113))</f>
        <v>0</v>
      </c>
      <c r="L114" s="19">
        <f>MAIN_STGY[[#This Row],[INS]]</f>
        <v>0</v>
      </c>
      <c r="M114" s="19">
        <f>IF(MAIN_STGY[[#This Row],[WrL]]="Loss", (MAIN_STGY[[#This Row],[INS]]*(1 + P$8/100)), IF(MAIN_STGY[[#This Row],[WrL]]="Won", (0), 0))</f>
        <v>0</v>
      </c>
      <c r="N114" s="19">
        <f>IF(MAIN_STGY[[#This Row],[WrL]]="Loss", (MAIN_STGY[[#This Row],[PAM]]+MAIN_STGY[[#This Row],[LOS-TEN]]), IF(MAIN_STGY[[#This Row],[WrL]]="Won", (MAIN_STGY[[#This Row],[INS]]), 0))</f>
        <v>0</v>
      </c>
      <c r="O114" s="19">
        <f>MAIN_STGY[[#This Row],[PAPT]]/2</f>
        <v>0</v>
      </c>
      <c r="P11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4" s="47" t="str" cm="1">
        <f t="array" ref="R114:T123">_xlfn._xlws.SORT(SORTALL27[], MATCH("Last Value", SORTALL27[#Headers], 0), -1)</f>
        <v>Strategy 01</v>
      </c>
      <c r="S114" s="86">
        <v>0</v>
      </c>
      <c r="T114" s="87">
        <v>100</v>
      </c>
      <c r="U114" s="85"/>
      <c r="V114" s="44"/>
      <c r="W114" s="55"/>
      <c r="X114" s="44"/>
      <c r="Z114" s="22"/>
      <c r="AB114" s="42">
        <f t="shared" si="12"/>
        <v>99</v>
      </c>
      <c r="AC114" s="13"/>
      <c r="AD114" s="18">
        <f>IF(STGY2[[#This Row],[SNO]]=0,0,IF(STGY2[[#This Row],[SNO]]=1,AJ$8,IF(AL$10, IF(AP113&gt;=AM$8,0,IF(AP113=0,AJ$8,AO113)), AO113)))</f>
        <v>0</v>
      </c>
      <c r="AE114" s="19" t="str">
        <f>IF(MAIN_STGY[[#This Row],[RSLT]]="","", MAIN_STGY[[#This Row],[RSLT]])</f>
        <v/>
      </c>
      <c r="AF114" s="19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4" s="19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4" s="18">
        <f>IF(STGY2[[#This Row],[SNO]]=0,0,IF(AL$10, IF(AP113&gt;=AM$8, 0, STGY2[[#This Row],[INS]]+AH113), STGY2[[#This Row],[INS]]+AH113))</f>
        <v>100</v>
      </c>
      <c r="AI114" s="18">
        <f>IF(STGY2[[#This Row],[SNO]]=0,0,IF(AL$10, IF(AP113&gt;=AM$8, 0, AI113+STGY2[[#This Row],[RTN]]), AI113+STGY2[[#This Row],[RTN]]))</f>
        <v>0</v>
      </c>
      <c r="AJ114" s="19">
        <f>STGY2[[#This Row],[RTN-TL]]-STGY2[[#This Row],[INS-TL]]</f>
        <v>-100</v>
      </c>
      <c r="AK114" s="19">
        <f>IF(STGY2[[#This Row],[SNO]]=0,0,IF(AL$10, IF(STGY2[[#This Row],[INS]]=0, 0, AN113), AN113))</f>
        <v>0</v>
      </c>
      <c r="AL114" s="19">
        <f>STGY2[[#This Row],[INS]]</f>
        <v>0</v>
      </c>
      <c r="AM114" s="19">
        <f>IF(STGY2[[#This Row],[WrL]]="Loss", (STGY2[[#This Row],[INS]]*(1 + AP$8/100)), IF(STGY2[[#This Row],[WrL]]="Won", (0), 0))</f>
        <v>0</v>
      </c>
      <c r="AN114" s="19">
        <f>IF(STGY2[[#This Row],[WrL]]="Loss", (STGY2[[#This Row],[PAM]]+STGY2[[#This Row],[LOS-TEN]]), IF(STGY2[[#This Row],[WrL]]="Won", (STGY2[[#This Row],[INS]]), 0))</f>
        <v>0</v>
      </c>
      <c r="AO114" s="19">
        <f>STGY2[[#This Row],[PAPT]]/2</f>
        <v>0</v>
      </c>
      <c r="AP114" s="43">
        <f>IF(STGY2[[#This Row],[SNO]]=0,0,IF(AL$10, IF(STGY2[[#This Row],[INS-TL]]=0, 0, STGY2[[#This Row],[PFT]]/STGY2[[#This Row],[INS-TL]]%), STGY2[[#This Row],[PFT]]/STGY2[[#This Row],[INS-TL]]%))</f>
        <v>-100</v>
      </c>
      <c r="AS114" s="20"/>
      <c r="AT114" s="21"/>
      <c r="AZ114" s="22"/>
      <c r="BB114" s="42">
        <f t="shared" si="13"/>
        <v>99</v>
      </c>
      <c r="BC114" s="13"/>
      <c r="BD114" s="18">
        <f>IF(STGY3[[#This Row],[SNO]]=0,0,IF(STGY3[[#This Row],[SNO]]=1,BJ$8,IF(BL$10, IF(BP113&gt;=BM$8,0,IF(BP113=0,BJ$8,BO113)), BO113)))</f>
        <v>0</v>
      </c>
      <c r="BE114" s="19" t="str">
        <f>IF(MAIN_STGY[[#This Row],[RSLT]]="","", MAIN_STGY[[#This Row],[RSLT]])</f>
        <v/>
      </c>
      <c r="BF114" s="19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4" s="19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4" s="18">
        <f>IF(STGY3[[#This Row],[SNO]]=0,0,IF(BL$10, IF(BP113&gt;=BM$8, 0, STGY3[[#This Row],[INS]]+BH113), STGY3[[#This Row],[INS]]+BH113))</f>
        <v>100</v>
      </c>
      <c r="BI114" s="18">
        <f>IF(STGY3[[#This Row],[SNO]]=0,0,IF(BL$10, IF(BP113&gt;=BM$8, 0, BI113+STGY3[[#This Row],[RTN]]), BI113+STGY3[[#This Row],[RTN]]))</f>
        <v>0</v>
      </c>
      <c r="BJ114" s="19">
        <f>STGY3[[#This Row],[RTN-TL]]-STGY3[[#This Row],[INS-TL]]</f>
        <v>-100</v>
      </c>
      <c r="BK114" s="19">
        <f>IF(STGY3[[#This Row],[SNO]]=0,0,IF(BL$10, IF(STGY3[[#This Row],[INS]]=0, 0, BN113), BN113))</f>
        <v>0</v>
      </c>
      <c r="BL114" s="19">
        <f>STGY3[[#This Row],[INS]]</f>
        <v>0</v>
      </c>
      <c r="BM114" s="19">
        <f>IF(STGY3[[#This Row],[WrL]]="Loss", (STGY3[[#This Row],[INS]]*(1 + BP$8/100)), IF(STGY3[[#This Row],[WrL]]="Won", (0), 0))</f>
        <v>0</v>
      </c>
      <c r="BN114" s="19">
        <f>IF(STGY3[[#This Row],[WrL]]="Loss", (STGY3[[#This Row],[PAM]]+STGY3[[#This Row],[LOS-TEN]]), IF(STGY3[[#This Row],[WrL]]="Won", (STGY3[[#This Row],[INS]]), 0))</f>
        <v>0</v>
      </c>
      <c r="BO114" s="19">
        <f>STGY3[[#This Row],[PAPT]]/2</f>
        <v>0</v>
      </c>
      <c r="BP114" s="43">
        <f>IF(STGY3[[#This Row],[SNO]]=0,0,IF(BL$10, IF(STGY3[[#This Row],[INS-TL]]=0, 0, STGY3[[#This Row],[PFT]]/STGY3[[#This Row],[INS-TL]]%), STGY3[[#This Row],[PFT]]/STGY3[[#This Row],[INS-TL]]%))</f>
        <v>-100</v>
      </c>
      <c r="BS114" s="20"/>
      <c r="BT114" s="21"/>
      <c r="BZ114" s="22"/>
      <c r="CB114" s="42">
        <f t="shared" si="14"/>
        <v>99</v>
      </c>
      <c r="CC114" s="13"/>
      <c r="CD114" s="18">
        <f>IF(STGY4[[#This Row],[SNO]]=0,0,IF(STGY4[[#This Row],[SNO]]=1,CJ$8,IF(CL$10, IF(CP113&gt;=CM$8,0,IF(CP113=0,CJ$8,CO113)), CO113)))</f>
        <v>0</v>
      </c>
      <c r="CE114" s="19" t="str">
        <f>IF(MAIN_STGY[[#This Row],[RSLT]]="","", MAIN_STGY[[#This Row],[RSLT]])</f>
        <v/>
      </c>
      <c r="CF114" s="19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4" s="19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4" s="18">
        <f>IF(STGY4[[#This Row],[SNO]]=0,0,IF(CL$10, IF(CP113&gt;=CM$8, 0, STGY4[[#This Row],[INS]]+CH113), STGY4[[#This Row],[INS]]+CH113))</f>
        <v>100</v>
      </c>
      <c r="CI114" s="18">
        <f>IF(STGY4[[#This Row],[SNO]]=0,0,IF(CL$10, IF(CP113&gt;=CM$8, 0, CI113+STGY4[[#This Row],[RTN]]), CI113+STGY4[[#This Row],[RTN]]))</f>
        <v>0</v>
      </c>
      <c r="CJ114" s="19">
        <f>STGY4[[#This Row],[RTN-TL]]-STGY4[[#This Row],[INS-TL]]</f>
        <v>-100</v>
      </c>
      <c r="CK114" s="19">
        <f>IF(STGY4[[#This Row],[SNO]]=0,0,IF(CL$10, IF(STGY4[[#This Row],[INS]]=0, 0, CN113), CN113))</f>
        <v>0</v>
      </c>
      <c r="CL114" s="19">
        <f>STGY4[[#This Row],[INS]]</f>
        <v>0</v>
      </c>
      <c r="CM114" s="19">
        <f>IF(STGY4[[#This Row],[WrL]]="Loss", (STGY4[[#This Row],[INS]]*(1 + CP$8/100)), IF(STGY4[[#This Row],[WrL]]="Won", (0), 0))</f>
        <v>0</v>
      </c>
      <c r="CN114" s="19">
        <f>IF(STGY4[[#This Row],[WrL]]="Loss", (STGY4[[#This Row],[PAM]]+STGY4[[#This Row],[LOS-TEN]]), IF(STGY4[[#This Row],[WrL]]="Won", (STGY4[[#This Row],[INS]]), 0))</f>
        <v>0</v>
      </c>
      <c r="CO114" s="19">
        <f>STGY4[[#This Row],[PAPT]]/2</f>
        <v>0</v>
      </c>
      <c r="CP114" s="43">
        <f>IF(STGY4[[#This Row],[SNO]]=0,0,IF(CL$10, IF(STGY4[[#This Row],[INS-TL]]=0, 0, STGY4[[#This Row],[PFT]]/STGY4[[#This Row],[INS-TL]]%), STGY4[[#This Row],[PFT]]/STGY4[[#This Row],[INS-TL]]%))</f>
        <v>-100</v>
      </c>
      <c r="CS114" s="20"/>
      <c r="CT114" s="21"/>
      <c r="CZ114" s="22"/>
      <c r="DB114" s="42">
        <f t="shared" si="15"/>
        <v>99</v>
      </c>
      <c r="DC114" s="13"/>
      <c r="DD114" s="18">
        <f>IF(STGY5[[#This Row],[SNO]]=0,0,IF(STGY5[[#This Row],[SNO]]=1,DJ$8,IF(DL$10, IF(DP113&gt;=DM$8,0,IF(DP113=0,DJ$8,DO113)), DO113)))</f>
        <v>0</v>
      </c>
      <c r="DE114" s="19" t="str">
        <f>IF(MAIN_STGY[[#This Row],[RSLT]]="","", MAIN_STGY[[#This Row],[RSLT]])</f>
        <v/>
      </c>
      <c r="DF114" s="19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4" s="19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4" s="18">
        <f>IF(STGY5[[#This Row],[SNO]]=0,0,IF(DL$10, IF(DP113&gt;=DM$8, 0, STGY5[[#This Row],[INS]]+DH113), STGY5[[#This Row],[INS]]+DH113))</f>
        <v>100</v>
      </c>
      <c r="DI114" s="18">
        <f>IF(STGY5[[#This Row],[SNO]]=0,0,IF(DL$10, IF(DP113&gt;=DM$8, 0, DI113+STGY5[[#This Row],[RTN]]), DI113+STGY5[[#This Row],[RTN]]))</f>
        <v>0</v>
      </c>
      <c r="DJ114" s="19">
        <f>STGY5[[#This Row],[RTN-TL]]-STGY5[[#This Row],[INS-TL]]</f>
        <v>-100</v>
      </c>
      <c r="DK114" s="19">
        <f>IF(STGY5[[#This Row],[SNO]]=0,0,IF(DL$10, IF(STGY5[[#This Row],[INS]]=0, 0, DN113), DN113))</f>
        <v>0</v>
      </c>
      <c r="DL114" s="19">
        <f>STGY5[[#This Row],[INS]]</f>
        <v>0</v>
      </c>
      <c r="DM114" s="19">
        <f>IF(STGY5[[#This Row],[WrL]]="Loss", (STGY5[[#This Row],[INS]]*(1 + DP$8/100)), IF(STGY5[[#This Row],[WrL]]="Won", (0), 0))</f>
        <v>0</v>
      </c>
      <c r="DN114" s="19">
        <f>IF(STGY5[[#This Row],[WrL]]="Loss", (STGY5[[#This Row],[PAM]]+STGY5[[#This Row],[LOS-TEN]]), IF(STGY5[[#This Row],[WrL]]="Won", (STGY5[[#This Row],[INS]]), 0))</f>
        <v>0</v>
      </c>
      <c r="DO114" s="19">
        <f>STGY5[[#This Row],[PAPT]]/2</f>
        <v>0</v>
      </c>
      <c r="DP114" s="43">
        <f>IF(STGY5[[#This Row],[SNO]]=0,0,IF(DL$10, IF(STGY5[[#This Row],[INS-TL]]=0, 0, STGY5[[#This Row],[PFT]]/STGY5[[#This Row],[INS-TL]]%), STGY5[[#This Row],[PFT]]/STGY5[[#This Row],[INS-TL]]%))</f>
        <v>-100</v>
      </c>
      <c r="DS114" s="20"/>
      <c r="DT114" s="21"/>
      <c r="DZ114" s="22"/>
      <c r="EB114" s="42">
        <f t="shared" si="16"/>
        <v>99</v>
      </c>
      <c r="EC114" s="13"/>
      <c r="ED114" s="18">
        <f>IF(STGY6[[#This Row],[SNO]]=0,0,IF(STGY6[[#This Row],[SNO]]=1,EJ$8,IF(EL$10, IF(EP113&gt;=EM$8,0,IF(EP113=0,EJ$8,EO113)), EO113)))</f>
        <v>0</v>
      </c>
      <c r="EE114" s="19" t="str">
        <f>IF(MAIN_STGY[[#This Row],[RSLT]]="","", MAIN_STGY[[#This Row],[RSLT]])</f>
        <v/>
      </c>
      <c r="EF114" s="19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4" s="19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4" s="18">
        <f>IF(STGY6[[#This Row],[SNO]]=0,0,IF(EL$10, IF(EP113&gt;=EM$8, 0, STGY6[[#This Row],[INS]]+EH113), STGY6[[#This Row],[INS]]+EH113))</f>
        <v>100</v>
      </c>
      <c r="EI114" s="18">
        <f>IF(STGY6[[#This Row],[SNO]]=0,0,IF(EL$10, IF(EP113&gt;=EM$8, 0, EI113+STGY6[[#This Row],[RTN]]), EI113+STGY6[[#This Row],[RTN]]))</f>
        <v>0</v>
      </c>
      <c r="EJ114" s="19">
        <f>STGY6[[#This Row],[RTN-TL]]-STGY6[[#This Row],[INS-TL]]</f>
        <v>-100</v>
      </c>
      <c r="EK114" s="19">
        <f>IF(STGY6[[#This Row],[SNO]]=0,0,IF(EL$10, IF(STGY6[[#This Row],[INS]]=0, 0, EN113), EN113))</f>
        <v>0</v>
      </c>
      <c r="EL114" s="19">
        <f>STGY6[[#This Row],[INS]]</f>
        <v>0</v>
      </c>
      <c r="EM114" s="19">
        <f>IF(STGY6[[#This Row],[WrL]]="Loss", (STGY6[[#This Row],[INS]]*(1 + EP$8/100)), IF(STGY6[[#This Row],[WrL]]="Won", (0), 0))</f>
        <v>0</v>
      </c>
      <c r="EN114" s="19">
        <f>IF(STGY6[[#This Row],[WrL]]="Loss", (STGY6[[#This Row],[PAM]]+STGY6[[#This Row],[LOS-TEN]]), IF(STGY6[[#This Row],[WrL]]="Won", (STGY6[[#This Row],[INS]]), 0))</f>
        <v>0</v>
      </c>
      <c r="EO114" s="19">
        <f>STGY6[[#This Row],[PAPT]]/2</f>
        <v>0</v>
      </c>
      <c r="EP114" s="43">
        <f>IF(STGY6[[#This Row],[SNO]]=0,0,IF(EL$10, IF(STGY6[[#This Row],[INS-TL]]=0, 0, STGY6[[#This Row],[PFT]]/STGY6[[#This Row],[INS-TL]]%), STGY6[[#This Row],[PFT]]/STGY6[[#This Row],[INS-TL]]%))</f>
        <v>-100</v>
      </c>
      <c r="ES114" s="20"/>
      <c r="ET114" s="21"/>
      <c r="EZ114" s="22"/>
      <c r="FB114" s="42">
        <f t="shared" si="17"/>
        <v>99</v>
      </c>
      <c r="FC114" s="13"/>
      <c r="FD114" s="18">
        <f>IF(STGY7[[#This Row],[SNO]]=0,0,IF(STGY7[[#This Row],[SNO]]=1,FJ$8,IF(FL$10, IF(FP113&gt;=FM$8,0,IF(FP113=0,FJ$8,FO113)), FO113)))</f>
        <v>0</v>
      </c>
      <c r="FE114" s="19" t="str">
        <f>IF(MAIN_STGY[[#This Row],[RSLT]]="","", MAIN_STGY[[#This Row],[RSLT]])</f>
        <v/>
      </c>
      <c r="FF114" s="19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4" s="19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4" s="18">
        <f>IF(STGY7[[#This Row],[SNO]]=0,0,IF(FL$10, IF(FP113&gt;=FM$8, 0, STGY7[[#This Row],[INS]]+FH113), STGY7[[#This Row],[INS]]+FH113))</f>
        <v>100</v>
      </c>
      <c r="FI114" s="18">
        <f>IF(STGY7[[#This Row],[SNO]]=0,0,IF(FL$10, IF(FP113&gt;=FM$8, 0, FI113+STGY7[[#This Row],[RTN]]), FI113+STGY7[[#This Row],[RTN]]))</f>
        <v>0</v>
      </c>
      <c r="FJ114" s="19">
        <f>STGY7[[#This Row],[RTN-TL]]-STGY7[[#This Row],[INS-TL]]</f>
        <v>-100</v>
      </c>
      <c r="FK114" s="19">
        <f>IF(STGY7[[#This Row],[SNO]]=0,0,IF(FL$10, IF(STGY7[[#This Row],[INS]]=0, 0, FN113), FN113))</f>
        <v>0</v>
      </c>
      <c r="FL114" s="19">
        <f>STGY7[[#This Row],[INS]]</f>
        <v>0</v>
      </c>
      <c r="FM114" s="19">
        <f>IF(STGY7[[#This Row],[WrL]]="Loss", (STGY7[[#This Row],[INS]]*(1 + FP$8/100)), IF(STGY7[[#This Row],[WrL]]="Won", (0), 0))</f>
        <v>0</v>
      </c>
      <c r="FN114" s="19">
        <f>IF(STGY7[[#This Row],[WrL]]="Loss", (STGY7[[#This Row],[PAM]]+STGY7[[#This Row],[LOS-TEN]]), IF(STGY7[[#This Row],[WrL]]="Won", (STGY7[[#This Row],[INS]]), 0))</f>
        <v>0</v>
      </c>
      <c r="FO114" s="19">
        <f>STGY7[[#This Row],[PAPT]]/2</f>
        <v>0</v>
      </c>
      <c r="FP114" s="43">
        <f>IF(STGY7[[#This Row],[SNO]]=0,0,IF(FL$10, IF(STGY7[[#This Row],[INS-TL]]=0, 0, STGY7[[#This Row],[PFT]]/STGY7[[#This Row],[INS-TL]]%), STGY7[[#This Row],[PFT]]/STGY7[[#This Row],[INS-TL]]%))</f>
        <v>-100</v>
      </c>
      <c r="FS114" s="20"/>
      <c r="FT114" s="21"/>
      <c r="FZ114" s="22"/>
      <c r="GB114" s="42">
        <f t="shared" si="18"/>
        <v>99</v>
      </c>
      <c r="GC114" s="13"/>
      <c r="GD114" s="18">
        <f>IF(STGY8[[#This Row],[SNO]]=0,0,IF(STGY8[[#This Row],[SNO]]=1,GJ$8,IF(GL$10, IF(GP113&gt;=GM$8,0,IF(GP113=0,GJ$8,GO113)), GO113)))</f>
        <v>0</v>
      </c>
      <c r="GE114" s="19" t="str">
        <f>IF(MAIN_STGY[[#This Row],[RSLT]]="","", MAIN_STGY[[#This Row],[RSLT]])</f>
        <v/>
      </c>
      <c r="GF114" s="19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4" s="19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4" s="18">
        <f>IF(STGY8[[#This Row],[SNO]]=0,0,IF(GL$10, IF(GP113&gt;=GM$8, 0, STGY8[[#This Row],[INS]]+GH113), STGY8[[#This Row],[INS]]+GH113))</f>
        <v>100</v>
      </c>
      <c r="GI114" s="18">
        <f>IF(STGY8[[#This Row],[SNO]]=0,0,IF(GL$10, IF(GP113&gt;=GM$8, 0, GI113+STGY8[[#This Row],[RTN]]), GI113+STGY8[[#This Row],[RTN]]))</f>
        <v>0</v>
      </c>
      <c r="GJ114" s="19">
        <f>STGY8[[#This Row],[RTN-TL]]-STGY8[[#This Row],[INS-TL]]</f>
        <v>-100</v>
      </c>
      <c r="GK114" s="19">
        <f>IF(STGY8[[#This Row],[SNO]]=0,0,IF(GL$10, IF(STGY8[[#This Row],[INS]]=0, 0, GN113), GN113))</f>
        <v>0</v>
      </c>
      <c r="GL114" s="19">
        <f>STGY8[[#This Row],[INS]]</f>
        <v>0</v>
      </c>
      <c r="GM114" s="19">
        <f>IF(STGY8[[#This Row],[WrL]]="Loss", (STGY8[[#This Row],[INS]]*(1 + GP$8/100)), IF(STGY8[[#This Row],[WrL]]="Won", (0), 0))</f>
        <v>0</v>
      </c>
      <c r="GN114" s="19">
        <f>IF(STGY8[[#This Row],[WrL]]="Loss", (STGY8[[#This Row],[PAM]]+STGY8[[#This Row],[LOS-TEN]]), IF(STGY8[[#This Row],[WrL]]="Won", (STGY8[[#This Row],[INS]]), 0))</f>
        <v>0</v>
      </c>
      <c r="GO114" s="19">
        <f>STGY8[[#This Row],[PAPT]]/2</f>
        <v>0</v>
      </c>
      <c r="GP114" s="43">
        <f>IF(STGY8[[#This Row],[SNO]]=0,0,IF(GL$10, IF(STGY8[[#This Row],[INS-TL]]=0, 0, STGY8[[#This Row],[PFT]]/STGY8[[#This Row],[INS-TL]]%), STGY8[[#This Row],[PFT]]/STGY8[[#This Row],[INS-TL]]%))</f>
        <v>-100</v>
      </c>
      <c r="GS114" s="20"/>
      <c r="GT114" s="21"/>
      <c r="GZ114" s="22"/>
      <c r="HB114" s="42">
        <f t="shared" si="19"/>
        <v>99</v>
      </c>
      <c r="HC114" s="13"/>
      <c r="HD114" s="18">
        <f>IF(STGY9[[#This Row],[SNO]]=0,0,IF(STGY9[[#This Row],[SNO]]=1,HJ$8,IF(HL$10, IF(HP113&gt;=HM$8,0,IF(HP113=0,HJ$8,HO113)), HO113)))</f>
        <v>0</v>
      </c>
      <c r="HE114" s="19" t="str">
        <f>IF(MAIN_STGY[[#This Row],[RSLT]]="","", MAIN_STGY[[#This Row],[RSLT]])</f>
        <v/>
      </c>
      <c r="HF114" s="19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4" s="19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4" s="18">
        <f>IF(STGY9[[#This Row],[SNO]]=0,0,IF(HL$10, IF(HP113&gt;=HM$8, 0, STGY9[[#This Row],[INS]]+HH113), STGY9[[#This Row],[INS]]+HH113))</f>
        <v>100</v>
      </c>
      <c r="HI114" s="18">
        <f>IF(STGY9[[#This Row],[SNO]]=0,0,IF(HL$10, IF(HP113&gt;=HM$8, 0, HI113+STGY9[[#This Row],[RTN]]), HI113+STGY9[[#This Row],[RTN]]))</f>
        <v>0</v>
      </c>
      <c r="HJ114" s="19">
        <f>STGY9[[#This Row],[RTN-TL]]-STGY9[[#This Row],[INS-TL]]</f>
        <v>-100</v>
      </c>
      <c r="HK114" s="19">
        <f>IF(STGY9[[#This Row],[SNO]]=0,0,IF(HL$10, IF(STGY9[[#This Row],[INS]]=0, 0, HN113), HN113))</f>
        <v>0</v>
      </c>
      <c r="HL114" s="19">
        <f>STGY9[[#This Row],[INS]]</f>
        <v>0</v>
      </c>
      <c r="HM114" s="19">
        <f>IF(STGY9[[#This Row],[WrL]]="Loss", (STGY9[[#This Row],[INS]]*(1 + HP$8/100)), IF(STGY9[[#This Row],[WrL]]="Won", (0), 0))</f>
        <v>0</v>
      </c>
      <c r="HN114" s="19">
        <f>IF(STGY9[[#This Row],[WrL]]="Loss", (STGY9[[#This Row],[PAM]]+STGY9[[#This Row],[LOS-TEN]]), IF(STGY9[[#This Row],[WrL]]="Won", (STGY9[[#This Row],[INS]]), 0))</f>
        <v>0</v>
      </c>
      <c r="HO114" s="19">
        <f>STGY9[[#This Row],[PAPT]]/2</f>
        <v>0</v>
      </c>
      <c r="HP114" s="43">
        <f>IF(STGY9[[#This Row],[SNO]]=0,0,IF(HL$10, IF(STGY9[[#This Row],[INS-TL]]=0, 0, STGY9[[#This Row],[PFT]]/STGY9[[#This Row],[INS-TL]]%), STGY9[[#This Row],[PFT]]/STGY9[[#This Row],[INS-TL]]%))</f>
        <v>-100</v>
      </c>
      <c r="HS114" s="20"/>
      <c r="HT114" s="21"/>
      <c r="HZ114" s="22"/>
      <c r="IB114" s="42">
        <f t="shared" si="20"/>
        <v>99</v>
      </c>
      <c r="IC114" s="13"/>
      <c r="ID114" s="18">
        <f>IF(STGY10[[#This Row],[SNO]]=0,0,IF(STGY10[[#This Row],[SNO]]=1,IJ$8,IF(IL$10, IF(IP113&gt;=IM$8,0,IF(IP113=0,IJ$8,IO113)), IO113)))</f>
        <v>0</v>
      </c>
      <c r="IE114" s="19" t="str">
        <f>IF(MAIN_STGY[[#This Row],[RSLT]]="","", MAIN_STGY[[#This Row],[RSLT]])</f>
        <v/>
      </c>
      <c r="IF114" s="19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4" s="19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4" s="18">
        <f>IF(STGY10[[#This Row],[SNO]]=0,0,IF(IL$10, IF(IP113&gt;=IM$8, 0, STGY10[[#This Row],[INS]]+IH113), STGY10[[#This Row],[INS]]+IH113))</f>
        <v>100</v>
      </c>
      <c r="II114" s="18">
        <f>IF(STGY10[[#This Row],[SNO]]=0,0,IF(IL$10, IF(IP113&gt;=IM$8, 0, II113+STGY10[[#This Row],[RTN]]), II113+STGY10[[#This Row],[RTN]]))</f>
        <v>0</v>
      </c>
      <c r="IJ114" s="19">
        <f>STGY10[[#This Row],[RTN-TL]]-STGY10[[#This Row],[INS-TL]]</f>
        <v>-100</v>
      </c>
      <c r="IK114" s="19">
        <f>IF(STGY10[[#This Row],[SNO]]=0,0,IF(IL$10, IF(STGY10[[#This Row],[INS]]=0, 0, IN113), IN113))</f>
        <v>0</v>
      </c>
      <c r="IL114" s="19">
        <f>STGY10[[#This Row],[INS]]</f>
        <v>0</v>
      </c>
      <c r="IM114" s="19">
        <f>IF(STGY10[[#This Row],[WrL]]="Loss", (STGY10[[#This Row],[INS]]*(1 + IP$8/100)), IF(STGY10[[#This Row],[WrL]]="Won", (0), 0))</f>
        <v>0</v>
      </c>
      <c r="IN114" s="19">
        <f>IF(STGY10[[#This Row],[WrL]]="Loss", (STGY10[[#This Row],[PAM]]+STGY10[[#This Row],[LOS-TEN]]), IF(STGY10[[#This Row],[WrL]]="Won", (STGY10[[#This Row],[INS]]), 0))</f>
        <v>0</v>
      </c>
      <c r="IO114" s="19">
        <f>STGY10[[#This Row],[PAPT]]/2</f>
        <v>0</v>
      </c>
      <c r="IP114" s="43">
        <f>IF(STGY10[[#This Row],[SNO]]=0,0,IF(IL$10, IF(STGY10[[#This Row],[INS-TL]]=0, 0, STGY10[[#This Row],[PFT]]/STGY10[[#This Row],[INS-TL]]%), STGY10[[#This Row],[PFT]]/STGY10[[#This Row],[INS-TL]]%))</f>
        <v>-100</v>
      </c>
      <c r="IS114" s="20"/>
      <c r="IT114" s="21"/>
      <c r="IZ114" s="22"/>
    </row>
    <row r="115" spans="2:260" ht="15.65" x14ac:dyDescent="0.3">
      <c r="B115" s="90">
        <f t="shared" si="11"/>
        <v>100</v>
      </c>
      <c r="C115" s="14"/>
      <c r="D115" s="18">
        <f>IF(MAIN_STGY[[#This Row],[SNO]]=0,0,IF(MAIN_STGY[[#This Row],[SNO]]=1,J$8,IF(L$10, IF(P114&gt;=M$8,0,IF(P114=0,J$8,O114)), O114)))</f>
        <v>0</v>
      </c>
      <c r="E115" s="13"/>
      <c r="F115" s="19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5" s="19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5" s="18">
        <f>IF(MAIN_STGY[[#This Row],[SNO]]=0,0,IF(L$10, IF(P114&gt;=M$8, 0, MAIN_STGY[[#This Row],[INS]]+H114), MAIN_STGY[[#This Row],[INS]]+H114))</f>
        <v>100</v>
      </c>
      <c r="I115" s="18">
        <f>IF(MAIN_STGY[[#This Row],[SNO]]=0,0,IF(L$10, IF(P114&gt;=M$8, 0, I114+MAIN_STGY[[#This Row],[RTN]]), I114+MAIN_STGY[[#This Row],[RTN]]))</f>
        <v>0</v>
      </c>
      <c r="J115" s="19">
        <f>MAIN_STGY[[#This Row],[RTN-TL]]-MAIN_STGY[[#This Row],[INS-TL]]</f>
        <v>-100</v>
      </c>
      <c r="K115" s="19">
        <f>IF(MAIN_STGY[[#This Row],[SNO]]=0,0,IF(L$10, IF(MAIN_STGY[[#This Row],[INS]]=0, 0, N114), N114))</f>
        <v>0</v>
      </c>
      <c r="L115" s="19">
        <f>MAIN_STGY[[#This Row],[INS]]</f>
        <v>0</v>
      </c>
      <c r="M115" s="19">
        <f>IF(MAIN_STGY[[#This Row],[WrL]]="Loss", (MAIN_STGY[[#This Row],[INS]]*(1 + P$8/100)), IF(MAIN_STGY[[#This Row],[WrL]]="Won", (0), 0))</f>
        <v>0</v>
      </c>
      <c r="N115" s="19">
        <f>IF(MAIN_STGY[[#This Row],[WrL]]="Loss", (MAIN_STGY[[#This Row],[PAM]]+MAIN_STGY[[#This Row],[LOS-TEN]]), IF(MAIN_STGY[[#This Row],[WrL]]="Won", (MAIN_STGY[[#This Row],[INS]]), 0))</f>
        <v>0</v>
      </c>
      <c r="O115" s="19">
        <f>MAIN_STGY[[#This Row],[PAPT]]/2</f>
        <v>0</v>
      </c>
      <c r="P11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5" s="47" t="str">
        <v>Strategy 02</v>
      </c>
      <c r="S115" s="86">
        <v>0</v>
      </c>
      <c r="T115" s="87">
        <v>100</v>
      </c>
      <c r="U115" s="85"/>
      <c r="V115" s="44"/>
      <c r="W115" s="55"/>
      <c r="X115" s="44"/>
      <c r="Z115" s="22"/>
      <c r="AB115" s="48">
        <f t="shared" si="12"/>
        <v>100</v>
      </c>
      <c r="AC115" s="14"/>
      <c r="AD115" s="18">
        <f>IF(STGY2[[#This Row],[SNO]]=0,0,IF(STGY2[[#This Row],[SNO]]=1,AJ$8,IF(AL$10, IF(AP114&gt;=AM$8,0,IF(AP114=0,AJ$8,AO114)), AO114)))</f>
        <v>0</v>
      </c>
      <c r="AE115" s="19" t="str">
        <f>IF(MAIN_STGY[[#This Row],[RSLT]]="","", MAIN_STGY[[#This Row],[RSLT]])</f>
        <v/>
      </c>
      <c r="AF115" s="19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5" s="19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5" s="18">
        <f>IF(STGY2[[#This Row],[SNO]]=0,0,IF(AL$10, IF(AP114&gt;=AM$8, 0, STGY2[[#This Row],[INS]]+AH114), STGY2[[#This Row],[INS]]+AH114))</f>
        <v>100</v>
      </c>
      <c r="AI115" s="18">
        <f>IF(STGY2[[#This Row],[SNO]]=0,0,IF(AL$10, IF(AP114&gt;=AM$8, 0, AI114+STGY2[[#This Row],[RTN]]), AI114+STGY2[[#This Row],[RTN]]))</f>
        <v>0</v>
      </c>
      <c r="AJ115" s="19">
        <f>STGY2[[#This Row],[RTN-TL]]-STGY2[[#This Row],[INS-TL]]</f>
        <v>-100</v>
      </c>
      <c r="AK115" s="19">
        <f>IF(STGY2[[#This Row],[SNO]]=0,0,IF(AL$10, IF(STGY2[[#This Row],[INS]]=0, 0, AN114), AN114))</f>
        <v>0</v>
      </c>
      <c r="AL115" s="19">
        <f>STGY2[[#This Row],[INS]]</f>
        <v>0</v>
      </c>
      <c r="AM115" s="19">
        <f>IF(STGY2[[#This Row],[WrL]]="Loss", (STGY2[[#This Row],[INS]]*(1 + AP$8/100)), IF(STGY2[[#This Row],[WrL]]="Won", (0), 0))</f>
        <v>0</v>
      </c>
      <c r="AN115" s="19">
        <f>IF(STGY2[[#This Row],[WrL]]="Loss", (STGY2[[#This Row],[PAM]]+STGY2[[#This Row],[LOS-TEN]]), IF(STGY2[[#This Row],[WrL]]="Won", (STGY2[[#This Row],[INS]]), 0))</f>
        <v>0</v>
      </c>
      <c r="AO115" s="19">
        <f>STGY2[[#This Row],[PAPT]]/2</f>
        <v>0</v>
      </c>
      <c r="AP115" s="43">
        <f>IF(STGY2[[#This Row],[SNO]]=0,0,IF(AL$10, IF(STGY2[[#This Row],[INS-TL]]=0, 0, STGY2[[#This Row],[PFT]]/STGY2[[#This Row],[INS-TL]]%), STGY2[[#This Row],[PFT]]/STGY2[[#This Row],[INS-TL]]%))</f>
        <v>-100</v>
      </c>
      <c r="AS115" s="20"/>
      <c r="AT115" s="21"/>
      <c r="AZ115" s="22"/>
      <c r="BB115" s="48">
        <f t="shared" si="13"/>
        <v>100</v>
      </c>
      <c r="BC115" s="14"/>
      <c r="BD115" s="18">
        <f>IF(STGY3[[#This Row],[SNO]]=0,0,IF(STGY3[[#This Row],[SNO]]=1,BJ$8,IF(BL$10, IF(BP114&gt;=BM$8,0,IF(BP114=0,BJ$8,BO114)), BO114)))</f>
        <v>0</v>
      </c>
      <c r="BE115" s="19" t="str">
        <f>IF(MAIN_STGY[[#This Row],[RSLT]]="","", MAIN_STGY[[#This Row],[RSLT]])</f>
        <v/>
      </c>
      <c r="BF115" s="19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5" s="19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5" s="18">
        <f>IF(STGY3[[#This Row],[SNO]]=0,0,IF(BL$10, IF(BP114&gt;=BM$8, 0, STGY3[[#This Row],[INS]]+BH114), STGY3[[#This Row],[INS]]+BH114))</f>
        <v>100</v>
      </c>
      <c r="BI115" s="18">
        <f>IF(STGY3[[#This Row],[SNO]]=0,0,IF(BL$10, IF(BP114&gt;=BM$8, 0, BI114+STGY3[[#This Row],[RTN]]), BI114+STGY3[[#This Row],[RTN]]))</f>
        <v>0</v>
      </c>
      <c r="BJ115" s="19">
        <f>STGY3[[#This Row],[RTN-TL]]-STGY3[[#This Row],[INS-TL]]</f>
        <v>-100</v>
      </c>
      <c r="BK115" s="19">
        <f>IF(STGY3[[#This Row],[SNO]]=0,0,IF(BL$10, IF(STGY3[[#This Row],[INS]]=0, 0, BN114), BN114))</f>
        <v>0</v>
      </c>
      <c r="BL115" s="19">
        <f>STGY3[[#This Row],[INS]]</f>
        <v>0</v>
      </c>
      <c r="BM115" s="19">
        <f>IF(STGY3[[#This Row],[WrL]]="Loss", (STGY3[[#This Row],[INS]]*(1 + BP$8/100)), IF(STGY3[[#This Row],[WrL]]="Won", (0), 0))</f>
        <v>0</v>
      </c>
      <c r="BN115" s="19">
        <f>IF(STGY3[[#This Row],[WrL]]="Loss", (STGY3[[#This Row],[PAM]]+STGY3[[#This Row],[LOS-TEN]]), IF(STGY3[[#This Row],[WrL]]="Won", (STGY3[[#This Row],[INS]]), 0))</f>
        <v>0</v>
      </c>
      <c r="BO115" s="19">
        <f>STGY3[[#This Row],[PAPT]]/2</f>
        <v>0</v>
      </c>
      <c r="BP115" s="43">
        <f>IF(STGY3[[#This Row],[SNO]]=0,0,IF(BL$10, IF(STGY3[[#This Row],[INS-TL]]=0, 0, STGY3[[#This Row],[PFT]]/STGY3[[#This Row],[INS-TL]]%), STGY3[[#This Row],[PFT]]/STGY3[[#This Row],[INS-TL]]%))</f>
        <v>-100</v>
      </c>
      <c r="BS115" s="20"/>
      <c r="BT115" s="21"/>
      <c r="BZ115" s="22"/>
      <c r="CB115" s="48">
        <f t="shared" si="14"/>
        <v>100</v>
      </c>
      <c r="CC115" s="14"/>
      <c r="CD115" s="18">
        <f>IF(STGY4[[#This Row],[SNO]]=0,0,IF(STGY4[[#This Row],[SNO]]=1,CJ$8,IF(CL$10, IF(CP114&gt;=CM$8,0,IF(CP114=0,CJ$8,CO114)), CO114)))</f>
        <v>0</v>
      </c>
      <c r="CE115" s="19" t="str">
        <f>IF(MAIN_STGY[[#This Row],[RSLT]]="","", MAIN_STGY[[#This Row],[RSLT]])</f>
        <v/>
      </c>
      <c r="CF115" s="19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5" s="19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5" s="18">
        <f>IF(STGY4[[#This Row],[SNO]]=0,0,IF(CL$10, IF(CP114&gt;=CM$8, 0, STGY4[[#This Row],[INS]]+CH114), STGY4[[#This Row],[INS]]+CH114))</f>
        <v>100</v>
      </c>
      <c r="CI115" s="18">
        <f>IF(STGY4[[#This Row],[SNO]]=0,0,IF(CL$10, IF(CP114&gt;=CM$8, 0, CI114+STGY4[[#This Row],[RTN]]), CI114+STGY4[[#This Row],[RTN]]))</f>
        <v>0</v>
      </c>
      <c r="CJ115" s="19">
        <f>STGY4[[#This Row],[RTN-TL]]-STGY4[[#This Row],[INS-TL]]</f>
        <v>-100</v>
      </c>
      <c r="CK115" s="19">
        <f>IF(STGY4[[#This Row],[SNO]]=0,0,IF(CL$10, IF(STGY4[[#This Row],[INS]]=0, 0, CN114), CN114))</f>
        <v>0</v>
      </c>
      <c r="CL115" s="19">
        <f>STGY4[[#This Row],[INS]]</f>
        <v>0</v>
      </c>
      <c r="CM115" s="19">
        <f>IF(STGY4[[#This Row],[WrL]]="Loss", (STGY4[[#This Row],[INS]]*(1 + CP$8/100)), IF(STGY4[[#This Row],[WrL]]="Won", (0), 0))</f>
        <v>0</v>
      </c>
      <c r="CN115" s="19">
        <f>IF(STGY4[[#This Row],[WrL]]="Loss", (STGY4[[#This Row],[PAM]]+STGY4[[#This Row],[LOS-TEN]]), IF(STGY4[[#This Row],[WrL]]="Won", (STGY4[[#This Row],[INS]]), 0))</f>
        <v>0</v>
      </c>
      <c r="CO115" s="19">
        <f>STGY4[[#This Row],[PAPT]]/2</f>
        <v>0</v>
      </c>
      <c r="CP115" s="43">
        <f>IF(STGY4[[#This Row],[SNO]]=0,0,IF(CL$10, IF(STGY4[[#This Row],[INS-TL]]=0, 0, STGY4[[#This Row],[PFT]]/STGY4[[#This Row],[INS-TL]]%), STGY4[[#This Row],[PFT]]/STGY4[[#This Row],[INS-TL]]%))</f>
        <v>-100</v>
      </c>
      <c r="CS115" s="20"/>
      <c r="CT115" s="21"/>
      <c r="CZ115" s="22"/>
      <c r="DB115" s="48">
        <f t="shared" si="15"/>
        <v>100</v>
      </c>
      <c r="DC115" s="14"/>
      <c r="DD115" s="18">
        <f>IF(STGY5[[#This Row],[SNO]]=0,0,IF(STGY5[[#This Row],[SNO]]=1,DJ$8,IF(DL$10, IF(DP114&gt;=DM$8,0,IF(DP114=0,DJ$8,DO114)), DO114)))</f>
        <v>0</v>
      </c>
      <c r="DE115" s="19" t="str">
        <f>IF(MAIN_STGY[[#This Row],[RSLT]]="","", MAIN_STGY[[#This Row],[RSLT]])</f>
        <v/>
      </c>
      <c r="DF115" s="19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5" s="19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5" s="18">
        <f>IF(STGY5[[#This Row],[SNO]]=0,0,IF(DL$10, IF(DP114&gt;=DM$8, 0, STGY5[[#This Row],[INS]]+DH114), STGY5[[#This Row],[INS]]+DH114))</f>
        <v>100</v>
      </c>
      <c r="DI115" s="18">
        <f>IF(STGY5[[#This Row],[SNO]]=0,0,IF(DL$10, IF(DP114&gt;=DM$8, 0, DI114+STGY5[[#This Row],[RTN]]), DI114+STGY5[[#This Row],[RTN]]))</f>
        <v>0</v>
      </c>
      <c r="DJ115" s="19">
        <f>STGY5[[#This Row],[RTN-TL]]-STGY5[[#This Row],[INS-TL]]</f>
        <v>-100</v>
      </c>
      <c r="DK115" s="19">
        <f>IF(STGY5[[#This Row],[SNO]]=0,0,IF(DL$10, IF(STGY5[[#This Row],[INS]]=0, 0, DN114), DN114))</f>
        <v>0</v>
      </c>
      <c r="DL115" s="19">
        <f>STGY5[[#This Row],[INS]]</f>
        <v>0</v>
      </c>
      <c r="DM115" s="19">
        <f>IF(STGY5[[#This Row],[WrL]]="Loss", (STGY5[[#This Row],[INS]]*(1 + DP$8/100)), IF(STGY5[[#This Row],[WrL]]="Won", (0), 0))</f>
        <v>0</v>
      </c>
      <c r="DN115" s="19">
        <f>IF(STGY5[[#This Row],[WrL]]="Loss", (STGY5[[#This Row],[PAM]]+STGY5[[#This Row],[LOS-TEN]]), IF(STGY5[[#This Row],[WrL]]="Won", (STGY5[[#This Row],[INS]]), 0))</f>
        <v>0</v>
      </c>
      <c r="DO115" s="19">
        <f>STGY5[[#This Row],[PAPT]]/2</f>
        <v>0</v>
      </c>
      <c r="DP115" s="43">
        <f>IF(STGY5[[#This Row],[SNO]]=0,0,IF(DL$10, IF(STGY5[[#This Row],[INS-TL]]=0, 0, STGY5[[#This Row],[PFT]]/STGY5[[#This Row],[INS-TL]]%), STGY5[[#This Row],[PFT]]/STGY5[[#This Row],[INS-TL]]%))</f>
        <v>-100</v>
      </c>
      <c r="DS115" s="20"/>
      <c r="DT115" s="21"/>
      <c r="DZ115" s="22"/>
      <c r="EB115" s="48">
        <f t="shared" si="16"/>
        <v>100</v>
      </c>
      <c r="EC115" s="14"/>
      <c r="ED115" s="18">
        <f>IF(STGY6[[#This Row],[SNO]]=0,0,IF(STGY6[[#This Row],[SNO]]=1,EJ$8,IF(EL$10, IF(EP114&gt;=EM$8,0,IF(EP114=0,EJ$8,EO114)), EO114)))</f>
        <v>0</v>
      </c>
      <c r="EE115" s="19" t="str">
        <f>IF(MAIN_STGY[[#This Row],[RSLT]]="","", MAIN_STGY[[#This Row],[RSLT]])</f>
        <v/>
      </c>
      <c r="EF115" s="19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5" s="19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5" s="18">
        <f>IF(STGY6[[#This Row],[SNO]]=0,0,IF(EL$10, IF(EP114&gt;=EM$8, 0, STGY6[[#This Row],[INS]]+EH114), STGY6[[#This Row],[INS]]+EH114))</f>
        <v>100</v>
      </c>
      <c r="EI115" s="18">
        <f>IF(STGY6[[#This Row],[SNO]]=0,0,IF(EL$10, IF(EP114&gt;=EM$8, 0, EI114+STGY6[[#This Row],[RTN]]), EI114+STGY6[[#This Row],[RTN]]))</f>
        <v>0</v>
      </c>
      <c r="EJ115" s="19">
        <f>STGY6[[#This Row],[RTN-TL]]-STGY6[[#This Row],[INS-TL]]</f>
        <v>-100</v>
      </c>
      <c r="EK115" s="19">
        <f>IF(STGY6[[#This Row],[SNO]]=0,0,IF(EL$10, IF(STGY6[[#This Row],[INS]]=0, 0, EN114), EN114))</f>
        <v>0</v>
      </c>
      <c r="EL115" s="19">
        <f>STGY6[[#This Row],[INS]]</f>
        <v>0</v>
      </c>
      <c r="EM115" s="19">
        <f>IF(STGY6[[#This Row],[WrL]]="Loss", (STGY6[[#This Row],[INS]]*(1 + EP$8/100)), IF(STGY6[[#This Row],[WrL]]="Won", (0), 0))</f>
        <v>0</v>
      </c>
      <c r="EN115" s="19">
        <f>IF(STGY6[[#This Row],[WrL]]="Loss", (STGY6[[#This Row],[PAM]]+STGY6[[#This Row],[LOS-TEN]]), IF(STGY6[[#This Row],[WrL]]="Won", (STGY6[[#This Row],[INS]]), 0))</f>
        <v>0</v>
      </c>
      <c r="EO115" s="19">
        <f>STGY6[[#This Row],[PAPT]]/2</f>
        <v>0</v>
      </c>
      <c r="EP115" s="43">
        <f>IF(STGY6[[#This Row],[SNO]]=0,0,IF(EL$10, IF(STGY6[[#This Row],[INS-TL]]=0, 0, STGY6[[#This Row],[PFT]]/STGY6[[#This Row],[INS-TL]]%), STGY6[[#This Row],[PFT]]/STGY6[[#This Row],[INS-TL]]%))</f>
        <v>-100</v>
      </c>
      <c r="ES115" s="20"/>
      <c r="ET115" s="21"/>
      <c r="EZ115" s="22"/>
      <c r="FB115" s="48">
        <f t="shared" si="17"/>
        <v>100</v>
      </c>
      <c r="FC115" s="14"/>
      <c r="FD115" s="18">
        <f>IF(STGY7[[#This Row],[SNO]]=0,0,IF(STGY7[[#This Row],[SNO]]=1,FJ$8,IF(FL$10, IF(FP114&gt;=FM$8,0,IF(FP114=0,FJ$8,FO114)), FO114)))</f>
        <v>0</v>
      </c>
      <c r="FE115" s="19" t="str">
        <f>IF(MAIN_STGY[[#This Row],[RSLT]]="","", MAIN_STGY[[#This Row],[RSLT]])</f>
        <v/>
      </c>
      <c r="FF115" s="19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5" s="19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5" s="18">
        <f>IF(STGY7[[#This Row],[SNO]]=0,0,IF(FL$10, IF(FP114&gt;=FM$8, 0, STGY7[[#This Row],[INS]]+FH114), STGY7[[#This Row],[INS]]+FH114))</f>
        <v>100</v>
      </c>
      <c r="FI115" s="18">
        <f>IF(STGY7[[#This Row],[SNO]]=0,0,IF(FL$10, IF(FP114&gt;=FM$8, 0, FI114+STGY7[[#This Row],[RTN]]), FI114+STGY7[[#This Row],[RTN]]))</f>
        <v>0</v>
      </c>
      <c r="FJ115" s="19">
        <f>STGY7[[#This Row],[RTN-TL]]-STGY7[[#This Row],[INS-TL]]</f>
        <v>-100</v>
      </c>
      <c r="FK115" s="19">
        <f>IF(STGY7[[#This Row],[SNO]]=0,0,IF(FL$10, IF(STGY7[[#This Row],[INS]]=0, 0, FN114), FN114))</f>
        <v>0</v>
      </c>
      <c r="FL115" s="19">
        <f>STGY7[[#This Row],[INS]]</f>
        <v>0</v>
      </c>
      <c r="FM115" s="19">
        <f>IF(STGY7[[#This Row],[WrL]]="Loss", (STGY7[[#This Row],[INS]]*(1 + FP$8/100)), IF(STGY7[[#This Row],[WrL]]="Won", (0), 0))</f>
        <v>0</v>
      </c>
      <c r="FN115" s="19">
        <f>IF(STGY7[[#This Row],[WrL]]="Loss", (STGY7[[#This Row],[PAM]]+STGY7[[#This Row],[LOS-TEN]]), IF(STGY7[[#This Row],[WrL]]="Won", (STGY7[[#This Row],[INS]]), 0))</f>
        <v>0</v>
      </c>
      <c r="FO115" s="19">
        <f>STGY7[[#This Row],[PAPT]]/2</f>
        <v>0</v>
      </c>
      <c r="FP115" s="43">
        <f>IF(STGY7[[#This Row],[SNO]]=0,0,IF(FL$10, IF(STGY7[[#This Row],[INS-TL]]=0, 0, STGY7[[#This Row],[PFT]]/STGY7[[#This Row],[INS-TL]]%), STGY7[[#This Row],[PFT]]/STGY7[[#This Row],[INS-TL]]%))</f>
        <v>-100</v>
      </c>
      <c r="FS115" s="20"/>
      <c r="FT115" s="21"/>
      <c r="FZ115" s="22"/>
      <c r="GB115" s="48">
        <f t="shared" si="18"/>
        <v>100</v>
      </c>
      <c r="GC115" s="14"/>
      <c r="GD115" s="18">
        <f>IF(STGY8[[#This Row],[SNO]]=0,0,IF(STGY8[[#This Row],[SNO]]=1,GJ$8,IF(GL$10, IF(GP114&gt;=GM$8,0,IF(GP114=0,GJ$8,GO114)), GO114)))</f>
        <v>0</v>
      </c>
      <c r="GE115" s="19" t="str">
        <f>IF(MAIN_STGY[[#This Row],[RSLT]]="","", MAIN_STGY[[#This Row],[RSLT]])</f>
        <v/>
      </c>
      <c r="GF115" s="19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5" s="19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5" s="18">
        <f>IF(STGY8[[#This Row],[SNO]]=0,0,IF(GL$10, IF(GP114&gt;=GM$8, 0, STGY8[[#This Row],[INS]]+GH114), STGY8[[#This Row],[INS]]+GH114))</f>
        <v>100</v>
      </c>
      <c r="GI115" s="18">
        <f>IF(STGY8[[#This Row],[SNO]]=0,0,IF(GL$10, IF(GP114&gt;=GM$8, 0, GI114+STGY8[[#This Row],[RTN]]), GI114+STGY8[[#This Row],[RTN]]))</f>
        <v>0</v>
      </c>
      <c r="GJ115" s="19">
        <f>STGY8[[#This Row],[RTN-TL]]-STGY8[[#This Row],[INS-TL]]</f>
        <v>-100</v>
      </c>
      <c r="GK115" s="19">
        <f>IF(STGY8[[#This Row],[SNO]]=0,0,IF(GL$10, IF(STGY8[[#This Row],[INS]]=0, 0, GN114), GN114))</f>
        <v>0</v>
      </c>
      <c r="GL115" s="19">
        <f>STGY8[[#This Row],[INS]]</f>
        <v>0</v>
      </c>
      <c r="GM115" s="19">
        <f>IF(STGY8[[#This Row],[WrL]]="Loss", (STGY8[[#This Row],[INS]]*(1 + GP$8/100)), IF(STGY8[[#This Row],[WrL]]="Won", (0), 0))</f>
        <v>0</v>
      </c>
      <c r="GN115" s="19">
        <f>IF(STGY8[[#This Row],[WrL]]="Loss", (STGY8[[#This Row],[PAM]]+STGY8[[#This Row],[LOS-TEN]]), IF(STGY8[[#This Row],[WrL]]="Won", (STGY8[[#This Row],[INS]]), 0))</f>
        <v>0</v>
      </c>
      <c r="GO115" s="19">
        <f>STGY8[[#This Row],[PAPT]]/2</f>
        <v>0</v>
      </c>
      <c r="GP115" s="43">
        <f>IF(STGY8[[#This Row],[SNO]]=0,0,IF(GL$10, IF(STGY8[[#This Row],[INS-TL]]=0, 0, STGY8[[#This Row],[PFT]]/STGY8[[#This Row],[INS-TL]]%), STGY8[[#This Row],[PFT]]/STGY8[[#This Row],[INS-TL]]%))</f>
        <v>-100</v>
      </c>
      <c r="GS115" s="20"/>
      <c r="GT115" s="21"/>
      <c r="GZ115" s="22"/>
      <c r="HB115" s="48">
        <f t="shared" si="19"/>
        <v>100</v>
      </c>
      <c r="HC115" s="14"/>
      <c r="HD115" s="18">
        <f>IF(STGY9[[#This Row],[SNO]]=0,0,IF(STGY9[[#This Row],[SNO]]=1,HJ$8,IF(HL$10, IF(HP114&gt;=HM$8,0,IF(HP114=0,HJ$8,HO114)), HO114)))</f>
        <v>0</v>
      </c>
      <c r="HE115" s="19" t="str">
        <f>IF(MAIN_STGY[[#This Row],[RSLT]]="","", MAIN_STGY[[#This Row],[RSLT]])</f>
        <v/>
      </c>
      <c r="HF115" s="19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5" s="19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5" s="18">
        <f>IF(STGY9[[#This Row],[SNO]]=0,0,IF(HL$10, IF(HP114&gt;=HM$8, 0, STGY9[[#This Row],[INS]]+HH114), STGY9[[#This Row],[INS]]+HH114))</f>
        <v>100</v>
      </c>
      <c r="HI115" s="18">
        <f>IF(STGY9[[#This Row],[SNO]]=0,0,IF(HL$10, IF(HP114&gt;=HM$8, 0, HI114+STGY9[[#This Row],[RTN]]), HI114+STGY9[[#This Row],[RTN]]))</f>
        <v>0</v>
      </c>
      <c r="HJ115" s="19">
        <f>STGY9[[#This Row],[RTN-TL]]-STGY9[[#This Row],[INS-TL]]</f>
        <v>-100</v>
      </c>
      <c r="HK115" s="19">
        <f>IF(STGY9[[#This Row],[SNO]]=0,0,IF(HL$10, IF(STGY9[[#This Row],[INS]]=0, 0, HN114), HN114))</f>
        <v>0</v>
      </c>
      <c r="HL115" s="19">
        <f>STGY9[[#This Row],[INS]]</f>
        <v>0</v>
      </c>
      <c r="HM115" s="19">
        <f>IF(STGY9[[#This Row],[WrL]]="Loss", (STGY9[[#This Row],[INS]]*(1 + HP$8/100)), IF(STGY9[[#This Row],[WrL]]="Won", (0), 0))</f>
        <v>0</v>
      </c>
      <c r="HN115" s="19">
        <f>IF(STGY9[[#This Row],[WrL]]="Loss", (STGY9[[#This Row],[PAM]]+STGY9[[#This Row],[LOS-TEN]]), IF(STGY9[[#This Row],[WrL]]="Won", (STGY9[[#This Row],[INS]]), 0))</f>
        <v>0</v>
      </c>
      <c r="HO115" s="19">
        <f>STGY9[[#This Row],[PAPT]]/2</f>
        <v>0</v>
      </c>
      <c r="HP115" s="43">
        <f>IF(STGY9[[#This Row],[SNO]]=0,0,IF(HL$10, IF(STGY9[[#This Row],[INS-TL]]=0, 0, STGY9[[#This Row],[PFT]]/STGY9[[#This Row],[INS-TL]]%), STGY9[[#This Row],[PFT]]/STGY9[[#This Row],[INS-TL]]%))</f>
        <v>-100</v>
      </c>
      <c r="HS115" s="20"/>
      <c r="HT115" s="21"/>
      <c r="HZ115" s="22"/>
      <c r="IB115" s="48">
        <f t="shared" si="20"/>
        <v>100</v>
      </c>
      <c r="IC115" s="14"/>
      <c r="ID115" s="18">
        <f>IF(STGY10[[#This Row],[SNO]]=0,0,IF(STGY10[[#This Row],[SNO]]=1,IJ$8,IF(IL$10, IF(IP114&gt;=IM$8,0,IF(IP114=0,IJ$8,IO114)), IO114)))</f>
        <v>0</v>
      </c>
      <c r="IE115" s="19" t="str">
        <f>IF(MAIN_STGY[[#This Row],[RSLT]]="","", MAIN_STGY[[#This Row],[RSLT]])</f>
        <v/>
      </c>
      <c r="IF115" s="19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5" s="19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5" s="18">
        <f>IF(STGY10[[#This Row],[SNO]]=0,0,IF(IL$10, IF(IP114&gt;=IM$8, 0, STGY10[[#This Row],[INS]]+IH114), STGY10[[#This Row],[INS]]+IH114))</f>
        <v>100</v>
      </c>
      <c r="II115" s="18">
        <f>IF(STGY10[[#This Row],[SNO]]=0,0,IF(IL$10, IF(IP114&gt;=IM$8, 0, II114+STGY10[[#This Row],[RTN]]), II114+STGY10[[#This Row],[RTN]]))</f>
        <v>0</v>
      </c>
      <c r="IJ115" s="19">
        <f>STGY10[[#This Row],[RTN-TL]]-STGY10[[#This Row],[INS-TL]]</f>
        <v>-100</v>
      </c>
      <c r="IK115" s="19">
        <f>IF(STGY10[[#This Row],[SNO]]=0,0,IF(IL$10, IF(STGY10[[#This Row],[INS]]=0, 0, IN114), IN114))</f>
        <v>0</v>
      </c>
      <c r="IL115" s="19">
        <f>STGY10[[#This Row],[INS]]</f>
        <v>0</v>
      </c>
      <c r="IM115" s="19">
        <f>IF(STGY10[[#This Row],[WrL]]="Loss", (STGY10[[#This Row],[INS]]*(1 + IP$8/100)), IF(STGY10[[#This Row],[WrL]]="Won", (0), 0))</f>
        <v>0</v>
      </c>
      <c r="IN115" s="19">
        <f>IF(STGY10[[#This Row],[WrL]]="Loss", (STGY10[[#This Row],[PAM]]+STGY10[[#This Row],[LOS-TEN]]), IF(STGY10[[#This Row],[WrL]]="Won", (STGY10[[#This Row],[INS]]), 0))</f>
        <v>0</v>
      </c>
      <c r="IO115" s="19">
        <f>STGY10[[#This Row],[PAPT]]/2</f>
        <v>0</v>
      </c>
      <c r="IP115" s="43">
        <f>IF(STGY10[[#This Row],[SNO]]=0,0,IF(IL$10, IF(STGY10[[#This Row],[INS-TL]]=0, 0, STGY10[[#This Row],[PFT]]/STGY10[[#This Row],[INS-TL]]%), STGY10[[#This Row],[PFT]]/STGY10[[#This Row],[INS-TL]]%))</f>
        <v>-100</v>
      </c>
      <c r="IS115" s="20"/>
      <c r="IT115" s="21"/>
      <c r="IZ115" s="22"/>
    </row>
    <row r="116" spans="2:260" ht="15.65" x14ac:dyDescent="0.3">
      <c r="B116" s="89">
        <f t="shared" ref="B116:B147" si="21">IF(B115="SNO",0,B115+1)</f>
        <v>101</v>
      </c>
      <c r="C116" s="49"/>
      <c r="D116" s="18">
        <f>IF(MAIN_STGY[[#This Row],[SNO]]=0,0,IF(MAIN_STGY[[#This Row],[SNO]]=1,J$8,IF(L$10, IF(P115&gt;=M$8,0,IF(P115=0,J$8,O115)), O115)))</f>
        <v>0</v>
      </c>
      <c r="E116" s="12"/>
      <c r="F11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6" s="18">
        <f>IF(MAIN_STGY[[#This Row],[SNO]]=0,0,IF(L$10, IF(P115&gt;=M$8, 0, MAIN_STGY[[#This Row],[INS]]+H115), MAIN_STGY[[#This Row],[INS]]+H115))</f>
        <v>100</v>
      </c>
      <c r="I116" s="18">
        <f>IF(MAIN_STGY[[#This Row],[SNO]]=0,0,IF(L$10, IF(P115&gt;=M$8, 0, I115+MAIN_STGY[[#This Row],[RTN]]), I115+MAIN_STGY[[#This Row],[RTN]]))</f>
        <v>0</v>
      </c>
      <c r="J116" s="18">
        <f>MAIN_STGY[[#This Row],[RTN-TL]]-MAIN_STGY[[#This Row],[INS-TL]]</f>
        <v>-100</v>
      </c>
      <c r="K116" s="18">
        <f>IF(MAIN_STGY[[#This Row],[SNO]]=0,0,IF(L$10, IF(MAIN_STGY[[#This Row],[INS]]=0, 0, N115), N115))</f>
        <v>0</v>
      </c>
      <c r="L116" s="18">
        <f>MAIN_STGY[[#This Row],[INS]]</f>
        <v>0</v>
      </c>
      <c r="M116" s="18">
        <f>IF(MAIN_STGY[[#This Row],[WrL]]="Loss", (MAIN_STGY[[#This Row],[INS]]*(1 + P$8/100)), IF(MAIN_STGY[[#This Row],[WrL]]="Won", (0), 0))</f>
        <v>0</v>
      </c>
      <c r="N116" s="18">
        <f>IF(MAIN_STGY[[#This Row],[WrL]]="Loss", (MAIN_STGY[[#This Row],[PAM]]+MAIN_STGY[[#This Row],[LOS-TEN]]), IF(MAIN_STGY[[#This Row],[WrL]]="Won", (MAIN_STGY[[#This Row],[INS]]), 0))</f>
        <v>0</v>
      </c>
      <c r="O116" s="18">
        <f>MAIN_STGY[[#This Row],[PAPT]]/2</f>
        <v>0</v>
      </c>
      <c r="P11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6" s="47" t="str">
        <v>Strategy 03</v>
      </c>
      <c r="S116" s="86">
        <v>0</v>
      </c>
      <c r="T116" s="87">
        <v>100</v>
      </c>
      <c r="U116" s="85"/>
      <c r="V116" s="44"/>
      <c r="W116" s="55"/>
      <c r="X116" s="44"/>
      <c r="Z116" s="22"/>
      <c r="AB116" s="42">
        <f t="shared" si="12"/>
        <v>101</v>
      </c>
      <c r="AC116" s="49"/>
      <c r="AD116" s="18">
        <f>IF(STGY2[[#This Row],[SNO]]=0,0,IF(STGY2[[#This Row],[SNO]]=1,AJ$8,IF(AL$10, IF(AP115&gt;=AM$8,0,IF(AP115=0,AJ$8,AO115)), AO115)))</f>
        <v>0</v>
      </c>
      <c r="AE116" s="18" t="str">
        <f>IF(MAIN_STGY[[#This Row],[RSLT]]="","", MAIN_STGY[[#This Row],[RSLT]])</f>
        <v/>
      </c>
      <c r="AF11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6" s="18">
        <f>IF(STGY2[[#This Row],[SNO]]=0,0,IF(AL$10, IF(AP115&gt;=AM$8, 0, STGY2[[#This Row],[INS]]+AH115), STGY2[[#This Row],[INS]]+AH115))</f>
        <v>100</v>
      </c>
      <c r="AI116" s="18">
        <f>IF(STGY2[[#This Row],[SNO]]=0,0,IF(AL$10, IF(AP115&gt;=AM$8, 0, AI115+STGY2[[#This Row],[RTN]]), AI115+STGY2[[#This Row],[RTN]]))</f>
        <v>0</v>
      </c>
      <c r="AJ116" s="18">
        <f>STGY2[[#This Row],[RTN-TL]]-STGY2[[#This Row],[INS-TL]]</f>
        <v>-100</v>
      </c>
      <c r="AK116" s="18">
        <f>IF(STGY2[[#This Row],[SNO]]=0,0,IF(AL$10, IF(STGY2[[#This Row],[INS]]=0, 0, AN115), AN115))</f>
        <v>0</v>
      </c>
      <c r="AL116" s="18">
        <f>STGY2[[#This Row],[INS]]</f>
        <v>0</v>
      </c>
      <c r="AM116" s="18">
        <f>IF(STGY2[[#This Row],[WrL]]="Loss", (STGY2[[#This Row],[INS]]*(1 + AP$8/100)), IF(STGY2[[#This Row],[WrL]]="Won", (0), 0))</f>
        <v>0</v>
      </c>
      <c r="AN116" s="18">
        <f>IF(STGY2[[#This Row],[WrL]]="Loss", (STGY2[[#This Row],[PAM]]+STGY2[[#This Row],[LOS-TEN]]), IF(STGY2[[#This Row],[WrL]]="Won", (STGY2[[#This Row],[INS]]), 0))</f>
        <v>0</v>
      </c>
      <c r="AO116" s="18">
        <f>STGY2[[#This Row],[PAPT]]/2</f>
        <v>0</v>
      </c>
      <c r="AP116" s="43">
        <f>IF(STGY2[[#This Row],[SNO]]=0,0,IF(AL$10, IF(STGY2[[#This Row],[INS-TL]]=0, 0, STGY2[[#This Row],[PFT]]/STGY2[[#This Row],[INS-TL]]%), STGY2[[#This Row],[PFT]]/STGY2[[#This Row],[INS-TL]]%))</f>
        <v>-100</v>
      </c>
      <c r="AS116" s="20"/>
      <c r="AT116" s="21"/>
      <c r="AZ116" s="22"/>
      <c r="BB116" s="42">
        <f t="shared" si="13"/>
        <v>101</v>
      </c>
      <c r="BC116" s="49"/>
      <c r="BD116" s="18">
        <f>IF(STGY3[[#This Row],[SNO]]=0,0,IF(STGY3[[#This Row],[SNO]]=1,BJ$8,IF(BL$10, IF(BP115&gt;=BM$8,0,IF(BP115=0,BJ$8,BO115)), BO115)))</f>
        <v>0</v>
      </c>
      <c r="BE116" s="18" t="str">
        <f>IF(MAIN_STGY[[#This Row],[RSLT]]="","", MAIN_STGY[[#This Row],[RSLT]])</f>
        <v/>
      </c>
      <c r="BF11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6" s="18">
        <f>IF(STGY3[[#This Row],[SNO]]=0,0,IF(BL$10, IF(BP115&gt;=BM$8, 0, STGY3[[#This Row],[INS]]+BH115), STGY3[[#This Row],[INS]]+BH115))</f>
        <v>100</v>
      </c>
      <c r="BI116" s="18">
        <f>IF(STGY3[[#This Row],[SNO]]=0,0,IF(BL$10, IF(BP115&gt;=BM$8, 0, BI115+STGY3[[#This Row],[RTN]]), BI115+STGY3[[#This Row],[RTN]]))</f>
        <v>0</v>
      </c>
      <c r="BJ116" s="18">
        <f>STGY3[[#This Row],[RTN-TL]]-STGY3[[#This Row],[INS-TL]]</f>
        <v>-100</v>
      </c>
      <c r="BK116" s="18">
        <f>IF(STGY3[[#This Row],[SNO]]=0,0,IF(BL$10, IF(STGY3[[#This Row],[INS]]=0, 0, BN115), BN115))</f>
        <v>0</v>
      </c>
      <c r="BL116" s="18">
        <f>STGY3[[#This Row],[INS]]</f>
        <v>0</v>
      </c>
      <c r="BM116" s="18">
        <f>IF(STGY3[[#This Row],[WrL]]="Loss", (STGY3[[#This Row],[INS]]*(1 + BP$8/100)), IF(STGY3[[#This Row],[WrL]]="Won", (0), 0))</f>
        <v>0</v>
      </c>
      <c r="BN116" s="18">
        <f>IF(STGY3[[#This Row],[WrL]]="Loss", (STGY3[[#This Row],[PAM]]+STGY3[[#This Row],[LOS-TEN]]), IF(STGY3[[#This Row],[WrL]]="Won", (STGY3[[#This Row],[INS]]), 0))</f>
        <v>0</v>
      </c>
      <c r="BO116" s="18">
        <f>STGY3[[#This Row],[PAPT]]/2</f>
        <v>0</v>
      </c>
      <c r="BP116" s="43">
        <f>IF(STGY3[[#This Row],[SNO]]=0,0,IF(BL$10, IF(STGY3[[#This Row],[INS-TL]]=0, 0, STGY3[[#This Row],[PFT]]/STGY3[[#This Row],[INS-TL]]%), STGY3[[#This Row],[PFT]]/STGY3[[#This Row],[INS-TL]]%))</f>
        <v>-100</v>
      </c>
      <c r="BS116" s="20"/>
      <c r="BT116" s="21"/>
      <c r="BZ116" s="22"/>
      <c r="CB116" s="42">
        <f t="shared" si="14"/>
        <v>101</v>
      </c>
      <c r="CC116" s="49"/>
      <c r="CD116" s="18">
        <f>IF(STGY4[[#This Row],[SNO]]=0,0,IF(STGY4[[#This Row],[SNO]]=1,CJ$8,IF(CL$10, IF(CP115&gt;=CM$8,0,IF(CP115=0,CJ$8,CO115)), CO115)))</f>
        <v>0</v>
      </c>
      <c r="CE116" s="18" t="str">
        <f>IF(MAIN_STGY[[#This Row],[RSLT]]="","", MAIN_STGY[[#This Row],[RSLT]])</f>
        <v/>
      </c>
      <c r="CF11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6" s="18">
        <f>IF(STGY4[[#This Row],[SNO]]=0,0,IF(CL$10, IF(CP115&gt;=CM$8, 0, STGY4[[#This Row],[INS]]+CH115), STGY4[[#This Row],[INS]]+CH115))</f>
        <v>100</v>
      </c>
      <c r="CI116" s="18">
        <f>IF(STGY4[[#This Row],[SNO]]=0,0,IF(CL$10, IF(CP115&gt;=CM$8, 0, CI115+STGY4[[#This Row],[RTN]]), CI115+STGY4[[#This Row],[RTN]]))</f>
        <v>0</v>
      </c>
      <c r="CJ116" s="18">
        <f>STGY4[[#This Row],[RTN-TL]]-STGY4[[#This Row],[INS-TL]]</f>
        <v>-100</v>
      </c>
      <c r="CK116" s="18">
        <f>IF(STGY4[[#This Row],[SNO]]=0,0,IF(CL$10, IF(STGY4[[#This Row],[INS]]=0, 0, CN115), CN115))</f>
        <v>0</v>
      </c>
      <c r="CL116" s="18">
        <f>STGY4[[#This Row],[INS]]</f>
        <v>0</v>
      </c>
      <c r="CM116" s="18">
        <f>IF(STGY4[[#This Row],[WrL]]="Loss", (STGY4[[#This Row],[INS]]*(1 + CP$8/100)), IF(STGY4[[#This Row],[WrL]]="Won", (0), 0))</f>
        <v>0</v>
      </c>
      <c r="CN116" s="18">
        <f>IF(STGY4[[#This Row],[WrL]]="Loss", (STGY4[[#This Row],[PAM]]+STGY4[[#This Row],[LOS-TEN]]), IF(STGY4[[#This Row],[WrL]]="Won", (STGY4[[#This Row],[INS]]), 0))</f>
        <v>0</v>
      </c>
      <c r="CO116" s="18">
        <f>STGY4[[#This Row],[PAPT]]/2</f>
        <v>0</v>
      </c>
      <c r="CP116" s="43">
        <f>IF(STGY4[[#This Row],[SNO]]=0,0,IF(CL$10, IF(STGY4[[#This Row],[INS-TL]]=0, 0, STGY4[[#This Row],[PFT]]/STGY4[[#This Row],[INS-TL]]%), STGY4[[#This Row],[PFT]]/STGY4[[#This Row],[INS-TL]]%))</f>
        <v>-100</v>
      </c>
      <c r="CS116" s="20"/>
      <c r="CT116" s="21"/>
      <c r="CZ116" s="22"/>
      <c r="DB116" s="42">
        <f t="shared" si="15"/>
        <v>101</v>
      </c>
      <c r="DC116" s="49"/>
      <c r="DD116" s="18">
        <f>IF(STGY5[[#This Row],[SNO]]=0,0,IF(STGY5[[#This Row],[SNO]]=1,DJ$8,IF(DL$10, IF(DP115&gt;=DM$8,0,IF(DP115=0,DJ$8,DO115)), DO115)))</f>
        <v>0</v>
      </c>
      <c r="DE116" s="18" t="str">
        <f>IF(MAIN_STGY[[#This Row],[RSLT]]="","", MAIN_STGY[[#This Row],[RSLT]])</f>
        <v/>
      </c>
      <c r="DF11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6" s="18">
        <f>IF(STGY5[[#This Row],[SNO]]=0,0,IF(DL$10, IF(DP115&gt;=DM$8, 0, STGY5[[#This Row],[INS]]+DH115), STGY5[[#This Row],[INS]]+DH115))</f>
        <v>100</v>
      </c>
      <c r="DI116" s="18">
        <f>IF(STGY5[[#This Row],[SNO]]=0,0,IF(DL$10, IF(DP115&gt;=DM$8, 0, DI115+STGY5[[#This Row],[RTN]]), DI115+STGY5[[#This Row],[RTN]]))</f>
        <v>0</v>
      </c>
      <c r="DJ116" s="18">
        <f>STGY5[[#This Row],[RTN-TL]]-STGY5[[#This Row],[INS-TL]]</f>
        <v>-100</v>
      </c>
      <c r="DK116" s="18">
        <f>IF(STGY5[[#This Row],[SNO]]=0,0,IF(DL$10, IF(STGY5[[#This Row],[INS]]=0, 0, DN115), DN115))</f>
        <v>0</v>
      </c>
      <c r="DL116" s="18">
        <f>STGY5[[#This Row],[INS]]</f>
        <v>0</v>
      </c>
      <c r="DM116" s="18">
        <f>IF(STGY5[[#This Row],[WrL]]="Loss", (STGY5[[#This Row],[INS]]*(1 + DP$8/100)), IF(STGY5[[#This Row],[WrL]]="Won", (0), 0))</f>
        <v>0</v>
      </c>
      <c r="DN116" s="18">
        <f>IF(STGY5[[#This Row],[WrL]]="Loss", (STGY5[[#This Row],[PAM]]+STGY5[[#This Row],[LOS-TEN]]), IF(STGY5[[#This Row],[WrL]]="Won", (STGY5[[#This Row],[INS]]), 0))</f>
        <v>0</v>
      </c>
      <c r="DO116" s="18">
        <f>STGY5[[#This Row],[PAPT]]/2</f>
        <v>0</v>
      </c>
      <c r="DP116" s="43">
        <f>IF(STGY5[[#This Row],[SNO]]=0,0,IF(DL$10, IF(STGY5[[#This Row],[INS-TL]]=0, 0, STGY5[[#This Row],[PFT]]/STGY5[[#This Row],[INS-TL]]%), STGY5[[#This Row],[PFT]]/STGY5[[#This Row],[INS-TL]]%))</f>
        <v>-100</v>
      </c>
      <c r="DS116" s="20"/>
      <c r="DT116" s="21"/>
      <c r="DZ116" s="22"/>
      <c r="EB116" s="42">
        <f t="shared" si="16"/>
        <v>101</v>
      </c>
      <c r="EC116" s="49"/>
      <c r="ED116" s="18">
        <f>IF(STGY6[[#This Row],[SNO]]=0,0,IF(STGY6[[#This Row],[SNO]]=1,EJ$8,IF(EL$10, IF(EP115&gt;=EM$8,0,IF(EP115=0,EJ$8,EO115)), EO115)))</f>
        <v>0</v>
      </c>
      <c r="EE116" s="18" t="str">
        <f>IF(MAIN_STGY[[#This Row],[RSLT]]="","", MAIN_STGY[[#This Row],[RSLT]])</f>
        <v/>
      </c>
      <c r="EF11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6" s="18">
        <f>IF(STGY6[[#This Row],[SNO]]=0,0,IF(EL$10, IF(EP115&gt;=EM$8, 0, STGY6[[#This Row],[INS]]+EH115), STGY6[[#This Row],[INS]]+EH115))</f>
        <v>100</v>
      </c>
      <c r="EI116" s="18">
        <f>IF(STGY6[[#This Row],[SNO]]=0,0,IF(EL$10, IF(EP115&gt;=EM$8, 0, EI115+STGY6[[#This Row],[RTN]]), EI115+STGY6[[#This Row],[RTN]]))</f>
        <v>0</v>
      </c>
      <c r="EJ116" s="18">
        <f>STGY6[[#This Row],[RTN-TL]]-STGY6[[#This Row],[INS-TL]]</f>
        <v>-100</v>
      </c>
      <c r="EK116" s="18">
        <f>IF(STGY6[[#This Row],[SNO]]=0,0,IF(EL$10, IF(STGY6[[#This Row],[INS]]=0, 0, EN115), EN115))</f>
        <v>0</v>
      </c>
      <c r="EL116" s="18">
        <f>STGY6[[#This Row],[INS]]</f>
        <v>0</v>
      </c>
      <c r="EM116" s="18">
        <f>IF(STGY6[[#This Row],[WrL]]="Loss", (STGY6[[#This Row],[INS]]*(1 + EP$8/100)), IF(STGY6[[#This Row],[WrL]]="Won", (0), 0))</f>
        <v>0</v>
      </c>
      <c r="EN116" s="18">
        <f>IF(STGY6[[#This Row],[WrL]]="Loss", (STGY6[[#This Row],[PAM]]+STGY6[[#This Row],[LOS-TEN]]), IF(STGY6[[#This Row],[WrL]]="Won", (STGY6[[#This Row],[INS]]), 0))</f>
        <v>0</v>
      </c>
      <c r="EO116" s="18">
        <f>STGY6[[#This Row],[PAPT]]/2</f>
        <v>0</v>
      </c>
      <c r="EP116" s="43">
        <f>IF(STGY6[[#This Row],[SNO]]=0,0,IF(EL$10, IF(STGY6[[#This Row],[INS-TL]]=0, 0, STGY6[[#This Row],[PFT]]/STGY6[[#This Row],[INS-TL]]%), STGY6[[#This Row],[PFT]]/STGY6[[#This Row],[INS-TL]]%))</f>
        <v>-100</v>
      </c>
      <c r="ES116" s="20"/>
      <c r="ET116" s="21"/>
      <c r="EZ116" s="22"/>
      <c r="FB116" s="42">
        <f t="shared" si="17"/>
        <v>101</v>
      </c>
      <c r="FC116" s="49"/>
      <c r="FD116" s="18">
        <f>IF(STGY7[[#This Row],[SNO]]=0,0,IF(STGY7[[#This Row],[SNO]]=1,FJ$8,IF(FL$10, IF(FP115&gt;=FM$8,0,IF(FP115=0,FJ$8,FO115)), FO115)))</f>
        <v>0</v>
      </c>
      <c r="FE116" s="18" t="str">
        <f>IF(MAIN_STGY[[#This Row],[RSLT]]="","", MAIN_STGY[[#This Row],[RSLT]])</f>
        <v/>
      </c>
      <c r="FF11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6" s="18">
        <f>IF(STGY7[[#This Row],[SNO]]=0,0,IF(FL$10, IF(FP115&gt;=FM$8, 0, STGY7[[#This Row],[INS]]+FH115), STGY7[[#This Row],[INS]]+FH115))</f>
        <v>100</v>
      </c>
      <c r="FI116" s="18">
        <f>IF(STGY7[[#This Row],[SNO]]=0,0,IF(FL$10, IF(FP115&gt;=FM$8, 0, FI115+STGY7[[#This Row],[RTN]]), FI115+STGY7[[#This Row],[RTN]]))</f>
        <v>0</v>
      </c>
      <c r="FJ116" s="18">
        <f>STGY7[[#This Row],[RTN-TL]]-STGY7[[#This Row],[INS-TL]]</f>
        <v>-100</v>
      </c>
      <c r="FK116" s="18">
        <f>IF(STGY7[[#This Row],[SNO]]=0,0,IF(FL$10, IF(STGY7[[#This Row],[INS]]=0, 0, FN115), FN115))</f>
        <v>0</v>
      </c>
      <c r="FL116" s="18">
        <f>STGY7[[#This Row],[INS]]</f>
        <v>0</v>
      </c>
      <c r="FM116" s="18">
        <f>IF(STGY7[[#This Row],[WrL]]="Loss", (STGY7[[#This Row],[INS]]*(1 + FP$8/100)), IF(STGY7[[#This Row],[WrL]]="Won", (0), 0))</f>
        <v>0</v>
      </c>
      <c r="FN116" s="18">
        <f>IF(STGY7[[#This Row],[WrL]]="Loss", (STGY7[[#This Row],[PAM]]+STGY7[[#This Row],[LOS-TEN]]), IF(STGY7[[#This Row],[WrL]]="Won", (STGY7[[#This Row],[INS]]), 0))</f>
        <v>0</v>
      </c>
      <c r="FO116" s="18">
        <f>STGY7[[#This Row],[PAPT]]/2</f>
        <v>0</v>
      </c>
      <c r="FP116" s="43">
        <f>IF(STGY7[[#This Row],[SNO]]=0,0,IF(FL$10, IF(STGY7[[#This Row],[INS-TL]]=0, 0, STGY7[[#This Row],[PFT]]/STGY7[[#This Row],[INS-TL]]%), STGY7[[#This Row],[PFT]]/STGY7[[#This Row],[INS-TL]]%))</f>
        <v>-100</v>
      </c>
      <c r="FS116" s="20"/>
      <c r="FT116" s="21"/>
      <c r="FZ116" s="22"/>
      <c r="GB116" s="42">
        <f t="shared" si="18"/>
        <v>101</v>
      </c>
      <c r="GC116" s="49"/>
      <c r="GD116" s="18">
        <f>IF(STGY8[[#This Row],[SNO]]=0,0,IF(STGY8[[#This Row],[SNO]]=1,GJ$8,IF(GL$10, IF(GP115&gt;=GM$8,0,IF(GP115=0,GJ$8,GO115)), GO115)))</f>
        <v>0</v>
      </c>
      <c r="GE116" s="18" t="str">
        <f>IF(MAIN_STGY[[#This Row],[RSLT]]="","", MAIN_STGY[[#This Row],[RSLT]])</f>
        <v/>
      </c>
      <c r="GF11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6" s="18">
        <f>IF(STGY8[[#This Row],[SNO]]=0,0,IF(GL$10, IF(GP115&gt;=GM$8, 0, STGY8[[#This Row],[INS]]+GH115), STGY8[[#This Row],[INS]]+GH115))</f>
        <v>100</v>
      </c>
      <c r="GI116" s="18">
        <f>IF(STGY8[[#This Row],[SNO]]=0,0,IF(GL$10, IF(GP115&gt;=GM$8, 0, GI115+STGY8[[#This Row],[RTN]]), GI115+STGY8[[#This Row],[RTN]]))</f>
        <v>0</v>
      </c>
      <c r="GJ116" s="18">
        <f>STGY8[[#This Row],[RTN-TL]]-STGY8[[#This Row],[INS-TL]]</f>
        <v>-100</v>
      </c>
      <c r="GK116" s="18">
        <f>IF(STGY8[[#This Row],[SNO]]=0,0,IF(GL$10, IF(STGY8[[#This Row],[INS]]=0, 0, GN115), GN115))</f>
        <v>0</v>
      </c>
      <c r="GL116" s="18">
        <f>STGY8[[#This Row],[INS]]</f>
        <v>0</v>
      </c>
      <c r="GM116" s="18">
        <f>IF(STGY8[[#This Row],[WrL]]="Loss", (STGY8[[#This Row],[INS]]*(1 + GP$8/100)), IF(STGY8[[#This Row],[WrL]]="Won", (0), 0))</f>
        <v>0</v>
      </c>
      <c r="GN116" s="18">
        <f>IF(STGY8[[#This Row],[WrL]]="Loss", (STGY8[[#This Row],[PAM]]+STGY8[[#This Row],[LOS-TEN]]), IF(STGY8[[#This Row],[WrL]]="Won", (STGY8[[#This Row],[INS]]), 0))</f>
        <v>0</v>
      </c>
      <c r="GO116" s="18">
        <f>STGY8[[#This Row],[PAPT]]/2</f>
        <v>0</v>
      </c>
      <c r="GP116" s="43">
        <f>IF(STGY8[[#This Row],[SNO]]=0,0,IF(GL$10, IF(STGY8[[#This Row],[INS-TL]]=0, 0, STGY8[[#This Row],[PFT]]/STGY8[[#This Row],[INS-TL]]%), STGY8[[#This Row],[PFT]]/STGY8[[#This Row],[INS-TL]]%))</f>
        <v>-100</v>
      </c>
      <c r="GS116" s="20"/>
      <c r="GT116" s="21"/>
      <c r="GZ116" s="22"/>
      <c r="HB116" s="42">
        <f t="shared" si="19"/>
        <v>101</v>
      </c>
      <c r="HC116" s="49"/>
      <c r="HD116" s="18">
        <f>IF(STGY9[[#This Row],[SNO]]=0,0,IF(STGY9[[#This Row],[SNO]]=1,HJ$8,IF(HL$10, IF(HP115&gt;=HM$8,0,IF(HP115=0,HJ$8,HO115)), HO115)))</f>
        <v>0</v>
      </c>
      <c r="HE116" s="18" t="str">
        <f>IF(MAIN_STGY[[#This Row],[RSLT]]="","", MAIN_STGY[[#This Row],[RSLT]])</f>
        <v/>
      </c>
      <c r="HF11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6" s="18">
        <f>IF(STGY9[[#This Row],[SNO]]=0,0,IF(HL$10, IF(HP115&gt;=HM$8, 0, STGY9[[#This Row],[INS]]+HH115), STGY9[[#This Row],[INS]]+HH115))</f>
        <v>100</v>
      </c>
      <c r="HI116" s="18">
        <f>IF(STGY9[[#This Row],[SNO]]=0,0,IF(HL$10, IF(HP115&gt;=HM$8, 0, HI115+STGY9[[#This Row],[RTN]]), HI115+STGY9[[#This Row],[RTN]]))</f>
        <v>0</v>
      </c>
      <c r="HJ116" s="18">
        <f>STGY9[[#This Row],[RTN-TL]]-STGY9[[#This Row],[INS-TL]]</f>
        <v>-100</v>
      </c>
      <c r="HK116" s="18">
        <f>IF(STGY9[[#This Row],[SNO]]=0,0,IF(HL$10, IF(STGY9[[#This Row],[INS]]=0, 0, HN115), HN115))</f>
        <v>0</v>
      </c>
      <c r="HL116" s="18">
        <f>STGY9[[#This Row],[INS]]</f>
        <v>0</v>
      </c>
      <c r="HM116" s="18">
        <f>IF(STGY9[[#This Row],[WrL]]="Loss", (STGY9[[#This Row],[INS]]*(1 + HP$8/100)), IF(STGY9[[#This Row],[WrL]]="Won", (0), 0))</f>
        <v>0</v>
      </c>
      <c r="HN116" s="18">
        <f>IF(STGY9[[#This Row],[WrL]]="Loss", (STGY9[[#This Row],[PAM]]+STGY9[[#This Row],[LOS-TEN]]), IF(STGY9[[#This Row],[WrL]]="Won", (STGY9[[#This Row],[INS]]), 0))</f>
        <v>0</v>
      </c>
      <c r="HO116" s="18">
        <f>STGY9[[#This Row],[PAPT]]/2</f>
        <v>0</v>
      </c>
      <c r="HP116" s="43">
        <f>IF(STGY9[[#This Row],[SNO]]=0,0,IF(HL$10, IF(STGY9[[#This Row],[INS-TL]]=0, 0, STGY9[[#This Row],[PFT]]/STGY9[[#This Row],[INS-TL]]%), STGY9[[#This Row],[PFT]]/STGY9[[#This Row],[INS-TL]]%))</f>
        <v>-100</v>
      </c>
      <c r="HS116" s="20"/>
      <c r="HT116" s="21"/>
      <c r="HZ116" s="22"/>
      <c r="IB116" s="42">
        <f t="shared" si="20"/>
        <v>101</v>
      </c>
      <c r="IC116" s="49"/>
      <c r="ID116" s="18">
        <f>IF(STGY10[[#This Row],[SNO]]=0,0,IF(STGY10[[#This Row],[SNO]]=1,IJ$8,IF(IL$10, IF(IP115&gt;=IM$8,0,IF(IP115=0,IJ$8,IO115)), IO115)))</f>
        <v>0</v>
      </c>
      <c r="IE116" s="18" t="str">
        <f>IF(MAIN_STGY[[#This Row],[RSLT]]="","", MAIN_STGY[[#This Row],[RSLT]])</f>
        <v/>
      </c>
      <c r="IF11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6" s="18">
        <f>IF(STGY10[[#This Row],[SNO]]=0,0,IF(IL$10, IF(IP115&gt;=IM$8, 0, STGY10[[#This Row],[INS]]+IH115), STGY10[[#This Row],[INS]]+IH115))</f>
        <v>100</v>
      </c>
      <c r="II116" s="18">
        <f>IF(STGY10[[#This Row],[SNO]]=0,0,IF(IL$10, IF(IP115&gt;=IM$8, 0, II115+STGY10[[#This Row],[RTN]]), II115+STGY10[[#This Row],[RTN]]))</f>
        <v>0</v>
      </c>
      <c r="IJ116" s="18">
        <f>STGY10[[#This Row],[RTN-TL]]-STGY10[[#This Row],[INS-TL]]</f>
        <v>-100</v>
      </c>
      <c r="IK116" s="18">
        <f>IF(STGY10[[#This Row],[SNO]]=0,0,IF(IL$10, IF(STGY10[[#This Row],[INS]]=0, 0, IN115), IN115))</f>
        <v>0</v>
      </c>
      <c r="IL116" s="18">
        <f>STGY10[[#This Row],[INS]]</f>
        <v>0</v>
      </c>
      <c r="IM116" s="18">
        <f>IF(STGY10[[#This Row],[WrL]]="Loss", (STGY10[[#This Row],[INS]]*(1 + IP$8/100)), IF(STGY10[[#This Row],[WrL]]="Won", (0), 0))</f>
        <v>0</v>
      </c>
      <c r="IN116" s="18">
        <f>IF(STGY10[[#This Row],[WrL]]="Loss", (STGY10[[#This Row],[PAM]]+STGY10[[#This Row],[LOS-TEN]]), IF(STGY10[[#This Row],[WrL]]="Won", (STGY10[[#This Row],[INS]]), 0))</f>
        <v>0</v>
      </c>
      <c r="IO116" s="18">
        <f>STGY10[[#This Row],[PAPT]]/2</f>
        <v>0</v>
      </c>
      <c r="IP116" s="43">
        <f>IF(STGY10[[#This Row],[SNO]]=0,0,IF(IL$10, IF(STGY10[[#This Row],[INS-TL]]=0, 0, STGY10[[#This Row],[PFT]]/STGY10[[#This Row],[INS-TL]]%), STGY10[[#This Row],[PFT]]/STGY10[[#This Row],[INS-TL]]%))</f>
        <v>-100</v>
      </c>
      <c r="IS116" s="20"/>
      <c r="IT116" s="21"/>
      <c r="IZ116" s="22"/>
    </row>
    <row r="117" spans="2:260" ht="15.65" x14ac:dyDescent="0.3">
      <c r="B117" s="89">
        <f t="shared" si="21"/>
        <v>102</v>
      </c>
      <c r="C117" s="49"/>
      <c r="D117" s="18">
        <f>IF(MAIN_STGY[[#This Row],[SNO]]=0,0,IF(MAIN_STGY[[#This Row],[SNO]]=1,J$8,IF(L$10, IF(P116&gt;=M$8,0,IF(P116=0,J$8,O116)), O116)))</f>
        <v>0</v>
      </c>
      <c r="E117" s="12"/>
      <c r="F11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7" s="18">
        <f>IF(MAIN_STGY[[#This Row],[SNO]]=0,0,IF(L$10, IF(P116&gt;=M$8, 0, MAIN_STGY[[#This Row],[INS]]+H116), MAIN_STGY[[#This Row],[INS]]+H116))</f>
        <v>100</v>
      </c>
      <c r="I117" s="18">
        <f>IF(MAIN_STGY[[#This Row],[SNO]]=0,0,IF(L$10, IF(P116&gt;=M$8, 0, I116+MAIN_STGY[[#This Row],[RTN]]), I116+MAIN_STGY[[#This Row],[RTN]]))</f>
        <v>0</v>
      </c>
      <c r="J117" s="18">
        <f>MAIN_STGY[[#This Row],[RTN-TL]]-MAIN_STGY[[#This Row],[INS-TL]]</f>
        <v>-100</v>
      </c>
      <c r="K117" s="18">
        <f>IF(MAIN_STGY[[#This Row],[SNO]]=0,0,IF(L$10, IF(MAIN_STGY[[#This Row],[INS]]=0, 0, N116), N116))</f>
        <v>0</v>
      </c>
      <c r="L117" s="18">
        <f>MAIN_STGY[[#This Row],[INS]]</f>
        <v>0</v>
      </c>
      <c r="M117" s="18">
        <f>IF(MAIN_STGY[[#This Row],[WrL]]="Loss", (MAIN_STGY[[#This Row],[INS]]*(1 + P$8/100)), IF(MAIN_STGY[[#This Row],[WrL]]="Won", (0), 0))</f>
        <v>0</v>
      </c>
      <c r="N117" s="18">
        <f>IF(MAIN_STGY[[#This Row],[WrL]]="Loss", (MAIN_STGY[[#This Row],[PAM]]+MAIN_STGY[[#This Row],[LOS-TEN]]), IF(MAIN_STGY[[#This Row],[WrL]]="Won", (MAIN_STGY[[#This Row],[INS]]), 0))</f>
        <v>0</v>
      </c>
      <c r="O117" s="18">
        <f>MAIN_STGY[[#This Row],[PAPT]]/2</f>
        <v>0</v>
      </c>
      <c r="P11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7" s="47" t="str">
        <v>Strategy 04</v>
      </c>
      <c r="S117" s="86">
        <v>0</v>
      </c>
      <c r="T117" s="87">
        <v>100</v>
      </c>
      <c r="U117" s="85"/>
      <c r="V117" s="44"/>
      <c r="W117" s="55"/>
      <c r="X117" s="44"/>
      <c r="Z117" s="22"/>
      <c r="AB117" s="42">
        <f t="shared" si="12"/>
        <v>102</v>
      </c>
      <c r="AC117" s="49"/>
      <c r="AD117" s="18">
        <f>IF(STGY2[[#This Row],[SNO]]=0,0,IF(STGY2[[#This Row],[SNO]]=1,AJ$8,IF(AL$10, IF(AP116&gt;=AM$8,0,IF(AP116=0,AJ$8,AO116)), AO116)))</f>
        <v>0</v>
      </c>
      <c r="AE117" s="18" t="str">
        <f>IF(MAIN_STGY[[#This Row],[RSLT]]="","", MAIN_STGY[[#This Row],[RSLT]])</f>
        <v/>
      </c>
      <c r="AF11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7" s="18">
        <f>IF(STGY2[[#This Row],[SNO]]=0,0,IF(AL$10, IF(AP116&gt;=AM$8, 0, STGY2[[#This Row],[INS]]+AH116), STGY2[[#This Row],[INS]]+AH116))</f>
        <v>100</v>
      </c>
      <c r="AI117" s="18">
        <f>IF(STGY2[[#This Row],[SNO]]=0,0,IF(AL$10, IF(AP116&gt;=AM$8, 0, AI116+STGY2[[#This Row],[RTN]]), AI116+STGY2[[#This Row],[RTN]]))</f>
        <v>0</v>
      </c>
      <c r="AJ117" s="18">
        <f>STGY2[[#This Row],[RTN-TL]]-STGY2[[#This Row],[INS-TL]]</f>
        <v>-100</v>
      </c>
      <c r="AK117" s="18">
        <f>IF(STGY2[[#This Row],[SNO]]=0,0,IF(AL$10, IF(STGY2[[#This Row],[INS]]=0, 0, AN116), AN116))</f>
        <v>0</v>
      </c>
      <c r="AL117" s="18">
        <f>STGY2[[#This Row],[INS]]</f>
        <v>0</v>
      </c>
      <c r="AM117" s="18">
        <f>IF(STGY2[[#This Row],[WrL]]="Loss", (STGY2[[#This Row],[INS]]*(1 + AP$8/100)), IF(STGY2[[#This Row],[WrL]]="Won", (0), 0))</f>
        <v>0</v>
      </c>
      <c r="AN117" s="18">
        <f>IF(STGY2[[#This Row],[WrL]]="Loss", (STGY2[[#This Row],[PAM]]+STGY2[[#This Row],[LOS-TEN]]), IF(STGY2[[#This Row],[WrL]]="Won", (STGY2[[#This Row],[INS]]), 0))</f>
        <v>0</v>
      </c>
      <c r="AO117" s="18">
        <f>STGY2[[#This Row],[PAPT]]/2</f>
        <v>0</v>
      </c>
      <c r="AP117" s="43">
        <f>IF(STGY2[[#This Row],[SNO]]=0,0,IF(AL$10, IF(STGY2[[#This Row],[INS-TL]]=0, 0, STGY2[[#This Row],[PFT]]/STGY2[[#This Row],[INS-TL]]%), STGY2[[#This Row],[PFT]]/STGY2[[#This Row],[INS-TL]]%))</f>
        <v>-100</v>
      </c>
      <c r="AS117" s="20"/>
      <c r="AT117" s="21"/>
      <c r="AZ117" s="22"/>
      <c r="BB117" s="42">
        <f t="shared" si="13"/>
        <v>102</v>
      </c>
      <c r="BC117" s="49"/>
      <c r="BD117" s="18">
        <f>IF(STGY3[[#This Row],[SNO]]=0,0,IF(STGY3[[#This Row],[SNO]]=1,BJ$8,IF(BL$10, IF(BP116&gt;=BM$8,0,IF(BP116=0,BJ$8,BO116)), BO116)))</f>
        <v>0</v>
      </c>
      <c r="BE117" s="18" t="str">
        <f>IF(MAIN_STGY[[#This Row],[RSLT]]="","", MAIN_STGY[[#This Row],[RSLT]])</f>
        <v/>
      </c>
      <c r="BF11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7" s="18">
        <f>IF(STGY3[[#This Row],[SNO]]=0,0,IF(BL$10, IF(BP116&gt;=BM$8, 0, STGY3[[#This Row],[INS]]+BH116), STGY3[[#This Row],[INS]]+BH116))</f>
        <v>100</v>
      </c>
      <c r="BI117" s="18">
        <f>IF(STGY3[[#This Row],[SNO]]=0,0,IF(BL$10, IF(BP116&gt;=BM$8, 0, BI116+STGY3[[#This Row],[RTN]]), BI116+STGY3[[#This Row],[RTN]]))</f>
        <v>0</v>
      </c>
      <c r="BJ117" s="18">
        <f>STGY3[[#This Row],[RTN-TL]]-STGY3[[#This Row],[INS-TL]]</f>
        <v>-100</v>
      </c>
      <c r="BK117" s="18">
        <f>IF(STGY3[[#This Row],[SNO]]=0,0,IF(BL$10, IF(STGY3[[#This Row],[INS]]=0, 0, BN116), BN116))</f>
        <v>0</v>
      </c>
      <c r="BL117" s="18">
        <f>STGY3[[#This Row],[INS]]</f>
        <v>0</v>
      </c>
      <c r="BM117" s="18">
        <f>IF(STGY3[[#This Row],[WrL]]="Loss", (STGY3[[#This Row],[INS]]*(1 + BP$8/100)), IF(STGY3[[#This Row],[WrL]]="Won", (0), 0))</f>
        <v>0</v>
      </c>
      <c r="BN117" s="18">
        <f>IF(STGY3[[#This Row],[WrL]]="Loss", (STGY3[[#This Row],[PAM]]+STGY3[[#This Row],[LOS-TEN]]), IF(STGY3[[#This Row],[WrL]]="Won", (STGY3[[#This Row],[INS]]), 0))</f>
        <v>0</v>
      </c>
      <c r="BO117" s="18">
        <f>STGY3[[#This Row],[PAPT]]/2</f>
        <v>0</v>
      </c>
      <c r="BP117" s="43">
        <f>IF(STGY3[[#This Row],[SNO]]=0,0,IF(BL$10, IF(STGY3[[#This Row],[INS-TL]]=0, 0, STGY3[[#This Row],[PFT]]/STGY3[[#This Row],[INS-TL]]%), STGY3[[#This Row],[PFT]]/STGY3[[#This Row],[INS-TL]]%))</f>
        <v>-100</v>
      </c>
      <c r="BS117" s="20"/>
      <c r="BT117" s="21"/>
      <c r="BZ117" s="22"/>
      <c r="CB117" s="42">
        <f t="shared" si="14"/>
        <v>102</v>
      </c>
      <c r="CC117" s="49"/>
      <c r="CD117" s="18">
        <f>IF(STGY4[[#This Row],[SNO]]=0,0,IF(STGY4[[#This Row],[SNO]]=1,CJ$8,IF(CL$10, IF(CP116&gt;=CM$8,0,IF(CP116=0,CJ$8,CO116)), CO116)))</f>
        <v>0</v>
      </c>
      <c r="CE117" s="18" t="str">
        <f>IF(MAIN_STGY[[#This Row],[RSLT]]="","", MAIN_STGY[[#This Row],[RSLT]])</f>
        <v/>
      </c>
      <c r="CF11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7" s="18">
        <f>IF(STGY4[[#This Row],[SNO]]=0,0,IF(CL$10, IF(CP116&gt;=CM$8, 0, STGY4[[#This Row],[INS]]+CH116), STGY4[[#This Row],[INS]]+CH116))</f>
        <v>100</v>
      </c>
      <c r="CI117" s="18">
        <f>IF(STGY4[[#This Row],[SNO]]=0,0,IF(CL$10, IF(CP116&gt;=CM$8, 0, CI116+STGY4[[#This Row],[RTN]]), CI116+STGY4[[#This Row],[RTN]]))</f>
        <v>0</v>
      </c>
      <c r="CJ117" s="18">
        <f>STGY4[[#This Row],[RTN-TL]]-STGY4[[#This Row],[INS-TL]]</f>
        <v>-100</v>
      </c>
      <c r="CK117" s="18">
        <f>IF(STGY4[[#This Row],[SNO]]=0,0,IF(CL$10, IF(STGY4[[#This Row],[INS]]=0, 0, CN116), CN116))</f>
        <v>0</v>
      </c>
      <c r="CL117" s="18">
        <f>STGY4[[#This Row],[INS]]</f>
        <v>0</v>
      </c>
      <c r="CM117" s="18">
        <f>IF(STGY4[[#This Row],[WrL]]="Loss", (STGY4[[#This Row],[INS]]*(1 + CP$8/100)), IF(STGY4[[#This Row],[WrL]]="Won", (0), 0))</f>
        <v>0</v>
      </c>
      <c r="CN117" s="18">
        <f>IF(STGY4[[#This Row],[WrL]]="Loss", (STGY4[[#This Row],[PAM]]+STGY4[[#This Row],[LOS-TEN]]), IF(STGY4[[#This Row],[WrL]]="Won", (STGY4[[#This Row],[INS]]), 0))</f>
        <v>0</v>
      </c>
      <c r="CO117" s="18">
        <f>STGY4[[#This Row],[PAPT]]/2</f>
        <v>0</v>
      </c>
      <c r="CP117" s="43">
        <f>IF(STGY4[[#This Row],[SNO]]=0,0,IF(CL$10, IF(STGY4[[#This Row],[INS-TL]]=0, 0, STGY4[[#This Row],[PFT]]/STGY4[[#This Row],[INS-TL]]%), STGY4[[#This Row],[PFT]]/STGY4[[#This Row],[INS-TL]]%))</f>
        <v>-100</v>
      </c>
      <c r="CS117" s="20"/>
      <c r="CT117" s="21"/>
      <c r="CZ117" s="22"/>
      <c r="DB117" s="42">
        <f t="shared" si="15"/>
        <v>102</v>
      </c>
      <c r="DC117" s="49"/>
      <c r="DD117" s="18">
        <f>IF(STGY5[[#This Row],[SNO]]=0,0,IF(STGY5[[#This Row],[SNO]]=1,DJ$8,IF(DL$10, IF(DP116&gt;=DM$8,0,IF(DP116=0,DJ$8,DO116)), DO116)))</f>
        <v>0</v>
      </c>
      <c r="DE117" s="18" t="str">
        <f>IF(MAIN_STGY[[#This Row],[RSLT]]="","", MAIN_STGY[[#This Row],[RSLT]])</f>
        <v/>
      </c>
      <c r="DF11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7" s="18">
        <f>IF(STGY5[[#This Row],[SNO]]=0,0,IF(DL$10, IF(DP116&gt;=DM$8, 0, STGY5[[#This Row],[INS]]+DH116), STGY5[[#This Row],[INS]]+DH116))</f>
        <v>100</v>
      </c>
      <c r="DI117" s="18">
        <f>IF(STGY5[[#This Row],[SNO]]=0,0,IF(DL$10, IF(DP116&gt;=DM$8, 0, DI116+STGY5[[#This Row],[RTN]]), DI116+STGY5[[#This Row],[RTN]]))</f>
        <v>0</v>
      </c>
      <c r="DJ117" s="18">
        <f>STGY5[[#This Row],[RTN-TL]]-STGY5[[#This Row],[INS-TL]]</f>
        <v>-100</v>
      </c>
      <c r="DK117" s="18">
        <f>IF(STGY5[[#This Row],[SNO]]=0,0,IF(DL$10, IF(STGY5[[#This Row],[INS]]=0, 0, DN116), DN116))</f>
        <v>0</v>
      </c>
      <c r="DL117" s="18">
        <f>STGY5[[#This Row],[INS]]</f>
        <v>0</v>
      </c>
      <c r="DM117" s="18">
        <f>IF(STGY5[[#This Row],[WrL]]="Loss", (STGY5[[#This Row],[INS]]*(1 + DP$8/100)), IF(STGY5[[#This Row],[WrL]]="Won", (0), 0))</f>
        <v>0</v>
      </c>
      <c r="DN117" s="18">
        <f>IF(STGY5[[#This Row],[WrL]]="Loss", (STGY5[[#This Row],[PAM]]+STGY5[[#This Row],[LOS-TEN]]), IF(STGY5[[#This Row],[WrL]]="Won", (STGY5[[#This Row],[INS]]), 0))</f>
        <v>0</v>
      </c>
      <c r="DO117" s="18">
        <f>STGY5[[#This Row],[PAPT]]/2</f>
        <v>0</v>
      </c>
      <c r="DP117" s="43">
        <f>IF(STGY5[[#This Row],[SNO]]=0,0,IF(DL$10, IF(STGY5[[#This Row],[INS-TL]]=0, 0, STGY5[[#This Row],[PFT]]/STGY5[[#This Row],[INS-TL]]%), STGY5[[#This Row],[PFT]]/STGY5[[#This Row],[INS-TL]]%))</f>
        <v>-100</v>
      </c>
      <c r="DS117" s="20"/>
      <c r="DT117" s="21"/>
      <c r="DZ117" s="22"/>
      <c r="EB117" s="42">
        <f t="shared" si="16"/>
        <v>102</v>
      </c>
      <c r="EC117" s="49"/>
      <c r="ED117" s="18">
        <f>IF(STGY6[[#This Row],[SNO]]=0,0,IF(STGY6[[#This Row],[SNO]]=1,EJ$8,IF(EL$10, IF(EP116&gt;=EM$8,0,IF(EP116=0,EJ$8,EO116)), EO116)))</f>
        <v>0</v>
      </c>
      <c r="EE117" s="18" t="str">
        <f>IF(MAIN_STGY[[#This Row],[RSLT]]="","", MAIN_STGY[[#This Row],[RSLT]])</f>
        <v/>
      </c>
      <c r="EF11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7" s="18">
        <f>IF(STGY6[[#This Row],[SNO]]=0,0,IF(EL$10, IF(EP116&gt;=EM$8, 0, STGY6[[#This Row],[INS]]+EH116), STGY6[[#This Row],[INS]]+EH116))</f>
        <v>100</v>
      </c>
      <c r="EI117" s="18">
        <f>IF(STGY6[[#This Row],[SNO]]=0,0,IF(EL$10, IF(EP116&gt;=EM$8, 0, EI116+STGY6[[#This Row],[RTN]]), EI116+STGY6[[#This Row],[RTN]]))</f>
        <v>0</v>
      </c>
      <c r="EJ117" s="18">
        <f>STGY6[[#This Row],[RTN-TL]]-STGY6[[#This Row],[INS-TL]]</f>
        <v>-100</v>
      </c>
      <c r="EK117" s="18">
        <f>IF(STGY6[[#This Row],[SNO]]=0,0,IF(EL$10, IF(STGY6[[#This Row],[INS]]=0, 0, EN116), EN116))</f>
        <v>0</v>
      </c>
      <c r="EL117" s="18">
        <f>STGY6[[#This Row],[INS]]</f>
        <v>0</v>
      </c>
      <c r="EM117" s="18">
        <f>IF(STGY6[[#This Row],[WrL]]="Loss", (STGY6[[#This Row],[INS]]*(1 + EP$8/100)), IF(STGY6[[#This Row],[WrL]]="Won", (0), 0))</f>
        <v>0</v>
      </c>
      <c r="EN117" s="18">
        <f>IF(STGY6[[#This Row],[WrL]]="Loss", (STGY6[[#This Row],[PAM]]+STGY6[[#This Row],[LOS-TEN]]), IF(STGY6[[#This Row],[WrL]]="Won", (STGY6[[#This Row],[INS]]), 0))</f>
        <v>0</v>
      </c>
      <c r="EO117" s="18">
        <f>STGY6[[#This Row],[PAPT]]/2</f>
        <v>0</v>
      </c>
      <c r="EP117" s="43">
        <f>IF(STGY6[[#This Row],[SNO]]=0,0,IF(EL$10, IF(STGY6[[#This Row],[INS-TL]]=0, 0, STGY6[[#This Row],[PFT]]/STGY6[[#This Row],[INS-TL]]%), STGY6[[#This Row],[PFT]]/STGY6[[#This Row],[INS-TL]]%))</f>
        <v>-100</v>
      </c>
      <c r="ES117" s="20"/>
      <c r="ET117" s="21"/>
      <c r="EZ117" s="22"/>
      <c r="FB117" s="42">
        <f t="shared" si="17"/>
        <v>102</v>
      </c>
      <c r="FC117" s="49"/>
      <c r="FD117" s="18">
        <f>IF(STGY7[[#This Row],[SNO]]=0,0,IF(STGY7[[#This Row],[SNO]]=1,FJ$8,IF(FL$10, IF(FP116&gt;=FM$8,0,IF(FP116=0,FJ$8,FO116)), FO116)))</f>
        <v>0</v>
      </c>
      <c r="FE117" s="18" t="str">
        <f>IF(MAIN_STGY[[#This Row],[RSLT]]="","", MAIN_STGY[[#This Row],[RSLT]])</f>
        <v/>
      </c>
      <c r="FF11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7" s="18">
        <f>IF(STGY7[[#This Row],[SNO]]=0,0,IF(FL$10, IF(FP116&gt;=FM$8, 0, STGY7[[#This Row],[INS]]+FH116), STGY7[[#This Row],[INS]]+FH116))</f>
        <v>100</v>
      </c>
      <c r="FI117" s="18">
        <f>IF(STGY7[[#This Row],[SNO]]=0,0,IF(FL$10, IF(FP116&gt;=FM$8, 0, FI116+STGY7[[#This Row],[RTN]]), FI116+STGY7[[#This Row],[RTN]]))</f>
        <v>0</v>
      </c>
      <c r="FJ117" s="18">
        <f>STGY7[[#This Row],[RTN-TL]]-STGY7[[#This Row],[INS-TL]]</f>
        <v>-100</v>
      </c>
      <c r="FK117" s="18">
        <f>IF(STGY7[[#This Row],[SNO]]=0,0,IF(FL$10, IF(STGY7[[#This Row],[INS]]=0, 0, FN116), FN116))</f>
        <v>0</v>
      </c>
      <c r="FL117" s="18">
        <f>STGY7[[#This Row],[INS]]</f>
        <v>0</v>
      </c>
      <c r="FM117" s="18">
        <f>IF(STGY7[[#This Row],[WrL]]="Loss", (STGY7[[#This Row],[INS]]*(1 + FP$8/100)), IF(STGY7[[#This Row],[WrL]]="Won", (0), 0))</f>
        <v>0</v>
      </c>
      <c r="FN117" s="18">
        <f>IF(STGY7[[#This Row],[WrL]]="Loss", (STGY7[[#This Row],[PAM]]+STGY7[[#This Row],[LOS-TEN]]), IF(STGY7[[#This Row],[WrL]]="Won", (STGY7[[#This Row],[INS]]), 0))</f>
        <v>0</v>
      </c>
      <c r="FO117" s="18">
        <f>STGY7[[#This Row],[PAPT]]/2</f>
        <v>0</v>
      </c>
      <c r="FP117" s="43">
        <f>IF(STGY7[[#This Row],[SNO]]=0,0,IF(FL$10, IF(STGY7[[#This Row],[INS-TL]]=0, 0, STGY7[[#This Row],[PFT]]/STGY7[[#This Row],[INS-TL]]%), STGY7[[#This Row],[PFT]]/STGY7[[#This Row],[INS-TL]]%))</f>
        <v>-100</v>
      </c>
      <c r="FS117" s="20"/>
      <c r="FT117" s="21"/>
      <c r="FZ117" s="22"/>
      <c r="GB117" s="42">
        <f t="shared" si="18"/>
        <v>102</v>
      </c>
      <c r="GC117" s="49"/>
      <c r="GD117" s="18">
        <f>IF(STGY8[[#This Row],[SNO]]=0,0,IF(STGY8[[#This Row],[SNO]]=1,GJ$8,IF(GL$10, IF(GP116&gt;=GM$8,0,IF(GP116=0,GJ$8,GO116)), GO116)))</f>
        <v>0</v>
      </c>
      <c r="GE117" s="18" t="str">
        <f>IF(MAIN_STGY[[#This Row],[RSLT]]="","", MAIN_STGY[[#This Row],[RSLT]])</f>
        <v/>
      </c>
      <c r="GF11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7" s="18">
        <f>IF(STGY8[[#This Row],[SNO]]=0,0,IF(GL$10, IF(GP116&gt;=GM$8, 0, STGY8[[#This Row],[INS]]+GH116), STGY8[[#This Row],[INS]]+GH116))</f>
        <v>100</v>
      </c>
      <c r="GI117" s="18">
        <f>IF(STGY8[[#This Row],[SNO]]=0,0,IF(GL$10, IF(GP116&gt;=GM$8, 0, GI116+STGY8[[#This Row],[RTN]]), GI116+STGY8[[#This Row],[RTN]]))</f>
        <v>0</v>
      </c>
      <c r="GJ117" s="18">
        <f>STGY8[[#This Row],[RTN-TL]]-STGY8[[#This Row],[INS-TL]]</f>
        <v>-100</v>
      </c>
      <c r="GK117" s="18">
        <f>IF(STGY8[[#This Row],[SNO]]=0,0,IF(GL$10, IF(STGY8[[#This Row],[INS]]=0, 0, GN116), GN116))</f>
        <v>0</v>
      </c>
      <c r="GL117" s="18">
        <f>STGY8[[#This Row],[INS]]</f>
        <v>0</v>
      </c>
      <c r="GM117" s="18">
        <f>IF(STGY8[[#This Row],[WrL]]="Loss", (STGY8[[#This Row],[INS]]*(1 + GP$8/100)), IF(STGY8[[#This Row],[WrL]]="Won", (0), 0))</f>
        <v>0</v>
      </c>
      <c r="GN117" s="18">
        <f>IF(STGY8[[#This Row],[WrL]]="Loss", (STGY8[[#This Row],[PAM]]+STGY8[[#This Row],[LOS-TEN]]), IF(STGY8[[#This Row],[WrL]]="Won", (STGY8[[#This Row],[INS]]), 0))</f>
        <v>0</v>
      </c>
      <c r="GO117" s="18">
        <f>STGY8[[#This Row],[PAPT]]/2</f>
        <v>0</v>
      </c>
      <c r="GP117" s="43">
        <f>IF(STGY8[[#This Row],[SNO]]=0,0,IF(GL$10, IF(STGY8[[#This Row],[INS-TL]]=0, 0, STGY8[[#This Row],[PFT]]/STGY8[[#This Row],[INS-TL]]%), STGY8[[#This Row],[PFT]]/STGY8[[#This Row],[INS-TL]]%))</f>
        <v>-100</v>
      </c>
      <c r="GS117" s="20"/>
      <c r="GT117" s="21"/>
      <c r="GZ117" s="22"/>
      <c r="HB117" s="42">
        <f t="shared" si="19"/>
        <v>102</v>
      </c>
      <c r="HC117" s="49"/>
      <c r="HD117" s="18">
        <f>IF(STGY9[[#This Row],[SNO]]=0,0,IF(STGY9[[#This Row],[SNO]]=1,HJ$8,IF(HL$10, IF(HP116&gt;=HM$8,0,IF(HP116=0,HJ$8,HO116)), HO116)))</f>
        <v>0</v>
      </c>
      <c r="HE117" s="18" t="str">
        <f>IF(MAIN_STGY[[#This Row],[RSLT]]="","", MAIN_STGY[[#This Row],[RSLT]])</f>
        <v/>
      </c>
      <c r="HF11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7" s="18">
        <f>IF(STGY9[[#This Row],[SNO]]=0,0,IF(HL$10, IF(HP116&gt;=HM$8, 0, STGY9[[#This Row],[INS]]+HH116), STGY9[[#This Row],[INS]]+HH116))</f>
        <v>100</v>
      </c>
      <c r="HI117" s="18">
        <f>IF(STGY9[[#This Row],[SNO]]=0,0,IF(HL$10, IF(HP116&gt;=HM$8, 0, HI116+STGY9[[#This Row],[RTN]]), HI116+STGY9[[#This Row],[RTN]]))</f>
        <v>0</v>
      </c>
      <c r="HJ117" s="18">
        <f>STGY9[[#This Row],[RTN-TL]]-STGY9[[#This Row],[INS-TL]]</f>
        <v>-100</v>
      </c>
      <c r="HK117" s="18">
        <f>IF(STGY9[[#This Row],[SNO]]=0,0,IF(HL$10, IF(STGY9[[#This Row],[INS]]=0, 0, HN116), HN116))</f>
        <v>0</v>
      </c>
      <c r="HL117" s="18">
        <f>STGY9[[#This Row],[INS]]</f>
        <v>0</v>
      </c>
      <c r="HM117" s="18">
        <f>IF(STGY9[[#This Row],[WrL]]="Loss", (STGY9[[#This Row],[INS]]*(1 + HP$8/100)), IF(STGY9[[#This Row],[WrL]]="Won", (0), 0))</f>
        <v>0</v>
      </c>
      <c r="HN117" s="18">
        <f>IF(STGY9[[#This Row],[WrL]]="Loss", (STGY9[[#This Row],[PAM]]+STGY9[[#This Row],[LOS-TEN]]), IF(STGY9[[#This Row],[WrL]]="Won", (STGY9[[#This Row],[INS]]), 0))</f>
        <v>0</v>
      </c>
      <c r="HO117" s="18">
        <f>STGY9[[#This Row],[PAPT]]/2</f>
        <v>0</v>
      </c>
      <c r="HP117" s="43">
        <f>IF(STGY9[[#This Row],[SNO]]=0,0,IF(HL$10, IF(STGY9[[#This Row],[INS-TL]]=0, 0, STGY9[[#This Row],[PFT]]/STGY9[[#This Row],[INS-TL]]%), STGY9[[#This Row],[PFT]]/STGY9[[#This Row],[INS-TL]]%))</f>
        <v>-100</v>
      </c>
      <c r="HS117" s="20"/>
      <c r="HT117" s="21"/>
      <c r="HZ117" s="22"/>
      <c r="IB117" s="42">
        <f t="shared" si="20"/>
        <v>102</v>
      </c>
      <c r="IC117" s="49"/>
      <c r="ID117" s="18">
        <f>IF(STGY10[[#This Row],[SNO]]=0,0,IF(STGY10[[#This Row],[SNO]]=1,IJ$8,IF(IL$10, IF(IP116&gt;=IM$8,0,IF(IP116=0,IJ$8,IO116)), IO116)))</f>
        <v>0</v>
      </c>
      <c r="IE117" s="18" t="str">
        <f>IF(MAIN_STGY[[#This Row],[RSLT]]="","", MAIN_STGY[[#This Row],[RSLT]])</f>
        <v/>
      </c>
      <c r="IF11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7" s="18">
        <f>IF(STGY10[[#This Row],[SNO]]=0,0,IF(IL$10, IF(IP116&gt;=IM$8, 0, STGY10[[#This Row],[INS]]+IH116), STGY10[[#This Row],[INS]]+IH116))</f>
        <v>100</v>
      </c>
      <c r="II117" s="18">
        <f>IF(STGY10[[#This Row],[SNO]]=0,0,IF(IL$10, IF(IP116&gt;=IM$8, 0, II116+STGY10[[#This Row],[RTN]]), II116+STGY10[[#This Row],[RTN]]))</f>
        <v>0</v>
      </c>
      <c r="IJ117" s="18">
        <f>STGY10[[#This Row],[RTN-TL]]-STGY10[[#This Row],[INS-TL]]</f>
        <v>-100</v>
      </c>
      <c r="IK117" s="18">
        <f>IF(STGY10[[#This Row],[SNO]]=0,0,IF(IL$10, IF(STGY10[[#This Row],[INS]]=0, 0, IN116), IN116))</f>
        <v>0</v>
      </c>
      <c r="IL117" s="18">
        <f>STGY10[[#This Row],[INS]]</f>
        <v>0</v>
      </c>
      <c r="IM117" s="18">
        <f>IF(STGY10[[#This Row],[WrL]]="Loss", (STGY10[[#This Row],[INS]]*(1 + IP$8/100)), IF(STGY10[[#This Row],[WrL]]="Won", (0), 0))</f>
        <v>0</v>
      </c>
      <c r="IN117" s="18">
        <f>IF(STGY10[[#This Row],[WrL]]="Loss", (STGY10[[#This Row],[PAM]]+STGY10[[#This Row],[LOS-TEN]]), IF(STGY10[[#This Row],[WrL]]="Won", (STGY10[[#This Row],[INS]]), 0))</f>
        <v>0</v>
      </c>
      <c r="IO117" s="18">
        <f>STGY10[[#This Row],[PAPT]]/2</f>
        <v>0</v>
      </c>
      <c r="IP117" s="43">
        <f>IF(STGY10[[#This Row],[SNO]]=0,0,IF(IL$10, IF(STGY10[[#This Row],[INS-TL]]=0, 0, STGY10[[#This Row],[PFT]]/STGY10[[#This Row],[INS-TL]]%), STGY10[[#This Row],[PFT]]/STGY10[[#This Row],[INS-TL]]%))</f>
        <v>-100</v>
      </c>
      <c r="IS117" s="20"/>
      <c r="IT117" s="21"/>
      <c r="IZ117" s="22"/>
    </row>
    <row r="118" spans="2:260" ht="15.65" x14ac:dyDescent="0.3">
      <c r="B118" s="89">
        <f t="shared" si="21"/>
        <v>103</v>
      </c>
      <c r="C118" s="49"/>
      <c r="D118" s="18">
        <f>IF(MAIN_STGY[[#This Row],[SNO]]=0,0,IF(MAIN_STGY[[#This Row],[SNO]]=1,J$8,IF(L$10, IF(P117&gt;=M$8,0,IF(P117=0,J$8,O117)), O117)))</f>
        <v>0</v>
      </c>
      <c r="E118" s="12"/>
      <c r="F11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8" s="18">
        <f>IF(MAIN_STGY[[#This Row],[SNO]]=0,0,IF(L$10, IF(P117&gt;=M$8, 0, MAIN_STGY[[#This Row],[INS]]+H117), MAIN_STGY[[#This Row],[INS]]+H117))</f>
        <v>100</v>
      </c>
      <c r="I118" s="18">
        <f>IF(MAIN_STGY[[#This Row],[SNO]]=0,0,IF(L$10, IF(P117&gt;=M$8, 0, I117+MAIN_STGY[[#This Row],[RTN]]), I117+MAIN_STGY[[#This Row],[RTN]]))</f>
        <v>0</v>
      </c>
      <c r="J118" s="18">
        <f>MAIN_STGY[[#This Row],[RTN-TL]]-MAIN_STGY[[#This Row],[INS-TL]]</f>
        <v>-100</v>
      </c>
      <c r="K118" s="18">
        <f>IF(MAIN_STGY[[#This Row],[SNO]]=0,0,IF(L$10, IF(MAIN_STGY[[#This Row],[INS]]=0, 0, N117), N117))</f>
        <v>0</v>
      </c>
      <c r="L118" s="18">
        <f>MAIN_STGY[[#This Row],[INS]]</f>
        <v>0</v>
      </c>
      <c r="M118" s="18">
        <f>IF(MAIN_STGY[[#This Row],[WrL]]="Loss", (MAIN_STGY[[#This Row],[INS]]*(1 + P$8/100)), IF(MAIN_STGY[[#This Row],[WrL]]="Won", (0), 0))</f>
        <v>0</v>
      </c>
      <c r="N118" s="18">
        <f>IF(MAIN_STGY[[#This Row],[WrL]]="Loss", (MAIN_STGY[[#This Row],[PAM]]+MAIN_STGY[[#This Row],[LOS-TEN]]), IF(MAIN_STGY[[#This Row],[WrL]]="Won", (MAIN_STGY[[#This Row],[INS]]), 0))</f>
        <v>0</v>
      </c>
      <c r="O118" s="18">
        <f>MAIN_STGY[[#This Row],[PAPT]]/2</f>
        <v>0</v>
      </c>
      <c r="P11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8" s="47" t="str">
        <v>Strategy 05</v>
      </c>
      <c r="S118" s="86">
        <v>0</v>
      </c>
      <c r="T118" s="87">
        <v>100</v>
      </c>
      <c r="U118" s="85"/>
      <c r="V118" s="44"/>
      <c r="W118" s="55"/>
      <c r="X118" s="44"/>
      <c r="Z118" s="22"/>
      <c r="AB118" s="42">
        <f t="shared" si="12"/>
        <v>103</v>
      </c>
      <c r="AC118" s="49"/>
      <c r="AD118" s="18">
        <f>IF(STGY2[[#This Row],[SNO]]=0,0,IF(STGY2[[#This Row],[SNO]]=1,AJ$8,IF(AL$10, IF(AP117&gt;=AM$8,0,IF(AP117=0,AJ$8,AO117)), AO117)))</f>
        <v>0</v>
      </c>
      <c r="AE118" s="18" t="str">
        <f>IF(MAIN_STGY[[#This Row],[RSLT]]="","", MAIN_STGY[[#This Row],[RSLT]])</f>
        <v/>
      </c>
      <c r="AF11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8" s="18">
        <f>IF(STGY2[[#This Row],[SNO]]=0,0,IF(AL$10, IF(AP117&gt;=AM$8, 0, STGY2[[#This Row],[INS]]+AH117), STGY2[[#This Row],[INS]]+AH117))</f>
        <v>100</v>
      </c>
      <c r="AI118" s="18">
        <f>IF(STGY2[[#This Row],[SNO]]=0,0,IF(AL$10, IF(AP117&gt;=AM$8, 0, AI117+STGY2[[#This Row],[RTN]]), AI117+STGY2[[#This Row],[RTN]]))</f>
        <v>0</v>
      </c>
      <c r="AJ118" s="18">
        <f>STGY2[[#This Row],[RTN-TL]]-STGY2[[#This Row],[INS-TL]]</f>
        <v>-100</v>
      </c>
      <c r="AK118" s="18">
        <f>IF(STGY2[[#This Row],[SNO]]=0,0,IF(AL$10, IF(STGY2[[#This Row],[INS]]=0, 0, AN117), AN117))</f>
        <v>0</v>
      </c>
      <c r="AL118" s="18">
        <f>STGY2[[#This Row],[INS]]</f>
        <v>0</v>
      </c>
      <c r="AM118" s="18">
        <f>IF(STGY2[[#This Row],[WrL]]="Loss", (STGY2[[#This Row],[INS]]*(1 + AP$8/100)), IF(STGY2[[#This Row],[WrL]]="Won", (0), 0))</f>
        <v>0</v>
      </c>
      <c r="AN118" s="18">
        <f>IF(STGY2[[#This Row],[WrL]]="Loss", (STGY2[[#This Row],[PAM]]+STGY2[[#This Row],[LOS-TEN]]), IF(STGY2[[#This Row],[WrL]]="Won", (STGY2[[#This Row],[INS]]), 0))</f>
        <v>0</v>
      </c>
      <c r="AO118" s="18">
        <f>STGY2[[#This Row],[PAPT]]/2</f>
        <v>0</v>
      </c>
      <c r="AP118" s="43">
        <f>IF(STGY2[[#This Row],[SNO]]=0,0,IF(AL$10, IF(STGY2[[#This Row],[INS-TL]]=0, 0, STGY2[[#This Row],[PFT]]/STGY2[[#This Row],[INS-TL]]%), STGY2[[#This Row],[PFT]]/STGY2[[#This Row],[INS-TL]]%))</f>
        <v>-100</v>
      </c>
      <c r="AS118" s="20"/>
      <c r="AT118" s="21"/>
      <c r="AZ118" s="22"/>
      <c r="BB118" s="42">
        <f t="shared" si="13"/>
        <v>103</v>
      </c>
      <c r="BC118" s="49"/>
      <c r="BD118" s="18">
        <f>IF(STGY3[[#This Row],[SNO]]=0,0,IF(STGY3[[#This Row],[SNO]]=1,BJ$8,IF(BL$10, IF(BP117&gt;=BM$8,0,IF(BP117=0,BJ$8,BO117)), BO117)))</f>
        <v>0</v>
      </c>
      <c r="BE118" s="18" t="str">
        <f>IF(MAIN_STGY[[#This Row],[RSLT]]="","", MAIN_STGY[[#This Row],[RSLT]])</f>
        <v/>
      </c>
      <c r="BF11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8" s="18">
        <f>IF(STGY3[[#This Row],[SNO]]=0,0,IF(BL$10, IF(BP117&gt;=BM$8, 0, STGY3[[#This Row],[INS]]+BH117), STGY3[[#This Row],[INS]]+BH117))</f>
        <v>100</v>
      </c>
      <c r="BI118" s="18">
        <f>IF(STGY3[[#This Row],[SNO]]=0,0,IF(BL$10, IF(BP117&gt;=BM$8, 0, BI117+STGY3[[#This Row],[RTN]]), BI117+STGY3[[#This Row],[RTN]]))</f>
        <v>0</v>
      </c>
      <c r="BJ118" s="18">
        <f>STGY3[[#This Row],[RTN-TL]]-STGY3[[#This Row],[INS-TL]]</f>
        <v>-100</v>
      </c>
      <c r="BK118" s="18">
        <f>IF(STGY3[[#This Row],[SNO]]=0,0,IF(BL$10, IF(STGY3[[#This Row],[INS]]=0, 0, BN117), BN117))</f>
        <v>0</v>
      </c>
      <c r="BL118" s="18">
        <f>STGY3[[#This Row],[INS]]</f>
        <v>0</v>
      </c>
      <c r="BM118" s="18">
        <f>IF(STGY3[[#This Row],[WrL]]="Loss", (STGY3[[#This Row],[INS]]*(1 + BP$8/100)), IF(STGY3[[#This Row],[WrL]]="Won", (0), 0))</f>
        <v>0</v>
      </c>
      <c r="BN118" s="18">
        <f>IF(STGY3[[#This Row],[WrL]]="Loss", (STGY3[[#This Row],[PAM]]+STGY3[[#This Row],[LOS-TEN]]), IF(STGY3[[#This Row],[WrL]]="Won", (STGY3[[#This Row],[INS]]), 0))</f>
        <v>0</v>
      </c>
      <c r="BO118" s="18">
        <f>STGY3[[#This Row],[PAPT]]/2</f>
        <v>0</v>
      </c>
      <c r="BP118" s="43">
        <f>IF(STGY3[[#This Row],[SNO]]=0,0,IF(BL$10, IF(STGY3[[#This Row],[INS-TL]]=0, 0, STGY3[[#This Row],[PFT]]/STGY3[[#This Row],[INS-TL]]%), STGY3[[#This Row],[PFT]]/STGY3[[#This Row],[INS-TL]]%))</f>
        <v>-100</v>
      </c>
      <c r="BS118" s="20"/>
      <c r="BT118" s="21"/>
      <c r="BZ118" s="22"/>
      <c r="CB118" s="42">
        <f t="shared" si="14"/>
        <v>103</v>
      </c>
      <c r="CC118" s="49"/>
      <c r="CD118" s="18">
        <f>IF(STGY4[[#This Row],[SNO]]=0,0,IF(STGY4[[#This Row],[SNO]]=1,CJ$8,IF(CL$10, IF(CP117&gt;=CM$8,0,IF(CP117=0,CJ$8,CO117)), CO117)))</f>
        <v>0</v>
      </c>
      <c r="CE118" s="18" t="str">
        <f>IF(MAIN_STGY[[#This Row],[RSLT]]="","", MAIN_STGY[[#This Row],[RSLT]])</f>
        <v/>
      </c>
      <c r="CF11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8" s="18">
        <f>IF(STGY4[[#This Row],[SNO]]=0,0,IF(CL$10, IF(CP117&gt;=CM$8, 0, STGY4[[#This Row],[INS]]+CH117), STGY4[[#This Row],[INS]]+CH117))</f>
        <v>100</v>
      </c>
      <c r="CI118" s="18">
        <f>IF(STGY4[[#This Row],[SNO]]=0,0,IF(CL$10, IF(CP117&gt;=CM$8, 0, CI117+STGY4[[#This Row],[RTN]]), CI117+STGY4[[#This Row],[RTN]]))</f>
        <v>0</v>
      </c>
      <c r="CJ118" s="18">
        <f>STGY4[[#This Row],[RTN-TL]]-STGY4[[#This Row],[INS-TL]]</f>
        <v>-100</v>
      </c>
      <c r="CK118" s="18">
        <f>IF(STGY4[[#This Row],[SNO]]=0,0,IF(CL$10, IF(STGY4[[#This Row],[INS]]=0, 0, CN117), CN117))</f>
        <v>0</v>
      </c>
      <c r="CL118" s="18">
        <f>STGY4[[#This Row],[INS]]</f>
        <v>0</v>
      </c>
      <c r="CM118" s="18">
        <f>IF(STGY4[[#This Row],[WrL]]="Loss", (STGY4[[#This Row],[INS]]*(1 + CP$8/100)), IF(STGY4[[#This Row],[WrL]]="Won", (0), 0))</f>
        <v>0</v>
      </c>
      <c r="CN118" s="18">
        <f>IF(STGY4[[#This Row],[WrL]]="Loss", (STGY4[[#This Row],[PAM]]+STGY4[[#This Row],[LOS-TEN]]), IF(STGY4[[#This Row],[WrL]]="Won", (STGY4[[#This Row],[INS]]), 0))</f>
        <v>0</v>
      </c>
      <c r="CO118" s="18">
        <f>STGY4[[#This Row],[PAPT]]/2</f>
        <v>0</v>
      </c>
      <c r="CP118" s="43">
        <f>IF(STGY4[[#This Row],[SNO]]=0,0,IF(CL$10, IF(STGY4[[#This Row],[INS-TL]]=0, 0, STGY4[[#This Row],[PFT]]/STGY4[[#This Row],[INS-TL]]%), STGY4[[#This Row],[PFT]]/STGY4[[#This Row],[INS-TL]]%))</f>
        <v>-100</v>
      </c>
      <c r="CS118" s="20"/>
      <c r="CT118" s="21"/>
      <c r="CZ118" s="22"/>
      <c r="DB118" s="42">
        <f t="shared" si="15"/>
        <v>103</v>
      </c>
      <c r="DC118" s="49"/>
      <c r="DD118" s="18">
        <f>IF(STGY5[[#This Row],[SNO]]=0,0,IF(STGY5[[#This Row],[SNO]]=1,DJ$8,IF(DL$10, IF(DP117&gt;=DM$8,0,IF(DP117=0,DJ$8,DO117)), DO117)))</f>
        <v>0</v>
      </c>
      <c r="DE118" s="18" t="str">
        <f>IF(MAIN_STGY[[#This Row],[RSLT]]="","", MAIN_STGY[[#This Row],[RSLT]])</f>
        <v/>
      </c>
      <c r="DF11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8" s="18">
        <f>IF(STGY5[[#This Row],[SNO]]=0,0,IF(DL$10, IF(DP117&gt;=DM$8, 0, STGY5[[#This Row],[INS]]+DH117), STGY5[[#This Row],[INS]]+DH117))</f>
        <v>100</v>
      </c>
      <c r="DI118" s="18">
        <f>IF(STGY5[[#This Row],[SNO]]=0,0,IF(DL$10, IF(DP117&gt;=DM$8, 0, DI117+STGY5[[#This Row],[RTN]]), DI117+STGY5[[#This Row],[RTN]]))</f>
        <v>0</v>
      </c>
      <c r="DJ118" s="18">
        <f>STGY5[[#This Row],[RTN-TL]]-STGY5[[#This Row],[INS-TL]]</f>
        <v>-100</v>
      </c>
      <c r="DK118" s="18">
        <f>IF(STGY5[[#This Row],[SNO]]=0,0,IF(DL$10, IF(STGY5[[#This Row],[INS]]=0, 0, DN117), DN117))</f>
        <v>0</v>
      </c>
      <c r="DL118" s="18">
        <f>STGY5[[#This Row],[INS]]</f>
        <v>0</v>
      </c>
      <c r="DM118" s="18">
        <f>IF(STGY5[[#This Row],[WrL]]="Loss", (STGY5[[#This Row],[INS]]*(1 + DP$8/100)), IF(STGY5[[#This Row],[WrL]]="Won", (0), 0))</f>
        <v>0</v>
      </c>
      <c r="DN118" s="18">
        <f>IF(STGY5[[#This Row],[WrL]]="Loss", (STGY5[[#This Row],[PAM]]+STGY5[[#This Row],[LOS-TEN]]), IF(STGY5[[#This Row],[WrL]]="Won", (STGY5[[#This Row],[INS]]), 0))</f>
        <v>0</v>
      </c>
      <c r="DO118" s="18">
        <f>STGY5[[#This Row],[PAPT]]/2</f>
        <v>0</v>
      </c>
      <c r="DP118" s="43">
        <f>IF(STGY5[[#This Row],[SNO]]=0,0,IF(DL$10, IF(STGY5[[#This Row],[INS-TL]]=0, 0, STGY5[[#This Row],[PFT]]/STGY5[[#This Row],[INS-TL]]%), STGY5[[#This Row],[PFT]]/STGY5[[#This Row],[INS-TL]]%))</f>
        <v>-100</v>
      </c>
      <c r="DS118" s="20"/>
      <c r="DT118" s="21"/>
      <c r="DZ118" s="22"/>
      <c r="EB118" s="42">
        <f t="shared" si="16"/>
        <v>103</v>
      </c>
      <c r="EC118" s="49"/>
      <c r="ED118" s="18">
        <f>IF(STGY6[[#This Row],[SNO]]=0,0,IF(STGY6[[#This Row],[SNO]]=1,EJ$8,IF(EL$10, IF(EP117&gt;=EM$8,0,IF(EP117=0,EJ$8,EO117)), EO117)))</f>
        <v>0</v>
      </c>
      <c r="EE118" s="18" t="str">
        <f>IF(MAIN_STGY[[#This Row],[RSLT]]="","", MAIN_STGY[[#This Row],[RSLT]])</f>
        <v/>
      </c>
      <c r="EF11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8" s="18">
        <f>IF(STGY6[[#This Row],[SNO]]=0,0,IF(EL$10, IF(EP117&gt;=EM$8, 0, STGY6[[#This Row],[INS]]+EH117), STGY6[[#This Row],[INS]]+EH117))</f>
        <v>100</v>
      </c>
      <c r="EI118" s="18">
        <f>IF(STGY6[[#This Row],[SNO]]=0,0,IF(EL$10, IF(EP117&gt;=EM$8, 0, EI117+STGY6[[#This Row],[RTN]]), EI117+STGY6[[#This Row],[RTN]]))</f>
        <v>0</v>
      </c>
      <c r="EJ118" s="18">
        <f>STGY6[[#This Row],[RTN-TL]]-STGY6[[#This Row],[INS-TL]]</f>
        <v>-100</v>
      </c>
      <c r="EK118" s="18">
        <f>IF(STGY6[[#This Row],[SNO]]=0,0,IF(EL$10, IF(STGY6[[#This Row],[INS]]=0, 0, EN117), EN117))</f>
        <v>0</v>
      </c>
      <c r="EL118" s="18">
        <f>STGY6[[#This Row],[INS]]</f>
        <v>0</v>
      </c>
      <c r="EM118" s="18">
        <f>IF(STGY6[[#This Row],[WrL]]="Loss", (STGY6[[#This Row],[INS]]*(1 + EP$8/100)), IF(STGY6[[#This Row],[WrL]]="Won", (0), 0))</f>
        <v>0</v>
      </c>
      <c r="EN118" s="18">
        <f>IF(STGY6[[#This Row],[WrL]]="Loss", (STGY6[[#This Row],[PAM]]+STGY6[[#This Row],[LOS-TEN]]), IF(STGY6[[#This Row],[WrL]]="Won", (STGY6[[#This Row],[INS]]), 0))</f>
        <v>0</v>
      </c>
      <c r="EO118" s="18">
        <f>STGY6[[#This Row],[PAPT]]/2</f>
        <v>0</v>
      </c>
      <c r="EP118" s="43">
        <f>IF(STGY6[[#This Row],[SNO]]=0,0,IF(EL$10, IF(STGY6[[#This Row],[INS-TL]]=0, 0, STGY6[[#This Row],[PFT]]/STGY6[[#This Row],[INS-TL]]%), STGY6[[#This Row],[PFT]]/STGY6[[#This Row],[INS-TL]]%))</f>
        <v>-100</v>
      </c>
      <c r="ES118" s="20"/>
      <c r="ET118" s="21"/>
      <c r="EZ118" s="22"/>
      <c r="FB118" s="42">
        <f t="shared" si="17"/>
        <v>103</v>
      </c>
      <c r="FC118" s="49"/>
      <c r="FD118" s="18">
        <f>IF(STGY7[[#This Row],[SNO]]=0,0,IF(STGY7[[#This Row],[SNO]]=1,FJ$8,IF(FL$10, IF(FP117&gt;=FM$8,0,IF(FP117=0,FJ$8,FO117)), FO117)))</f>
        <v>0</v>
      </c>
      <c r="FE118" s="18" t="str">
        <f>IF(MAIN_STGY[[#This Row],[RSLT]]="","", MAIN_STGY[[#This Row],[RSLT]])</f>
        <v/>
      </c>
      <c r="FF11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8" s="18">
        <f>IF(STGY7[[#This Row],[SNO]]=0,0,IF(FL$10, IF(FP117&gt;=FM$8, 0, STGY7[[#This Row],[INS]]+FH117), STGY7[[#This Row],[INS]]+FH117))</f>
        <v>100</v>
      </c>
      <c r="FI118" s="18">
        <f>IF(STGY7[[#This Row],[SNO]]=0,0,IF(FL$10, IF(FP117&gt;=FM$8, 0, FI117+STGY7[[#This Row],[RTN]]), FI117+STGY7[[#This Row],[RTN]]))</f>
        <v>0</v>
      </c>
      <c r="FJ118" s="18">
        <f>STGY7[[#This Row],[RTN-TL]]-STGY7[[#This Row],[INS-TL]]</f>
        <v>-100</v>
      </c>
      <c r="FK118" s="18">
        <f>IF(STGY7[[#This Row],[SNO]]=0,0,IF(FL$10, IF(STGY7[[#This Row],[INS]]=0, 0, FN117), FN117))</f>
        <v>0</v>
      </c>
      <c r="FL118" s="18">
        <f>STGY7[[#This Row],[INS]]</f>
        <v>0</v>
      </c>
      <c r="FM118" s="18">
        <f>IF(STGY7[[#This Row],[WrL]]="Loss", (STGY7[[#This Row],[INS]]*(1 + FP$8/100)), IF(STGY7[[#This Row],[WrL]]="Won", (0), 0))</f>
        <v>0</v>
      </c>
      <c r="FN118" s="18">
        <f>IF(STGY7[[#This Row],[WrL]]="Loss", (STGY7[[#This Row],[PAM]]+STGY7[[#This Row],[LOS-TEN]]), IF(STGY7[[#This Row],[WrL]]="Won", (STGY7[[#This Row],[INS]]), 0))</f>
        <v>0</v>
      </c>
      <c r="FO118" s="18">
        <f>STGY7[[#This Row],[PAPT]]/2</f>
        <v>0</v>
      </c>
      <c r="FP118" s="43">
        <f>IF(STGY7[[#This Row],[SNO]]=0,0,IF(FL$10, IF(STGY7[[#This Row],[INS-TL]]=0, 0, STGY7[[#This Row],[PFT]]/STGY7[[#This Row],[INS-TL]]%), STGY7[[#This Row],[PFT]]/STGY7[[#This Row],[INS-TL]]%))</f>
        <v>-100</v>
      </c>
      <c r="FS118" s="20"/>
      <c r="FT118" s="21"/>
      <c r="FZ118" s="22"/>
      <c r="GB118" s="42">
        <f t="shared" si="18"/>
        <v>103</v>
      </c>
      <c r="GC118" s="49"/>
      <c r="GD118" s="18">
        <f>IF(STGY8[[#This Row],[SNO]]=0,0,IF(STGY8[[#This Row],[SNO]]=1,GJ$8,IF(GL$10, IF(GP117&gt;=GM$8,0,IF(GP117=0,GJ$8,GO117)), GO117)))</f>
        <v>0</v>
      </c>
      <c r="GE118" s="18" t="str">
        <f>IF(MAIN_STGY[[#This Row],[RSLT]]="","", MAIN_STGY[[#This Row],[RSLT]])</f>
        <v/>
      </c>
      <c r="GF11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8" s="18">
        <f>IF(STGY8[[#This Row],[SNO]]=0,0,IF(GL$10, IF(GP117&gt;=GM$8, 0, STGY8[[#This Row],[INS]]+GH117), STGY8[[#This Row],[INS]]+GH117))</f>
        <v>100</v>
      </c>
      <c r="GI118" s="18">
        <f>IF(STGY8[[#This Row],[SNO]]=0,0,IF(GL$10, IF(GP117&gt;=GM$8, 0, GI117+STGY8[[#This Row],[RTN]]), GI117+STGY8[[#This Row],[RTN]]))</f>
        <v>0</v>
      </c>
      <c r="GJ118" s="18">
        <f>STGY8[[#This Row],[RTN-TL]]-STGY8[[#This Row],[INS-TL]]</f>
        <v>-100</v>
      </c>
      <c r="GK118" s="18">
        <f>IF(STGY8[[#This Row],[SNO]]=0,0,IF(GL$10, IF(STGY8[[#This Row],[INS]]=0, 0, GN117), GN117))</f>
        <v>0</v>
      </c>
      <c r="GL118" s="18">
        <f>STGY8[[#This Row],[INS]]</f>
        <v>0</v>
      </c>
      <c r="GM118" s="18">
        <f>IF(STGY8[[#This Row],[WrL]]="Loss", (STGY8[[#This Row],[INS]]*(1 + GP$8/100)), IF(STGY8[[#This Row],[WrL]]="Won", (0), 0))</f>
        <v>0</v>
      </c>
      <c r="GN118" s="18">
        <f>IF(STGY8[[#This Row],[WrL]]="Loss", (STGY8[[#This Row],[PAM]]+STGY8[[#This Row],[LOS-TEN]]), IF(STGY8[[#This Row],[WrL]]="Won", (STGY8[[#This Row],[INS]]), 0))</f>
        <v>0</v>
      </c>
      <c r="GO118" s="18">
        <f>STGY8[[#This Row],[PAPT]]/2</f>
        <v>0</v>
      </c>
      <c r="GP118" s="43">
        <f>IF(STGY8[[#This Row],[SNO]]=0,0,IF(GL$10, IF(STGY8[[#This Row],[INS-TL]]=0, 0, STGY8[[#This Row],[PFT]]/STGY8[[#This Row],[INS-TL]]%), STGY8[[#This Row],[PFT]]/STGY8[[#This Row],[INS-TL]]%))</f>
        <v>-100</v>
      </c>
      <c r="GS118" s="20"/>
      <c r="GT118" s="21"/>
      <c r="GZ118" s="22"/>
      <c r="HB118" s="42">
        <f t="shared" si="19"/>
        <v>103</v>
      </c>
      <c r="HC118" s="49"/>
      <c r="HD118" s="18">
        <f>IF(STGY9[[#This Row],[SNO]]=0,0,IF(STGY9[[#This Row],[SNO]]=1,HJ$8,IF(HL$10, IF(HP117&gt;=HM$8,0,IF(HP117=0,HJ$8,HO117)), HO117)))</f>
        <v>0</v>
      </c>
      <c r="HE118" s="18" t="str">
        <f>IF(MAIN_STGY[[#This Row],[RSLT]]="","", MAIN_STGY[[#This Row],[RSLT]])</f>
        <v/>
      </c>
      <c r="HF11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8" s="18">
        <f>IF(STGY9[[#This Row],[SNO]]=0,0,IF(HL$10, IF(HP117&gt;=HM$8, 0, STGY9[[#This Row],[INS]]+HH117), STGY9[[#This Row],[INS]]+HH117))</f>
        <v>100</v>
      </c>
      <c r="HI118" s="18">
        <f>IF(STGY9[[#This Row],[SNO]]=0,0,IF(HL$10, IF(HP117&gt;=HM$8, 0, HI117+STGY9[[#This Row],[RTN]]), HI117+STGY9[[#This Row],[RTN]]))</f>
        <v>0</v>
      </c>
      <c r="HJ118" s="18">
        <f>STGY9[[#This Row],[RTN-TL]]-STGY9[[#This Row],[INS-TL]]</f>
        <v>-100</v>
      </c>
      <c r="HK118" s="18">
        <f>IF(STGY9[[#This Row],[SNO]]=0,0,IF(HL$10, IF(STGY9[[#This Row],[INS]]=0, 0, HN117), HN117))</f>
        <v>0</v>
      </c>
      <c r="HL118" s="18">
        <f>STGY9[[#This Row],[INS]]</f>
        <v>0</v>
      </c>
      <c r="HM118" s="18">
        <f>IF(STGY9[[#This Row],[WrL]]="Loss", (STGY9[[#This Row],[INS]]*(1 + HP$8/100)), IF(STGY9[[#This Row],[WrL]]="Won", (0), 0))</f>
        <v>0</v>
      </c>
      <c r="HN118" s="18">
        <f>IF(STGY9[[#This Row],[WrL]]="Loss", (STGY9[[#This Row],[PAM]]+STGY9[[#This Row],[LOS-TEN]]), IF(STGY9[[#This Row],[WrL]]="Won", (STGY9[[#This Row],[INS]]), 0))</f>
        <v>0</v>
      </c>
      <c r="HO118" s="18">
        <f>STGY9[[#This Row],[PAPT]]/2</f>
        <v>0</v>
      </c>
      <c r="HP118" s="43">
        <f>IF(STGY9[[#This Row],[SNO]]=0,0,IF(HL$10, IF(STGY9[[#This Row],[INS-TL]]=0, 0, STGY9[[#This Row],[PFT]]/STGY9[[#This Row],[INS-TL]]%), STGY9[[#This Row],[PFT]]/STGY9[[#This Row],[INS-TL]]%))</f>
        <v>-100</v>
      </c>
      <c r="HS118" s="20"/>
      <c r="HT118" s="21"/>
      <c r="HZ118" s="22"/>
      <c r="IB118" s="42">
        <f t="shared" si="20"/>
        <v>103</v>
      </c>
      <c r="IC118" s="49"/>
      <c r="ID118" s="18">
        <f>IF(STGY10[[#This Row],[SNO]]=0,0,IF(STGY10[[#This Row],[SNO]]=1,IJ$8,IF(IL$10, IF(IP117&gt;=IM$8,0,IF(IP117=0,IJ$8,IO117)), IO117)))</f>
        <v>0</v>
      </c>
      <c r="IE118" s="18" t="str">
        <f>IF(MAIN_STGY[[#This Row],[RSLT]]="","", MAIN_STGY[[#This Row],[RSLT]])</f>
        <v/>
      </c>
      <c r="IF11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8" s="18">
        <f>IF(STGY10[[#This Row],[SNO]]=0,0,IF(IL$10, IF(IP117&gt;=IM$8, 0, STGY10[[#This Row],[INS]]+IH117), STGY10[[#This Row],[INS]]+IH117))</f>
        <v>100</v>
      </c>
      <c r="II118" s="18">
        <f>IF(STGY10[[#This Row],[SNO]]=0,0,IF(IL$10, IF(IP117&gt;=IM$8, 0, II117+STGY10[[#This Row],[RTN]]), II117+STGY10[[#This Row],[RTN]]))</f>
        <v>0</v>
      </c>
      <c r="IJ118" s="18">
        <f>STGY10[[#This Row],[RTN-TL]]-STGY10[[#This Row],[INS-TL]]</f>
        <v>-100</v>
      </c>
      <c r="IK118" s="18">
        <f>IF(STGY10[[#This Row],[SNO]]=0,0,IF(IL$10, IF(STGY10[[#This Row],[INS]]=0, 0, IN117), IN117))</f>
        <v>0</v>
      </c>
      <c r="IL118" s="18">
        <f>STGY10[[#This Row],[INS]]</f>
        <v>0</v>
      </c>
      <c r="IM118" s="18">
        <f>IF(STGY10[[#This Row],[WrL]]="Loss", (STGY10[[#This Row],[INS]]*(1 + IP$8/100)), IF(STGY10[[#This Row],[WrL]]="Won", (0), 0))</f>
        <v>0</v>
      </c>
      <c r="IN118" s="18">
        <f>IF(STGY10[[#This Row],[WrL]]="Loss", (STGY10[[#This Row],[PAM]]+STGY10[[#This Row],[LOS-TEN]]), IF(STGY10[[#This Row],[WrL]]="Won", (STGY10[[#This Row],[INS]]), 0))</f>
        <v>0</v>
      </c>
      <c r="IO118" s="18">
        <f>STGY10[[#This Row],[PAPT]]/2</f>
        <v>0</v>
      </c>
      <c r="IP118" s="43">
        <f>IF(STGY10[[#This Row],[SNO]]=0,0,IF(IL$10, IF(STGY10[[#This Row],[INS-TL]]=0, 0, STGY10[[#This Row],[PFT]]/STGY10[[#This Row],[INS-TL]]%), STGY10[[#This Row],[PFT]]/STGY10[[#This Row],[INS-TL]]%))</f>
        <v>-100</v>
      </c>
      <c r="IS118" s="20"/>
      <c r="IT118" s="21"/>
      <c r="IZ118" s="22"/>
    </row>
    <row r="119" spans="2:260" ht="15.65" x14ac:dyDescent="0.3">
      <c r="B119" s="89">
        <f t="shared" si="21"/>
        <v>104</v>
      </c>
      <c r="C119" s="49"/>
      <c r="D119" s="18">
        <f>IF(MAIN_STGY[[#This Row],[SNO]]=0,0,IF(MAIN_STGY[[#This Row],[SNO]]=1,J$8,IF(L$10, IF(P118&gt;=M$8,0,IF(P118=0,J$8,O118)), O118)))</f>
        <v>0</v>
      </c>
      <c r="E119" s="12"/>
      <c r="F11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1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19" s="18">
        <f>IF(MAIN_STGY[[#This Row],[SNO]]=0,0,IF(L$10, IF(P118&gt;=M$8, 0, MAIN_STGY[[#This Row],[INS]]+H118), MAIN_STGY[[#This Row],[INS]]+H118))</f>
        <v>100</v>
      </c>
      <c r="I119" s="18">
        <f>IF(MAIN_STGY[[#This Row],[SNO]]=0,0,IF(L$10, IF(P118&gt;=M$8, 0, I118+MAIN_STGY[[#This Row],[RTN]]), I118+MAIN_STGY[[#This Row],[RTN]]))</f>
        <v>0</v>
      </c>
      <c r="J119" s="18">
        <f>MAIN_STGY[[#This Row],[RTN-TL]]-MAIN_STGY[[#This Row],[INS-TL]]</f>
        <v>-100</v>
      </c>
      <c r="K119" s="18">
        <f>IF(MAIN_STGY[[#This Row],[SNO]]=0,0,IF(L$10, IF(MAIN_STGY[[#This Row],[INS]]=0, 0, N118), N118))</f>
        <v>0</v>
      </c>
      <c r="L119" s="18">
        <f>MAIN_STGY[[#This Row],[INS]]</f>
        <v>0</v>
      </c>
      <c r="M119" s="18">
        <f>IF(MAIN_STGY[[#This Row],[WrL]]="Loss", (MAIN_STGY[[#This Row],[INS]]*(1 + P$8/100)), IF(MAIN_STGY[[#This Row],[WrL]]="Won", (0), 0))</f>
        <v>0</v>
      </c>
      <c r="N119" s="18">
        <f>IF(MAIN_STGY[[#This Row],[WrL]]="Loss", (MAIN_STGY[[#This Row],[PAM]]+MAIN_STGY[[#This Row],[LOS-TEN]]), IF(MAIN_STGY[[#This Row],[WrL]]="Won", (MAIN_STGY[[#This Row],[INS]]), 0))</f>
        <v>0</v>
      </c>
      <c r="O119" s="18">
        <f>MAIN_STGY[[#This Row],[PAPT]]/2</f>
        <v>0</v>
      </c>
      <c r="P11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19" s="91" t="str">
        <v>Strategy 06</v>
      </c>
      <c r="S119" s="92">
        <v>0</v>
      </c>
      <c r="T119" s="93">
        <v>100</v>
      </c>
      <c r="U119" s="85"/>
      <c r="V119" s="44"/>
      <c r="W119" s="55"/>
      <c r="X119" s="44"/>
      <c r="Z119" s="22"/>
      <c r="AB119" s="42">
        <f t="shared" si="12"/>
        <v>104</v>
      </c>
      <c r="AC119" s="49"/>
      <c r="AD119" s="18">
        <f>IF(STGY2[[#This Row],[SNO]]=0,0,IF(STGY2[[#This Row],[SNO]]=1,AJ$8,IF(AL$10, IF(AP118&gt;=AM$8,0,IF(AP118=0,AJ$8,AO118)), AO118)))</f>
        <v>0</v>
      </c>
      <c r="AE119" s="18" t="str">
        <f>IF(MAIN_STGY[[#This Row],[RSLT]]="","", MAIN_STGY[[#This Row],[RSLT]])</f>
        <v/>
      </c>
      <c r="AF11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1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19" s="18">
        <f>IF(STGY2[[#This Row],[SNO]]=0,0,IF(AL$10, IF(AP118&gt;=AM$8, 0, STGY2[[#This Row],[INS]]+AH118), STGY2[[#This Row],[INS]]+AH118))</f>
        <v>100</v>
      </c>
      <c r="AI119" s="18">
        <f>IF(STGY2[[#This Row],[SNO]]=0,0,IF(AL$10, IF(AP118&gt;=AM$8, 0, AI118+STGY2[[#This Row],[RTN]]), AI118+STGY2[[#This Row],[RTN]]))</f>
        <v>0</v>
      </c>
      <c r="AJ119" s="18">
        <f>STGY2[[#This Row],[RTN-TL]]-STGY2[[#This Row],[INS-TL]]</f>
        <v>-100</v>
      </c>
      <c r="AK119" s="18">
        <f>IF(STGY2[[#This Row],[SNO]]=0,0,IF(AL$10, IF(STGY2[[#This Row],[INS]]=0, 0, AN118), AN118))</f>
        <v>0</v>
      </c>
      <c r="AL119" s="18">
        <f>STGY2[[#This Row],[INS]]</f>
        <v>0</v>
      </c>
      <c r="AM119" s="18">
        <f>IF(STGY2[[#This Row],[WrL]]="Loss", (STGY2[[#This Row],[INS]]*(1 + AP$8/100)), IF(STGY2[[#This Row],[WrL]]="Won", (0), 0))</f>
        <v>0</v>
      </c>
      <c r="AN119" s="18">
        <f>IF(STGY2[[#This Row],[WrL]]="Loss", (STGY2[[#This Row],[PAM]]+STGY2[[#This Row],[LOS-TEN]]), IF(STGY2[[#This Row],[WrL]]="Won", (STGY2[[#This Row],[INS]]), 0))</f>
        <v>0</v>
      </c>
      <c r="AO119" s="18">
        <f>STGY2[[#This Row],[PAPT]]/2</f>
        <v>0</v>
      </c>
      <c r="AP119" s="43">
        <f>IF(STGY2[[#This Row],[SNO]]=0,0,IF(AL$10, IF(STGY2[[#This Row],[INS-TL]]=0, 0, STGY2[[#This Row],[PFT]]/STGY2[[#This Row],[INS-TL]]%), STGY2[[#This Row],[PFT]]/STGY2[[#This Row],[INS-TL]]%))</f>
        <v>-100</v>
      </c>
      <c r="AS119" s="20"/>
      <c r="AT119" s="21"/>
      <c r="AZ119" s="22"/>
      <c r="BB119" s="42">
        <f t="shared" si="13"/>
        <v>104</v>
      </c>
      <c r="BC119" s="49"/>
      <c r="BD119" s="18">
        <f>IF(STGY3[[#This Row],[SNO]]=0,0,IF(STGY3[[#This Row],[SNO]]=1,BJ$8,IF(BL$10, IF(BP118&gt;=BM$8,0,IF(BP118=0,BJ$8,BO118)), BO118)))</f>
        <v>0</v>
      </c>
      <c r="BE119" s="18" t="str">
        <f>IF(MAIN_STGY[[#This Row],[RSLT]]="","", MAIN_STGY[[#This Row],[RSLT]])</f>
        <v/>
      </c>
      <c r="BF11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1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19" s="18">
        <f>IF(STGY3[[#This Row],[SNO]]=0,0,IF(BL$10, IF(BP118&gt;=BM$8, 0, STGY3[[#This Row],[INS]]+BH118), STGY3[[#This Row],[INS]]+BH118))</f>
        <v>100</v>
      </c>
      <c r="BI119" s="18">
        <f>IF(STGY3[[#This Row],[SNO]]=0,0,IF(BL$10, IF(BP118&gt;=BM$8, 0, BI118+STGY3[[#This Row],[RTN]]), BI118+STGY3[[#This Row],[RTN]]))</f>
        <v>0</v>
      </c>
      <c r="BJ119" s="18">
        <f>STGY3[[#This Row],[RTN-TL]]-STGY3[[#This Row],[INS-TL]]</f>
        <v>-100</v>
      </c>
      <c r="BK119" s="18">
        <f>IF(STGY3[[#This Row],[SNO]]=0,0,IF(BL$10, IF(STGY3[[#This Row],[INS]]=0, 0, BN118), BN118))</f>
        <v>0</v>
      </c>
      <c r="BL119" s="18">
        <f>STGY3[[#This Row],[INS]]</f>
        <v>0</v>
      </c>
      <c r="BM119" s="18">
        <f>IF(STGY3[[#This Row],[WrL]]="Loss", (STGY3[[#This Row],[INS]]*(1 + BP$8/100)), IF(STGY3[[#This Row],[WrL]]="Won", (0), 0))</f>
        <v>0</v>
      </c>
      <c r="BN119" s="18">
        <f>IF(STGY3[[#This Row],[WrL]]="Loss", (STGY3[[#This Row],[PAM]]+STGY3[[#This Row],[LOS-TEN]]), IF(STGY3[[#This Row],[WrL]]="Won", (STGY3[[#This Row],[INS]]), 0))</f>
        <v>0</v>
      </c>
      <c r="BO119" s="18">
        <f>STGY3[[#This Row],[PAPT]]/2</f>
        <v>0</v>
      </c>
      <c r="BP119" s="43">
        <f>IF(STGY3[[#This Row],[SNO]]=0,0,IF(BL$10, IF(STGY3[[#This Row],[INS-TL]]=0, 0, STGY3[[#This Row],[PFT]]/STGY3[[#This Row],[INS-TL]]%), STGY3[[#This Row],[PFT]]/STGY3[[#This Row],[INS-TL]]%))</f>
        <v>-100</v>
      </c>
      <c r="BS119" s="20"/>
      <c r="BT119" s="21"/>
      <c r="BZ119" s="22"/>
      <c r="CB119" s="42">
        <f t="shared" si="14"/>
        <v>104</v>
      </c>
      <c r="CC119" s="49"/>
      <c r="CD119" s="18">
        <f>IF(STGY4[[#This Row],[SNO]]=0,0,IF(STGY4[[#This Row],[SNO]]=1,CJ$8,IF(CL$10, IF(CP118&gt;=CM$8,0,IF(CP118=0,CJ$8,CO118)), CO118)))</f>
        <v>0</v>
      </c>
      <c r="CE119" s="18" t="str">
        <f>IF(MAIN_STGY[[#This Row],[RSLT]]="","", MAIN_STGY[[#This Row],[RSLT]])</f>
        <v/>
      </c>
      <c r="CF11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1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19" s="18">
        <f>IF(STGY4[[#This Row],[SNO]]=0,0,IF(CL$10, IF(CP118&gt;=CM$8, 0, STGY4[[#This Row],[INS]]+CH118), STGY4[[#This Row],[INS]]+CH118))</f>
        <v>100</v>
      </c>
      <c r="CI119" s="18">
        <f>IF(STGY4[[#This Row],[SNO]]=0,0,IF(CL$10, IF(CP118&gt;=CM$8, 0, CI118+STGY4[[#This Row],[RTN]]), CI118+STGY4[[#This Row],[RTN]]))</f>
        <v>0</v>
      </c>
      <c r="CJ119" s="18">
        <f>STGY4[[#This Row],[RTN-TL]]-STGY4[[#This Row],[INS-TL]]</f>
        <v>-100</v>
      </c>
      <c r="CK119" s="18">
        <f>IF(STGY4[[#This Row],[SNO]]=0,0,IF(CL$10, IF(STGY4[[#This Row],[INS]]=0, 0, CN118), CN118))</f>
        <v>0</v>
      </c>
      <c r="CL119" s="18">
        <f>STGY4[[#This Row],[INS]]</f>
        <v>0</v>
      </c>
      <c r="CM119" s="18">
        <f>IF(STGY4[[#This Row],[WrL]]="Loss", (STGY4[[#This Row],[INS]]*(1 + CP$8/100)), IF(STGY4[[#This Row],[WrL]]="Won", (0), 0))</f>
        <v>0</v>
      </c>
      <c r="CN119" s="18">
        <f>IF(STGY4[[#This Row],[WrL]]="Loss", (STGY4[[#This Row],[PAM]]+STGY4[[#This Row],[LOS-TEN]]), IF(STGY4[[#This Row],[WrL]]="Won", (STGY4[[#This Row],[INS]]), 0))</f>
        <v>0</v>
      </c>
      <c r="CO119" s="18">
        <f>STGY4[[#This Row],[PAPT]]/2</f>
        <v>0</v>
      </c>
      <c r="CP119" s="43">
        <f>IF(STGY4[[#This Row],[SNO]]=0,0,IF(CL$10, IF(STGY4[[#This Row],[INS-TL]]=0, 0, STGY4[[#This Row],[PFT]]/STGY4[[#This Row],[INS-TL]]%), STGY4[[#This Row],[PFT]]/STGY4[[#This Row],[INS-TL]]%))</f>
        <v>-100</v>
      </c>
      <c r="CS119" s="20"/>
      <c r="CT119" s="21"/>
      <c r="CZ119" s="22"/>
      <c r="DB119" s="42">
        <f t="shared" si="15"/>
        <v>104</v>
      </c>
      <c r="DC119" s="49"/>
      <c r="DD119" s="18">
        <f>IF(STGY5[[#This Row],[SNO]]=0,0,IF(STGY5[[#This Row],[SNO]]=1,DJ$8,IF(DL$10, IF(DP118&gt;=DM$8,0,IF(DP118=0,DJ$8,DO118)), DO118)))</f>
        <v>0</v>
      </c>
      <c r="DE119" s="18" t="str">
        <f>IF(MAIN_STGY[[#This Row],[RSLT]]="","", MAIN_STGY[[#This Row],[RSLT]])</f>
        <v/>
      </c>
      <c r="DF11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1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19" s="18">
        <f>IF(STGY5[[#This Row],[SNO]]=0,0,IF(DL$10, IF(DP118&gt;=DM$8, 0, STGY5[[#This Row],[INS]]+DH118), STGY5[[#This Row],[INS]]+DH118))</f>
        <v>100</v>
      </c>
      <c r="DI119" s="18">
        <f>IF(STGY5[[#This Row],[SNO]]=0,0,IF(DL$10, IF(DP118&gt;=DM$8, 0, DI118+STGY5[[#This Row],[RTN]]), DI118+STGY5[[#This Row],[RTN]]))</f>
        <v>0</v>
      </c>
      <c r="DJ119" s="18">
        <f>STGY5[[#This Row],[RTN-TL]]-STGY5[[#This Row],[INS-TL]]</f>
        <v>-100</v>
      </c>
      <c r="DK119" s="18">
        <f>IF(STGY5[[#This Row],[SNO]]=0,0,IF(DL$10, IF(STGY5[[#This Row],[INS]]=0, 0, DN118), DN118))</f>
        <v>0</v>
      </c>
      <c r="DL119" s="18">
        <f>STGY5[[#This Row],[INS]]</f>
        <v>0</v>
      </c>
      <c r="DM119" s="18">
        <f>IF(STGY5[[#This Row],[WrL]]="Loss", (STGY5[[#This Row],[INS]]*(1 + DP$8/100)), IF(STGY5[[#This Row],[WrL]]="Won", (0), 0))</f>
        <v>0</v>
      </c>
      <c r="DN119" s="18">
        <f>IF(STGY5[[#This Row],[WrL]]="Loss", (STGY5[[#This Row],[PAM]]+STGY5[[#This Row],[LOS-TEN]]), IF(STGY5[[#This Row],[WrL]]="Won", (STGY5[[#This Row],[INS]]), 0))</f>
        <v>0</v>
      </c>
      <c r="DO119" s="18">
        <f>STGY5[[#This Row],[PAPT]]/2</f>
        <v>0</v>
      </c>
      <c r="DP119" s="43">
        <f>IF(STGY5[[#This Row],[SNO]]=0,0,IF(DL$10, IF(STGY5[[#This Row],[INS-TL]]=0, 0, STGY5[[#This Row],[PFT]]/STGY5[[#This Row],[INS-TL]]%), STGY5[[#This Row],[PFT]]/STGY5[[#This Row],[INS-TL]]%))</f>
        <v>-100</v>
      </c>
      <c r="DS119" s="20"/>
      <c r="DT119" s="21"/>
      <c r="DZ119" s="22"/>
      <c r="EB119" s="42">
        <f t="shared" si="16"/>
        <v>104</v>
      </c>
      <c r="EC119" s="49"/>
      <c r="ED119" s="18">
        <f>IF(STGY6[[#This Row],[SNO]]=0,0,IF(STGY6[[#This Row],[SNO]]=1,EJ$8,IF(EL$10, IF(EP118&gt;=EM$8,0,IF(EP118=0,EJ$8,EO118)), EO118)))</f>
        <v>0</v>
      </c>
      <c r="EE119" s="18" t="str">
        <f>IF(MAIN_STGY[[#This Row],[RSLT]]="","", MAIN_STGY[[#This Row],[RSLT]])</f>
        <v/>
      </c>
      <c r="EF11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1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19" s="18">
        <f>IF(STGY6[[#This Row],[SNO]]=0,0,IF(EL$10, IF(EP118&gt;=EM$8, 0, STGY6[[#This Row],[INS]]+EH118), STGY6[[#This Row],[INS]]+EH118))</f>
        <v>100</v>
      </c>
      <c r="EI119" s="18">
        <f>IF(STGY6[[#This Row],[SNO]]=0,0,IF(EL$10, IF(EP118&gt;=EM$8, 0, EI118+STGY6[[#This Row],[RTN]]), EI118+STGY6[[#This Row],[RTN]]))</f>
        <v>0</v>
      </c>
      <c r="EJ119" s="18">
        <f>STGY6[[#This Row],[RTN-TL]]-STGY6[[#This Row],[INS-TL]]</f>
        <v>-100</v>
      </c>
      <c r="EK119" s="18">
        <f>IF(STGY6[[#This Row],[SNO]]=0,0,IF(EL$10, IF(STGY6[[#This Row],[INS]]=0, 0, EN118), EN118))</f>
        <v>0</v>
      </c>
      <c r="EL119" s="18">
        <f>STGY6[[#This Row],[INS]]</f>
        <v>0</v>
      </c>
      <c r="EM119" s="18">
        <f>IF(STGY6[[#This Row],[WrL]]="Loss", (STGY6[[#This Row],[INS]]*(1 + EP$8/100)), IF(STGY6[[#This Row],[WrL]]="Won", (0), 0))</f>
        <v>0</v>
      </c>
      <c r="EN119" s="18">
        <f>IF(STGY6[[#This Row],[WrL]]="Loss", (STGY6[[#This Row],[PAM]]+STGY6[[#This Row],[LOS-TEN]]), IF(STGY6[[#This Row],[WrL]]="Won", (STGY6[[#This Row],[INS]]), 0))</f>
        <v>0</v>
      </c>
      <c r="EO119" s="18">
        <f>STGY6[[#This Row],[PAPT]]/2</f>
        <v>0</v>
      </c>
      <c r="EP119" s="43">
        <f>IF(STGY6[[#This Row],[SNO]]=0,0,IF(EL$10, IF(STGY6[[#This Row],[INS-TL]]=0, 0, STGY6[[#This Row],[PFT]]/STGY6[[#This Row],[INS-TL]]%), STGY6[[#This Row],[PFT]]/STGY6[[#This Row],[INS-TL]]%))</f>
        <v>-100</v>
      </c>
      <c r="ES119" s="20"/>
      <c r="ET119" s="21"/>
      <c r="EZ119" s="22"/>
      <c r="FB119" s="42">
        <f t="shared" si="17"/>
        <v>104</v>
      </c>
      <c r="FC119" s="49"/>
      <c r="FD119" s="18">
        <f>IF(STGY7[[#This Row],[SNO]]=0,0,IF(STGY7[[#This Row],[SNO]]=1,FJ$8,IF(FL$10, IF(FP118&gt;=FM$8,0,IF(FP118=0,FJ$8,FO118)), FO118)))</f>
        <v>0</v>
      </c>
      <c r="FE119" s="18" t="str">
        <f>IF(MAIN_STGY[[#This Row],[RSLT]]="","", MAIN_STGY[[#This Row],[RSLT]])</f>
        <v/>
      </c>
      <c r="FF11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1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19" s="18">
        <f>IF(STGY7[[#This Row],[SNO]]=0,0,IF(FL$10, IF(FP118&gt;=FM$8, 0, STGY7[[#This Row],[INS]]+FH118), STGY7[[#This Row],[INS]]+FH118))</f>
        <v>100</v>
      </c>
      <c r="FI119" s="18">
        <f>IF(STGY7[[#This Row],[SNO]]=0,0,IF(FL$10, IF(FP118&gt;=FM$8, 0, FI118+STGY7[[#This Row],[RTN]]), FI118+STGY7[[#This Row],[RTN]]))</f>
        <v>0</v>
      </c>
      <c r="FJ119" s="18">
        <f>STGY7[[#This Row],[RTN-TL]]-STGY7[[#This Row],[INS-TL]]</f>
        <v>-100</v>
      </c>
      <c r="FK119" s="18">
        <f>IF(STGY7[[#This Row],[SNO]]=0,0,IF(FL$10, IF(STGY7[[#This Row],[INS]]=0, 0, FN118), FN118))</f>
        <v>0</v>
      </c>
      <c r="FL119" s="18">
        <f>STGY7[[#This Row],[INS]]</f>
        <v>0</v>
      </c>
      <c r="FM119" s="18">
        <f>IF(STGY7[[#This Row],[WrL]]="Loss", (STGY7[[#This Row],[INS]]*(1 + FP$8/100)), IF(STGY7[[#This Row],[WrL]]="Won", (0), 0))</f>
        <v>0</v>
      </c>
      <c r="FN119" s="18">
        <f>IF(STGY7[[#This Row],[WrL]]="Loss", (STGY7[[#This Row],[PAM]]+STGY7[[#This Row],[LOS-TEN]]), IF(STGY7[[#This Row],[WrL]]="Won", (STGY7[[#This Row],[INS]]), 0))</f>
        <v>0</v>
      </c>
      <c r="FO119" s="18">
        <f>STGY7[[#This Row],[PAPT]]/2</f>
        <v>0</v>
      </c>
      <c r="FP119" s="43">
        <f>IF(STGY7[[#This Row],[SNO]]=0,0,IF(FL$10, IF(STGY7[[#This Row],[INS-TL]]=0, 0, STGY7[[#This Row],[PFT]]/STGY7[[#This Row],[INS-TL]]%), STGY7[[#This Row],[PFT]]/STGY7[[#This Row],[INS-TL]]%))</f>
        <v>-100</v>
      </c>
      <c r="FS119" s="20"/>
      <c r="FT119" s="21"/>
      <c r="FZ119" s="22"/>
      <c r="GB119" s="42">
        <f t="shared" si="18"/>
        <v>104</v>
      </c>
      <c r="GC119" s="49"/>
      <c r="GD119" s="18">
        <f>IF(STGY8[[#This Row],[SNO]]=0,0,IF(STGY8[[#This Row],[SNO]]=1,GJ$8,IF(GL$10, IF(GP118&gt;=GM$8,0,IF(GP118=0,GJ$8,GO118)), GO118)))</f>
        <v>0</v>
      </c>
      <c r="GE119" s="18" t="str">
        <f>IF(MAIN_STGY[[#This Row],[RSLT]]="","", MAIN_STGY[[#This Row],[RSLT]])</f>
        <v/>
      </c>
      <c r="GF11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1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19" s="18">
        <f>IF(STGY8[[#This Row],[SNO]]=0,0,IF(GL$10, IF(GP118&gt;=GM$8, 0, STGY8[[#This Row],[INS]]+GH118), STGY8[[#This Row],[INS]]+GH118))</f>
        <v>100</v>
      </c>
      <c r="GI119" s="18">
        <f>IF(STGY8[[#This Row],[SNO]]=0,0,IF(GL$10, IF(GP118&gt;=GM$8, 0, GI118+STGY8[[#This Row],[RTN]]), GI118+STGY8[[#This Row],[RTN]]))</f>
        <v>0</v>
      </c>
      <c r="GJ119" s="18">
        <f>STGY8[[#This Row],[RTN-TL]]-STGY8[[#This Row],[INS-TL]]</f>
        <v>-100</v>
      </c>
      <c r="GK119" s="18">
        <f>IF(STGY8[[#This Row],[SNO]]=0,0,IF(GL$10, IF(STGY8[[#This Row],[INS]]=0, 0, GN118), GN118))</f>
        <v>0</v>
      </c>
      <c r="GL119" s="18">
        <f>STGY8[[#This Row],[INS]]</f>
        <v>0</v>
      </c>
      <c r="GM119" s="18">
        <f>IF(STGY8[[#This Row],[WrL]]="Loss", (STGY8[[#This Row],[INS]]*(1 + GP$8/100)), IF(STGY8[[#This Row],[WrL]]="Won", (0), 0))</f>
        <v>0</v>
      </c>
      <c r="GN119" s="18">
        <f>IF(STGY8[[#This Row],[WrL]]="Loss", (STGY8[[#This Row],[PAM]]+STGY8[[#This Row],[LOS-TEN]]), IF(STGY8[[#This Row],[WrL]]="Won", (STGY8[[#This Row],[INS]]), 0))</f>
        <v>0</v>
      </c>
      <c r="GO119" s="18">
        <f>STGY8[[#This Row],[PAPT]]/2</f>
        <v>0</v>
      </c>
      <c r="GP119" s="43">
        <f>IF(STGY8[[#This Row],[SNO]]=0,0,IF(GL$10, IF(STGY8[[#This Row],[INS-TL]]=0, 0, STGY8[[#This Row],[PFT]]/STGY8[[#This Row],[INS-TL]]%), STGY8[[#This Row],[PFT]]/STGY8[[#This Row],[INS-TL]]%))</f>
        <v>-100</v>
      </c>
      <c r="GS119" s="20"/>
      <c r="GT119" s="21"/>
      <c r="GZ119" s="22"/>
      <c r="HB119" s="42">
        <f t="shared" si="19"/>
        <v>104</v>
      </c>
      <c r="HC119" s="49"/>
      <c r="HD119" s="18">
        <f>IF(STGY9[[#This Row],[SNO]]=0,0,IF(STGY9[[#This Row],[SNO]]=1,HJ$8,IF(HL$10, IF(HP118&gt;=HM$8,0,IF(HP118=0,HJ$8,HO118)), HO118)))</f>
        <v>0</v>
      </c>
      <c r="HE119" s="18" t="str">
        <f>IF(MAIN_STGY[[#This Row],[RSLT]]="","", MAIN_STGY[[#This Row],[RSLT]])</f>
        <v/>
      </c>
      <c r="HF11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1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19" s="18">
        <f>IF(STGY9[[#This Row],[SNO]]=0,0,IF(HL$10, IF(HP118&gt;=HM$8, 0, STGY9[[#This Row],[INS]]+HH118), STGY9[[#This Row],[INS]]+HH118))</f>
        <v>100</v>
      </c>
      <c r="HI119" s="18">
        <f>IF(STGY9[[#This Row],[SNO]]=0,0,IF(HL$10, IF(HP118&gt;=HM$8, 0, HI118+STGY9[[#This Row],[RTN]]), HI118+STGY9[[#This Row],[RTN]]))</f>
        <v>0</v>
      </c>
      <c r="HJ119" s="18">
        <f>STGY9[[#This Row],[RTN-TL]]-STGY9[[#This Row],[INS-TL]]</f>
        <v>-100</v>
      </c>
      <c r="HK119" s="18">
        <f>IF(STGY9[[#This Row],[SNO]]=0,0,IF(HL$10, IF(STGY9[[#This Row],[INS]]=0, 0, HN118), HN118))</f>
        <v>0</v>
      </c>
      <c r="HL119" s="18">
        <f>STGY9[[#This Row],[INS]]</f>
        <v>0</v>
      </c>
      <c r="HM119" s="18">
        <f>IF(STGY9[[#This Row],[WrL]]="Loss", (STGY9[[#This Row],[INS]]*(1 + HP$8/100)), IF(STGY9[[#This Row],[WrL]]="Won", (0), 0))</f>
        <v>0</v>
      </c>
      <c r="HN119" s="18">
        <f>IF(STGY9[[#This Row],[WrL]]="Loss", (STGY9[[#This Row],[PAM]]+STGY9[[#This Row],[LOS-TEN]]), IF(STGY9[[#This Row],[WrL]]="Won", (STGY9[[#This Row],[INS]]), 0))</f>
        <v>0</v>
      </c>
      <c r="HO119" s="18">
        <f>STGY9[[#This Row],[PAPT]]/2</f>
        <v>0</v>
      </c>
      <c r="HP119" s="43">
        <f>IF(STGY9[[#This Row],[SNO]]=0,0,IF(HL$10, IF(STGY9[[#This Row],[INS-TL]]=0, 0, STGY9[[#This Row],[PFT]]/STGY9[[#This Row],[INS-TL]]%), STGY9[[#This Row],[PFT]]/STGY9[[#This Row],[INS-TL]]%))</f>
        <v>-100</v>
      </c>
      <c r="HS119" s="20"/>
      <c r="HT119" s="21"/>
      <c r="HZ119" s="22"/>
      <c r="IB119" s="42">
        <f t="shared" si="20"/>
        <v>104</v>
      </c>
      <c r="IC119" s="49"/>
      <c r="ID119" s="18">
        <f>IF(STGY10[[#This Row],[SNO]]=0,0,IF(STGY10[[#This Row],[SNO]]=1,IJ$8,IF(IL$10, IF(IP118&gt;=IM$8,0,IF(IP118=0,IJ$8,IO118)), IO118)))</f>
        <v>0</v>
      </c>
      <c r="IE119" s="18" t="str">
        <f>IF(MAIN_STGY[[#This Row],[RSLT]]="","", MAIN_STGY[[#This Row],[RSLT]])</f>
        <v/>
      </c>
      <c r="IF11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1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19" s="18">
        <f>IF(STGY10[[#This Row],[SNO]]=0,0,IF(IL$10, IF(IP118&gt;=IM$8, 0, STGY10[[#This Row],[INS]]+IH118), STGY10[[#This Row],[INS]]+IH118))</f>
        <v>100</v>
      </c>
      <c r="II119" s="18">
        <f>IF(STGY10[[#This Row],[SNO]]=0,0,IF(IL$10, IF(IP118&gt;=IM$8, 0, II118+STGY10[[#This Row],[RTN]]), II118+STGY10[[#This Row],[RTN]]))</f>
        <v>0</v>
      </c>
      <c r="IJ119" s="18">
        <f>STGY10[[#This Row],[RTN-TL]]-STGY10[[#This Row],[INS-TL]]</f>
        <v>-100</v>
      </c>
      <c r="IK119" s="18">
        <f>IF(STGY10[[#This Row],[SNO]]=0,0,IF(IL$10, IF(STGY10[[#This Row],[INS]]=0, 0, IN118), IN118))</f>
        <v>0</v>
      </c>
      <c r="IL119" s="18">
        <f>STGY10[[#This Row],[INS]]</f>
        <v>0</v>
      </c>
      <c r="IM119" s="18">
        <f>IF(STGY10[[#This Row],[WrL]]="Loss", (STGY10[[#This Row],[INS]]*(1 + IP$8/100)), IF(STGY10[[#This Row],[WrL]]="Won", (0), 0))</f>
        <v>0</v>
      </c>
      <c r="IN119" s="18">
        <f>IF(STGY10[[#This Row],[WrL]]="Loss", (STGY10[[#This Row],[PAM]]+STGY10[[#This Row],[LOS-TEN]]), IF(STGY10[[#This Row],[WrL]]="Won", (STGY10[[#This Row],[INS]]), 0))</f>
        <v>0</v>
      </c>
      <c r="IO119" s="18">
        <f>STGY10[[#This Row],[PAPT]]/2</f>
        <v>0</v>
      </c>
      <c r="IP119" s="43">
        <f>IF(STGY10[[#This Row],[SNO]]=0,0,IF(IL$10, IF(STGY10[[#This Row],[INS-TL]]=0, 0, STGY10[[#This Row],[PFT]]/STGY10[[#This Row],[INS-TL]]%), STGY10[[#This Row],[PFT]]/STGY10[[#This Row],[INS-TL]]%))</f>
        <v>-100</v>
      </c>
      <c r="IS119" s="20"/>
      <c r="IT119" s="21"/>
      <c r="IZ119" s="22"/>
    </row>
    <row r="120" spans="2:260" ht="15.65" x14ac:dyDescent="0.3">
      <c r="B120" s="89">
        <f t="shared" si="21"/>
        <v>105</v>
      </c>
      <c r="C120" s="49"/>
      <c r="D120" s="18">
        <f>IF(MAIN_STGY[[#This Row],[SNO]]=0,0,IF(MAIN_STGY[[#This Row],[SNO]]=1,J$8,IF(L$10, IF(P119&gt;=M$8,0,IF(P119=0,J$8,O119)), O119)))</f>
        <v>0</v>
      </c>
      <c r="E120" s="12"/>
      <c r="F12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0" s="18">
        <f>IF(MAIN_STGY[[#This Row],[SNO]]=0,0,IF(L$10, IF(P119&gt;=M$8, 0, MAIN_STGY[[#This Row],[INS]]+H119), MAIN_STGY[[#This Row],[INS]]+H119))</f>
        <v>100</v>
      </c>
      <c r="I120" s="18">
        <f>IF(MAIN_STGY[[#This Row],[SNO]]=0,0,IF(L$10, IF(P119&gt;=M$8, 0, I119+MAIN_STGY[[#This Row],[RTN]]), I119+MAIN_STGY[[#This Row],[RTN]]))</f>
        <v>0</v>
      </c>
      <c r="J120" s="18">
        <f>MAIN_STGY[[#This Row],[RTN-TL]]-MAIN_STGY[[#This Row],[INS-TL]]</f>
        <v>-100</v>
      </c>
      <c r="K120" s="18">
        <f>IF(MAIN_STGY[[#This Row],[SNO]]=0,0,IF(L$10, IF(MAIN_STGY[[#This Row],[INS]]=0, 0, N119), N119))</f>
        <v>0</v>
      </c>
      <c r="L120" s="18">
        <f>MAIN_STGY[[#This Row],[INS]]</f>
        <v>0</v>
      </c>
      <c r="M120" s="18">
        <f>IF(MAIN_STGY[[#This Row],[WrL]]="Loss", (MAIN_STGY[[#This Row],[INS]]*(1 + P$8/100)), IF(MAIN_STGY[[#This Row],[WrL]]="Won", (0), 0))</f>
        <v>0</v>
      </c>
      <c r="N120" s="18">
        <f>IF(MAIN_STGY[[#This Row],[WrL]]="Loss", (MAIN_STGY[[#This Row],[PAM]]+MAIN_STGY[[#This Row],[LOS-TEN]]), IF(MAIN_STGY[[#This Row],[WrL]]="Won", (MAIN_STGY[[#This Row],[INS]]), 0))</f>
        <v>0</v>
      </c>
      <c r="O120" s="18">
        <f>MAIN_STGY[[#This Row],[PAPT]]/2</f>
        <v>0</v>
      </c>
      <c r="P12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0" s="91" t="str">
        <v>Strategy 07</v>
      </c>
      <c r="S120" s="92">
        <v>0</v>
      </c>
      <c r="T120" s="93">
        <v>100</v>
      </c>
      <c r="U120" s="85"/>
      <c r="V120" s="44"/>
      <c r="W120" s="55"/>
      <c r="X120" s="44"/>
      <c r="Z120" s="22"/>
      <c r="AB120" s="42">
        <f t="shared" si="12"/>
        <v>105</v>
      </c>
      <c r="AC120" s="49"/>
      <c r="AD120" s="18">
        <f>IF(STGY2[[#This Row],[SNO]]=0,0,IF(STGY2[[#This Row],[SNO]]=1,AJ$8,IF(AL$10, IF(AP119&gt;=AM$8,0,IF(AP119=0,AJ$8,AO119)), AO119)))</f>
        <v>0</v>
      </c>
      <c r="AE120" s="18" t="str">
        <f>IF(MAIN_STGY[[#This Row],[RSLT]]="","", MAIN_STGY[[#This Row],[RSLT]])</f>
        <v/>
      </c>
      <c r="AF12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0" s="18">
        <f>IF(STGY2[[#This Row],[SNO]]=0,0,IF(AL$10, IF(AP119&gt;=AM$8, 0, STGY2[[#This Row],[INS]]+AH119), STGY2[[#This Row],[INS]]+AH119))</f>
        <v>100</v>
      </c>
      <c r="AI120" s="18">
        <f>IF(STGY2[[#This Row],[SNO]]=0,0,IF(AL$10, IF(AP119&gt;=AM$8, 0, AI119+STGY2[[#This Row],[RTN]]), AI119+STGY2[[#This Row],[RTN]]))</f>
        <v>0</v>
      </c>
      <c r="AJ120" s="18">
        <f>STGY2[[#This Row],[RTN-TL]]-STGY2[[#This Row],[INS-TL]]</f>
        <v>-100</v>
      </c>
      <c r="AK120" s="18">
        <f>IF(STGY2[[#This Row],[SNO]]=0,0,IF(AL$10, IF(STGY2[[#This Row],[INS]]=0, 0, AN119), AN119))</f>
        <v>0</v>
      </c>
      <c r="AL120" s="18">
        <f>STGY2[[#This Row],[INS]]</f>
        <v>0</v>
      </c>
      <c r="AM120" s="18">
        <f>IF(STGY2[[#This Row],[WrL]]="Loss", (STGY2[[#This Row],[INS]]*(1 + AP$8/100)), IF(STGY2[[#This Row],[WrL]]="Won", (0), 0))</f>
        <v>0</v>
      </c>
      <c r="AN120" s="18">
        <f>IF(STGY2[[#This Row],[WrL]]="Loss", (STGY2[[#This Row],[PAM]]+STGY2[[#This Row],[LOS-TEN]]), IF(STGY2[[#This Row],[WrL]]="Won", (STGY2[[#This Row],[INS]]), 0))</f>
        <v>0</v>
      </c>
      <c r="AO120" s="18">
        <f>STGY2[[#This Row],[PAPT]]/2</f>
        <v>0</v>
      </c>
      <c r="AP120" s="43">
        <f>IF(STGY2[[#This Row],[SNO]]=0,0,IF(AL$10, IF(STGY2[[#This Row],[INS-TL]]=0, 0, STGY2[[#This Row],[PFT]]/STGY2[[#This Row],[INS-TL]]%), STGY2[[#This Row],[PFT]]/STGY2[[#This Row],[INS-TL]]%))</f>
        <v>-100</v>
      </c>
      <c r="AS120" s="20"/>
      <c r="AT120" s="21"/>
      <c r="AZ120" s="22"/>
      <c r="BB120" s="42">
        <f t="shared" si="13"/>
        <v>105</v>
      </c>
      <c r="BC120" s="49"/>
      <c r="BD120" s="18">
        <f>IF(STGY3[[#This Row],[SNO]]=0,0,IF(STGY3[[#This Row],[SNO]]=1,BJ$8,IF(BL$10, IF(BP119&gt;=BM$8,0,IF(BP119=0,BJ$8,BO119)), BO119)))</f>
        <v>0</v>
      </c>
      <c r="BE120" s="18" t="str">
        <f>IF(MAIN_STGY[[#This Row],[RSLT]]="","", MAIN_STGY[[#This Row],[RSLT]])</f>
        <v/>
      </c>
      <c r="BF12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0" s="18">
        <f>IF(STGY3[[#This Row],[SNO]]=0,0,IF(BL$10, IF(BP119&gt;=BM$8, 0, STGY3[[#This Row],[INS]]+BH119), STGY3[[#This Row],[INS]]+BH119))</f>
        <v>100</v>
      </c>
      <c r="BI120" s="18">
        <f>IF(STGY3[[#This Row],[SNO]]=0,0,IF(BL$10, IF(BP119&gt;=BM$8, 0, BI119+STGY3[[#This Row],[RTN]]), BI119+STGY3[[#This Row],[RTN]]))</f>
        <v>0</v>
      </c>
      <c r="BJ120" s="18">
        <f>STGY3[[#This Row],[RTN-TL]]-STGY3[[#This Row],[INS-TL]]</f>
        <v>-100</v>
      </c>
      <c r="BK120" s="18">
        <f>IF(STGY3[[#This Row],[SNO]]=0,0,IF(BL$10, IF(STGY3[[#This Row],[INS]]=0, 0, BN119), BN119))</f>
        <v>0</v>
      </c>
      <c r="BL120" s="18">
        <f>STGY3[[#This Row],[INS]]</f>
        <v>0</v>
      </c>
      <c r="BM120" s="18">
        <f>IF(STGY3[[#This Row],[WrL]]="Loss", (STGY3[[#This Row],[INS]]*(1 + BP$8/100)), IF(STGY3[[#This Row],[WrL]]="Won", (0), 0))</f>
        <v>0</v>
      </c>
      <c r="BN120" s="18">
        <f>IF(STGY3[[#This Row],[WrL]]="Loss", (STGY3[[#This Row],[PAM]]+STGY3[[#This Row],[LOS-TEN]]), IF(STGY3[[#This Row],[WrL]]="Won", (STGY3[[#This Row],[INS]]), 0))</f>
        <v>0</v>
      </c>
      <c r="BO120" s="18">
        <f>STGY3[[#This Row],[PAPT]]/2</f>
        <v>0</v>
      </c>
      <c r="BP120" s="43">
        <f>IF(STGY3[[#This Row],[SNO]]=0,0,IF(BL$10, IF(STGY3[[#This Row],[INS-TL]]=0, 0, STGY3[[#This Row],[PFT]]/STGY3[[#This Row],[INS-TL]]%), STGY3[[#This Row],[PFT]]/STGY3[[#This Row],[INS-TL]]%))</f>
        <v>-100</v>
      </c>
      <c r="BS120" s="20"/>
      <c r="BT120" s="21"/>
      <c r="BZ120" s="22"/>
      <c r="CB120" s="42">
        <f t="shared" si="14"/>
        <v>105</v>
      </c>
      <c r="CC120" s="49"/>
      <c r="CD120" s="18">
        <f>IF(STGY4[[#This Row],[SNO]]=0,0,IF(STGY4[[#This Row],[SNO]]=1,CJ$8,IF(CL$10, IF(CP119&gt;=CM$8,0,IF(CP119=0,CJ$8,CO119)), CO119)))</f>
        <v>0</v>
      </c>
      <c r="CE120" s="18" t="str">
        <f>IF(MAIN_STGY[[#This Row],[RSLT]]="","", MAIN_STGY[[#This Row],[RSLT]])</f>
        <v/>
      </c>
      <c r="CF12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0" s="18">
        <f>IF(STGY4[[#This Row],[SNO]]=0,0,IF(CL$10, IF(CP119&gt;=CM$8, 0, STGY4[[#This Row],[INS]]+CH119), STGY4[[#This Row],[INS]]+CH119))</f>
        <v>100</v>
      </c>
      <c r="CI120" s="18">
        <f>IF(STGY4[[#This Row],[SNO]]=0,0,IF(CL$10, IF(CP119&gt;=CM$8, 0, CI119+STGY4[[#This Row],[RTN]]), CI119+STGY4[[#This Row],[RTN]]))</f>
        <v>0</v>
      </c>
      <c r="CJ120" s="18">
        <f>STGY4[[#This Row],[RTN-TL]]-STGY4[[#This Row],[INS-TL]]</f>
        <v>-100</v>
      </c>
      <c r="CK120" s="18">
        <f>IF(STGY4[[#This Row],[SNO]]=0,0,IF(CL$10, IF(STGY4[[#This Row],[INS]]=0, 0, CN119), CN119))</f>
        <v>0</v>
      </c>
      <c r="CL120" s="18">
        <f>STGY4[[#This Row],[INS]]</f>
        <v>0</v>
      </c>
      <c r="CM120" s="18">
        <f>IF(STGY4[[#This Row],[WrL]]="Loss", (STGY4[[#This Row],[INS]]*(1 + CP$8/100)), IF(STGY4[[#This Row],[WrL]]="Won", (0), 0))</f>
        <v>0</v>
      </c>
      <c r="CN120" s="18">
        <f>IF(STGY4[[#This Row],[WrL]]="Loss", (STGY4[[#This Row],[PAM]]+STGY4[[#This Row],[LOS-TEN]]), IF(STGY4[[#This Row],[WrL]]="Won", (STGY4[[#This Row],[INS]]), 0))</f>
        <v>0</v>
      </c>
      <c r="CO120" s="18">
        <f>STGY4[[#This Row],[PAPT]]/2</f>
        <v>0</v>
      </c>
      <c r="CP120" s="43">
        <f>IF(STGY4[[#This Row],[SNO]]=0,0,IF(CL$10, IF(STGY4[[#This Row],[INS-TL]]=0, 0, STGY4[[#This Row],[PFT]]/STGY4[[#This Row],[INS-TL]]%), STGY4[[#This Row],[PFT]]/STGY4[[#This Row],[INS-TL]]%))</f>
        <v>-100</v>
      </c>
      <c r="CS120" s="20"/>
      <c r="CT120" s="21"/>
      <c r="CZ120" s="22"/>
      <c r="DB120" s="42">
        <f t="shared" si="15"/>
        <v>105</v>
      </c>
      <c r="DC120" s="49"/>
      <c r="DD120" s="18">
        <f>IF(STGY5[[#This Row],[SNO]]=0,0,IF(STGY5[[#This Row],[SNO]]=1,DJ$8,IF(DL$10, IF(DP119&gt;=DM$8,0,IF(DP119=0,DJ$8,DO119)), DO119)))</f>
        <v>0</v>
      </c>
      <c r="DE120" s="18" t="str">
        <f>IF(MAIN_STGY[[#This Row],[RSLT]]="","", MAIN_STGY[[#This Row],[RSLT]])</f>
        <v/>
      </c>
      <c r="DF12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0" s="18">
        <f>IF(STGY5[[#This Row],[SNO]]=0,0,IF(DL$10, IF(DP119&gt;=DM$8, 0, STGY5[[#This Row],[INS]]+DH119), STGY5[[#This Row],[INS]]+DH119))</f>
        <v>100</v>
      </c>
      <c r="DI120" s="18">
        <f>IF(STGY5[[#This Row],[SNO]]=0,0,IF(DL$10, IF(DP119&gt;=DM$8, 0, DI119+STGY5[[#This Row],[RTN]]), DI119+STGY5[[#This Row],[RTN]]))</f>
        <v>0</v>
      </c>
      <c r="DJ120" s="18">
        <f>STGY5[[#This Row],[RTN-TL]]-STGY5[[#This Row],[INS-TL]]</f>
        <v>-100</v>
      </c>
      <c r="DK120" s="18">
        <f>IF(STGY5[[#This Row],[SNO]]=0,0,IF(DL$10, IF(STGY5[[#This Row],[INS]]=0, 0, DN119), DN119))</f>
        <v>0</v>
      </c>
      <c r="DL120" s="18">
        <f>STGY5[[#This Row],[INS]]</f>
        <v>0</v>
      </c>
      <c r="DM120" s="18">
        <f>IF(STGY5[[#This Row],[WrL]]="Loss", (STGY5[[#This Row],[INS]]*(1 + DP$8/100)), IF(STGY5[[#This Row],[WrL]]="Won", (0), 0))</f>
        <v>0</v>
      </c>
      <c r="DN120" s="18">
        <f>IF(STGY5[[#This Row],[WrL]]="Loss", (STGY5[[#This Row],[PAM]]+STGY5[[#This Row],[LOS-TEN]]), IF(STGY5[[#This Row],[WrL]]="Won", (STGY5[[#This Row],[INS]]), 0))</f>
        <v>0</v>
      </c>
      <c r="DO120" s="18">
        <f>STGY5[[#This Row],[PAPT]]/2</f>
        <v>0</v>
      </c>
      <c r="DP120" s="43">
        <f>IF(STGY5[[#This Row],[SNO]]=0,0,IF(DL$10, IF(STGY5[[#This Row],[INS-TL]]=0, 0, STGY5[[#This Row],[PFT]]/STGY5[[#This Row],[INS-TL]]%), STGY5[[#This Row],[PFT]]/STGY5[[#This Row],[INS-TL]]%))</f>
        <v>-100</v>
      </c>
      <c r="DS120" s="20"/>
      <c r="DT120" s="21"/>
      <c r="DZ120" s="22"/>
      <c r="EB120" s="42">
        <f t="shared" si="16"/>
        <v>105</v>
      </c>
      <c r="EC120" s="49"/>
      <c r="ED120" s="18">
        <f>IF(STGY6[[#This Row],[SNO]]=0,0,IF(STGY6[[#This Row],[SNO]]=1,EJ$8,IF(EL$10, IF(EP119&gt;=EM$8,0,IF(EP119=0,EJ$8,EO119)), EO119)))</f>
        <v>0</v>
      </c>
      <c r="EE120" s="18" t="str">
        <f>IF(MAIN_STGY[[#This Row],[RSLT]]="","", MAIN_STGY[[#This Row],[RSLT]])</f>
        <v/>
      </c>
      <c r="EF12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0" s="18">
        <f>IF(STGY6[[#This Row],[SNO]]=0,0,IF(EL$10, IF(EP119&gt;=EM$8, 0, STGY6[[#This Row],[INS]]+EH119), STGY6[[#This Row],[INS]]+EH119))</f>
        <v>100</v>
      </c>
      <c r="EI120" s="18">
        <f>IF(STGY6[[#This Row],[SNO]]=0,0,IF(EL$10, IF(EP119&gt;=EM$8, 0, EI119+STGY6[[#This Row],[RTN]]), EI119+STGY6[[#This Row],[RTN]]))</f>
        <v>0</v>
      </c>
      <c r="EJ120" s="18">
        <f>STGY6[[#This Row],[RTN-TL]]-STGY6[[#This Row],[INS-TL]]</f>
        <v>-100</v>
      </c>
      <c r="EK120" s="18">
        <f>IF(STGY6[[#This Row],[SNO]]=0,0,IF(EL$10, IF(STGY6[[#This Row],[INS]]=0, 0, EN119), EN119))</f>
        <v>0</v>
      </c>
      <c r="EL120" s="18">
        <f>STGY6[[#This Row],[INS]]</f>
        <v>0</v>
      </c>
      <c r="EM120" s="18">
        <f>IF(STGY6[[#This Row],[WrL]]="Loss", (STGY6[[#This Row],[INS]]*(1 + EP$8/100)), IF(STGY6[[#This Row],[WrL]]="Won", (0), 0))</f>
        <v>0</v>
      </c>
      <c r="EN120" s="18">
        <f>IF(STGY6[[#This Row],[WrL]]="Loss", (STGY6[[#This Row],[PAM]]+STGY6[[#This Row],[LOS-TEN]]), IF(STGY6[[#This Row],[WrL]]="Won", (STGY6[[#This Row],[INS]]), 0))</f>
        <v>0</v>
      </c>
      <c r="EO120" s="18">
        <f>STGY6[[#This Row],[PAPT]]/2</f>
        <v>0</v>
      </c>
      <c r="EP120" s="43">
        <f>IF(STGY6[[#This Row],[SNO]]=0,0,IF(EL$10, IF(STGY6[[#This Row],[INS-TL]]=0, 0, STGY6[[#This Row],[PFT]]/STGY6[[#This Row],[INS-TL]]%), STGY6[[#This Row],[PFT]]/STGY6[[#This Row],[INS-TL]]%))</f>
        <v>-100</v>
      </c>
      <c r="ES120" s="20"/>
      <c r="ET120" s="21"/>
      <c r="EZ120" s="22"/>
      <c r="FB120" s="42">
        <f t="shared" si="17"/>
        <v>105</v>
      </c>
      <c r="FC120" s="49"/>
      <c r="FD120" s="18">
        <f>IF(STGY7[[#This Row],[SNO]]=0,0,IF(STGY7[[#This Row],[SNO]]=1,FJ$8,IF(FL$10, IF(FP119&gt;=FM$8,0,IF(FP119=0,FJ$8,FO119)), FO119)))</f>
        <v>0</v>
      </c>
      <c r="FE120" s="18" t="str">
        <f>IF(MAIN_STGY[[#This Row],[RSLT]]="","", MAIN_STGY[[#This Row],[RSLT]])</f>
        <v/>
      </c>
      <c r="FF12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0" s="18">
        <f>IF(STGY7[[#This Row],[SNO]]=0,0,IF(FL$10, IF(FP119&gt;=FM$8, 0, STGY7[[#This Row],[INS]]+FH119), STGY7[[#This Row],[INS]]+FH119))</f>
        <v>100</v>
      </c>
      <c r="FI120" s="18">
        <f>IF(STGY7[[#This Row],[SNO]]=0,0,IF(FL$10, IF(FP119&gt;=FM$8, 0, FI119+STGY7[[#This Row],[RTN]]), FI119+STGY7[[#This Row],[RTN]]))</f>
        <v>0</v>
      </c>
      <c r="FJ120" s="18">
        <f>STGY7[[#This Row],[RTN-TL]]-STGY7[[#This Row],[INS-TL]]</f>
        <v>-100</v>
      </c>
      <c r="FK120" s="18">
        <f>IF(STGY7[[#This Row],[SNO]]=0,0,IF(FL$10, IF(STGY7[[#This Row],[INS]]=0, 0, FN119), FN119))</f>
        <v>0</v>
      </c>
      <c r="FL120" s="18">
        <f>STGY7[[#This Row],[INS]]</f>
        <v>0</v>
      </c>
      <c r="FM120" s="18">
        <f>IF(STGY7[[#This Row],[WrL]]="Loss", (STGY7[[#This Row],[INS]]*(1 + FP$8/100)), IF(STGY7[[#This Row],[WrL]]="Won", (0), 0))</f>
        <v>0</v>
      </c>
      <c r="FN120" s="18">
        <f>IF(STGY7[[#This Row],[WrL]]="Loss", (STGY7[[#This Row],[PAM]]+STGY7[[#This Row],[LOS-TEN]]), IF(STGY7[[#This Row],[WrL]]="Won", (STGY7[[#This Row],[INS]]), 0))</f>
        <v>0</v>
      </c>
      <c r="FO120" s="18">
        <f>STGY7[[#This Row],[PAPT]]/2</f>
        <v>0</v>
      </c>
      <c r="FP120" s="43">
        <f>IF(STGY7[[#This Row],[SNO]]=0,0,IF(FL$10, IF(STGY7[[#This Row],[INS-TL]]=0, 0, STGY7[[#This Row],[PFT]]/STGY7[[#This Row],[INS-TL]]%), STGY7[[#This Row],[PFT]]/STGY7[[#This Row],[INS-TL]]%))</f>
        <v>-100</v>
      </c>
      <c r="FS120" s="20"/>
      <c r="FT120" s="21"/>
      <c r="FZ120" s="22"/>
      <c r="GB120" s="42">
        <f t="shared" si="18"/>
        <v>105</v>
      </c>
      <c r="GC120" s="49"/>
      <c r="GD120" s="18">
        <f>IF(STGY8[[#This Row],[SNO]]=0,0,IF(STGY8[[#This Row],[SNO]]=1,GJ$8,IF(GL$10, IF(GP119&gt;=GM$8,0,IF(GP119=0,GJ$8,GO119)), GO119)))</f>
        <v>0</v>
      </c>
      <c r="GE120" s="18" t="str">
        <f>IF(MAIN_STGY[[#This Row],[RSLT]]="","", MAIN_STGY[[#This Row],[RSLT]])</f>
        <v/>
      </c>
      <c r="GF12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0" s="18">
        <f>IF(STGY8[[#This Row],[SNO]]=0,0,IF(GL$10, IF(GP119&gt;=GM$8, 0, STGY8[[#This Row],[INS]]+GH119), STGY8[[#This Row],[INS]]+GH119))</f>
        <v>100</v>
      </c>
      <c r="GI120" s="18">
        <f>IF(STGY8[[#This Row],[SNO]]=0,0,IF(GL$10, IF(GP119&gt;=GM$8, 0, GI119+STGY8[[#This Row],[RTN]]), GI119+STGY8[[#This Row],[RTN]]))</f>
        <v>0</v>
      </c>
      <c r="GJ120" s="18">
        <f>STGY8[[#This Row],[RTN-TL]]-STGY8[[#This Row],[INS-TL]]</f>
        <v>-100</v>
      </c>
      <c r="GK120" s="18">
        <f>IF(STGY8[[#This Row],[SNO]]=0,0,IF(GL$10, IF(STGY8[[#This Row],[INS]]=0, 0, GN119), GN119))</f>
        <v>0</v>
      </c>
      <c r="GL120" s="18">
        <f>STGY8[[#This Row],[INS]]</f>
        <v>0</v>
      </c>
      <c r="GM120" s="18">
        <f>IF(STGY8[[#This Row],[WrL]]="Loss", (STGY8[[#This Row],[INS]]*(1 + GP$8/100)), IF(STGY8[[#This Row],[WrL]]="Won", (0), 0))</f>
        <v>0</v>
      </c>
      <c r="GN120" s="18">
        <f>IF(STGY8[[#This Row],[WrL]]="Loss", (STGY8[[#This Row],[PAM]]+STGY8[[#This Row],[LOS-TEN]]), IF(STGY8[[#This Row],[WrL]]="Won", (STGY8[[#This Row],[INS]]), 0))</f>
        <v>0</v>
      </c>
      <c r="GO120" s="18">
        <f>STGY8[[#This Row],[PAPT]]/2</f>
        <v>0</v>
      </c>
      <c r="GP120" s="43">
        <f>IF(STGY8[[#This Row],[SNO]]=0,0,IF(GL$10, IF(STGY8[[#This Row],[INS-TL]]=0, 0, STGY8[[#This Row],[PFT]]/STGY8[[#This Row],[INS-TL]]%), STGY8[[#This Row],[PFT]]/STGY8[[#This Row],[INS-TL]]%))</f>
        <v>-100</v>
      </c>
      <c r="GS120" s="20"/>
      <c r="GT120" s="21"/>
      <c r="GZ120" s="22"/>
      <c r="HB120" s="42">
        <f t="shared" si="19"/>
        <v>105</v>
      </c>
      <c r="HC120" s="49"/>
      <c r="HD120" s="18">
        <f>IF(STGY9[[#This Row],[SNO]]=0,0,IF(STGY9[[#This Row],[SNO]]=1,HJ$8,IF(HL$10, IF(HP119&gt;=HM$8,0,IF(HP119=0,HJ$8,HO119)), HO119)))</f>
        <v>0</v>
      </c>
      <c r="HE120" s="18" t="str">
        <f>IF(MAIN_STGY[[#This Row],[RSLT]]="","", MAIN_STGY[[#This Row],[RSLT]])</f>
        <v/>
      </c>
      <c r="HF12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0" s="18">
        <f>IF(STGY9[[#This Row],[SNO]]=0,0,IF(HL$10, IF(HP119&gt;=HM$8, 0, STGY9[[#This Row],[INS]]+HH119), STGY9[[#This Row],[INS]]+HH119))</f>
        <v>100</v>
      </c>
      <c r="HI120" s="18">
        <f>IF(STGY9[[#This Row],[SNO]]=0,0,IF(HL$10, IF(HP119&gt;=HM$8, 0, HI119+STGY9[[#This Row],[RTN]]), HI119+STGY9[[#This Row],[RTN]]))</f>
        <v>0</v>
      </c>
      <c r="HJ120" s="18">
        <f>STGY9[[#This Row],[RTN-TL]]-STGY9[[#This Row],[INS-TL]]</f>
        <v>-100</v>
      </c>
      <c r="HK120" s="18">
        <f>IF(STGY9[[#This Row],[SNO]]=0,0,IF(HL$10, IF(STGY9[[#This Row],[INS]]=0, 0, HN119), HN119))</f>
        <v>0</v>
      </c>
      <c r="HL120" s="18">
        <f>STGY9[[#This Row],[INS]]</f>
        <v>0</v>
      </c>
      <c r="HM120" s="18">
        <f>IF(STGY9[[#This Row],[WrL]]="Loss", (STGY9[[#This Row],[INS]]*(1 + HP$8/100)), IF(STGY9[[#This Row],[WrL]]="Won", (0), 0))</f>
        <v>0</v>
      </c>
      <c r="HN120" s="18">
        <f>IF(STGY9[[#This Row],[WrL]]="Loss", (STGY9[[#This Row],[PAM]]+STGY9[[#This Row],[LOS-TEN]]), IF(STGY9[[#This Row],[WrL]]="Won", (STGY9[[#This Row],[INS]]), 0))</f>
        <v>0</v>
      </c>
      <c r="HO120" s="18">
        <f>STGY9[[#This Row],[PAPT]]/2</f>
        <v>0</v>
      </c>
      <c r="HP120" s="43">
        <f>IF(STGY9[[#This Row],[SNO]]=0,0,IF(HL$10, IF(STGY9[[#This Row],[INS-TL]]=0, 0, STGY9[[#This Row],[PFT]]/STGY9[[#This Row],[INS-TL]]%), STGY9[[#This Row],[PFT]]/STGY9[[#This Row],[INS-TL]]%))</f>
        <v>-100</v>
      </c>
      <c r="HS120" s="20"/>
      <c r="HT120" s="21"/>
      <c r="HZ120" s="22"/>
      <c r="IB120" s="42">
        <f t="shared" si="20"/>
        <v>105</v>
      </c>
      <c r="IC120" s="49"/>
      <c r="ID120" s="18">
        <f>IF(STGY10[[#This Row],[SNO]]=0,0,IF(STGY10[[#This Row],[SNO]]=1,IJ$8,IF(IL$10, IF(IP119&gt;=IM$8,0,IF(IP119=0,IJ$8,IO119)), IO119)))</f>
        <v>0</v>
      </c>
      <c r="IE120" s="18" t="str">
        <f>IF(MAIN_STGY[[#This Row],[RSLT]]="","", MAIN_STGY[[#This Row],[RSLT]])</f>
        <v/>
      </c>
      <c r="IF12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0" s="18">
        <f>IF(STGY10[[#This Row],[SNO]]=0,0,IF(IL$10, IF(IP119&gt;=IM$8, 0, STGY10[[#This Row],[INS]]+IH119), STGY10[[#This Row],[INS]]+IH119))</f>
        <v>100</v>
      </c>
      <c r="II120" s="18">
        <f>IF(STGY10[[#This Row],[SNO]]=0,0,IF(IL$10, IF(IP119&gt;=IM$8, 0, II119+STGY10[[#This Row],[RTN]]), II119+STGY10[[#This Row],[RTN]]))</f>
        <v>0</v>
      </c>
      <c r="IJ120" s="18">
        <f>STGY10[[#This Row],[RTN-TL]]-STGY10[[#This Row],[INS-TL]]</f>
        <v>-100</v>
      </c>
      <c r="IK120" s="18">
        <f>IF(STGY10[[#This Row],[SNO]]=0,0,IF(IL$10, IF(STGY10[[#This Row],[INS]]=0, 0, IN119), IN119))</f>
        <v>0</v>
      </c>
      <c r="IL120" s="18">
        <f>STGY10[[#This Row],[INS]]</f>
        <v>0</v>
      </c>
      <c r="IM120" s="18">
        <f>IF(STGY10[[#This Row],[WrL]]="Loss", (STGY10[[#This Row],[INS]]*(1 + IP$8/100)), IF(STGY10[[#This Row],[WrL]]="Won", (0), 0))</f>
        <v>0</v>
      </c>
      <c r="IN120" s="18">
        <f>IF(STGY10[[#This Row],[WrL]]="Loss", (STGY10[[#This Row],[PAM]]+STGY10[[#This Row],[LOS-TEN]]), IF(STGY10[[#This Row],[WrL]]="Won", (STGY10[[#This Row],[INS]]), 0))</f>
        <v>0</v>
      </c>
      <c r="IO120" s="18">
        <f>STGY10[[#This Row],[PAPT]]/2</f>
        <v>0</v>
      </c>
      <c r="IP120" s="43">
        <f>IF(STGY10[[#This Row],[SNO]]=0,0,IF(IL$10, IF(STGY10[[#This Row],[INS-TL]]=0, 0, STGY10[[#This Row],[PFT]]/STGY10[[#This Row],[INS-TL]]%), STGY10[[#This Row],[PFT]]/STGY10[[#This Row],[INS-TL]]%))</f>
        <v>-100</v>
      </c>
      <c r="IS120" s="20"/>
      <c r="IT120" s="21"/>
      <c r="IZ120" s="22"/>
    </row>
    <row r="121" spans="2:260" ht="15.65" x14ac:dyDescent="0.3">
      <c r="B121" s="89">
        <f t="shared" si="21"/>
        <v>106</v>
      </c>
      <c r="C121" s="49"/>
      <c r="D121" s="18">
        <f>IF(MAIN_STGY[[#This Row],[SNO]]=0,0,IF(MAIN_STGY[[#This Row],[SNO]]=1,J$8,IF(L$10, IF(P120&gt;=M$8,0,IF(P120=0,J$8,O120)), O120)))</f>
        <v>0</v>
      </c>
      <c r="E121" s="12"/>
      <c r="F12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1" s="18">
        <f>IF(MAIN_STGY[[#This Row],[SNO]]=0,0,IF(L$10, IF(P120&gt;=M$8, 0, MAIN_STGY[[#This Row],[INS]]+H120), MAIN_STGY[[#This Row],[INS]]+H120))</f>
        <v>100</v>
      </c>
      <c r="I121" s="18">
        <f>IF(MAIN_STGY[[#This Row],[SNO]]=0,0,IF(L$10, IF(P120&gt;=M$8, 0, I120+MAIN_STGY[[#This Row],[RTN]]), I120+MAIN_STGY[[#This Row],[RTN]]))</f>
        <v>0</v>
      </c>
      <c r="J121" s="18">
        <f>MAIN_STGY[[#This Row],[RTN-TL]]-MAIN_STGY[[#This Row],[INS-TL]]</f>
        <v>-100</v>
      </c>
      <c r="K121" s="18">
        <f>IF(MAIN_STGY[[#This Row],[SNO]]=0,0,IF(L$10, IF(MAIN_STGY[[#This Row],[INS]]=0, 0, N120), N120))</f>
        <v>0</v>
      </c>
      <c r="L121" s="18">
        <f>MAIN_STGY[[#This Row],[INS]]</f>
        <v>0</v>
      </c>
      <c r="M121" s="18">
        <f>IF(MAIN_STGY[[#This Row],[WrL]]="Loss", (MAIN_STGY[[#This Row],[INS]]*(1 + P$8/100)), IF(MAIN_STGY[[#This Row],[WrL]]="Won", (0), 0))</f>
        <v>0</v>
      </c>
      <c r="N121" s="18">
        <f>IF(MAIN_STGY[[#This Row],[WrL]]="Loss", (MAIN_STGY[[#This Row],[PAM]]+MAIN_STGY[[#This Row],[LOS-TEN]]), IF(MAIN_STGY[[#This Row],[WrL]]="Won", (MAIN_STGY[[#This Row],[INS]]), 0))</f>
        <v>0</v>
      </c>
      <c r="O121" s="18">
        <f>MAIN_STGY[[#This Row],[PAPT]]/2</f>
        <v>0</v>
      </c>
      <c r="P12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1" s="91" t="str">
        <v>Strategy 08</v>
      </c>
      <c r="S121" s="92">
        <v>0</v>
      </c>
      <c r="T121" s="93">
        <v>100</v>
      </c>
      <c r="U121" s="85"/>
      <c r="V121" s="44"/>
      <c r="W121" s="55"/>
      <c r="X121" s="44"/>
      <c r="Z121" s="22"/>
      <c r="AB121" s="42">
        <f t="shared" si="12"/>
        <v>106</v>
      </c>
      <c r="AC121" s="49"/>
      <c r="AD121" s="18">
        <f>IF(STGY2[[#This Row],[SNO]]=0,0,IF(STGY2[[#This Row],[SNO]]=1,AJ$8,IF(AL$10, IF(AP120&gt;=AM$8,0,IF(AP120=0,AJ$8,AO120)), AO120)))</f>
        <v>0</v>
      </c>
      <c r="AE121" s="18" t="str">
        <f>IF(MAIN_STGY[[#This Row],[RSLT]]="","", MAIN_STGY[[#This Row],[RSLT]])</f>
        <v/>
      </c>
      <c r="AF12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1" s="18">
        <f>IF(STGY2[[#This Row],[SNO]]=0,0,IF(AL$10, IF(AP120&gt;=AM$8, 0, STGY2[[#This Row],[INS]]+AH120), STGY2[[#This Row],[INS]]+AH120))</f>
        <v>100</v>
      </c>
      <c r="AI121" s="18">
        <f>IF(STGY2[[#This Row],[SNO]]=0,0,IF(AL$10, IF(AP120&gt;=AM$8, 0, AI120+STGY2[[#This Row],[RTN]]), AI120+STGY2[[#This Row],[RTN]]))</f>
        <v>0</v>
      </c>
      <c r="AJ121" s="18">
        <f>STGY2[[#This Row],[RTN-TL]]-STGY2[[#This Row],[INS-TL]]</f>
        <v>-100</v>
      </c>
      <c r="AK121" s="18">
        <f>IF(STGY2[[#This Row],[SNO]]=0,0,IF(AL$10, IF(STGY2[[#This Row],[INS]]=0, 0, AN120), AN120))</f>
        <v>0</v>
      </c>
      <c r="AL121" s="18">
        <f>STGY2[[#This Row],[INS]]</f>
        <v>0</v>
      </c>
      <c r="AM121" s="18">
        <f>IF(STGY2[[#This Row],[WrL]]="Loss", (STGY2[[#This Row],[INS]]*(1 + AP$8/100)), IF(STGY2[[#This Row],[WrL]]="Won", (0), 0))</f>
        <v>0</v>
      </c>
      <c r="AN121" s="18">
        <f>IF(STGY2[[#This Row],[WrL]]="Loss", (STGY2[[#This Row],[PAM]]+STGY2[[#This Row],[LOS-TEN]]), IF(STGY2[[#This Row],[WrL]]="Won", (STGY2[[#This Row],[INS]]), 0))</f>
        <v>0</v>
      </c>
      <c r="AO121" s="18">
        <f>STGY2[[#This Row],[PAPT]]/2</f>
        <v>0</v>
      </c>
      <c r="AP121" s="43">
        <f>IF(STGY2[[#This Row],[SNO]]=0,0,IF(AL$10, IF(STGY2[[#This Row],[INS-TL]]=0, 0, STGY2[[#This Row],[PFT]]/STGY2[[#This Row],[INS-TL]]%), STGY2[[#This Row],[PFT]]/STGY2[[#This Row],[INS-TL]]%))</f>
        <v>-100</v>
      </c>
      <c r="AS121" s="20"/>
      <c r="AT121" s="21"/>
      <c r="AZ121" s="22"/>
      <c r="BB121" s="42">
        <f t="shared" si="13"/>
        <v>106</v>
      </c>
      <c r="BC121" s="49"/>
      <c r="BD121" s="18">
        <f>IF(STGY3[[#This Row],[SNO]]=0,0,IF(STGY3[[#This Row],[SNO]]=1,BJ$8,IF(BL$10, IF(BP120&gt;=BM$8,0,IF(BP120=0,BJ$8,BO120)), BO120)))</f>
        <v>0</v>
      </c>
      <c r="BE121" s="18" t="str">
        <f>IF(MAIN_STGY[[#This Row],[RSLT]]="","", MAIN_STGY[[#This Row],[RSLT]])</f>
        <v/>
      </c>
      <c r="BF12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1" s="18">
        <f>IF(STGY3[[#This Row],[SNO]]=0,0,IF(BL$10, IF(BP120&gt;=BM$8, 0, STGY3[[#This Row],[INS]]+BH120), STGY3[[#This Row],[INS]]+BH120))</f>
        <v>100</v>
      </c>
      <c r="BI121" s="18">
        <f>IF(STGY3[[#This Row],[SNO]]=0,0,IF(BL$10, IF(BP120&gt;=BM$8, 0, BI120+STGY3[[#This Row],[RTN]]), BI120+STGY3[[#This Row],[RTN]]))</f>
        <v>0</v>
      </c>
      <c r="BJ121" s="18">
        <f>STGY3[[#This Row],[RTN-TL]]-STGY3[[#This Row],[INS-TL]]</f>
        <v>-100</v>
      </c>
      <c r="BK121" s="18">
        <f>IF(STGY3[[#This Row],[SNO]]=0,0,IF(BL$10, IF(STGY3[[#This Row],[INS]]=0, 0, BN120), BN120))</f>
        <v>0</v>
      </c>
      <c r="BL121" s="18">
        <f>STGY3[[#This Row],[INS]]</f>
        <v>0</v>
      </c>
      <c r="BM121" s="18">
        <f>IF(STGY3[[#This Row],[WrL]]="Loss", (STGY3[[#This Row],[INS]]*(1 + BP$8/100)), IF(STGY3[[#This Row],[WrL]]="Won", (0), 0))</f>
        <v>0</v>
      </c>
      <c r="BN121" s="18">
        <f>IF(STGY3[[#This Row],[WrL]]="Loss", (STGY3[[#This Row],[PAM]]+STGY3[[#This Row],[LOS-TEN]]), IF(STGY3[[#This Row],[WrL]]="Won", (STGY3[[#This Row],[INS]]), 0))</f>
        <v>0</v>
      </c>
      <c r="BO121" s="18">
        <f>STGY3[[#This Row],[PAPT]]/2</f>
        <v>0</v>
      </c>
      <c r="BP121" s="43">
        <f>IF(STGY3[[#This Row],[SNO]]=0,0,IF(BL$10, IF(STGY3[[#This Row],[INS-TL]]=0, 0, STGY3[[#This Row],[PFT]]/STGY3[[#This Row],[INS-TL]]%), STGY3[[#This Row],[PFT]]/STGY3[[#This Row],[INS-TL]]%))</f>
        <v>-100</v>
      </c>
      <c r="BS121" s="20"/>
      <c r="BT121" s="21"/>
      <c r="BZ121" s="22"/>
      <c r="CB121" s="42">
        <f t="shared" si="14"/>
        <v>106</v>
      </c>
      <c r="CC121" s="49"/>
      <c r="CD121" s="18">
        <f>IF(STGY4[[#This Row],[SNO]]=0,0,IF(STGY4[[#This Row],[SNO]]=1,CJ$8,IF(CL$10, IF(CP120&gt;=CM$8,0,IF(CP120=0,CJ$8,CO120)), CO120)))</f>
        <v>0</v>
      </c>
      <c r="CE121" s="18" t="str">
        <f>IF(MAIN_STGY[[#This Row],[RSLT]]="","", MAIN_STGY[[#This Row],[RSLT]])</f>
        <v/>
      </c>
      <c r="CF12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1" s="18">
        <f>IF(STGY4[[#This Row],[SNO]]=0,0,IF(CL$10, IF(CP120&gt;=CM$8, 0, STGY4[[#This Row],[INS]]+CH120), STGY4[[#This Row],[INS]]+CH120))</f>
        <v>100</v>
      </c>
      <c r="CI121" s="18">
        <f>IF(STGY4[[#This Row],[SNO]]=0,0,IF(CL$10, IF(CP120&gt;=CM$8, 0, CI120+STGY4[[#This Row],[RTN]]), CI120+STGY4[[#This Row],[RTN]]))</f>
        <v>0</v>
      </c>
      <c r="CJ121" s="18">
        <f>STGY4[[#This Row],[RTN-TL]]-STGY4[[#This Row],[INS-TL]]</f>
        <v>-100</v>
      </c>
      <c r="CK121" s="18">
        <f>IF(STGY4[[#This Row],[SNO]]=0,0,IF(CL$10, IF(STGY4[[#This Row],[INS]]=0, 0, CN120), CN120))</f>
        <v>0</v>
      </c>
      <c r="CL121" s="18">
        <f>STGY4[[#This Row],[INS]]</f>
        <v>0</v>
      </c>
      <c r="CM121" s="18">
        <f>IF(STGY4[[#This Row],[WrL]]="Loss", (STGY4[[#This Row],[INS]]*(1 + CP$8/100)), IF(STGY4[[#This Row],[WrL]]="Won", (0), 0))</f>
        <v>0</v>
      </c>
      <c r="CN121" s="18">
        <f>IF(STGY4[[#This Row],[WrL]]="Loss", (STGY4[[#This Row],[PAM]]+STGY4[[#This Row],[LOS-TEN]]), IF(STGY4[[#This Row],[WrL]]="Won", (STGY4[[#This Row],[INS]]), 0))</f>
        <v>0</v>
      </c>
      <c r="CO121" s="18">
        <f>STGY4[[#This Row],[PAPT]]/2</f>
        <v>0</v>
      </c>
      <c r="CP121" s="43">
        <f>IF(STGY4[[#This Row],[SNO]]=0,0,IF(CL$10, IF(STGY4[[#This Row],[INS-TL]]=0, 0, STGY4[[#This Row],[PFT]]/STGY4[[#This Row],[INS-TL]]%), STGY4[[#This Row],[PFT]]/STGY4[[#This Row],[INS-TL]]%))</f>
        <v>-100</v>
      </c>
      <c r="CS121" s="20"/>
      <c r="CT121" s="21"/>
      <c r="CZ121" s="22"/>
      <c r="DB121" s="42">
        <f t="shared" si="15"/>
        <v>106</v>
      </c>
      <c r="DC121" s="49"/>
      <c r="DD121" s="18">
        <f>IF(STGY5[[#This Row],[SNO]]=0,0,IF(STGY5[[#This Row],[SNO]]=1,DJ$8,IF(DL$10, IF(DP120&gt;=DM$8,0,IF(DP120=0,DJ$8,DO120)), DO120)))</f>
        <v>0</v>
      </c>
      <c r="DE121" s="18" t="str">
        <f>IF(MAIN_STGY[[#This Row],[RSLT]]="","", MAIN_STGY[[#This Row],[RSLT]])</f>
        <v/>
      </c>
      <c r="DF12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1" s="18">
        <f>IF(STGY5[[#This Row],[SNO]]=0,0,IF(DL$10, IF(DP120&gt;=DM$8, 0, STGY5[[#This Row],[INS]]+DH120), STGY5[[#This Row],[INS]]+DH120))</f>
        <v>100</v>
      </c>
      <c r="DI121" s="18">
        <f>IF(STGY5[[#This Row],[SNO]]=0,0,IF(DL$10, IF(DP120&gt;=DM$8, 0, DI120+STGY5[[#This Row],[RTN]]), DI120+STGY5[[#This Row],[RTN]]))</f>
        <v>0</v>
      </c>
      <c r="DJ121" s="18">
        <f>STGY5[[#This Row],[RTN-TL]]-STGY5[[#This Row],[INS-TL]]</f>
        <v>-100</v>
      </c>
      <c r="DK121" s="18">
        <f>IF(STGY5[[#This Row],[SNO]]=0,0,IF(DL$10, IF(STGY5[[#This Row],[INS]]=0, 0, DN120), DN120))</f>
        <v>0</v>
      </c>
      <c r="DL121" s="18">
        <f>STGY5[[#This Row],[INS]]</f>
        <v>0</v>
      </c>
      <c r="DM121" s="18">
        <f>IF(STGY5[[#This Row],[WrL]]="Loss", (STGY5[[#This Row],[INS]]*(1 + DP$8/100)), IF(STGY5[[#This Row],[WrL]]="Won", (0), 0))</f>
        <v>0</v>
      </c>
      <c r="DN121" s="18">
        <f>IF(STGY5[[#This Row],[WrL]]="Loss", (STGY5[[#This Row],[PAM]]+STGY5[[#This Row],[LOS-TEN]]), IF(STGY5[[#This Row],[WrL]]="Won", (STGY5[[#This Row],[INS]]), 0))</f>
        <v>0</v>
      </c>
      <c r="DO121" s="18">
        <f>STGY5[[#This Row],[PAPT]]/2</f>
        <v>0</v>
      </c>
      <c r="DP121" s="43">
        <f>IF(STGY5[[#This Row],[SNO]]=0,0,IF(DL$10, IF(STGY5[[#This Row],[INS-TL]]=0, 0, STGY5[[#This Row],[PFT]]/STGY5[[#This Row],[INS-TL]]%), STGY5[[#This Row],[PFT]]/STGY5[[#This Row],[INS-TL]]%))</f>
        <v>-100</v>
      </c>
      <c r="DS121" s="20"/>
      <c r="DT121" s="21"/>
      <c r="DZ121" s="22"/>
      <c r="EB121" s="42">
        <f t="shared" si="16"/>
        <v>106</v>
      </c>
      <c r="EC121" s="49"/>
      <c r="ED121" s="18">
        <f>IF(STGY6[[#This Row],[SNO]]=0,0,IF(STGY6[[#This Row],[SNO]]=1,EJ$8,IF(EL$10, IF(EP120&gt;=EM$8,0,IF(EP120=0,EJ$8,EO120)), EO120)))</f>
        <v>0</v>
      </c>
      <c r="EE121" s="18" t="str">
        <f>IF(MAIN_STGY[[#This Row],[RSLT]]="","", MAIN_STGY[[#This Row],[RSLT]])</f>
        <v/>
      </c>
      <c r="EF12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1" s="18">
        <f>IF(STGY6[[#This Row],[SNO]]=0,0,IF(EL$10, IF(EP120&gt;=EM$8, 0, STGY6[[#This Row],[INS]]+EH120), STGY6[[#This Row],[INS]]+EH120))</f>
        <v>100</v>
      </c>
      <c r="EI121" s="18">
        <f>IF(STGY6[[#This Row],[SNO]]=0,0,IF(EL$10, IF(EP120&gt;=EM$8, 0, EI120+STGY6[[#This Row],[RTN]]), EI120+STGY6[[#This Row],[RTN]]))</f>
        <v>0</v>
      </c>
      <c r="EJ121" s="18">
        <f>STGY6[[#This Row],[RTN-TL]]-STGY6[[#This Row],[INS-TL]]</f>
        <v>-100</v>
      </c>
      <c r="EK121" s="18">
        <f>IF(STGY6[[#This Row],[SNO]]=0,0,IF(EL$10, IF(STGY6[[#This Row],[INS]]=0, 0, EN120), EN120))</f>
        <v>0</v>
      </c>
      <c r="EL121" s="18">
        <f>STGY6[[#This Row],[INS]]</f>
        <v>0</v>
      </c>
      <c r="EM121" s="18">
        <f>IF(STGY6[[#This Row],[WrL]]="Loss", (STGY6[[#This Row],[INS]]*(1 + EP$8/100)), IF(STGY6[[#This Row],[WrL]]="Won", (0), 0))</f>
        <v>0</v>
      </c>
      <c r="EN121" s="18">
        <f>IF(STGY6[[#This Row],[WrL]]="Loss", (STGY6[[#This Row],[PAM]]+STGY6[[#This Row],[LOS-TEN]]), IF(STGY6[[#This Row],[WrL]]="Won", (STGY6[[#This Row],[INS]]), 0))</f>
        <v>0</v>
      </c>
      <c r="EO121" s="18">
        <f>STGY6[[#This Row],[PAPT]]/2</f>
        <v>0</v>
      </c>
      <c r="EP121" s="43">
        <f>IF(STGY6[[#This Row],[SNO]]=0,0,IF(EL$10, IF(STGY6[[#This Row],[INS-TL]]=0, 0, STGY6[[#This Row],[PFT]]/STGY6[[#This Row],[INS-TL]]%), STGY6[[#This Row],[PFT]]/STGY6[[#This Row],[INS-TL]]%))</f>
        <v>-100</v>
      </c>
      <c r="ES121" s="20"/>
      <c r="ET121" s="21"/>
      <c r="EZ121" s="22"/>
      <c r="FB121" s="42">
        <f t="shared" si="17"/>
        <v>106</v>
      </c>
      <c r="FC121" s="49"/>
      <c r="FD121" s="18">
        <f>IF(STGY7[[#This Row],[SNO]]=0,0,IF(STGY7[[#This Row],[SNO]]=1,FJ$8,IF(FL$10, IF(FP120&gt;=FM$8,0,IF(FP120=0,FJ$8,FO120)), FO120)))</f>
        <v>0</v>
      </c>
      <c r="FE121" s="18" t="str">
        <f>IF(MAIN_STGY[[#This Row],[RSLT]]="","", MAIN_STGY[[#This Row],[RSLT]])</f>
        <v/>
      </c>
      <c r="FF12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1" s="18">
        <f>IF(STGY7[[#This Row],[SNO]]=0,0,IF(FL$10, IF(FP120&gt;=FM$8, 0, STGY7[[#This Row],[INS]]+FH120), STGY7[[#This Row],[INS]]+FH120))</f>
        <v>100</v>
      </c>
      <c r="FI121" s="18">
        <f>IF(STGY7[[#This Row],[SNO]]=0,0,IF(FL$10, IF(FP120&gt;=FM$8, 0, FI120+STGY7[[#This Row],[RTN]]), FI120+STGY7[[#This Row],[RTN]]))</f>
        <v>0</v>
      </c>
      <c r="FJ121" s="18">
        <f>STGY7[[#This Row],[RTN-TL]]-STGY7[[#This Row],[INS-TL]]</f>
        <v>-100</v>
      </c>
      <c r="FK121" s="18">
        <f>IF(STGY7[[#This Row],[SNO]]=0,0,IF(FL$10, IF(STGY7[[#This Row],[INS]]=0, 0, FN120), FN120))</f>
        <v>0</v>
      </c>
      <c r="FL121" s="18">
        <f>STGY7[[#This Row],[INS]]</f>
        <v>0</v>
      </c>
      <c r="FM121" s="18">
        <f>IF(STGY7[[#This Row],[WrL]]="Loss", (STGY7[[#This Row],[INS]]*(1 + FP$8/100)), IF(STGY7[[#This Row],[WrL]]="Won", (0), 0))</f>
        <v>0</v>
      </c>
      <c r="FN121" s="18">
        <f>IF(STGY7[[#This Row],[WrL]]="Loss", (STGY7[[#This Row],[PAM]]+STGY7[[#This Row],[LOS-TEN]]), IF(STGY7[[#This Row],[WrL]]="Won", (STGY7[[#This Row],[INS]]), 0))</f>
        <v>0</v>
      </c>
      <c r="FO121" s="18">
        <f>STGY7[[#This Row],[PAPT]]/2</f>
        <v>0</v>
      </c>
      <c r="FP121" s="43">
        <f>IF(STGY7[[#This Row],[SNO]]=0,0,IF(FL$10, IF(STGY7[[#This Row],[INS-TL]]=0, 0, STGY7[[#This Row],[PFT]]/STGY7[[#This Row],[INS-TL]]%), STGY7[[#This Row],[PFT]]/STGY7[[#This Row],[INS-TL]]%))</f>
        <v>-100</v>
      </c>
      <c r="FS121" s="20"/>
      <c r="FT121" s="21"/>
      <c r="FZ121" s="22"/>
      <c r="GB121" s="42">
        <f t="shared" si="18"/>
        <v>106</v>
      </c>
      <c r="GC121" s="49"/>
      <c r="GD121" s="18">
        <f>IF(STGY8[[#This Row],[SNO]]=0,0,IF(STGY8[[#This Row],[SNO]]=1,GJ$8,IF(GL$10, IF(GP120&gt;=GM$8,0,IF(GP120=0,GJ$8,GO120)), GO120)))</f>
        <v>0</v>
      </c>
      <c r="GE121" s="18" t="str">
        <f>IF(MAIN_STGY[[#This Row],[RSLT]]="","", MAIN_STGY[[#This Row],[RSLT]])</f>
        <v/>
      </c>
      <c r="GF12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1" s="18">
        <f>IF(STGY8[[#This Row],[SNO]]=0,0,IF(GL$10, IF(GP120&gt;=GM$8, 0, STGY8[[#This Row],[INS]]+GH120), STGY8[[#This Row],[INS]]+GH120))</f>
        <v>100</v>
      </c>
      <c r="GI121" s="18">
        <f>IF(STGY8[[#This Row],[SNO]]=0,0,IF(GL$10, IF(GP120&gt;=GM$8, 0, GI120+STGY8[[#This Row],[RTN]]), GI120+STGY8[[#This Row],[RTN]]))</f>
        <v>0</v>
      </c>
      <c r="GJ121" s="18">
        <f>STGY8[[#This Row],[RTN-TL]]-STGY8[[#This Row],[INS-TL]]</f>
        <v>-100</v>
      </c>
      <c r="GK121" s="18">
        <f>IF(STGY8[[#This Row],[SNO]]=0,0,IF(GL$10, IF(STGY8[[#This Row],[INS]]=0, 0, GN120), GN120))</f>
        <v>0</v>
      </c>
      <c r="GL121" s="18">
        <f>STGY8[[#This Row],[INS]]</f>
        <v>0</v>
      </c>
      <c r="GM121" s="18">
        <f>IF(STGY8[[#This Row],[WrL]]="Loss", (STGY8[[#This Row],[INS]]*(1 + GP$8/100)), IF(STGY8[[#This Row],[WrL]]="Won", (0), 0))</f>
        <v>0</v>
      </c>
      <c r="GN121" s="18">
        <f>IF(STGY8[[#This Row],[WrL]]="Loss", (STGY8[[#This Row],[PAM]]+STGY8[[#This Row],[LOS-TEN]]), IF(STGY8[[#This Row],[WrL]]="Won", (STGY8[[#This Row],[INS]]), 0))</f>
        <v>0</v>
      </c>
      <c r="GO121" s="18">
        <f>STGY8[[#This Row],[PAPT]]/2</f>
        <v>0</v>
      </c>
      <c r="GP121" s="43">
        <f>IF(STGY8[[#This Row],[SNO]]=0,0,IF(GL$10, IF(STGY8[[#This Row],[INS-TL]]=0, 0, STGY8[[#This Row],[PFT]]/STGY8[[#This Row],[INS-TL]]%), STGY8[[#This Row],[PFT]]/STGY8[[#This Row],[INS-TL]]%))</f>
        <v>-100</v>
      </c>
      <c r="GS121" s="20"/>
      <c r="GT121" s="21"/>
      <c r="GZ121" s="22"/>
      <c r="HB121" s="42">
        <f t="shared" si="19"/>
        <v>106</v>
      </c>
      <c r="HC121" s="49"/>
      <c r="HD121" s="18">
        <f>IF(STGY9[[#This Row],[SNO]]=0,0,IF(STGY9[[#This Row],[SNO]]=1,HJ$8,IF(HL$10, IF(HP120&gt;=HM$8,0,IF(HP120=0,HJ$8,HO120)), HO120)))</f>
        <v>0</v>
      </c>
      <c r="HE121" s="18" t="str">
        <f>IF(MAIN_STGY[[#This Row],[RSLT]]="","", MAIN_STGY[[#This Row],[RSLT]])</f>
        <v/>
      </c>
      <c r="HF12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1" s="18">
        <f>IF(STGY9[[#This Row],[SNO]]=0,0,IF(HL$10, IF(HP120&gt;=HM$8, 0, STGY9[[#This Row],[INS]]+HH120), STGY9[[#This Row],[INS]]+HH120))</f>
        <v>100</v>
      </c>
      <c r="HI121" s="18">
        <f>IF(STGY9[[#This Row],[SNO]]=0,0,IF(HL$10, IF(HP120&gt;=HM$8, 0, HI120+STGY9[[#This Row],[RTN]]), HI120+STGY9[[#This Row],[RTN]]))</f>
        <v>0</v>
      </c>
      <c r="HJ121" s="18">
        <f>STGY9[[#This Row],[RTN-TL]]-STGY9[[#This Row],[INS-TL]]</f>
        <v>-100</v>
      </c>
      <c r="HK121" s="18">
        <f>IF(STGY9[[#This Row],[SNO]]=0,0,IF(HL$10, IF(STGY9[[#This Row],[INS]]=0, 0, HN120), HN120))</f>
        <v>0</v>
      </c>
      <c r="HL121" s="18">
        <f>STGY9[[#This Row],[INS]]</f>
        <v>0</v>
      </c>
      <c r="HM121" s="18">
        <f>IF(STGY9[[#This Row],[WrL]]="Loss", (STGY9[[#This Row],[INS]]*(1 + HP$8/100)), IF(STGY9[[#This Row],[WrL]]="Won", (0), 0))</f>
        <v>0</v>
      </c>
      <c r="HN121" s="18">
        <f>IF(STGY9[[#This Row],[WrL]]="Loss", (STGY9[[#This Row],[PAM]]+STGY9[[#This Row],[LOS-TEN]]), IF(STGY9[[#This Row],[WrL]]="Won", (STGY9[[#This Row],[INS]]), 0))</f>
        <v>0</v>
      </c>
      <c r="HO121" s="18">
        <f>STGY9[[#This Row],[PAPT]]/2</f>
        <v>0</v>
      </c>
      <c r="HP121" s="43">
        <f>IF(STGY9[[#This Row],[SNO]]=0,0,IF(HL$10, IF(STGY9[[#This Row],[INS-TL]]=0, 0, STGY9[[#This Row],[PFT]]/STGY9[[#This Row],[INS-TL]]%), STGY9[[#This Row],[PFT]]/STGY9[[#This Row],[INS-TL]]%))</f>
        <v>-100</v>
      </c>
      <c r="HS121" s="20"/>
      <c r="HT121" s="21"/>
      <c r="HZ121" s="22"/>
      <c r="IB121" s="42">
        <f t="shared" si="20"/>
        <v>106</v>
      </c>
      <c r="IC121" s="49"/>
      <c r="ID121" s="18">
        <f>IF(STGY10[[#This Row],[SNO]]=0,0,IF(STGY10[[#This Row],[SNO]]=1,IJ$8,IF(IL$10, IF(IP120&gt;=IM$8,0,IF(IP120=0,IJ$8,IO120)), IO120)))</f>
        <v>0</v>
      </c>
      <c r="IE121" s="18" t="str">
        <f>IF(MAIN_STGY[[#This Row],[RSLT]]="","", MAIN_STGY[[#This Row],[RSLT]])</f>
        <v/>
      </c>
      <c r="IF12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1" s="18">
        <f>IF(STGY10[[#This Row],[SNO]]=0,0,IF(IL$10, IF(IP120&gt;=IM$8, 0, STGY10[[#This Row],[INS]]+IH120), STGY10[[#This Row],[INS]]+IH120))</f>
        <v>100</v>
      </c>
      <c r="II121" s="18">
        <f>IF(STGY10[[#This Row],[SNO]]=0,0,IF(IL$10, IF(IP120&gt;=IM$8, 0, II120+STGY10[[#This Row],[RTN]]), II120+STGY10[[#This Row],[RTN]]))</f>
        <v>0</v>
      </c>
      <c r="IJ121" s="18">
        <f>STGY10[[#This Row],[RTN-TL]]-STGY10[[#This Row],[INS-TL]]</f>
        <v>-100</v>
      </c>
      <c r="IK121" s="18">
        <f>IF(STGY10[[#This Row],[SNO]]=0,0,IF(IL$10, IF(STGY10[[#This Row],[INS]]=0, 0, IN120), IN120))</f>
        <v>0</v>
      </c>
      <c r="IL121" s="18">
        <f>STGY10[[#This Row],[INS]]</f>
        <v>0</v>
      </c>
      <c r="IM121" s="18">
        <f>IF(STGY10[[#This Row],[WrL]]="Loss", (STGY10[[#This Row],[INS]]*(1 + IP$8/100)), IF(STGY10[[#This Row],[WrL]]="Won", (0), 0))</f>
        <v>0</v>
      </c>
      <c r="IN121" s="18">
        <f>IF(STGY10[[#This Row],[WrL]]="Loss", (STGY10[[#This Row],[PAM]]+STGY10[[#This Row],[LOS-TEN]]), IF(STGY10[[#This Row],[WrL]]="Won", (STGY10[[#This Row],[INS]]), 0))</f>
        <v>0</v>
      </c>
      <c r="IO121" s="18">
        <f>STGY10[[#This Row],[PAPT]]/2</f>
        <v>0</v>
      </c>
      <c r="IP121" s="43">
        <f>IF(STGY10[[#This Row],[SNO]]=0,0,IF(IL$10, IF(STGY10[[#This Row],[INS-TL]]=0, 0, STGY10[[#This Row],[PFT]]/STGY10[[#This Row],[INS-TL]]%), STGY10[[#This Row],[PFT]]/STGY10[[#This Row],[INS-TL]]%))</f>
        <v>-100</v>
      </c>
      <c r="IS121" s="20"/>
      <c r="IT121" s="21"/>
      <c r="IZ121" s="22"/>
    </row>
    <row r="122" spans="2:260" ht="15.65" x14ac:dyDescent="0.3">
      <c r="B122" s="89">
        <f t="shared" si="21"/>
        <v>107</v>
      </c>
      <c r="C122" s="49"/>
      <c r="D122" s="18">
        <f>IF(MAIN_STGY[[#This Row],[SNO]]=0,0,IF(MAIN_STGY[[#This Row],[SNO]]=1,J$8,IF(L$10, IF(P121&gt;=M$8,0,IF(P121=0,J$8,O121)), O121)))</f>
        <v>0</v>
      </c>
      <c r="E122" s="12"/>
      <c r="F12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2" s="18">
        <f>IF(MAIN_STGY[[#This Row],[SNO]]=0,0,IF(L$10, IF(P121&gt;=M$8, 0, MAIN_STGY[[#This Row],[INS]]+H121), MAIN_STGY[[#This Row],[INS]]+H121))</f>
        <v>100</v>
      </c>
      <c r="I122" s="18">
        <f>IF(MAIN_STGY[[#This Row],[SNO]]=0,0,IF(L$10, IF(P121&gt;=M$8, 0, I121+MAIN_STGY[[#This Row],[RTN]]), I121+MAIN_STGY[[#This Row],[RTN]]))</f>
        <v>0</v>
      </c>
      <c r="J122" s="18">
        <f>MAIN_STGY[[#This Row],[RTN-TL]]-MAIN_STGY[[#This Row],[INS-TL]]</f>
        <v>-100</v>
      </c>
      <c r="K122" s="18">
        <f>IF(MAIN_STGY[[#This Row],[SNO]]=0,0,IF(L$10, IF(MAIN_STGY[[#This Row],[INS]]=0, 0, N121), N121))</f>
        <v>0</v>
      </c>
      <c r="L122" s="18">
        <f>MAIN_STGY[[#This Row],[INS]]</f>
        <v>0</v>
      </c>
      <c r="M122" s="18">
        <f>IF(MAIN_STGY[[#This Row],[WrL]]="Loss", (MAIN_STGY[[#This Row],[INS]]*(1 + P$8/100)), IF(MAIN_STGY[[#This Row],[WrL]]="Won", (0), 0))</f>
        <v>0</v>
      </c>
      <c r="N122" s="18">
        <f>IF(MAIN_STGY[[#This Row],[WrL]]="Loss", (MAIN_STGY[[#This Row],[PAM]]+MAIN_STGY[[#This Row],[LOS-TEN]]), IF(MAIN_STGY[[#This Row],[WrL]]="Won", (MAIN_STGY[[#This Row],[INS]]), 0))</f>
        <v>0</v>
      </c>
      <c r="O122" s="18">
        <f>MAIN_STGY[[#This Row],[PAPT]]/2</f>
        <v>0</v>
      </c>
      <c r="P12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2" s="94" t="str">
        <v>Strategy 09</v>
      </c>
      <c r="S122" s="95">
        <v>0</v>
      </c>
      <c r="T122" s="96">
        <v>100</v>
      </c>
      <c r="U122" s="85"/>
      <c r="V122" s="55"/>
      <c r="W122" s="55"/>
      <c r="X122" s="44"/>
      <c r="Z122" s="22"/>
      <c r="AB122" s="42">
        <f t="shared" si="12"/>
        <v>107</v>
      </c>
      <c r="AC122" s="49"/>
      <c r="AD122" s="18">
        <f>IF(STGY2[[#This Row],[SNO]]=0,0,IF(STGY2[[#This Row],[SNO]]=1,AJ$8,IF(AL$10, IF(AP121&gt;=AM$8,0,IF(AP121=0,AJ$8,AO121)), AO121)))</f>
        <v>0</v>
      </c>
      <c r="AE122" s="18" t="str">
        <f>IF(MAIN_STGY[[#This Row],[RSLT]]="","", MAIN_STGY[[#This Row],[RSLT]])</f>
        <v/>
      </c>
      <c r="AF12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2" s="18">
        <f>IF(STGY2[[#This Row],[SNO]]=0,0,IF(AL$10, IF(AP121&gt;=AM$8, 0, STGY2[[#This Row],[INS]]+AH121), STGY2[[#This Row],[INS]]+AH121))</f>
        <v>100</v>
      </c>
      <c r="AI122" s="18">
        <f>IF(STGY2[[#This Row],[SNO]]=0,0,IF(AL$10, IF(AP121&gt;=AM$8, 0, AI121+STGY2[[#This Row],[RTN]]), AI121+STGY2[[#This Row],[RTN]]))</f>
        <v>0</v>
      </c>
      <c r="AJ122" s="18">
        <f>STGY2[[#This Row],[RTN-TL]]-STGY2[[#This Row],[INS-TL]]</f>
        <v>-100</v>
      </c>
      <c r="AK122" s="18">
        <f>IF(STGY2[[#This Row],[SNO]]=0,0,IF(AL$10, IF(STGY2[[#This Row],[INS]]=0, 0, AN121), AN121))</f>
        <v>0</v>
      </c>
      <c r="AL122" s="18">
        <f>STGY2[[#This Row],[INS]]</f>
        <v>0</v>
      </c>
      <c r="AM122" s="18">
        <f>IF(STGY2[[#This Row],[WrL]]="Loss", (STGY2[[#This Row],[INS]]*(1 + AP$8/100)), IF(STGY2[[#This Row],[WrL]]="Won", (0), 0))</f>
        <v>0</v>
      </c>
      <c r="AN122" s="18">
        <f>IF(STGY2[[#This Row],[WrL]]="Loss", (STGY2[[#This Row],[PAM]]+STGY2[[#This Row],[LOS-TEN]]), IF(STGY2[[#This Row],[WrL]]="Won", (STGY2[[#This Row],[INS]]), 0))</f>
        <v>0</v>
      </c>
      <c r="AO122" s="18">
        <f>STGY2[[#This Row],[PAPT]]/2</f>
        <v>0</v>
      </c>
      <c r="AP122" s="43">
        <f>IF(STGY2[[#This Row],[SNO]]=0,0,IF(AL$10, IF(STGY2[[#This Row],[INS-TL]]=0, 0, STGY2[[#This Row],[PFT]]/STGY2[[#This Row],[INS-TL]]%), STGY2[[#This Row],[PFT]]/STGY2[[#This Row],[INS-TL]]%))</f>
        <v>-100</v>
      </c>
      <c r="AS122" s="20"/>
      <c r="AT122" s="21"/>
      <c r="AZ122" s="22"/>
      <c r="BB122" s="42">
        <f t="shared" si="13"/>
        <v>107</v>
      </c>
      <c r="BC122" s="49"/>
      <c r="BD122" s="18">
        <f>IF(STGY3[[#This Row],[SNO]]=0,0,IF(STGY3[[#This Row],[SNO]]=1,BJ$8,IF(BL$10, IF(BP121&gt;=BM$8,0,IF(BP121=0,BJ$8,BO121)), BO121)))</f>
        <v>0</v>
      </c>
      <c r="BE122" s="18" t="str">
        <f>IF(MAIN_STGY[[#This Row],[RSLT]]="","", MAIN_STGY[[#This Row],[RSLT]])</f>
        <v/>
      </c>
      <c r="BF12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2" s="18">
        <f>IF(STGY3[[#This Row],[SNO]]=0,0,IF(BL$10, IF(BP121&gt;=BM$8, 0, STGY3[[#This Row],[INS]]+BH121), STGY3[[#This Row],[INS]]+BH121))</f>
        <v>100</v>
      </c>
      <c r="BI122" s="18">
        <f>IF(STGY3[[#This Row],[SNO]]=0,0,IF(BL$10, IF(BP121&gt;=BM$8, 0, BI121+STGY3[[#This Row],[RTN]]), BI121+STGY3[[#This Row],[RTN]]))</f>
        <v>0</v>
      </c>
      <c r="BJ122" s="18">
        <f>STGY3[[#This Row],[RTN-TL]]-STGY3[[#This Row],[INS-TL]]</f>
        <v>-100</v>
      </c>
      <c r="BK122" s="18">
        <f>IF(STGY3[[#This Row],[SNO]]=0,0,IF(BL$10, IF(STGY3[[#This Row],[INS]]=0, 0, BN121), BN121))</f>
        <v>0</v>
      </c>
      <c r="BL122" s="18">
        <f>STGY3[[#This Row],[INS]]</f>
        <v>0</v>
      </c>
      <c r="BM122" s="18">
        <f>IF(STGY3[[#This Row],[WrL]]="Loss", (STGY3[[#This Row],[INS]]*(1 + BP$8/100)), IF(STGY3[[#This Row],[WrL]]="Won", (0), 0))</f>
        <v>0</v>
      </c>
      <c r="BN122" s="18">
        <f>IF(STGY3[[#This Row],[WrL]]="Loss", (STGY3[[#This Row],[PAM]]+STGY3[[#This Row],[LOS-TEN]]), IF(STGY3[[#This Row],[WrL]]="Won", (STGY3[[#This Row],[INS]]), 0))</f>
        <v>0</v>
      </c>
      <c r="BO122" s="18">
        <f>STGY3[[#This Row],[PAPT]]/2</f>
        <v>0</v>
      </c>
      <c r="BP122" s="43">
        <f>IF(STGY3[[#This Row],[SNO]]=0,0,IF(BL$10, IF(STGY3[[#This Row],[INS-TL]]=0, 0, STGY3[[#This Row],[PFT]]/STGY3[[#This Row],[INS-TL]]%), STGY3[[#This Row],[PFT]]/STGY3[[#This Row],[INS-TL]]%))</f>
        <v>-100</v>
      </c>
      <c r="BS122" s="20"/>
      <c r="BT122" s="21"/>
      <c r="BZ122" s="22"/>
      <c r="CB122" s="42">
        <f t="shared" si="14"/>
        <v>107</v>
      </c>
      <c r="CC122" s="49"/>
      <c r="CD122" s="18">
        <f>IF(STGY4[[#This Row],[SNO]]=0,0,IF(STGY4[[#This Row],[SNO]]=1,CJ$8,IF(CL$10, IF(CP121&gt;=CM$8,0,IF(CP121=0,CJ$8,CO121)), CO121)))</f>
        <v>0</v>
      </c>
      <c r="CE122" s="18" t="str">
        <f>IF(MAIN_STGY[[#This Row],[RSLT]]="","", MAIN_STGY[[#This Row],[RSLT]])</f>
        <v/>
      </c>
      <c r="CF12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2" s="18">
        <f>IF(STGY4[[#This Row],[SNO]]=0,0,IF(CL$10, IF(CP121&gt;=CM$8, 0, STGY4[[#This Row],[INS]]+CH121), STGY4[[#This Row],[INS]]+CH121))</f>
        <v>100</v>
      </c>
      <c r="CI122" s="18">
        <f>IF(STGY4[[#This Row],[SNO]]=0,0,IF(CL$10, IF(CP121&gt;=CM$8, 0, CI121+STGY4[[#This Row],[RTN]]), CI121+STGY4[[#This Row],[RTN]]))</f>
        <v>0</v>
      </c>
      <c r="CJ122" s="18">
        <f>STGY4[[#This Row],[RTN-TL]]-STGY4[[#This Row],[INS-TL]]</f>
        <v>-100</v>
      </c>
      <c r="CK122" s="18">
        <f>IF(STGY4[[#This Row],[SNO]]=0,0,IF(CL$10, IF(STGY4[[#This Row],[INS]]=0, 0, CN121), CN121))</f>
        <v>0</v>
      </c>
      <c r="CL122" s="18">
        <f>STGY4[[#This Row],[INS]]</f>
        <v>0</v>
      </c>
      <c r="CM122" s="18">
        <f>IF(STGY4[[#This Row],[WrL]]="Loss", (STGY4[[#This Row],[INS]]*(1 + CP$8/100)), IF(STGY4[[#This Row],[WrL]]="Won", (0), 0))</f>
        <v>0</v>
      </c>
      <c r="CN122" s="18">
        <f>IF(STGY4[[#This Row],[WrL]]="Loss", (STGY4[[#This Row],[PAM]]+STGY4[[#This Row],[LOS-TEN]]), IF(STGY4[[#This Row],[WrL]]="Won", (STGY4[[#This Row],[INS]]), 0))</f>
        <v>0</v>
      </c>
      <c r="CO122" s="18">
        <f>STGY4[[#This Row],[PAPT]]/2</f>
        <v>0</v>
      </c>
      <c r="CP122" s="43">
        <f>IF(STGY4[[#This Row],[SNO]]=0,0,IF(CL$10, IF(STGY4[[#This Row],[INS-TL]]=0, 0, STGY4[[#This Row],[PFT]]/STGY4[[#This Row],[INS-TL]]%), STGY4[[#This Row],[PFT]]/STGY4[[#This Row],[INS-TL]]%))</f>
        <v>-100</v>
      </c>
      <c r="CS122" s="20"/>
      <c r="CT122" s="21"/>
      <c r="CZ122" s="22"/>
      <c r="DB122" s="42">
        <f t="shared" si="15"/>
        <v>107</v>
      </c>
      <c r="DC122" s="49"/>
      <c r="DD122" s="18">
        <f>IF(STGY5[[#This Row],[SNO]]=0,0,IF(STGY5[[#This Row],[SNO]]=1,DJ$8,IF(DL$10, IF(DP121&gt;=DM$8,0,IF(DP121=0,DJ$8,DO121)), DO121)))</f>
        <v>0</v>
      </c>
      <c r="DE122" s="18" t="str">
        <f>IF(MAIN_STGY[[#This Row],[RSLT]]="","", MAIN_STGY[[#This Row],[RSLT]])</f>
        <v/>
      </c>
      <c r="DF12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2" s="18">
        <f>IF(STGY5[[#This Row],[SNO]]=0,0,IF(DL$10, IF(DP121&gt;=DM$8, 0, STGY5[[#This Row],[INS]]+DH121), STGY5[[#This Row],[INS]]+DH121))</f>
        <v>100</v>
      </c>
      <c r="DI122" s="18">
        <f>IF(STGY5[[#This Row],[SNO]]=0,0,IF(DL$10, IF(DP121&gt;=DM$8, 0, DI121+STGY5[[#This Row],[RTN]]), DI121+STGY5[[#This Row],[RTN]]))</f>
        <v>0</v>
      </c>
      <c r="DJ122" s="18">
        <f>STGY5[[#This Row],[RTN-TL]]-STGY5[[#This Row],[INS-TL]]</f>
        <v>-100</v>
      </c>
      <c r="DK122" s="18">
        <f>IF(STGY5[[#This Row],[SNO]]=0,0,IF(DL$10, IF(STGY5[[#This Row],[INS]]=0, 0, DN121), DN121))</f>
        <v>0</v>
      </c>
      <c r="DL122" s="18">
        <f>STGY5[[#This Row],[INS]]</f>
        <v>0</v>
      </c>
      <c r="DM122" s="18">
        <f>IF(STGY5[[#This Row],[WrL]]="Loss", (STGY5[[#This Row],[INS]]*(1 + DP$8/100)), IF(STGY5[[#This Row],[WrL]]="Won", (0), 0))</f>
        <v>0</v>
      </c>
      <c r="DN122" s="18">
        <f>IF(STGY5[[#This Row],[WrL]]="Loss", (STGY5[[#This Row],[PAM]]+STGY5[[#This Row],[LOS-TEN]]), IF(STGY5[[#This Row],[WrL]]="Won", (STGY5[[#This Row],[INS]]), 0))</f>
        <v>0</v>
      </c>
      <c r="DO122" s="18">
        <f>STGY5[[#This Row],[PAPT]]/2</f>
        <v>0</v>
      </c>
      <c r="DP122" s="43">
        <f>IF(STGY5[[#This Row],[SNO]]=0,0,IF(DL$10, IF(STGY5[[#This Row],[INS-TL]]=0, 0, STGY5[[#This Row],[PFT]]/STGY5[[#This Row],[INS-TL]]%), STGY5[[#This Row],[PFT]]/STGY5[[#This Row],[INS-TL]]%))</f>
        <v>-100</v>
      </c>
      <c r="DS122" s="20"/>
      <c r="DT122" s="21"/>
      <c r="DZ122" s="22"/>
      <c r="EB122" s="42">
        <f t="shared" si="16"/>
        <v>107</v>
      </c>
      <c r="EC122" s="49"/>
      <c r="ED122" s="18">
        <f>IF(STGY6[[#This Row],[SNO]]=0,0,IF(STGY6[[#This Row],[SNO]]=1,EJ$8,IF(EL$10, IF(EP121&gt;=EM$8,0,IF(EP121=0,EJ$8,EO121)), EO121)))</f>
        <v>0</v>
      </c>
      <c r="EE122" s="18" t="str">
        <f>IF(MAIN_STGY[[#This Row],[RSLT]]="","", MAIN_STGY[[#This Row],[RSLT]])</f>
        <v/>
      </c>
      <c r="EF12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2" s="18">
        <f>IF(STGY6[[#This Row],[SNO]]=0,0,IF(EL$10, IF(EP121&gt;=EM$8, 0, STGY6[[#This Row],[INS]]+EH121), STGY6[[#This Row],[INS]]+EH121))</f>
        <v>100</v>
      </c>
      <c r="EI122" s="18">
        <f>IF(STGY6[[#This Row],[SNO]]=0,0,IF(EL$10, IF(EP121&gt;=EM$8, 0, EI121+STGY6[[#This Row],[RTN]]), EI121+STGY6[[#This Row],[RTN]]))</f>
        <v>0</v>
      </c>
      <c r="EJ122" s="18">
        <f>STGY6[[#This Row],[RTN-TL]]-STGY6[[#This Row],[INS-TL]]</f>
        <v>-100</v>
      </c>
      <c r="EK122" s="18">
        <f>IF(STGY6[[#This Row],[SNO]]=0,0,IF(EL$10, IF(STGY6[[#This Row],[INS]]=0, 0, EN121), EN121))</f>
        <v>0</v>
      </c>
      <c r="EL122" s="18">
        <f>STGY6[[#This Row],[INS]]</f>
        <v>0</v>
      </c>
      <c r="EM122" s="18">
        <f>IF(STGY6[[#This Row],[WrL]]="Loss", (STGY6[[#This Row],[INS]]*(1 + EP$8/100)), IF(STGY6[[#This Row],[WrL]]="Won", (0), 0))</f>
        <v>0</v>
      </c>
      <c r="EN122" s="18">
        <f>IF(STGY6[[#This Row],[WrL]]="Loss", (STGY6[[#This Row],[PAM]]+STGY6[[#This Row],[LOS-TEN]]), IF(STGY6[[#This Row],[WrL]]="Won", (STGY6[[#This Row],[INS]]), 0))</f>
        <v>0</v>
      </c>
      <c r="EO122" s="18">
        <f>STGY6[[#This Row],[PAPT]]/2</f>
        <v>0</v>
      </c>
      <c r="EP122" s="43">
        <f>IF(STGY6[[#This Row],[SNO]]=0,0,IF(EL$10, IF(STGY6[[#This Row],[INS-TL]]=0, 0, STGY6[[#This Row],[PFT]]/STGY6[[#This Row],[INS-TL]]%), STGY6[[#This Row],[PFT]]/STGY6[[#This Row],[INS-TL]]%))</f>
        <v>-100</v>
      </c>
      <c r="ES122" s="20"/>
      <c r="ET122" s="21"/>
      <c r="EZ122" s="22"/>
      <c r="FB122" s="42">
        <f t="shared" si="17"/>
        <v>107</v>
      </c>
      <c r="FC122" s="49"/>
      <c r="FD122" s="18">
        <f>IF(STGY7[[#This Row],[SNO]]=0,0,IF(STGY7[[#This Row],[SNO]]=1,FJ$8,IF(FL$10, IF(FP121&gt;=FM$8,0,IF(FP121=0,FJ$8,FO121)), FO121)))</f>
        <v>0</v>
      </c>
      <c r="FE122" s="18" t="str">
        <f>IF(MAIN_STGY[[#This Row],[RSLT]]="","", MAIN_STGY[[#This Row],[RSLT]])</f>
        <v/>
      </c>
      <c r="FF12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2" s="18">
        <f>IF(STGY7[[#This Row],[SNO]]=0,0,IF(FL$10, IF(FP121&gt;=FM$8, 0, STGY7[[#This Row],[INS]]+FH121), STGY7[[#This Row],[INS]]+FH121))</f>
        <v>100</v>
      </c>
      <c r="FI122" s="18">
        <f>IF(STGY7[[#This Row],[SNO]]=0,0,IF(FL$10, IF(FP121&gt;=FM$8, 0, FI121+STGY7[[#This Row],[RTN]]), FI121+STGY7[[#This Row],[RTN]]))</f>
        <v>0</v>
      </c>
      <c r="FJ122" s="18">
        <f>STGY7[[#This Row],[RTN-TL]]-STGY7[[#This Row],[INS-TL]]</f>
        <v>-100</v>
      </c>
      <c r="FK122" s="18">
        <f>IF(STGY7[[#This Row],[SNO]]=0,0,IF(FL$10, IF(STGY7[[#This Row],[INS]]=0, 0, FN121), FN121))</f>
        <v>0</v>
      </c>
      <c r="FL122" s="18">
        <f>STGY7[[#This Row],[INS]]</f>
        <v>0</v>
      </c>
      <c r="FM122" s="18">
        <f>IF(STGY7[[#This Row],[WrL]]="Loss", (STGY7[[#This Row],[INS]]*(1 + FP$8/100)), IF(STGY7[[#This Row],[WrL]]="Won", (0), 0))</f>
        <v>0</v>
      </c>
      <c r="FN122" s="18">
        <f>IF(STGY7[[#This Row],[WrL]]="Loss", (STGY7[[#This Row],[PAM]]+STGY7[[#This Row],[LOS-TEN]]), IF(STGY7[[#This Row],[WrL]]="Won", (STGY7[[#This Row],[INS]]), 0))</f>
        <v>0</v>
      </c>
      <c r="FO122" s="18">
        <f>STGY7[[#This Row],[PAPT]]/2</f>
        <v>0</v>
      </c>
      <c r="FP122" s="43">
        <f>IF(STGY7[[#This Row],[SNO]]=0,0,IF(FL$10, IF(STGY7[[#This Row],[INS-TL]]=0, 0, STGY7[[#This Row],[PFT]]/STGY7[[#This Row],[INS-TL]]%), STGY7[[#This Row],[PFT]]/STGY7[[#This Row],[INS-TL]]%))</f>
        <v>-100</v>
      </c>
      <c r="FS122" s="20"/>
      <c r="FT122" s="21"/>
      <c r="FZ122" s="22"/>
      <c r="GB122" s="42">
        <f t="shared" si="18"/>
        <v>107</v>
      </c>
      <c r="GC122" s="49"/>
      <c r="GD122" s="18">
        <f>IF(STGY8[[#This Row],[SNO]]=0,0,IF(STGY8[[#This Row],[SNO]]=1,GJ$8,IF(GL$10, IF(GP121&gt;=GM$8,0,IF(GP121=0,GJ$8,GO121)), GO121)))</f>
        <v>0</v>
      </c>
      <c r="GE122" s="18" t="str">
        <f>IF(MAIN_STGY[[#This Row],[RSLT]]="","", MAIN_STGY[[#This Row],[RSLT]])</f>
        <v/>
      </c>
      <c r="GF12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2" s="18">
        <f>IF(STGY8[[#This Row],[SNO]]=0,0,IF(GL$10, IF(GP121&gt;=GM$8, 0, STGY8[[#This Row],[INS]]+GH121), STGY8[[#This Row],[INS]]+GH121))</f>
        <v>100</v>
      </c>
      <c r="GI122" s="18">
        <f>IF(STGY8[[#This Row],[SNO]]=0,0,IF(GL$10, IF(GP121&gt;=GM$8, 0, GI121+STGY8[[#This Row],[RTN]]), GI121+STGY8[[#This Row],[RTN]]))</f>
        <v>0</v>
      </c>
      <c r="GJ122" s="18">
        <f>STGY8[[#This Row],[RTN-TL]]-STGY8[[#This Row],[INS-TL]]</f>
        <v>-100</v>
      </c>
      <c r="GK122" s="18">
        <f>IF(STGY8[[#This Row],[SNO]]=0,0,IF(GL$10, IF(STGY8[[#This Row],[INS]]=0, 0, GN121), GN121))</f>
        <v>0</v>
      </c>
      <c r="GL122" s="18">
        <f>STGY8[[#This Row],[INS]]</f>
        <v>0</v>
      </c>
      <c r="GM122" s="18">
        <f>IF(STGY8[[#This Row],[WrL]]="Loss", (STGY8[[#This Row],[INS]]*(1 + GP$8/100)), IF(STGY8[[#This Row],[WrL]]="Won", (0), 0))</f>
        <v>0</v>
      </c>
      <c r="GN122" s="18">
        <f>IF(STGY8[[#This Row],[WrL]]="Loss", (STGY8[[#This Row],[PAM]]+STGY8[[#This Row],[LOS-TEN]]), IF(STGY8[[#This Row],[WrL]]="Won", (STGY8[[#This Row],[INS]]), 0))</f>
        <v>0</v>
      </c>
      <c r="GO122" s="18">
        <f>STGY8[[#This Row],[PAPT]]/2</f>
        <v>0</v>
      </c>
      <c r="GP122" s="43">
        <f>IF(STGY8[[#This Row],[SNO]]=0,0,IF(GL$10, IF(STGY8[[#This Row],[INS-TL]]=0, 0, STGY8[[#This Row],[PFT]]/STGY8[[#This Row],[INS-TL]]%), STGY8[[#This Row],[PFT]]/STGY8[[#This Row],[INS-TL]]%))</f>
        <v>-100</v>
      </c>
      <c r="GS122" s="20"/>
      <c r="GT122" s="21"/>
      <c r="GZ122" s="22"/>
      <c r="HB122" s="42">
        <f t="shared" si="19"/>
        <v>107</v>
      </c>
      <c r="HC122" s="49"/>
      <c r="HD122" s="18">
        <f>IF(STGY9[[#This Row],[SNO]]=0,0,IF(STGY9[[#This Row],[SNO]]=1,HJ$8,IF(HL$10, IF(HP121&gt;=HM$8,0,IF(HP121=0,HJ$8,HO121)), HO121)))</f>
        <v>0</v>
      </c>
      <c r="HE122" s="18" t="str">
        <f>IF(MAIN_STGY[[#This Row],[RSLT]]="","", MAIN_STGY[[#This Row],[RSLT]])</f>
        <v/>
      </c>
      <c r="HF12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2" s="18">
        <f>IF(STGY9[[#This Row],[SNO]]=0,0,IF(HL$10, IF(HP121&gt;=HM$8, 0, STGY9[[#This Row],[INS]]+HH121), STGY9[[#This Row],[INS]]+HH121))</f>
        <v>100</v>
      </c>
      <c r="HI122" s="18">
        <f>IF(STGY9[[#This Row],[SNO]]=0,0,IF(HL$10, IF(HP121&gt;=HM$8, 0, HI121+STGY9[[#This Row],[RTN]]), HI121+STGY9[[#This Row],[RTN]]))</f>
        <v>0</v>
      </c>
      <c r="HJ122" s="18">
        <f>STGY9[[#This Row],[RTN-TL]]-STGY9[[#This Row],[INS-TL]]</f>
        <v>-100</v>
      </c>
      <c r="HK122" s="18">
        <f>IF(STGY9[[#This Row],[SNO]]=0,0,IF(HL$10, IF(STGY9[[#This Row],[INS]]=0, 0, HN121), HN121))</f>
        <v>0</v>
      </c>
      <c r="HL122" s="18">
        <f>STGY9[[#This Row],[INS]]</f>
        <v>0</v>
      </c>
      <c r="HM122" s="18">
        <f>IF(STGY9[[#This Row],[WrL]]="Loss", (STGY9[[#This Row],[INS]]*(1 + HP$8/100)), IF(STGY9[[#This Row],[WrL]]="Won", (0), 0))</f>
        <v>0</v>
      </c>
      <c r="HN122" s="18">
        <f>IF(STGY9[[#This Row],[WrL]]="Loss", (STGY9[[#This Row],[PAM]]+STGY9[[#This Row],[LOS-TEN]]), IF(STGY9[[#This Row],[WrL]]="Won", (STGY9[[#This Row],[INS]]), 0))</f>
        <v>0</v>
      </c>
      <c r="HO122" s="18">
        <f>STGY9[[#This Row],[PAPT]]/2</f>
        <v>0</v>
      </c>
      <c r="HP122" s="43">
        <f>IF(STGY9[[#This Row],[SNO]]=0,0,IF(HL$10, IF(STGY9[[#This Row],[INS-TL]]=0, 0, STGY9[[#This Row],[PFT]]/STGY9[[#This Row],[INS-TL]]%), STGY9[[#This Row],[PFT]]/STGY9[[#This Row],[INS-TL]]%))</f>
        <v>-100</v>
      </c>
      <c r="HS122" s="20"/>
      <c r="HT122" s="21"/>
      <c r="HZ122" s="22"/>
      <c r="IB122" s="42">
        <f t="shared" si="20"/>
        <v>107</v>
      </c>
      <c r="IC122" s="49"/>
      <c r="ID122" s="18">
        <f>IF(STGY10[[#This Row],[SNO]]=0,0,IF(STGY10[[#This Row],[SNO]]=1,IJ$8,IF(IL$10, IF(IP121&gt;=IM$8,0,IF(IP121=0,IJ$8,IO121)), IO121)))</f>
        <v>0</v>
      </c>
      <c r="IE122" s="18" t="str">
        <f>IF(MAIN_STGY[[#This Row],[RSLT]]="","", MAIN_STGY[[#This Row],[RSLT]])</f>
        <v/>
      </c>
      <c r="IF12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2" s="18">
        <f>IF(STGY10[[#This Row],[SNO]]=0,0,IF(IL$10, IF(IP121&gt;=IM$8, 0, STGY10[[#This Row],[INS]]+IH121), STGY10[[#This Row],[INS]]+IH121))</f>
        <v>100</v>
      </c>
      <c r="II122" s="18">
        <f>IF(STGY10[[#This Row],[SNO]]=0,0,IF(IL$10, IF(IP121&gt;=IM$8, 0, II121+STGY10[[#This Row],[RTN]]), II121+STGY10[[#This Row],[RTN]]))</f>
        <v>0</v>
      </c>
      <c r="IJ122" s="18">
        <f>STGY10[[#This Row],[RTN-TL]]-STGY10[[#This Row],[INS-TL]]</f>
        <v>-100</v>
      </c>
      <c r="IK122" s="18">
        <f>IF(STGY10[[#This Row],[SNO]]=0,0,IF(IL$10, IF(STGY10[[#This Row],[INS]]=0, 0, IN121), IN121))</f>
        <v>0</v>
      </c>
      <c r="IL122" s="18">
        <f>STGY10[[#This Row],[INS]]</f>
        <v>0</v>
      </c>
      <c r="IM122" s="18">
        <f>IF(STGY10[[#This Row],[WrL]]="Loss", (STGY10[[#This Row],[INS]]*(1 + IP$8/100)), IF(STGY10[[#This Row],[WrL]]="Won", (0), 0))</f>
        <v>0</v>
      </c>
      <c r="IN122" s="18">
        <f>IF(STGY10[[#This Row],[WrL]]="Loss", (STGY10[[#This Row],[PAM]]+STGY10[[#This Row],[LOS-TEN]]), IF(STGY10[[#This Row],[WrL]]="Won", (STGY10[[#This Row],[INS]]), 0))</f>
        <v>0</v>
      </c>
      <c r="IO122" s="18">
        <f>STGY10[[#This Row],[PAPT]]/2</f>
        <v>0</v>
      </c>
      <c r="IP122" s="43">
        <f>IF(STGY10[[#This Row],[SNO]]=0,0,IF(IL$10, IF(STGY10[[#This Row],[INS-TL]]=0, 0, STGY10[[#This Row],[PFT]]/STGY10[[#This Row],[INS-TL]]%), STGY10[[#This Row],[PFT]]/STGY10[[#This Row],[INS-TL]]%))</f>
        <v>-100</v>
      </c>
      <c r="IS122" s="20"/>
      <c r="IT122" s="21"/>
      <c r="IZ122" s="22"/>
    </row>
    <row r="123" spans="2:260" ht="15.65" x14ac:dyDescent="0.3">
      <c r="B123" s="89">
        <f t="shared" si="21"/>
        <v>108</v>
      </c>
      <c r="C123" s="49"/>
      <c r="D123" s="18">
        <f>IF(MAIN_STGY[[#This Row],[SNO]]=0,0,IF(MAIN_STGY[[#This Row],[SNO]]=1,J$8,IF(L$10, IF(P122&gt;=M$8,0,IF(P122=0,J$8,O122)), O122)))</f>
        <v>0</v>
      </c>
      <c r="E123" s="12"/>
      <c r="F12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3" s="18">
        <f>IF(MAIN_STGY[[#This Row],[SNO]]=0,0,IF(L$10, IF(P122&gt;=M$8, 0, MAIN_STGY[[#This Row],[INS]]+H122), MAIN_STGY[[#This Row],[INS]]+H122))</f>
        <v>100</v>
      </c>
      <c r="I123" s="18">
        <f>IF(MAIN_STGY[[#This Row],[SNO]]=0,0,IF(L$10, IF(P122&gt;=M$8, 0, I122+MAIN_STGY[[#This Row],[RTN]]), I122+MAIN_STGY[[#This Row],[RTN]]))</f>
        <v>0</v>
      </c>
      <c r="J123" s="18">
        <f>MAIN_STGY[[#This Row],[RTN-TL]]-MAIN_STGY[[#This Row],[INS-TL]]</f>
        <v>-100</v>
      </c>
      <c r="K123" s="18">
        <f>IF(MAIN_STGY[[#This Row],[SNO]]=0,0,IF(L$10, IF(MAIN_STGY[[#This Row],[INS]]=0, 0, N122), N122))</f>
        <v>0</v>
      </c>
      <c r="L123" s="18">
        <f>MAIN_STGY[[#This Row],[INS]]</f>
        <v>0</v>
      </c>
      <c r="M123" s="18">
        <f>IF(MAIN_STGY[[#This Row],[WrL]]="Loss", (MAIN_STGY[[#This Row],[INS]]*(1 + P$8/100)), IF(MAIN_STGY[[#This Row],[WrL]]="Won", (0), 0))</f>
        <v>0</v>
      </c>
      <c r="N123" s="18">
        <f>IF(MAIN_STGY[[#This Row],[WrL]]="Loss", (MAIN_STGY[[#This Row],[PAM]]+MAIN_STGY[[#This Row],[LOS-TEN]]), IF(MAIN_STGY[[#This Row],[WrL]]="Won", (MAIN_STGY[[#This Row],[INS]]), 0))</f>
        <v>0</v>
      </c>
      <c r="O123" s="18">
        <f>MAIN_STGY[[#This Row],[PAPT]]/2</f>
        <v>0</v>
      </c>
      <c r="P12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3" s="94" t="str">
        <v>Strategy 010</v>
      </c>
      <c r="S123" s="95">
        <v>0</v>
      </c>
      <c r="T123" s="96">
        <v>100</v>
      </c>
      <c r="U123" s="85"/>
      <c r="V123" s="55"/>
      <c r="W123" s="55"/>
      <c r="X123" s="44"/>
      <c r="Z123" s="22"/>
      <c r="AB123" s="42">
        <f t="shared" si="12"/>
        <v>108</v>
      </c>
      <c r="AC123" s="49"/>
      <c r="AD123" s="18">
        <f>IF(STGY2[[#This Row],[SNO]]=0,0,IF(STGY2[[#This Row],[SNO]]=1,AJ$8,IF(AL$10, IF(AP122&gt;=AM$8,0,IF(AP122=0,AJ$8,AO122)), AO122)))</f>
        <v>0</v>
      </c>
      <c r="AE123" s="18" t="str">
        <f>IF(MAIN_STGY[[#This Row],[RSLT]]="","", MAIN_STGY[[#This Row],[RSLT]])</f>
        <v/>
      </c>
      <c r="AF12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3" s="18">
        <f>IF(STGY2[[#This Row],[SNO]]=0,0,IF(AL$10, IF(AP122&gt;=AM$8, 0, STGY2[[#This Row],[INS]]+AH122), STGY2[[#This Row],[INS]]+AH122))</f>
        <v>100</v>
      </c>
      <c r="AI123" s="18">
        <f>IF(STGY2[[#This Row],[SNO]]=0,0,IF(AL$10, IF(AP122&gt;=AM$8, 0, AI122+STGY2[[#This Row],[RTN]]), AI122+STGY2[[#This Row],[RTN]]))</f>
        <v>0</v>
      </c>
      <c r="AJ123" s="18">
        <f>STGY2[[#This Row],[RTN-TL]]-STGY2[[#This Row],[INS-TL]]</f>
        <v>-100</v>
      </c>
      <c r="AK123" s="18">
        <f>IF(STGY2[[#This Row],[SNO]]=0,0,IF(AL$10, IF(STGY2[[#This Row],[INS]]=0, 0, AN122), AN122))</f>
        <v>0</v>
      </c>
      <c r="AL123" s="18">
        <f>STGY2[[#This Row],[INS]]</f>
        <v>0</v>
      </c>
      <c r="AM123" s="18">
        <f>IF(STGY2[[#This Row],[WrL]]="Loss", (STGY2[[#This Row],[INS]]*(1 + AP$8/100)), IF(STGY2[[#This Row],[WrL]]="Won", (0), 0))</f>
        <v>0</v>
      </c>
      <c r="AN123" s="18">
        <f>IF(STGY2[[#This Row],[WrL]]="Loss", (STGY2[[#This Row],[PAM]]+STGY2[[#This Row],[LOS-TEN]]), IF(STGY2[[#This Row],[WrL]]="Won", (STGY2[[#This Row],[INS]]), 0))</f>
        <v>0</v>
      </c>
      <c r="AO123" s="18">
        <f>STGY2[[#This Row],[PAPT]]/2</f>
        <v>0</v>
      </c>
      <c r="AP123" s="43">
        <f>IF(STGY2[[#This Row],[SNO]]=0,0,IF(AL$10, IF(STGY2[[#This Row],[INS-TL]]=0, 0, STGY2[[#This Row],[PFT]]/STGY2[[#This Row],[INS-TL]]%), STGY2[[#This Row],[PFT]]/STGY2[[#This Row],[INS-TL]]%))</f>
        <v>-100</v>
      </c>
      <c r="AS123" s="20"/>
      <c r="AT123" s="21"/>
      <c r="AZ123" s="22"/>
      <c r="BB123" s="42">
        <f t="shared" si="13"/>
        <v>108</v>
      </c>
      <c r="BC123" s="49"/>
      <c r="BD123" s="18">
        <f>IF(STGY3[[#This Row],[SNO]]=0,0,IF(STGY3[[#This Row],[SNO]]=1,BJ$8,IF(BL$10, IF(BP122&gt;=BM$8,0,IF(BP122=0,BJ$8,BO122)), BO122)))</f>
        <v>0</v>
      </c>
      <c r="BE123" s="18" t="str">
        <f>IF(MAIN_STGY[[#This Row],[RSLT]]="","", MAIN_STGY[[#This Row],[RSLT]])</f>
        <v/>
      </c>
      <c r="BF12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3" s="18">
        <f>IF(STGY3[[#This Row],[SNO]]=0,0,IF(BL$10, IF(BP122&gt;=BM$8, 0, STGY3[[#This Row],[INS]]+BH122), STGY3[[#This Row],[INS]]+BH122))</f>
        <v>100</v>
      </c>
      <c r="BI123" s="18">
        <f>IF(STGY3[[#This Row],[SNO]]=0,0,IF(BL$10, IF(BP122&gt;=BM$8, 0, BI122+STGY3[[#This Row],[RTN]]), BI122+STGY3[[#This Row],[RTN]]))</f>
        <v>0</v>
      </c>
      <c r="BJ123" s="18">
        <f>STGY3[[#This Row],[RTN-TL]]-STGY3[[#This Row],[INS-TL]]</f>
        <v>-100</v>
      </c>
      <c r="BK123" s="18">
        <f>IF(STGY3[[#This Row],[SNO]]=0,0,IF(BL$10, IF(STGY3[[#This Row],[INS]]=0, 0, BN122), BN122))</f>
        <v>0</v>
      </c>
      <c r="BL123" s="18">
        <f>STGY3[[#This Row],[INS]]</f>
        <v>0</v>
      </c>
      <c r="BM123" s="18">
        <f>IF(STGY3[[#This Row],[WrL]]="Loss", (STGY3[[#This Row],[INS]]*(1 + BP$8/100)), IF(STGY3[[#This Row],[WrL]]="Won", (0), 0))</f>
        <v>0</v>
      </c>
      <c r="BN123" s="18">
        <f>IF(STGY3[[#This Row],[WrL]]="Loss", (STGY3[[#This Row],[PAM]]+STGY3[[#This Row],[LOS-TEN]]), IF(STGY3[[#This Row],[WrL]]="Won", (STGY3[[#This Row],[INS]]), 0))</f>
        <v>0</v>
      </c>
      <c r="BO123" s="18">
        <f>STGY3[[#This Row],[PAPT]]/2</f>
        <v>0</v>
      </c>
      <c r="BP123" s="43">
        <f>IF(STGY3[[#This Row],[SNO]]=0,0,IF(BL$10, IF(STGY3[[#This Row],[INS-TL]]=0, 0, STGY3[[#This Row],[PFT]]/STGY3[[#This Row],[INS-TL]]%), STGY3[[#This Row],[PFT]]/STGY3[[#This Row],[INS-TL]]%))</f>
        <v>-100</v>
      </c>
      <c r="BS123" s="20"/>
      <c r="BT123" s="21"/>
      <c r="BZ123" s="22"/>
      <c r="CB123" s="42">
        <f t="shared" si="14"/>
        <v>108</v>
      </c>
      <c r="CC123" s="49"/>
      <c r="CD123" s="18">
        <f>IF(STGY4[[#This Row],[SNO]]=0,0,IF(STGY4[[#This Row],[SNO]]=1,CJ$8,IF(CL$10, IF(CP122&gt;=CM$8,0,IF(CP122=0,CJ$8,CO122)), CO122)))</f>
        <v>0</v>
      </c>
      <c r="CE123" s="18" t="str">
        <f>IF(MAIN_STGY[[#This Row],[RSLT]]="","", MAIN_STGY[[#This Row],[RSLT]])</f>
        <v/>
      </c>
      <c r="CF12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3" s="18">
        <f>IF(STGY4[[#This Row],[SNO]]=0,0,IF(CL$10, IF(CP122&gt;=CM$8, 0, STGY4[[#This Row],[INS]]+CH122), STGY4[[#This Row],[INS]]+CH122))</f>
        <v>100</v>
      </c>
      <c r="CI123" s="18">
        <f>IF(STGY4[[#This Row],[SNO]]=0,0,IF(CL$10, IF(CP122&gt;=CM$8, 0, CI122+STGY4[[#This Row],[RTN]]), CI122+STGY4[[#This Row],[RTN]]))</f>
        <v>0</v>
      </c>
      <c r="CJ123" s="18">
        <f>STGY4[[#This Row],[RTN-TL]]-STGY4[[#This Row],[INS-TL]]</f>
        <v>-100</v>
      </c>
      <c r="CK123" s="18">
        <f>IF(STGY4[[#This Row],[SNO]]=0,0,IF(CL$10, IF(STGY4[[#This Row],[INS]]=0, 0, CN122), CN122))</f>
        <v>0</v>
      </c>
      <c r="CL123" s="18">
        <f>STGY4[[#This Row],[INS]]</f>
        <v>0</v>
      </c>
      <c r="CM123" s="18">
        <f>IF(STGY4[[#This Row],[WrL]]="Loss", (STGY4[[#This Row],[INS]]*(1 + CP$8/100)), IF(STGY4[[#This Row],[WrL]]="Won", (0), 0))</f>
        <v>0</v>
      </c>
      <c r="CN123" s="18">
        <f>IF(STGY4[[#This Row],[WrL]]="Loss", (STGY4[[#This Row],[PAM]]+STGY4[[#This Row],[LOS-TEN]]), IF(STGY4[[#This Row],[WrL]]="Won", (STGY4[[#This Row],[INS]]), 0))</f>
        <v>0</v>
      </c>
      <c r="CO123" s="18">
        <f>STGY4[[#This Row],[PAPT]]/2</f>
        <v>0</v>
      </c>
      <c r="CP123" s="43">
        <f>IF(STGY4[[#This Row],[SNO]]=0,0,IF(CL$10, IF(STGY4[[#This Row],[INS-TL]]=0, 0, STGY4[[#This Row],[PFT]]/STGY4[[#This Row],[INS-TL]]%), STGY4[[#This Row],[PFT]]/STGY4[[#This Row],[INS-TL]]%))</f>
        <v>-100</v>
      </c>
      <c r="CS123" s="20"/>
      <c r="CT123" s="21"/>
      <c r="CZ123" s="22"/>
      <c r="DB123" s="42">
        <f t="shared" si="15"/>
        <v>108</v>
      </c>
      <c r="DC123" s="49"/>
      <c r="DD123" s="18">
        <f>IF(STGY5[[#This Row],[SNO]]=0,0,IF(STGY5[[#This Row],[SNO]]=1,DJ$8,IF(DL$10, IF(DP122&gt;=DM$8,0,IF(DP122=0,DJ$8,DO122)), DO122)))</f>
        <v>0</v>
      </c>
      <c r="DE123" s="18" t="str">
        <f>IF(MAIN_STGY[[#This Row],[RSLT]]="","", MAIN_STGY[[#This Row],[RSLT]])</f>
        <v/>
      </c>
      <c r="DF12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3" s="18">
        <f>IF(STGY5[[#This Row],[SNO]]=0,0,IF(DL$10, IF(DP122&gt;=DM$8, 0, STGY5[[#This Row],[INS]]+DH122), STGY5[[#This Row],[INS]]+DH122))</f>
        <v>100</v>
      </c>
      <c r="DI123" s="18">
        <f>IF(STGY5[[#This Row],[SNO]]=0,0,IF(DL$10, IF(DP122&gt;=DM$8, 0, DI122+STGY5[[#This Row],[RTN]]), DI122+STGY5[[#This Row],[RTN]]))</f>
        <v>0</v>
      </c>
      <c r="DJ123" s="18">
        <f>STGY5[[#This Row],[RTN-TL]]-STGY5[[#This Row],[INS-TL]]</f>
        <v>-100</v>
      </c>
      <c r="DK123" s="18">
        <f>IF(STGY5[[#This Row],[SNO]]=0,0,IF(DL$10, IF(STGY5[[#This Row],[INS]]=0, 0, DN122), DN122))</f>
        <v>0</v>
      </c>
      <c r="DL123" s="18">
        <f>STGY5[[#This Row],[INS]]</f>
        <v>0</v>
      </c>
      <c r="DM123" s="18">
        <f>IF(STGY5[[#This Row],[WrL]]="Loss", (STGY5[[#This Row],[INS]]*(1 + DP$8/100)), IF(STGY5[[#This Row],[WrL]]="Won", (0), 0))</f>
        <v>0</v>
      </c>
      <c r="DN123" s="18">
        <f>IF(STGY5[[#This Row],[WrL]]="Loss", (STGY5[[#This Row],[PAM]]+STGY5[[#This Row],[LOS-TEN]]), IF(STGY5[[#This Row],[WrL]]="Won", (STGY5[[#This Row],[INS]]), 0))</f>
        <v>0</v>
      </c>
      <c r="DO123" s="18">
        <f>STGY5[[#This Row],[PAPT]]/2</f>
        <v>0</v>
      </c>
      <c r="DP123" s="43">
        <f>IF(STGY5[[#This Row],[SNO]]=0,0,IF(DL$10, IF(STGY5[[#This Row],[INS-TL]]=0, 0, STGY5[[#This Row],[PFT]]/STGY5[[#This Row],[INS-TL]]%), STGY5[[#This Row],[PFT]]/STGY5[[#This Row],[INS-TL]]%))</f>
        <v>-100</v>
      </c>
      <c r="DS123" s="20"/>
      <c r="DT123" s="21"/>
      <c r="DZ123" s="22"/>
      <c r="EB123" s="42">
        <f t="shared" si="16"/>
        <v>108</v>
      </c>
      <c r="EC123" s="49"/>
      <c r="ED123" s="18">
        <f>IF(STGY6[[#This Row],[SNO]]=0,0,IF(STGY6[[#This Row],[SNO]]=1,EJ$8,IF(EL$10, IF(EP122&gt;=EM$8,0,IF(EP122=0,EJ$8,EO122)), EO122)))</f>
        <v>0</v>
      </c>
      <c r="EE123" s="18" t="str">
        <f>IF(MAIN_STGY[[#This Row],[RSLT]]="","", MAIN_STGY[[#This Row],[RSLT]])</f>
        <v/>
      </c>
      <c r="EF12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3" s="18">
        <f>IF(STGY6[[#This Row],[SNO]]=0,0,IF(EL$10, IF(EP122&gt;=EM$8, 0, STGY6[[#This Row],[INS]]+EH122), STGY6[[#This Row],[INS]]+EH122))</f>
        <v>100</v>
      </c>
      <c r="EI123" s="18">
        <f>IF(STGY6[[#This Row],[SNO]]=0,0,IF(EL$10, IF(EP122&gt;=EM$8, 0, EI122+STGY6[[#This Row],[RTN]]), EI122+STGY6[[#This Row],[RTN]]))</f>
        <v>0</v>
      </c>
      <c r="EJ123" s="18">
        <f>STGY6[[#This Row],[RTN-TL]]-STGY6[[#This Row],[INS-TL]]</f>
        <v>-100</v>
      </c>
      <c r="EK123" s="18">
        <f>IF(STGY6[[#This Row],[SNO]]=0,0,IF(EL$10, IF(STGY6[[#This Row],[INS]]=0, 0, EN122), EN122))</f>
        <v>0</v>
      </c>
      <c r="EL123" s="18">
        <f>STGY6[[#This Row],[INS]]</f>
        <v>0</v>
      </c>
      <c r="EM123" s="18">
        <f>IF(STGY6[[#This Row],[WrL]]="Loss", (STGY6[[#This Row],[INS]]*(1 + EP$8/100)), IF(STGY6[[#This Row],[WrL]]="Won", (0), 0))</f>
        <v>0</v>
      </c>
      <c r="EN123" s="18">
        <f>IF(STGY6[[#This Row],[WrL]]="Loss", (STGY6[[#This Row],[PAM]]+STGY6[[#This Row],[LOS-TEN]]), IF(STGY6[[#This Row],[WrL]]="Won", (STGY6[[#This Row],[INS]]), 0))</f>
        <v>0</v>
      </c>
      <c r="EO123" s="18">
        <f>STGY6[[#This Row],[PAPT]]/2</f>
        <v>0</v>
      </c>
      <c r="EP123" s="43">
        <f>IF(STGY6[[#This Row],[SNO]]=0,0,IF(EL$10, IF(STGY6[[#This Row],[INS-TL]]=0, 0, STGY6[[#This Row],[PFT]]/STGY6[[#This Row],[INS-TL]]%), STGY6[[#This Row],[PFT]]/STGY6[[#This Row],[INS-TL]]%))</f>
        <v>-100</v>
      </c>
      <c r="ES123" s="20"/>
      <c r="ET123" s="21"/>
      <c r="EZ123" s="22"/>
      <c r="FB123" s="42">
        <f t="shared" si="17"/>
        <v>108</v>
      </c>
      <c r="FC123" s="49"/>
      <c r="FD123" s="18">
        <f>IF(STGY7[[#This Row],[SNO]]=0,0,IF(STGY7[[#This Row],[SNO]]=1,FJ$8,IF(FL$10, IF(FP122&gt;=FM$8,0,IF(FP122=0,FJ$8,FO122)), FO122)))</f>
        <v>0</v>
      </c>
      <c r="FE123" s="18" t="str">
        <f>IF(MAIN_STGY[[#This Row],[RSLT]]="","", MAIN_STGY[[#This Row],[RSLT]])</f>
        <v/>
      </c>
      <c r="FF12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3" s="18">
        <f>IF(STGY7[[#This Row],[SNO]]=0,0,IF(FL$10, IF(FP122&gt;=FM$8, 0, STGY7[[#This Row],[INS]]+FH122), STGY7[[#This Row],[INS]]+FH122))</f>
        <v>100</v>
      </c>
      <c r="FI123" s="18">
        <f>IF(STGY7[[#This Row],[SNO]]=0,0,IF(FL$10, IF(FP122&gt;=FM$8, 0, FI122+STGY7[[#This Row],[RTN]]), FI122+STGY7[[#This Row],[RTN]]))</f>
        <v>0</v>
      </c>
      <c r="FJ123" s="18">
        <f>STGY7[[#This Row],[RTN-TL]]-STGY7[[#This Row],[INS-TL]]</f>
        <v>-100</v>
      </c>
      <c r="FK123" s="18">
        <f>IF(STGY7[[#This Row],[SNO]]=0,0,IF(FL$10, IF(STGY7[[#This Row],[INS]]=0, 0, FN122), FN122))</f>
        <v>0</v>
      </c>
      <c r="FL123" s="18">
        <f>STGY7[[#This Row],[INS]]</f>
        <v>0</v>
      </c>
      <c r="FM123" s="18">
        <f>IF(STGY7[[#This Row],[WrL]]="Loss", (STGY7[[#This Row],[INS]]*(1 + FP$8/100)), IF(STGY7[[#This Row],[WrL]]="Won", (0), 0))</f>
        <v>0</v>
      </c>
      <c r="FN123" s="18">
        <f>IF(STGY7[[#This Row],[WrL]]="Loss", (STGY7[[#This Row],[PAM]]+STGY7[[#This Row],[LOS-TEN]]), IF(STGY7[[#This Row],[WrL]]="Won", (STGY7[[#This Row],[INS]]), 0))</f>
        <v>0</v>
      </c>
      <c r="FO123" s="18">
        <f>STGY7[[#This Row],[PAPT]]/2</f>
        <v>0</v>
      </c>
      <c r="FP123" s="43">
        <f>IF(STGY7[[#This Row],[SNO]]=0,0,IF(FL$10, IF(STGY7[[#This Row],[INS-TL]]=0, 0, STGY7[[#This Row],[PFT]]/STGY7[[#This Row],[INS-TL]]%), STGY7[[#This Row],[PFT]]/STGY7[[#This Row],[INS-TL]]%))</f>
        <v>-100</v>
      </c>
      <c r="FS123" s="20"/>
      <c r="FT123" s="21"/>
      <c r="FZ123" s="22"/>
      <c r="GB123" s="42">
        <f t="shared" si="18"/>
        <v>108</v>
      </c>
      <c r="GC123" s="49"/>
      <c r="GD123" s="18">
        <f>IF(STGY8[[#This Row],[SNO]]=0,0,IF(STGY8[[#This Row],[SNO]]=1,GJ$8,IF(GL$10, IF(GP122&gt;=GM$8,0,IF(GP122=0,GJ$8,GO122)), GO122)))</f>
        <v>0</v>
      </c>
      <c r="GE123" s="18" t="str">
        <f>IF(MAIN_STGY[[#This Row],[RSLT]]="","", MAIN_STGY[[#This Row],[RSLT]])</f>
        <v/>
      </c>
      <c r="GF12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3" s="18">
        <f>IF(STGY8[[#This Row],[SNO]]=0,0,IF(GL$10, IF(GP122&gt;=GM$8, 0, STGY8[[#This Row],[INS]]+GH122), STGY8[[#This Row],[INS]]+GH122))</f>
        <v>100</v>
      </c>
      <c r="GI123" s="18">
        <f>IF(STGY8[[#This Row],[SNO]]=0,0,IF(GL$10, IF(GP122&gt;=GM$8, 0, GI122+STGY8[[#This Row],[RTN]]), GI122+STGY8[[#This Row],[RTN]]))</f>
        <v>0</v>
      </c>
      <c r="GJ123" s="18">
        <f>STGY8[[#This Row],[RTN-TL]]-STGY8[[#This Row],[INS-TL]]</f>
        <v>-100</v>
      </c>
      <c r="GK123" s="18">
        <f>IF(STGY8[[#This Row],[SNO]]=0,0,IF(GL$10, IF(STGY8[[#This Row],[INS]]=0, 0, GN122), GN122))</f>
        <v>0</v>
      </c>
      <c r="GL123" s="18">
        <f>STGY8[[#This Row],[INS]]</f>
        <v>0</v>
      </c>
      <c r="GM123" s="18">
        <f>IF(STGY8[[#This Row],[WrL]]="Loss", (STGY8[[#This Row],[INS]]*(1 + GP$8/100)), IF(STGY8[[#This Row],[WrL]]="Won", (0), 0))</f>
        <v>0</v>
      </c>
      <c r="GN123" s="18">
        <f>IF(STGY8[[#This Row],[WrL]]="Loss", (STGY8[[#This Row],[PAM]]+STGY8[[#This Row],[LOS-TEN]]), IF(STGY8[[#This Row],[WrL]]="Won", (STGY8[[#This Row],[INS]]), 0))</f>
        <v>0</v>
      </c>
      <c r="GO123" s="18">
        <f>STGY8[[#This Row],[PAPT]]/2</f>
        <v>0</v>
      </c>
      <c r="GP123" s="43">
        <f>IF(STGY8[[#This Row],[SNO]]=0,0,IF(GL$10, IF(STGY8[[#This Row],[INS-TL]]=0, 0, STGY8[[#This Row],[PFT]]/STGY8[[#This Row],[INS-TL]]%), STGY8[[#This Row],[PFT]]/STGY8[[#This Row],[INS-TL]]%))</f>
        <v>-100</v>
      </c>
      <c r="GS123" s="20"/>
      <c r="GT123" s="21"/>
      <c r="GZ123" s="22"/>
      <c r="HB123" s="42">
        <f t="shared" si="19"/>
        <v>108</v>
      </c>
      <c r="HC123" s="49"/>
      <c r="HD123" s="18">
        <f>IF(STGY9[[#This Row],[SNO]]=0,0,IF(STGY9[[#This Row],[SNO]]=1,HJ$8,IF(HL$10, IF(HP122&gt;=HM$8,0,IF(HP122=0,HJ$8,HO122)), HO122)))</f>
        <v>0</v>
      </c>
      <c r="HE123" s="18" t="str">
        <f>IF(MAIN_STGY[[#This Row],[RSLT]]="","", MAIN_STGY[[#This Row],[RSLT]])</f>
        <v/>
      </c>
      <c r="HF12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3" s="18">
        <f>IF(STGY9[[#This Row],[SNO]]=0,0,IF(HL$10, IF(HP122&gt;=HM$8, 0, STGY9[[#This Row],[INS]]+HH122), STGY9[[#This Row],[INS]]+HH122))</f>
        <v>100</v>
      </c>
      <c r="HI123" s="18">
        <f>IF(STGY9[[#This Row],[SNO]]=0,0,IF(HL$10, IF(HP122&gt;=HM$8, 0, HI122+STGY9[[#This Row],[RTN]]), HI122+STGY9[[#This Row],[RTN]]))</f>
        <v>0</v>
      </c>
      <c r="HJ123" s="18">
        <f>STGY9[[#This Row],[RTN-TL]]-STGY9[[#This Row],[INS-TL]]</f>
        <v>-100</v>
      </c>
      <c r="HK123" s="18">
        <f>IF(STGY9[[#This Row],[SNO]]=0,0,IF(HL$10, IF(STGY9[[#This Row],[INS]]=0, 0, HN122), HN122))</f>
        <v>0</v>
      </c>
      <c r="HL123" s="18">
        <f>STGY9[[#This Row],[INS]]</f>
        <v>0</v>
      </c>
      <c r="HM123" s="18">
        <f>IF(STGY9[[#This Row],[WrL]]="Loss", (STGY9[[#This Row],[INS]]*(1 + HP$8/100)), IF(STGY9[[#This Row],[WrL]]="Won", (0), 0))</f>
        <v>0</v>
      </c>
      <c r="HN123" s="18">
        <f>IF(STGY9[[#This Row],[WrL]]="Loss", (STGY9[[#This Row],[PAM]]+STGY9[[#This Row],[LOS-TEN]]), IF(STGY9[[#This Row],[WrL]]="Won", (STGY9[[#This Row],[INS]]), 0))</f>
        <v>0</v>
      </c>
      <c r="HO123" s="18">
        <f>STGY9[[#This Row],[PAPT]]/2</f>
        <v>0</v>
      </c>
      <c r="HP123" s="43">
        <f>IF(STGY9[[#This Row],[SNO]]=0,0,IF(HL$10, IF(STGY9[[#This Row],[INS-TL]]=0, 0, STGY9[[#This Row],[PFT]]/STGY9[[#This Row],[INS-TL]]%), STGY9[[#This Row],[PFT]]/STGY9[[#This Row],[INS-TL]]%))</f>
        <v>-100</v>
      </c>
      <c r="HS123" s="20"/>
      <c r="HT123" s="21"/>
      <c r="HZ123" s="22"/>
      <c r="IB123" s="42">
        <f t="shared" si="20"/>
        <v>108</v>
      </c>
      <c r="IC123" s="49"/>
      <c r="ID123" s="18">
        <f>IF(STGY10[[#This Row],[SNO]]=0,0,IF(STGY10[[#This Row],[SNO]]=1,IJ$8,IF(IL$10, IF(IP122&gt;=IM$8,0,IF(IP122=0,IJ$8,IO122)), IO122)))</f>
        <v>0</v>
      </c>
      <c r="IE123" s="18" t="str">
        <f>IF(MAIN_STGY[[#This Row],[RSLT]]="","", MAIN_STGY[[#This Row],[RSLT]])</f>
        <v/>
      </c>
      <c r="IF12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3" s="18">
        <f>IF(STGY10[[#This Row],[SNO]]=0,0,IF(IL$10, IF(IP122&gt;=IM$8, 0, STGY10[[#This Row],[INS]]+IH122), STGY10[[#This Row],[INS]]+IH122))</f>
        <v>100</v>
      </c>
      <c r="II123" s="18">
        <f>IF(STGY10[[#This Row],[SNO]]=0,0,IF(IL$10, IF(IP122&gt;=IM$8, 0, II122+STGY10[[#This Row],[RTN]]), II122+STGY10[[#This Row],[RTN]]))</f>
        <v>0</v>
      </c>
      <c r="IJ123" s="18">
        <f>STGY10[[#This Row],[RTN-TL]]-STGY10[[#This Row],[INS-TL]]</f>
        <v>-100</v>
      </c>
      <c r="IK123" s="18">
        <f>IF(STGY10[[#This Row],[SNO]]=0,0,IF(IL$10, IF(STGY10[[#This Row],[INS]]=0, 0, IN122), IN122))</f>
        <v>0</v>
      </c>
      <c r="IL123" s="18">
        <f>STGY10[[#This Row],[INS]]</f>
        <v>0</v>
      </c>
      <c r="IM123" s="18">
        <f>IF(STGY10[[#This Row],[WrL]]="Loss", (STGY10[[#This Row],[INS]]*(1 + IP$8/100)), IF(STGY10[[#This Row],[WrL]]="Won", (0), 0))</f>
        <v>0</v>
      </c>
      <c r="IN123" s="18">
        <f>IF(STGY10[[#This Row],[WrL]]="Loss", (STGY10[[#This Row],[PAM]]+STGY10[[#This Row],[LOS-TEN]]), IF(STGY10[[#This Row],[WrL]]="Won", (STGY10[[#This Row],[INS]]), 0))</f>
        <v>0</v>
      </c>
      <c r="IO123" s="18">
        <f>STGY10[[#This Row],[PAPT]]/2</f>
        <v>0</v>
      </c>
      <c r="IP123" s="43">
        <f>IF(STGY10[[#This Row],[SNO]]=0,0,IF(IL$10, IF(STGY10[[#This Row],[INS-TL]]=0, 0, STGY10[[#This Row],[PFT]]/STGY10[[#This Row],[INS-TL]]%), STGY10[[#This Row],[PFT]]/STGY10[[#This Row],[INS-TL]]%))</f>
        <v>-100</v>
      </c>
      <c r="IS123" s="20"/>
      <c r="IT123" s="21"/>
      <c r="IZ123" s="22"/>
    </row>
    <row r="124" spans="2:260" x14ac:dyDescent="0.3">
      <c r="B124" s="89">
        <f t="shared" si="21"/>
        <v>109</v>
      </c>
      <c r="C124" s="49"/>
      <c r="D124" s="18">
        <f>IF(MAIN_STGY[[#This Row],[SNO]]=0,0,IF(MAIN_STGY[[#This Row],[SNO]]=1,J$8,IF(L$10, IF(P123&gt;=M$8,0,IF(P123=0,J$8,O123)), O123)))</f>
        <v>0</v>
      </c>
      <c r="E124" s="12"/>
      <c r="F12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4" s="18">
        <f>IF(MAIN_STGY[[#This Row],[SNO]]=0,0,IF(L$10, IF(P123&gt;=M$8, 0, MAIN_STGY[[#This Row],[INS]]+H123), MAIN_STGY[[#This Row],[INS]]+H123))</f>
        <v>100</v>
      </c>
      <c r="I124" s="18">
        <f>IF(MAIN_STGY[[#This Row],[SNO]]=0,0,IF(L$10, IF(P123&gt;=M$8, 0, I123+MAIN_STGY[[#This Row],[RTN]]), I123+MAIN_STGY[[#This Row],[RTN]]))</f>
        <v>0</v>
      </c>
      <c r="J124" s="18">
        <f>MAIN_STGY[[#This Row],[RTN-TL]]-MAIN_STGY[[#This Row],[INS-TL]]</f>
        <v>-100</v>
      </c>
      <c r="K124" s="18">
        <f>IF(MAIN_STGY[[#This Row],[SNO]]=0,0,IF(L$10, IF(MAIN_STGY[[#This Row],[INS]]=0, 0, N123), N123))</f>
        <v>0</v>
      </c>
      <c r="L124" s="18">
        <f>MAIN_STGY[[#This Row],[INS]]</f>
        <v>0</v>
      </c>
      <c r="M124" s="18">
        <f>IF(MAIN_STGY[[#This Row],[WrL]]="Loss", (MAIN_STGY[[#This Row],[INS]]*(1 + P$8/100)), IF(MAIN_STGY[[#This Row],[WrL]]="Won", (0), 0))</f>
        <v>0</v>
      </c>
      <c r="N124" s="18">
        <f>IF(MAIN_STGY[[#This Row],[WrL]]="Loss", (MAIN_STGY[[#This Row],[PAM]]+MAIN_STGY[[#This Row],[LOS-TEN]]), IF(MAIN_STGY[[#This Row],[WrL]]="Won", (MAIN_STGY[[#This Row],[INS]]), 0))</f>
        <v>0</v>
      </c>
      <c r="O124" s="18">
        <f>MAIN_STGY[[#This Row],[PAPT]]/2</f>
        <v>0</v>
      </c>
      <c r="P12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4" s="56"/>
      <c r="S124" s="57"/>
      <c r="T124" s="85"/>
      <c r="U124" s="55"/>
      <c r="V124" s="55"/>
      <c r="W124" s="55"/>
      <c r="X124" s="44"/>
      <c r="Z124" s="22"/>
      <c r="AB124" s="42">
        <f t="shared" si="12"/>
        <v>109</v>
      </c>
      <c r="AC124" s="49"/>
      <c r="AD124" s="18">
        <f>IF(STGY2[[#This Row],[SNO]]=0,0,IF(STGY2[[#This Row],[SNO]]=1,AJ$8,IF(AL$10, IF(AP123&gt;=AM$8,0,IF(AP123=0,AJ$8,AO123)), AO123)))</f>
        <v>0</v>
      </c>
      <c r="AE124" s="18" t="str">
        <f>IF(MAIN_STGY[[#This Row],[RSLT]]="","", MAIN_STGY[[#This Row],[RSLT]])</f>
        <v/>
      </c>
      <c r="AF12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4" s="18">
        <f>IF(STGY2[[#This Row],[SNO]]=0,0,IF(AL$10, IF(AP123&gt;=AM$8, 0, STGY2[[#This Row],[INS]]+AH123), STGY2[[#This Row],[INS]]+AH123))</f>
        <v>100</v>
      </c>
      <c r="AI124" s="18">
        <f>IF(STGY2[[#This Row],[SNO]]=0,0,IF(AL$10, IF(AP123&gt;=AM$8, 0, AI123+STGY2[[#This Row],[RTN]]), AI123+STGY2[[#This Row],[RTN]]))</f>
        <v>0</v>
      </c>
      <c r="AJ124" s="18">
        <f>STGY2[[#This Row],[RTN-TL]]-STGY2[[#This Row],[INS-TL]]</f>
        <v>-100</v>
      </c>
      <c r="AK124" s="18">
        <f>IF(STGY2[[#This Row],[SNO]]=0,0,IF(AL$10, IF(STGY2[[#This Row],[INS]]=0, 0, AN123), AN123))</f>
        <v>0</v>
      </c>
      <c r="AL124" s="18">
        <f>STGY2[[#This Row],[INS]]</f>
        <v>0</v>
      </c>
      <c r="AM124" s="18">
        <f>IF(STGY2[[#This Row],[WrL]]="Loss", (STGY2[[#This Row],[INS]]*(1 + AP$8/100)), IF(STGY2[[#This Row],[WrL]]="Won", (0), 0))</f>
        <v>0</v>
      </c>
      <c r="AN124" s="18">
        <f>IF(STGY2[[#This Row],[WrL]]="Loss", (STGY2[[#This Row],[PAM]]+STGY2[[#This Row],[LOS-TEN]]), IF(STGY2[[#This Row],[WrL]]="Won", (STGY2[[#This Row],[INS]]), 0))</f>
        <v>0</v>
      </c>
      <c r="AO124" s="18">
        <f>STGY2[[#This Row],[PAPT]]/2</f>
        <v>0</v>
      </c>
      <c r="AP124" s="43">
        <f>IF(STGY2[[#This Row],[SNO]]=0,0,IF(AL$10, IF(STGY2[[#This Row],[INS-TL]]=0, 0, STGY2[[#This Row],[PFT]]/STGY2[[#This Row],[INS-TL]]%), STGY2[[#This Row],[PFT]]/STGY2[[#This Row],[INS-TL]]%))</f>
        <v>-100</v>
      </c>
      <c r="AS124" s="20"/>
      <c r="AT124" s="21"/>
      <c r="AZ124" s="22"/>
      <c r="BB124" s="42">
        <f t="shared" si="13"/>
        <v>109</v>
      </c>
      <c r="BC124" s="49"/>
      <c r="BD124" s="18">
        <f>IF(STGY3[[#This Row],[SNO]]=0,0,IF(STGY3[[#This Row],[SNO]]=1,BJ$8,IF(BL$10, IF(BP123&gt;=BM$8,0,IF(BP123=0,BJ$8,BO123)), BO123)))</f>
        <v>0</v>
      </c>
      <c r="BE124" s="18" t="str">
        <f>IF(MAIN_STGY[[#This Row],[RSLT]]="","", MAIN_STGY[[#This Row],[RSLT]])</f>
        <v/>
      </c>
      <c r="BF12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4" s="18">
        <f>IF(STGY3[[#This Row],[SNO]]=0,0,IF(BL$10, IF(BP123&gt;=BM$8, 0, STGY3[[#This Row],[INS]]+BH123), STGY3[[#This Row],[INS]]+BH123))</f>
        <v>100</v>
      </c>
      <c r="BI124" s="18">
        <f>IF(STGY3[[#This Row],[SNO]]=0,0,IF(BL$10, IF(BP123&gt;=BM$8, 0, BI123+STGY3[[#This Row],[RTN]]), BI123+STGY3[[#This Row],[RTN]]))</f>
        <v>0</v>
      </c>
      <c r="BJ124" s="18">
        <f>STGY3[[#This Row],[RTN-TL]]-STGY3[[#This Row],[INS-TL]]</f>
        <v>-100</v>
      </c>
      <c r="BK124" s="18">
        <f>IF(STGY3[[#This Row],[SNO]]=0,0,IF(BL$10, IF(STGY3[[#This Row],[INS]]=0, 0, BN123), BN123))</f>
        <v>0</v>
      </c>
      <c r="BL124" s="18">
        <f>STGY3[[#This Row],[INS]]</f>
        <v>0</v>
      </c>
      <c r="BM124" s="18">
        <f>IF(STGY3[[#This Row],[WrL]]="Loss", (STGY3[[#This Row],[INS]]*(1 + BP$8/100)), IF(STGY3[[#This Row],[WrL]]="Won", (0), 0))</f>
        <v>0</v>
      </c>
      <c r="BN124" s="18">
        <f>IF(STGY3[[#This Row],[WrL]]="Loss", (STGY3[[#This Row],[PAM]]+STGY3[[#This Row],[LOS-TEN]]), IF(STGY3[[#This Row],[WrL]]="Won", (STGY3[[#This Row],[INS]]), 0))</f>
        <v>0</v>
      </c>
      <c r="BO124" s="18">
        <f>STGY3[[#This Row],[PAPT]]/2</f>
        <v>0</v>
      </c>
      <c r="BP124" s="43">
        <f>IF(STGY3[[#This Row],[SNO]]=0,0,IF(BL$10, IF(STGY3[[#This Row],[INS-TL]]=0, 0, STGY3[[#This Row],[PFT]]/STGY3[[#This Row],[INS-TL]]%), STGY3[[#This Row],[PFT]]/STGY3[[#This Row],[INS-TL]]%))</f>
        <v>-100</v>
      </c>
      <c r="BS124" s="20"/>
      <c r="BT124" s="21"/>
      <c r="BZ124" s="22"/>
      <c r="CB124" s="42">
        <f t="shared" si="14"/>
        <v>109</v>
      </c>
      <c r="CC124" s="49"/>
      <c r="CD124" s="18">
        <f>IF(STGY4[[#This Row],[SNO]]=0,0,IF(STGY4[[#This Row],[SNO]]=1,CJ$8,IF(CL$10, IF(CP123&gt;=CM$8,0,IF(CP123=0,CJ$8,CO123)), CO123)))</f>
        <v>0</v>
      </c>
      <c r="CE124" s="18" t="str">
        <f>IF(MAIN_STGY[[#This Row],[RSLT]]="","", MAIN_STGY[[#This Row],[RSLT]])</f>
        <v/>
      </c>
      <c r="CF12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4" s="18">
        <f>IF(STGY4[[#This Row],[SNO]]=0,0,IF(CL$10, IF(CP123&gt;=CM$8, 0, STGY4[[#This Row],[INS]]+CH123), STGY4[[#This Row],[INS]]+CH123))</f>
        <v>100</v>
      </c>
      <c r="CI124" s="18">
        <f>IF(STGY4[[#This Row],[SNO]]=0,0,IF(CL$10, IF(CP123&gt;=CM$8, 0, CI123+STGY4[[#This Row],[RTN]]), CI123+STGY4[[#This Row],[RTN]]))</f>
        <v>0</v>
      </c>
      <c r="CJ124" s="18">
        <f>STGY4[[#This Row],[RTN-TL]]-STGY4[[#This Row],[INS-TL]]</f>
        <v>-100</v>
      </c>
      <c r="CK124" s="18">
        <f>IF(STGY4[[#This Row],[SNO]]=0,0,IF(CL$10, IF(STGY4[[#This Row],[INS]]=0, 0, CN123), CN123))</f>
        <v>0</v>
      </c>
      <c r="CL124" s="18">
        <f>STGY4[[#This Row],[INS]]</f>
        <v>0</v>
      </c>
      <c r="CM124" s="18">
        <f>IF(STGY4[[#This Row],[WrL]]="Loss", (STGY4[[#This Row],[INS]]*(1 + CP$8/100)), IF(STGY4[[#This Row],[WrL]]="Won", (0), 0))</f>
        <v>0</v>
      </c>
      <c r="CN124" s="18">
        <f>IF(STGY4[[#This Row],[WrL]]="Loss", (STGY4[[#This Row],[PAM]]+STGY4[[#This Row],[LOS-TEN]]), IF(STGY4[[#This Row],[WrL]]="Won", (STGY4[[#This Row],[INS]]), 0))</f>
        <v>0</v>
      </c>
      <c r="CO124" s="18">
        <f>STGY4[[#This Row],[PAPT]]/2</f>
        <v>0</v>
      </c>
      <c r="CP124" s="43">
        <f>IF(STGY4[[#This Row],[SNO]]=0,0,IF(CL$10, IF(STGY4[[#This Row],[INS-TL]]=0, 0, STGY4[[#This Row],[PFT]]/STGY4[[#This Row],[INS-TL]]%), STGY4[[#This Row],[PFT]]/STGY4[[#This Row],[INS-TL]]%))</f>
        <v>-100</v>
      </c>
      <c r="CS124" s="20"/>
      <c r="CT124" s="21"/>
      <c r="CZ124" s="22"/>
      <c r="DB124" s="42">
        <f t="shared" si="15"/>
        <v>109</v>
      </c>
      <c r="DC124" s="49"/>
      <c r="DD124" s="18">
        <f>IF(STGY5[[#This Row],[SNO]]=0,0,IF(STGY5[[#This Row],[SNO]]=1,DJ$8,IF(DL$10, IF(DP123&gt;=DM$8,0,IF(DP123=0,DJ$8,DO123)), DO123)))</f>
        <v>0</v>
      </c>
      <c r="DE124" s="18" t="str">
        <f>IF(MAIN_STGY[[#This Row],[RSLT]]="","", MAIN_STGY[[#This Row],[RSLT]])</f>
        <v/>
      </c>
      <c r="DF12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4" s="18">
        <f>IF(STGY5[[#This Row],[SNO]]=0,0,IF(DL$10, IF(DP123&gt;=DM$8, 0, STGY5[[#This Row],[INS]]+DH123), STGY5[[#This Row],[INS]]+DH123))</f>
        <v>100</v>
      </c>
      <c r="DI124" s="18">
        <f>IF(STGY5[[#This Row],[SNO]]=0,0,IF(DL$10, IF(DP123&gt;=DM$8, 0, DI123+STGY5[[#This Row],[RTN]]), DI123+STGY5[[#This Row],[RTN]]))</f>
        <v>0</v>
      </c>
      <c r="DJ124" s="18">
        <f>STGY5[[#This Row],[RTN-TL]]-STGY5[[#This Row],[INS-TL]]</f>
        <v>-100</v>
      </c>
      <c r="DK124" s="18">
        <f>IF(STGY5[[#This Row],[SNO]]=0,0,IF(DL$10, IF(STGY5[[#This Row],[INS]]=0, 0, DN123), DN123))</f>
        <v>0</v>
      </c>
      <c r="DL124" s="18">
        <f>STGY5[[#This Row],[INS]]</f>
        <v>0</v>
      </c>
      <c r="DM124" s="18">
        <f>IF(STGY5[[#This Row],[WrL]]="Loss", (STGY5[[#This Row],[INS]]*(1 + DP$8/100)), IF(STGY5[[#This Row],[WrL]]="Won", (0), 0))</f>
        <v>0</v>
      </c>
      <c r="DN124" s="18">
        <f>IF(STGY5[[#This Row],[WrL]]="Loss", (STGY5[[#This Row],[PAM]]+STGY5[[#This Row],[LOS-TEN]]), IF(STGY5[[#This Row],[WrL]]="Won", (STGY5[[#This Row],[INS]]), 0))</f>
        <v>0</v>
      </c>
      <c r="DO124" s="18">
        <f>STGY5[[#This Row],[PAPT]]/2</f>
        <v>0</v>
      </c>
      <c r="DP124" s="43">
        <f>IF(STGY5[[#This Row],[SNO]]=0,0,IF(DL$10, IF(STGY5[[#This Row],[INS-TL]]=0, 0, STGY5[[#This Row],[PFT]]/STGY5[[#This Row],[INS-TL]]%), STGY5[[#This Row],[PFT]]/STGY5[[#This Row],[INS-TL]]%))</f>
        <v>-100</v>
      </c>
      <c r="DS124" s="20"/>
      <c r="DT124" s="21"/>
      <c r="DZ124" s="22"/>
      <c r="EB124" s="42">
        <f t="shared" si="16"/>
        <v>109</v>
      </c>
      <c r="EC124" s="49"/>
      <c r="ED124" s="18">
        <f>IF(STGY6[[#This Row],[SNO]]=0,0,IF(STGY6[[#This Row],[SNO]]=1,EJ$8,IF(EL$10, IF(EP123&gt;=EM$8,0,IF(EP123=0,EJ$8,EO123)), EO123)))</f>
        <v>0</v>
      </c>
      <c r="EE124" s="18" t="str">
        <f>IF(MAIN_STGY[[#This Row],[RSLT]]="","", MAIN_STGY[[#This Row],[RSLT]])</f>
        <v/>
      </c>
      <c r="EF12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4" s="18">
        <f>IF(STGY6[[#This Row],[SNO]]=0,0,IF(EL$10, IF(EP123&gt;=EM$8, 0, STGY6[[#This Row],[INS]]+EH123), STGY6[[#This Row],[INS]]+EH123))</f>
        <v>100</v>
      </c>
      <c r="EI124" s="18">
        <f>IF(STGY6[[#This Row],[SNO]]=0,0,IF(EL$10, IF(EP123&gt;=EM$8, 0, EI123+STGY6[[#This Row],[RTN]]), EI123+STGY6[[#This Row],[RTN]]))</f>
        <v>0</v>
      </c>
      <c r="EJ124" s="18">
        <f>STGY6[[#This Row],[RTN-TL]]-STGY6[[#This Row],[INS-TL]]</f>
        <v>-100</v>
      </c>
      <c r="EK124" s="18">
        <f>IF(STGY6[[#This Row],[SNO]]=0,0,IF(EL$10, IF(STGY6[[#This Row],[INS]]=0, 0, EN123), EN123))</f>
        <v>0</v>
      </c>
      <c r="EL124" s="18">
        <f>STGY6[[#This Row],[INS]]</f>
        <v>0</v>
      </c>
      <c r="EM124" s="18">
        <f>IF(STGY6[[#This Row],[WrL]]="Loss", (STGY6[[#This Row],[INS]]*(1 + EP$8/100)), IF(STGY6[[#This Row],[WrL]]="Won", (0), 0))</f>
        <v>0</v>
      </c>
      <c r="EN124" s="18">
        <f>IF(STGY6[[#This Row],[WrL]]="Loss", (STGY6[[#This Row],[PAM]]+STGY6[[#This Row],[LOS-TEN]]), IF(STGY6[[#This Row],[WrL]]="Won", (STGY6[[#This Row],[INS]]), 0))</f>
        <v>0</v>
      </c>
      <c r="EO124" s="18">
        <f>STGY6[[#This Row],[PAPT]]/2</f>
        <v>0</v>
      </c>
      <c r="EP124" s="43">
        <f>IF(STGY6[[#This Row],[SNO]]=0,0,IF(EL$10, IF(STGY6[[#This Row],[INS-TL]]=0, 0, STGY6[[#This Row],[PFT]]/STGY6[[#This Row],[INS-TL]]%), STGY6[[#This Row],[PFT]]/STGY6[[#This Row],[INS-TL]]%))</f>
        <v>-100</v>
      </c>
      <c r="ES124" s="20"/>
      <c r="ET124" s="21"/>
      <c r="EZ124" s="22"/>
      <c r="FB124" s="42">
        <f t="shared" si="17"/>
        <v>109</v>
      </c>
      <c r="FC124" s="49"/>
      <c r="FD124" s="18">
        <f>IF(STGY7[[#This Row],[SNO]]=0,0,IF(STGY7[[#This Row],[SNO]]=1,FJ$8,IF(FL$10, IF(FP123&gt;=FM$8,0,IF(FP123=0,FJ$8,FO123)), FO123)))</f>
        <v>0</v>
      </c>
      <c r="FE124" s="18" t="str">
        <f>IF(MAIN_STGY[[#This Row],[RSLT]]="","", MAIN_STGY[[#This Row],[RSLT]])</f>
        <v/>
      </c>
      <c r="FF12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4" s="18">
        <f>IF(STGY7[[#This Row],[SNO]]=0,0,IF(FL$10, IF(FP123&gt;=FM$8, 0, STGY7[[#This Row],[INS]]+FH123), STGY7[[#This Row],[INS]]+FH123))</f>
        <v>100</v>
      </c>
      <c r="FI124" s="18">
        <f>IF(STGY7[[#This Row],[SNO]]=0,0,IF(FL$10, IF(FP123&gt;=FM$8, 0, FI123+STGY7[[#This Row],[RTN]]), FI123+STGY7[[#This Row],[RTN]]))</f>
        <v>0</v>
      </c>
      <c r="FJ124" s="18">
        <f>STGY7[[#This Row],[RTN-TL]]-STGY7[[#This Row],[INS-TL]]</f>
        <v>-100</v>
      </c>
      <c r="FK124" s="18">
        <f>IF(STGY7[[#This Row],[SNO]]=0,0,IF(FL$10, IF(STGY7[[#This Row],[INS]]=0, 0, FN123), FN123))</f>
        <v>0</v>
      </c>
      <c r="FL124" s="18">
        <f>STGY7[[#This Row],[INS]]</f>
        <v>0</v>
      </c>
      <c r="FM124" s="18">
        <f>IF(STGY7[[#This Row],[WrL]]="Loss", (STGY7[[#This Row],[INS]]*(1 + FP$8/100)), IF(STGY7[[#This Row],[WrL]]="Won", (0), 0))</f>
        <v>0</v>
      </c>
      <c r="FN124" s="18">
        <f>IF(STGY7[[#This Row],[WrL]]="Loss", (STGY7[[#This Row],[PAM]]+STGY7[[#This Row],[LOS-TEN]]), IF(STGY7[[#This Row],[WrL]]="Won", (STGY7[[#This Row],[INS]]), 0))</f>
        <v>0</v>
      </c>
      <c r="FO124" s="18">
        <f>STGY7[[#This Row],[PAPT]]/2</f>
        <v>0</v>
      </c>
      <c r="FP124" s="43">
        <f>IF(STGY7[[#This Row],[SNO]]=0,0,IF(FL$10, IF(STGY7[[#This Row],[INS-TL]]=0, 0, STGY7[[#This Row],[PFT]]/STGY7[[#This Row],[INS-TL]]%), STGY7[[#This Row],[PFT]]/STGY7[[#This Row],[INS-TL]]%))</f>
        <v>-100</v>
      </c>
      <c r="FS124" s="20"/>
      <c r="FT124" s="21"/>
      <c r="FZ124" s="22"/>
      <c r="GB124" s="42">
        <f t="shared" si="18"/>
        <v>109</v>
      </c>
      <c r="GC124" s="49"/>
      <c r="GD124" s="18">
        <f>IF(STGY8[[#This Row],[SNO]]=0,0,IF(STGY8[[#This Row],[SNO]]=1,GJ$8,IF(GL$10, IF(GP123&gt;=GM$8,0,IF(GP123=0,GJ$8,GO123)), GO123)))</f>
        <v>0</v>
      </c>
      <c r="GE124" s="18" t="str">
        <f>IF(MAIN_STGY[[#This Row],[RSLT]]="","", MAIN_STGY[[#This Row],[RSLT]])</f>
        <v/>
      </c>
      <c r="GF12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4" s="18">
        <f>IF(STGY8[[#This Row],[SNO]]=0,0,IF(GL$10, IF(GP123&gt;=GM$8, 0, STGY8[[#This Row],[INS]]+GH123), STGY8[[#This Row],[INS]]+GH123))</f>
        <v>100</v>
      </c>
      <c r="GI124" s="18">
        <f>IF(STGY8[[#This Row],[SNO]]=0,0,IF(GL$10, IF(GP123&gt;=GM$8, 0, GI123+STGY8[[#This Row],[RTN]]), GI123+STGY8[[#This Row],[RTN]]))</f>
        <v>0</v>
      </c>
      <c r="GJ124" s="18">
        <f>STGY8[[#This Row],[RTN-TL]]-STGY8[[#This Row],[INS-TL]]</f>
        <v>-100</v>
      </c>
      <c r="GK124" s="18">
        <f>IF(STGY8[[#This Row],[SNO]]=0,0,IF(GL$10, IF(STGY8[[#This Row],[INS]]=0, 0, GN123), GN123))</f>
        <v>0</v>
      </c>
      <c r="GL124" s="18">
        <f>STGY8[[#This Row],[INS]]</f>
        <v>0</v>
      </c>
      <c r="GM124" s="18">
        <f>IF(STGY8[[#This Row],[WrL]]="Loss", (STGY8[[#This Row],[INS]]*(1 + GP$8/100)), IF(STGY8[[#This Row],[WrL]]="Won", (0), 0))</f>
        <v>0</v>
      </c>
      <c r="GN124" s="18">
        <f>IF(STGY8[[#This Row],[WrL]]="Loss", (STGY8[[#This Row],[PAM]]+STGY8[[#This Row],[LOS-TEN]]), IF(STGY8[[#This Row],[WrL]]="Won", (STGY8[[#This Row],[INS]]), 0))</f>
        <v>0</v>
      </c>
      <c r="GO124" s="18">
        <f>STGY8[[#This Row],[PAPT]]/2</f>
        <v>0</v>
      </c>
      <c r="GP124" s="43">
        <f>IF(STGY8[[#This Row],[SNO]]=0,0,IF(GL$10, IF(STGY8[[#This Row],[INS-TL]]=0, 0, STGY8[[#This Row],[PFT]]/STGY8[[#This Row],[INS-TL]]%), STGY8[[#This Row],[PFT]]/STGY8[[#This Row],[INS-TL]]%))</f>
        <v>-100</v>
      </c>
      <c r="GS124" s="20"/>
      <c r="GT124" s="21"/>
      <c r="GZ124" s="22"/>
      <c r="HB124" s="42">
        <f t="shared" si="19"/>
        <v>109</v>
      </c>
      <c r="HC124" s="49"/>
      <c r="HD124" s="18">
        <f>IF(STGY9[[#This Row],[SNO]]=0,0,IF(STGY9[[#This Row],[SNO]]=1,HJ$8,IF(HL$10, IF(HP123&gt;=HM$8,0,IF(HP123=0,HJ$8,HO123)), HO123)))</f>
        <v>0</v>
      </c>
      <c r="HE124" s="18" t="str">
        <f>IF(MAIN_STGY[[#This Row],[RSLT]]="","", MAIN_STGY[[#This Row],[RSLT]])</f>
        <v/>
      </c>
      <c r="HF12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4" s="18">
        <f>IF(STGY9[[#This Row],[SNO]]=0,0,IF(HL$10, IF(HP123&gt;=HM$8, 0, STGY9[[#This Row],[INS]]+HH123), STGY9[[#This Row],[INS]]+HH123))</f>
        <v>100</v>
      </c>
      <c r="HI124" s="18">
        <f>IF(STGY9[[#This Row],[SNO]]=0,0,IF(HL$10, IF(HP123&gt;=HM$8, 0, HI123+STGY9[[#This Row],[RTN]]), HI123+STGY9[[#This Row],[RTN]]))</f>
        <v>0</v>
      </c>
      <c r="HJ124" s="18">
        <f>STGY9[[#This Row],[RTN-TL]]-STGY9[[#This Row],[INS-TL]]</f>
        <v>-100</v>
      </c>
      <c r="HK124" s="18">
        <f>IF(STGY9[[#This Row],[SNO]]=0,0,IF(HL$10, IF(STGY9[[#This Row],[INS]]=0, 0, HN123), HN123))</f>
        <v>0</v>
      </c>
      <c r="HL124" s="18">
        <f>STGY9[[#This Row],[INS]]</f>
        <v>0</v>
      </c>
      <c r="HM124" s="18">
        <f>IF(STGY9[[#This Row],[WrL]]="Loss", (STGY9[[#This Row],[INS]]*(1 + HP$8/100)), IF(STGY9[[#This Row],[WrL]]="Won", (0), 0))</f>
        <v>0</v>
      </c>
      <c r="HN124" s="18">
        <f>IF(STGY9[[#This Row],[WrL]]="Loss", (STGY9[[#This Row],[PAM]]+STGY9[[#This Row],[LOS-TEN]]), IF(STGY9[[#This Row],[WrL]]="Won", (STGY9[[#This Row],[INS]]), 0))</f>
        <v>0</v>
      </c>
      <c r="HO124" s="18">
        <f>STGY9[[#This Row],[PAPT]]/2</f>
        <v>0</v>
      </c>
      <c r="HP124" s="43">
        <f>IF(STGY9[[#This Row],[SNO]]=0,0,IF(HL$10, IF(STGY9[[#This Row],[INS-TL]]=0, 0, STGY9[[#This Row],[PFT]]/STGY9[[#This Row],[INS-TL]]%), STGY9[[#This Row],[PFT]]/STGY9[[#This Row],[INS-TL]]%))</f>
        <v>-100</v>
      </c>
      <c r="HS124" s="20"/>
      <c r="HT124" s="21"/>
      <c r="HZ124" s="22"/>
      <c r="IB124" s="42">
        <f t="shared" si="20"/>
        <v>109</v>
      </c>
      <c r="IC124" s="49"/>
      <c r="ID124" s="18">
        <f>IF(STGY10[[#This Row],[SNO]]=0,0,IF(STGY10[[#This Row],[SNO]]=1,IJ$8,IF(IL$10, IF(IP123&gt;=IM$8,0,IF(IP123=0,IJ$8,IO123)), IO123)))</f>
        <v>0</v>
      </c>
      <c r="IE124" s="18" t="str">
        <f>IF(MAIN_STGY[[#This Row],[RSLT]]="","", MAIN_STGY[[#This Row],[RSLT]])</f>
        <v/>
      </c>
      <c r="IF12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4" s="18">
        <f>IF(STGY10[[#This Row],[SNO]]=0,0,IF(IL$10, IF(IP123&gt;=IM$8, 0, STGY10[[#This Row],[INS]]+IH123), STGY10[[#This Row],[INS]]+IH123))</f>
        <v>100</v>
      </c>
      <c r="II124" s="18">
        <f>IF(STGY10[[#This Row],[SNO]]=0,0,IF(IL$10, IF(IP123&gt;=IM$8, 0, II123+STGY10[[#This Row],[RTN]]), II123+STGY10[[#This Row],[RTN]]))</f>
        <v>0</v>
      </c>
      <c r="IJ124" s="18">
        <f>STGY10[[#This Row],[RTN-TL]]-STGY10[[#This Row],[INS-TL]]</f>
        <v>-100</v>
      </c>
      <c r="IK124" s="18">
        <f>IF(STGY10[[#This Row],[SNO]]=0,0,IF(IL$10, IF(STGY10[[#This Row],[INS]]=0, 0, IN123), IN123))</f>
        <v>0</v>
      </c>
      <c r="IL124" s="18">
        <f>STGY10[[#This Row],[INS]]</f>
        <v>0</v>
      </c>
      <c r="IM124" s="18">
        <f>IF(STGY10[[#This Row],[WrL]]="Loss", (STGY10[[#This Row],[INS]]*(1 + IP$8/100)), IF(STGY10[[#This Row],[WrL]]="Won", (0), 0))</f>
        <v>0</v>
      </c>
      <c r="IN124" s="18">
        <f>IF(STGY10[[#This Row],[WrL]]="Loss", (STGY10[[#This Row],[PAM]]+STGY10[[#This Row],[LOS-TEN]]), IF(STGY10[[#This Row],[WrL]]="Won", (STGY10[[#This Row],[INS]]), 0))</f>
        <v>0</v>
      </c>
      <c r="IO124" s="18">
        <f>STGY10[[#This Row],[PAPT]]/2</f>
        <v>0</v>
      </c>
      <c r="IP124" s="43">
        <f>IF(STGY10[[#This Row],[SNO]]=0,0,IF(IL$10, IF(STGY10[[#This Row],[INS-TL]]=0, 0, STGY10[[#This Row],[PFT]]/STGY10[[#This Row],[INS-TL]]%), STGY10[[#This Row],[PFT]]/STGY10[[#This Row],[INS-TL]]%))</f>
        <v>-100</v>
      </c>
      <c r="IS124" s="20"/>
      <c r="IT124" s="21"/>
      <c r="IZ124" s="22"/>
    </row>
    <row r="125" spans="2:260" x14ac:dyDescent="0.3">
      <c r="B125" s="89">
        <f t="shared" si="21"/>
        <v>110</v>
      </c>
      <c r="C125" s="49"/>
      <c r="D125" s="18">
        <f>IF(MAIN_STGY[[#This Row],[SNO]]=0,0,IF(MAIN_STGY[[#This Row],[SNO]]=1,J$8,IF(L$10, IF(P124&gt;=M$8,0,IF(P124=0,J$8,O124)), O124)))</f>
        <v>0</v>
      </c>
      <c r="E125" s="12"/>
      <c r="F12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5" s="18">
        <f>IF(MAIN_STGY[[#This Row],[SNO]]=0,0,IF(L$10, IF(P124&gt;=M$8, 0, MAIN_STGY[[#This Row],[INS]]+H124), MAIN_STGY[[#This Row],[INS]]+H124))</f>
        <v>100</v>
      </c>
      <c r="I125" s="18">
        <f>IF(MAIN_STGY[[#This Row],[SNO]]=0,0,IF(L$10, IF(P124&gt;=M$8, 0, I124+MAIN_STGY[[#This Row],[RTN]]), I124+MAIN_STGY[[#This Row],[RTN]]))</f>
        <v>0</v>
      </c>
      <c r="J125" s="18">
        <f>MAIN_STGY[[#This Row],[RTN-TL]]-MAIN_STGY[[#This Row],[INS-TL]]</f>
        <v>-100</v>
      </c>
      <c r="K125" s="18">
        <f>IF(MAIN_STGY[[#This Row],[SNO]]=0,0,IF(L$10, IF(MAIN_STGY[[#This Row],[INS]]=0, 0, N124), N124))</f>
        <v>0</v>
      </c>
      <c r="L125" s="18">
        <f>MAIN_STGY[[#This Row],[INS]]</f>
        <v>0</v>
      </c>
      <c r="M125" s="18">
        <f>IF(MAIN_STGY[[#This Row],[WrL]]="Loss", (MAIN_STGY[[#This Row],[INS]]*(1 + P$8/100)), IF(MAIN_STGY[[#This Row],[WrL]]="Won", (0), 0))</f>
        <v>0</v>
      </c>
      <c r="N125" s="18">
        <f>IF(MAIN_STGY[[#This Row],[WrL]]="Loss", (MAIN_STGY[[#This Row],[PAM]]+MAIN_STGY[[#This Row],[LOS-TEN]]), IF(MAIN_STGY[[#This Row],[WrL]]="Won", (MAIN_STGY[[#This Row],[INS]]), 0))</f>
        <v>0</v>
      </c>
      <c r="O125" s="18">
        <f>MAIN_STGY[[#This Row],[PAPT]]/2</f>
        <v>0</v>
      </c>
      <c r="P12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5" s="56"/>
      <c r="S125" s="57"/>
      <c r="T125" s="85"/>
      <c r="U125" s="55"/>
      <c r="V125" s="55"/>
      <c r="W125" s="55"/>
      <c r="X125" s="44"/>
      <c r="Z125" s="22"/>
      <c r="AB125" s="42">
        <f t="shared" si="12"/>
        <v>110</v>
      </c>
      <c r="AC125" s="49"/>
      <c r="AD125" s="18">
        <f>IF(STGY2[[#This Row],[SNO]]=0,0,IF(STGY2[[#This Row],[SNO]]=1,AJ$8,IF(AL$10, IF(AP124&gt;=AM$8,0,IF(AP124=0,AJ$8,AO124)), AO124)))</f>
        <v>0</v>
      </c>
      <c r="AE125" s="18" t="str">
        <f>IF(MAIN_STGY[[#This Row],[RSLT]]="","", MAIN_STGY[[#This Row],[RSLT]])</f>
        <v/>
      </c>
      <c r="AF12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5" s="18">
        <f>IF(STGY2[[#This Row],[SNO]]=0,0,IF(AL$10, IF(AP124&gt;=AM$8, 0, STGY2[[#This Row],[INS]]+AH124), STGY2[[#This Row],[INS]]+AH124))</f>
        <v>100</v>
      </c>
      <c r="AI125" s="18">
        <f>IF(STGY2[[#This Row],[SNO]]=0,0,IF(AL$10, IF(AP124&gt;=AM$8, 0, AI124+STGY2[[#This Row],[RTN]]), AI124+STGY2[[#This Row],[RTN]]))</f>
        <v>0</v>
      </c>
      <c r="AJ125" s="18">
        <f>STGY2[[#This Row],[RTN-TL]]-STGY2[[#This Row],[INS-TL]]</f>
        <v>-100</v>
      </c>
      <c r="AK125" s="18">
        <f>IF(STGY2[[#This Row],[SNO]]=0,0,IF(AL$10, IF(STGY2[[#This Row],[INS]]=0, 0, AN124), AN124))</f>
        <v>0</v>
      </c>
      <c r="AL125" s="18">
        <f>STGY2[[#This Row],[INS]]</f>
        <v>0</v>
      </c>
      <c r="AM125" s="18">
        <f>IF(STGY2[[#This Row],[WrL]]="Loss", (STGY2[[#This Row],[INS]]*(1 + AP$8/100)), IF(STGY2[[#This Row],[WrL]]="Won", (0), 0))</f>
        <v>0</v>
      </c>
      <c r="AN125" s="18">
        <f>IF(STGY2[[#This Row],[WrL]]="Loss", (STGY2[[#This Row],[PAM]]+STGY2[[#This Row],[LOS-TEN]]), IF(STGY2[[#This Row],[WrL]]="Won", (STGY2[[#This Row],[INS]]), 0))</f>
        <v>0</v>
      </c>
      <c r="AO125" s="18">
        <f>STGY2[[#This Row],[PAPT]]/2</f>
        <v>0</v>
      </c>
      <c r="AP125" s="43">
        <f>IF(STGY2[[#This Row],[SNO]]=0,0,IF(AL$10, IF(STGY2[[#This Row],[INS-TL]]=0, 0, STGY2[[#This Row],[PFT]]/STGY2[[#This Row],[INS-TL]]%), STGY2[[#This Row],[PFT]]/STGY2[[#This Row],[INS-TL]]%))</f>
        <v>-100</v>
      </c>
      <c r="AS125" s="20"/>
      <c r="AT125" s="21"/>
      <c r="AZ125" s="22"/>
      <c r="BB125" s="42">
        <f t="shared" si="13"/>
        <v>110</v>
      </c>
      <c r="BC125" s="49"/>
      <c r="BD125" s="18">
        <f>IF(STGY3[[#This Row],[SNO]]=0,0,IF(STGY3[[#This Row],[SNO]]=1,BJ$8,IF(BL$10, IF(BP124&gt;=BM$8,0,IF(BP124=0,BJ$8,BO124)), BO124)))</f>
        <v>0</v>
      </c>
      <c r="BE125" s="18" t="str">
        <f>IF(MAIN_STGY[[#This Row],[RSLT]]="","", MAIN_STGY[[#This Row],[RSLT]])</f>
        <v/>
      </c>
      <c r="BF12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5" s="18">
        <f>IF(STGY3[[#This Row],[SNO]]=0,0,IF(BL$10, IF(BP124&gt;=BM$8, 0, STGY3[[#This Row],[INS]]+BH124), STGY3[[#This Row],[INS]]+BH124))</f>
        <v>100</v>
      </c>
      <c r="BI125" s="18">
        <f>IF(STGY3[[#This Row],[SNO]]=0,0,IF(BL$10, IF(BP124&gt;=BM$8, 0, BI124+STGY3[[#This Row],[RTN]]), BI124+STGY3[[#This Row],[RTN]]))</f>
        <v>0</v>
      </c>
      <c r="BJ125" s="18">
        <f>STGY3[[#This Row],[RTN-TL]]-STGY3[[#This Row],[INS-TL]]</f>
        <v>-100</v>
      </c>
      <c r="BK125" s="18">
        <f>IF(STGY3[[#This Row],[SNO]]=0,0,IF(BL$10, IF(STGY3[[#This Row],[INS]]=0, 0, BN124), BN124))</f>
        <v>0</v>
      </c>
      <c r="BL125" s="18">
        <f>STGY3[[#This Row],[INS]]</f>
        <v>0</v>
      </c>
      <c r="BM125" s="18">
        <f>IF(STGY3[[#This Row],[WrL]]="Loss", (STGY3[[#This Row],[INS]]*(1 + BP$8/100)), IF(STGY3[[#This Row],[WrL]]="Won", (0), 0))</f>
        <v>0</v>
      </c>
      <c r="BN125" s="18">
        <f>IF(STGY3[[#This Row],[WrL]]="Loss", (STGY3[[#This Row],[PAM]]+STGY3[[#This Row],[LOS-TEN]]), IF(STGY3[[#This Row],[WrL]]="Won", (STGY3[[#This Row],[INS]]), 0))</f>
        <v>0</v>
      </c>
      <c r="BO125" s="18">
        <f>STGY3[[#This Row],[PAPT]]/2</f>
        <v>0</v>
      </c>
      <c r="BP125" s="43">
        <f>IF(STGY3[[#This Row],[SNO]]=0,0,IF(BL$10, IF(STGY3[[#This Row],[INS-TL]]=0, 0, STGY3[[#This Row],[PFT]]/STGY3[[#This Row],[INS-TL]]%), STGY3[[#This Row],[PFT]]/STGY3[[#This Row],[INS-TL]]%))</f>
        <v>-100</v>
      </c>
      <c r="BS125" s="20"/>
      <c r="BT125" s="21"/>
      <c r="BZ125" s="22"/>
      <c r="CB125" s="42">
        <f t="shared" si="14"/>
        <v>110</v>
      </c>
      <c r="CC125" s="49"/>
      <c r="CD125" s="18">
        <f>IF(STGY4[[#This Row],[SNO]]=0,0,IF(STGY4[[#This Row],[SNO]]=1,CJ$8,IF(CL$10, IF(CP124&gt;=CM$8,0,IF(CP124=0,CJ$8,CO124)), CO124)))</f>
        <v>0</v>
      </c>
      <c r="CE125" s="18" t="str">
        <f>IF(MAIN_STGY[[#This Row],[RSLT]]="","", MAIN_STGY[[#This Row],[RSLT]])</f>
        <v/>
      </c>
      <c r="CF12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5" s="18">
        <f>IF(STGY4[[#This Row],[SNO]]=0,0,IF(CL$10, IF(CP124&gt;=CM$8, 0, STGY4[[#This Row],[INS]]+CH124), STGY4[[#This Row],[INS]]+CH124))</f>
        <v>100</v>
      </c>
      <c r="CI125" s="18">
        <f>IF(STGY4[[#This Row],[SNO]]=0,0,IF(CL$10, IF(CP124&gt;=CM$8, 0, CI124+STGY4[[#This Row],[RTN]]), CI124+STGY4[[#This Row],[RTN]]))</f>
        <v>0</v>
      </c>
      <c r="CJ125" s="18">
        <f>STGY4[[#This Row],[RTN-TL]]-STGY4[[#This Row],[INS-TL]]</f>
        <v>-100</v>
      </c>
      <c r="CK125" s="18">
        <f>IF(STGY4[[#This Row],[SNO]]=0,0,IF(CL$10, IF(STGY4[[#This Row],[INS]]=0, 0, CN124), CN124))</f>
        <v>0</v>
      </c>
      <c r="CL125" s="18">
        <f>STGY4[[#This Row],[INS]]</f>
        <v>0</v>
      </c>
      <c r="CM125" s="18">
        <f>IF(STGY4[[#This Row],[WrL]]="Loss", (STGY4[[#This Row],[INS]]*(1 + CP$8/100)), IF(STGY4[[#This Row],[WrL]]="Won", (0), 0))</f>
        <v>0</v>
      </c>
      <c r="CN125" s="18">
        <f>IF(STGY4[[#This Row],[WrL]]="Loss", (STGY4[[#This Row],[PAM]]+STGY4[[#This Row],[LOS-TEN]]), IF(STGY4[[#This Row],[WrL]]="Won", (STGY4[[#This Row],[INS]]), 0))</f>
        <v>0</v>
      </c>
      <c r="CO125" s="18">
        <f>STGY4[[#This Row],[PAPT]]/2</f>
        <v>0</v>
      </c>
      <c r="CP125" s="43">
        <f>IF(STGY4[[#This Row],[SNO]]=0,0,IF(CL$10, IF(STGY4[[#This Row],[INS-TL]]=0, 0, STGY4[[#This Row],[PFT]]/STGY4[[#This Row],[INS-TL]]%), STGY4[[#This Row],[PFT]]/STGY4[[#This Row],[INS-TL]]%))</f>
        <v>-100</v>
      </c>
      <c r="CS125" s="20"/>
      <c r="CT125" s="21"/>
      <c r="CZ125" s="22"/>
      <c r="DB125" s="42">
        <f t="shared" si="15"/>
        <v>110</v>
      </c>
      <c r="DC125" s="49"/>
      <c r="DD125" s="18">
        <f>IF(STGY5[[#This Row],[SNO]]=0,0,IF(STGY5[[#This Row],[SNO]]=1,DJ$8,IF(DL$10, IF(DP124&gt;=DM$8,0,IF(DP124=0,DJ$8,DO124)), DO124)))</f>
        <v>0</v>
      </c>
      <c r="DE125" s="18" t="str">
        <f>IF(MAIN_STGY[[#This Row],[RSLT]]="","", MAIN_STGY[[#This Row],[RSLT]])</f>
        <v/>
      </c>
      <c r="DF12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5" s="18">
        <f>IF(STGY5[[#This Row],[SNO]]=0,0,IF(DL$10, IF(DP124&gt;=DM$8, 0, STGY5[[#This Row],[INS]]+DH124), STGY5[[#This Row],[INS]]+DH124))</f>
        <v>100</v>
      </c>
      <c r="DI125" s="18">
        <f>IF(STGY5[[#This Row],[SNO]]=0,0,IF(DL$10, IF(DP124&gt;=DM$8, 0, DI124+STGY5[[#This Row],[RTN]]), DI124+STGY5[[#This Row],[RTN]]))</f>
        <v>0</v>
      </c>
      <c r="DJ125" s="18">
        <f>STGY5[[#This Row],[RTN-TL]]-STGY5[[#This Row],[INS-TL]]</f>
        <v>-100</v>
      </c>
      <c r="DK125" s="18">
        <f>IF(STGY5[[#This Row],[SNO]]=0,0,IF(DL$10, IF(STGY5[[#This Row],[INS]]=0, 0, DN124), DN124))</f>
        <v>0</v>
      </c>
      <c r="DL125" s="18">
        <f>STGY5[[#This Row],[INS]]</f>
        <v>0</v>
      </c>
      <c r="DM125" s="18">
        <f>IF(STGY5[[#This Row],[WrL]]="Loss", (STGY5[[#This Row],[INS]]*(1 + DP$8/100)), IF(STGY5[[#This Row],[WrL]]="Won", (0), 0))</f>
        <v>0</v>
      </c>
      <c r="DN125" s="18">
        <f>IF(STGY5[[#This Row],[WrL]]="Loss", (STGY5[[#This Row],[PAM]]+STGY5[[#This Row],[LOS-TEN]]), IF(STGY5[[#This Row],[WrL]]="Won", (STGY5[[#This Row],[INS]]), 0))</f>
        <v>0</v>
      </c>
      <c r="DO125" s="18">
        <f>STGY5[[#This Row],[PAPT]]/2</f>
        <v>0</v>
      </c>
      <c r="DP125" s="43">
        <f>IF(STGY5[[#This Row],[SNO]]=0,0,IF(DL$10, IF(STGY5[[#This Row],[INS-TL]]=0, 0, STGY5[[#This Row],[PFT]]/STGY5[[#This Row],[INS-TL]]%), STGY5[[#This Row],[PFT]]/STGY5[[#This Row],[INS-TL]]%))</f>
        <v>-100</v>
      </c>
      <c r="DS125" s="20"/>
      <c r="DT125" s="21"/>
      <c r="DZ125" s="22"/>
      <c r="EB125" s="42">
        <f t="shared" si="16"/>
        <v>110</v>
      </c>
      <c r="EC125" s="49"/>
      <c r="ED125" s="18">
        <f>IF(STGY6[[#This Row],[SNO]]=0,0,IF(STGY6[[#This Row],[SNO]]=1,EJ$8,IF(EL$10, IF(EP124&gt;=EM$8,0,IF(EP124=0,EJ$8,EO124)), EO124)))</f>
        <v>0</v>
      </c>
      <c r="EE125" s="18" t="str">
        <f>IF(MAIN_STGY[[#This Row],[RSLT]]="","", MAIN_STGY[[#This Row],[RSLT]])</f>
        <v/>
      </c>
      <c r="EF12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5" s="18">
        <f>IF(STGY6[[#This Row],[SNO]]=0,0,IF(EL$10, IF(EP124&gt;=EM$8, 0, STGY6[[#This Row],[INS]]+EH124), STGY6[[#This Row],[INS]]+EH124))</f>
        <v>100</v>
      </c>
      <c r="EI125" s="18">
        <f>IF(STGY6[[#This Row],[SNO]]=0,0,IF(EL$10, IF(EP124&gt;=EM$8, 0, EI124+STGY6[[#This Row],[RTN]]), EI124+STGY6[[#This Row],[RTN]]))</f>
        <v>0</v>
      </c>
      <c r="EJ125" s="18">
        <f>STGY6[[#This Row],[RTN-TL]]-STGY6[[#This Row],[INS-TL]]</f>
        <v>-100</v>
      </c>
      <c r="EK125" s="18">
        <f>IF(STGY6[[#This Row],[SNO]]=0,0,IF(EL$10, IF(STGY6[[#This Row],[INS]]=0, 0, EN124), EN124))</f>
        <v>0</v>
      </c>
      <c r="EL125" s="18">
        <f>STGY6[[#This Row],[INS]]</f>
        <v>0</v>
      </c>
      <c r="EM125" s="18">
        <f>IF(STGY6[[#This Row],[WrL]]="Loss", (STGY6[[#This Row],[INS]]*(1 + EP$8/100)), IF(STGY6[[#This Row],[WrL]]="Won", (0), 0))</f>
        <v>0</v>
      </c>
      <c r="EN125" s="18">
        <f>IF(STGY6[[#This Row],[WrL]]="Loss", (STGY6[[#This Row],[PAM]]+STGY6[[#This Row],[LOS-TEN]]), IF(STGY6[[#This Row],[WrL]]="Won", (STGY6[[#This Row],[INS]]), 0))</f>
        <v>0</v>
      </c>
      <c r="EO125" s="18">
        <f>STGY6[[#This Row],[PAPT]]/2</f>
        <v>0</v>
      </c>
      <c r="EP125" s="43">
        <f>IF(STGY6[[#This Row],[SNO]]=0,0,IF(EL$10, IF(STGY6[[#This Row],[INS-TL]]=0, 0, STGY6[[#This Row],[PFT]]/STGY6[[#This Row],[INS-TL]]%), STGY6[[#This Row],[PFT]]/STGY6[[#This Row],[INS-TL]]%))</f>
        <v>-100</v>
      </c>
      <c r="ES125" s="20"/>
      <c r="ET125" s="21"/>
      <c r="EZ125" s="22"/>
      <c r="FB125" s="42">
        <f t="shared" si="17"/>
        <v>110</v>
      </c>
      <c r="FC125" s="49"/>
      <c r="FD125" s="18">
        <f>IF(STGY7[[#This Row],[SNO]]=0,0,IF(STGY7[[#This Row],[SNO]]=1,FJ$8,IF(FL$10, IF(FP124&gt;=FM$8,0,IF(FP124=0,FJ$8,FO124)), FO124)))</f>
        <v>0</v>
      </c>
      <c r="FE125" s="18" t="str">
        <f>IF(MAIN_STGY[[#This Row],[RSLT]]="","", MAIN_STGY[[#This Row],[RSLT]])</f>
        <v/>
      </c>
      <c r="FF12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5" s="18">
        <f>IF(STGY7[[#This Row],[SNO]]=0,0,IF(FL$10, IF(FP124&gt;=FM$8, 0, STGY7[[#This Row],[INS]]+FH124), STGY7[[#This Row],[INS]]+FH124))</f>
        <v>100</v>
      </c>
      <c r="FI125" s="18">
        <f>IF(STGY7[[#This Row],[SNO]]=0,0,IF(FL$10, IF(FP124&gt;=FM$8, 0, FI124+STGY7[[#This Row],[RTN]]), FI124+STGY7[[#This Row],[RTN]]))</f>
        <v>0</v>
      </c>
      <c r="FJ125" s="18">
        <f>STGY7[[#This Row],[RTN-TL]]-STGY7[[#This Row],[INS-TL]]</f>
        <v>-100</v>
      </c>
      <c r="FK125" s="18">
        <f>IF(STGY7[[#This Row],[SNO]]=0,0,IF(FL$10, IF(STGY7[[#This Row],[INS]]=0, 0, FN124), FN124))</f>
        <v>0</v>
      </c>
      <c r="FL125" s="18">
        <f>STGY7[[#This Row],[INS]]</f>
        <v>0</v>
      </c>
      <c r="FM125" s="18">
        <f>IF(STGY7[[#This Row],[WrL]]="Loss", (STGY7[[#This Row],[INS]]*(1 + FP$8/100)), IF(STGY7[[#This Row],[WrL]]="Won", (0), 0))</f>
        <v>0</v>
      </c>
      <c r="FN125" s="18">
        <f>IF(STGY7[[#This Row],[WrL]]="Loss", (STGY7[[#This Row],[PAM]]+STGY7[[#This Row],[LOS-TEN]]), IF(STGY7[[#This Row],[WrL]]="Won", (STGY7[[#This Row],[INS]]), 0))</f>
        <v>0</v>
      </c>
      <c r="FO125" s="18">
        <f>STGY7[[#This Row],[PAPT]]/2</f>
        <v>0</v>
      </c>
      <c r="FP125" s="43">
        <f>IF(STGY7[[#This Row],[SNO]]=0,0,IF(FL$10, IF(STGY7[[#This Row],[INS-TL]]=0, 0, STGY7[[#This Row],[PFT]]/STGY7[[#This Row],[INS-TL]]%), STGY7[[#This Row],[PFT]]/STGY7[[#This Row],[INS-TL]]%))</f>
        <v>-100</v>
      </c>
      <c r="FS125" s="20"/>
      <c r="FT125" s="21"/>
      <c r="FZ125" s="22"/>
      <c r="GB125" s="42">
        <f t="shared" si="18"/>
        <v>110</v>
      </c>
      <c r="GC125" s="49"/>
      <c r="GD125" s="18">
        <f>IF(STGY8[[#This Row],[SNO]]=0,0,IF(STGY8[[#This Row],[SNO]]=1,GJ$8,IF(GL$10, IF(GP124&gt;=GM$8,0,IF(GP124=0,GJ$8,GO124)), GO124)))</f>
        <v>0</v>
      </c>
      <c r="GE125" s="18" t="str">
        <f>IF(MAIN_STGY[[#This Row],[RSLT]]="","", MAIN_STGY[[#This Row],[RSLT]])</f>
        <v/>
      </c>
      <c r="GF12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5" s="18">
        <f>IF(STGY8[[#This Row],[SNO]]=0,0,IF(GL$10, IF(GP124&gt;=GM$8, 0, STGY8[[#This Row],[INS]]+GH124), STGY8[[#This Row],[INS]]+GH124))</f>
        <v>100</v>
      </c>
      <c r="GI125" s="18">
        <f>IF(STGY8[[#This Row],[SNO]]=0,0,IF(GL$10, IF(GP124&gt;=GM$8, 0, GI124+STGY8[[#This Row],[RTN]]), GI124+STGY8[[#This Row],[RTN]]))</f>
        <v>0</v>
      </c>
      <c r="GJ125" s="18">
        <f>STGY8[[#This Row],[RTN-TL]]-STGY8[[#This Row],[INS-TL]]</f>
        <v>-100</v>
      </c>
      <c r="GK125" s="18">
        <f>IF(STGY8[[#This Row],[SNO]]=0,0,IF(GL$10, IF(STGY8[[#This Row],[INS]]=0, 0, GN124), GN124))</f>
        <v>0</v>
      </c>
      <c r="GL125" s="18">
        <f>STGY8[[#This Row],[INS]]</f>
        <v>0</v>
      </c>
      <c r="GM125" s="18">
        <f>IF(STGY8[[#This Row],[WrL]]="Loss", (STGY8[[#This Row],[INS]]*(1 + GP$8/100)), IF(STGY8[[#This Row],[WrL]]="Won", (0), 0))</f>
        <v>0</v>
      </c>
      <c r="GN125" s="18">
        <f>IF(STGY8[[#This Row],[WrL]]="Loss", (STGY8[[#This Row],[PAM]]+STGY8[[#This Row],[LOS-TEN]]), IF(STGY8[[#This Row],[WrL]]="Won", (STGY8[[#This Row],[INS]]), 0))</f>
        <v>0</v>
      </c>
      <c r="GO125" s="18">
        <f>STGY8[[#This Row],[PAPT]]/2</f>
        <v>0</v>
      </c>
      <c r="GP125" s="43">
        <f>IF(STGY8[[#This Row],[SNO]]=0,0,IF(GL$10, IF(STGY8[[#This Row],[INS-TL]]=0, 0, STGY8[[#This Row],[PFT]]/STGY8[[#This Row],[INS-TL]]%), STGY8[[#This Row],[PFT]]/STGY8[[#This Row],[INS-TL]]%))</f>
        <v>-100</v>
      </c>
      <c r="GS125" s="20"/>
      <c r="GT125" s="21"/>
      <c r="GZ125" s="22"/>
      <c r="HB125" s="42">
        <f t="shared" si="19"/>
        <v>110</v>
      </c>
      <c r="HC125" s="49"/>
      <c r="HD125" s="18">
        <f>IF(STGY9[[#This Row],[SNO]]=0,0,IF(STGY9[[#This Row],[SNO]]=1,HJ$8,IF(HL$10, IF(HP124&gt;=HM$8,0,IF(HP124=0,HJ$8,HO124)), HO124)))</f>
        <v>0</v>
      </c>
      <c r="HE125" s="18" t="str">
        <f>IF(MAIN_STGY[[#This Row],[RSLT]]="","", MAIN_STGY[[#This Row],[RSLT]])</f>
        <v/>
      </c>
      <c r="HF12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5" s="18">
        <f>IF(STGY9[[#This Row],[SNO]]=0,0,IF(HL$10, IF(HP124&gt;=HM$8, 0, STGY9[[#This Row],[INS]]+HH124), STGY9[[#This Row],[INS]]+HH124))</f>
        <v>100</v>
      </c>
      <c r="HI125" s="18">
        <f>IF(STGY9[[#This Row],[SNO]]=0,0,IF(HL$10, IF(HP124&gt;=HM$8, 0, HI124+STGY9[[#This Row],[RTN]]), HI124+STGY9[[#This Row],[RTN]]))</f>
        <v>0</v>
      </c>
      <c r="HJ125" s="18">
        <f>STGY9[[#This Row],[RTN-TL]]-STGY9[[#This Row],[INS-TL]]</f>
        <v>-100</v>
      </c>
      <c r="HK125" s="18">
        <f>IF(STGY9[[#This Row],[SNO]]=0,0,IF(HL$10, IF(STGY9[[#This Row],[INS]]=0, 0, HN124), HN124))</f>
        <v>0</v>
      </c>
      <c r="HL125" s="18">
        <f>STGY9[[#This Row],[INS]]</f>
        <v>0</v>
      </c>
      <c r="HM125" s="18">
        <f>IF(STGY9[[#This Row],[WrL]]="Loss", (STGY9[[#This Row],[INS]]*(1 + HP$8/100)), IF(STGY9[[#This Row],[WrL]]="Won", (0), 0))</f>
        <v>0</v>
      </c>
      <c r="HN125" s="18">
        <f>IF(STGY9[[#This Row],[WrL]]="Loss", (STGY9[[#This Row],[PAM]]+STGY9[[#This Row],[LOS-TEN]]), IF(STGY9[[#This Row],[WrL]]="Won", (STGY9[[#This Row],[INS]]), 0))</f>
        <v>0</v>
      </c>
      <c r="HO125" s="18">
        <f>STGY9[[#This Row],[PAPT]]/2</f>
        <v>0</v>
      </c>
      <c r="HP125" s="43">
        <f>IF(STGY9[[#This Row],[SNO]]=0,0,IF(HL$10, IF(STGY9[[#This Row],[INS-TL]]=0, 0, STGY9[[#This Row],[PFT]]/STGY9[[#This Row],[INS-TL]]%), STGY9[[#This Row],[PFT]]/STGY9[[#This Row],[INS-TL]]%))</f>
        <v>-100</v>
      </c>
      <c r="HS125" s="20"/>
      <c r="HT125" s="21"/>
      <c r="HZ125" s="22"/>
      <c r="IB125" s="42">
        <f t="shared" si="20"/>
        <v>110</v>
      </c>
      <c r="IC125" s="49"/>
      <c r="ID125" s="18">
        <f>IF(STGY10[[#This Row],[SNO]]=0,0,IF(STGY10[[#This Row],[SNO]]=1,IJ$8,IF(IL$10, IF(IP124&gt;=IM$8,0,IF(IP124=0,IJ$8,IO124)), IO124)))</f>
        <v>0</v>
      </c>
      <c r="IE125" s="18" t="str">
        <f>IF(MAIN_STGY[[#This Row],[RSLT]]="","", MAIN_STGY[[#This Row],[RSLT]])</f>
        <v/>
      </c>
      <c r="IF12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5" s="18">
        <f>IF(STGY10[[#This Row],[SNO]]=0,0,IF(IL$10, IF(IP124&gt;=IM$8, 0, STGY10[[#This Row],[INS]]+IH124), STGY10[[#This Row],[INS]]+IH124))</f>
        <v>100</v>
      </c>
      <c r="II125" s="18">
        <f>IF(STGY10[[#This Row],[SNO]]=0,0,IF(IL$10, IF(IP124&gt;=IM$8, 0, II124+STGY10[[#This Row],[RTN]]), II124+STGY10[[#This Row],[RTN]]))</f>
        <v>0</v>
      </c>
      <c r="IJ125" s="18">
        <f>STGY10[[#This Row],[RTN-TL]]-STGY10[[#This Row],[INS-TL]]</f>
        <v>-100</v>
      </c>
      <c r="IK125" s="18">
        <f>IF(STGY10[[#This Row],[SNO]]=0,0,IF(IL$10, IF(STGY10[[#This Row],[INS]]=0, 0, IN124), IN124))</f>
        <v>0</v>
      </c>
      <c r="IL125" s="18">
        <f>STGY10[[#This Row],[INS]]</f>
        <v>0</v>
      </c>
      <c r="IM125" s="18">
        <f>IF(STGY10[[#This Row],[WrL]]="Loss", (STGY10[[#This Row],[INS]]*(1 + IP$8/100)), IF(STGY10[[#This Row],[WrL]]="Won", (0), 0))</f>
        <v>0</v>
      </c>
      <c r="IN125" s="18">
        <f>IF(STGY10[[#This Row],[WrL]]="Loss", (STGY10[[#This Row],[PAM]]+STGY10[[#This Row],[LOS-TEN]]), IF(STGY10[[#This Row],[WrL]]="Won", (STGY10[[#This Row],[INS]]), 0))</f>
        <v>0</v>
      </c>
      <c r="IO125" s="18">
        <f>STGY10[[#This Row],[PAPT]]/2</f>
        <v>0</v>
      </c>
      <c r="IP125" s="43">
        <f>IF(STGY10[[#This Row],[SNO]]=0,0,IF(IL$10, IF(STGY10[[#This Row],[INS-TL]]=0, 0, STGY10[[#This Row],[PFT]]/STGY10[[#This Row],[INS-TL]]%), STGY10[[#This Row],[PFT]]/STGY10[[#This Row],[INS-TL]]%))</f>
        <v>-100</v>
      </c>
      <c r="IS125" s="20"/>
      <c r="IT125" s="21"/>
      <c r="IZ125" s="22"/>
    </row>
    <row r="126" spans="2:260" ht="18.2" x14ac:dyDescent="0.35">
      <c r="B126" s="89">
        <f t="shared" si="21"/>
        <v>111</v>
      </c>
      <c r="C126" s="49"/>
      <c r="D126" s="18">
        <f>IF(MAIN_STGY[[#This Row],[SNO]]=0,0,IF(MAIN_STGY[[#This Row],[SNO]]=1,J$8,IF(L$10, IF(P125&gt;=M$8,0,IF(P125=0,J$8,O125)), O125)))</f>
        <v>0</v>
      </c>
      <c r="E126" s="12"/>
      <c r="F12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6" s="18">
        <f>IF(MAIN_STGY[[#This Row],[SNO]]=0,0,IF(L$10, IF(P125&gt;=M$8, 0, MAIN_STGY[[#This Row],[INS]]+H125), MAIN_STGY[[#This Row],[INS]]+H125))</f>
        <v>100</v>
      </c>
      <c r="I126" s="18">
        <f>IF(MAIN_STGY[[#This Row],[SNO]]=0,0,IF(L$10, IF(P125&gt;=M$8, 0, I125+MAIN_STGY[[#This Row],[RTN]]), I125+MAIN_STGY[[#This Row],[RTN]]))</f>
        <v>0</v>
      </c>
      <c r="J126" s="18">
        <f>MAIN_STGY[[#This Row],[RTN-TL]]-MAIN_STGY[[#This Row],[INS-TL]]</f>
        <v>-100</v>
      </c>
      <c r="K126" s="18">
        <f>IF(MAIN_STGY[[#This Row],[SNO]]=0,0,IF(L$10, IF(MAIN_STGY[[#This Row],[INS]]=0, 0, N125), N125))</f>
        <v>0</v>
      </c>
      <c r="L126" s="18">
        <f>MAIN_STGY[[#This Row],[INS]]</f>
        <v>0</v>
      </c>
      <c r="M126" s="18">
        <f>IF(MAIN_STGY[[#This Row],[WrL]]="Loss", (MAIN_STGY[[#This Row],[INS]]*(1 + P$8/100)), IF(MAIN_STGY[[#This Row],[WrL]]="Won", (0), 0))</f>
        <v>0</v>
      </c>
      <c r="N126" s="18">
        <f>IF(MAIN_STGY[[#This Row],[WrL]]="Loss", (MAIN_STGY[[#This Row],[PAM]]+MAIN_STGY[[#This Row],[LOS-TEN]]), IF(MAIN_STGY[[#This Row],[WrL]]="Won", (MAIN_STGY[[#This Row],[INS]]), 0))</f>
        <v>0</v>
      </c>
      <c r="O126" s="18">
        <f>MAIN_STGY[[#This Row],[PAPT]]/2</f>
        <v>0</v>
      </c>
      <c r="P12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6" s="108" t="s">
        <v>67</v>
      </c>
      <c r="S126" s="109"/>
      <c r="T126" s="109"/>
      <c r="U126" s="109"/>
      <c r="V126" s="110"/>
      <c r="W126" s="55"/>
      <c r="X126" s="44"/>
      <c r="Z126" s="22"/>
      <c r="AB126" s="42">
        <f t="shared" si="12"/>
        <v>111</v>
      </c>
      <c r="AC126" s="49"/>
      <c r="AD126" s="18">
        <f>IF(STGY2[[#This Row],[SNO]]=0,0,IF(STGY2[[#This Row],[SNO]]=1,AJ$8,IF(AL$10, IF(AP125&gt;=AM$8,0,IF(AP125=0,AJ$8,AO125)), AO125)))</f>
        <v>0</v>
      </c>
      <c r="AE126" s="18" t="str">
        <f>IF(MAIN_STGY[[#This Row],[RSLT]]="","", MAIN_STGY[[#This Row],[RSLT]])</f>
        <v/>
      </c>
      <c r="AF12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6" s="18">
        <f>IF(STGY2[[#This Row],[SNO]]=0,0,IF(AL$10, IF(AP125&gt;=AM$8, 0, STGY2[[#This Row],[INS]]+AH125), STGY2[[#This Row],[INS]]+AH125))</f>
        <v>100</v>
      </c>
      <c r="AI126" s="18">
        <f>IF(STGY2[[#This Row],[SNO]]=0,0,IF(AL$10, IF(AP125&gt;=AM$8, 0, AI125+STGY2[[#This Row],[RTN]]), AI125+STGY2[[#This Row],[RTN]]))</f>
        <v>0</v>
      </c>
      <c r="AJ126" s="18">
        <f>STGY2[[#This Row],[RTN-TL]]-STGY2[[#This Row],[INS-TL]]</f>
        <v>-100</v>
      </c>
      <c r="AK126" s="18">
        <f>IF(STGY2[[#This Row],[SNO]]=0,0,IF(AL$10, IF(STGY2[[#This Row],[INS]]=0, 0, AN125), AN125))</f>
        <v>0</v>
      </c>
      <c r="AL126" s="18">
        <f>STGY2[[#This Row],[INS]]</f>
        <v>0</v>
      </c>
      <c r="AM126" s="18">
        <f>IF(STGY2[[#This Row],[WrL]]="Loss", (STGY2[[#This Row],[INS]]*(1 + AP$8/100)), IF(STGY2[[#This Row],[WrL]]="Won", (0), 0))</f>
        <v>0</v>
      </c>
      <c r="AN126" s="18">
        <f>IF(STGY2[[#This Row],[WrL]]="Loss", (STGY2[[#This Row],[PAM]]+STGY2[[#This Row],[LOS-TEN]]), IF(STGY2[[#This Row],[WrL]]="Won", (STGY2[[#This Row],[INS]]), 0))</f>
        <v>0</v>
      </c>
      <c r="AO126" s="18">
        <f>STGY2[[#This Row],[PAPT]]/2</f>
        <v>0</v>
      </c>
      <c r="AP126" s="43">
        <f>IF(STGY2[[#This Row],[SNO]]=0,0,IF(AL$10, IF(STGY2[[#This Row],[INS-TL]]=0, 0, STGY2[[#This Row],[PFT]]/STGY2[[#This Row],[INS-TL]]%), STGY2[[#This Row],[PFT]]/STGY2[[#This Row],[INS-TL]]%))</f>
        <v>-100</v>
      </c>
      <c r="AS126" s="20"/>
      <c r="AT126" s="21"/>
      <c r="AZ126" s="22"/>
      <c r="BB126" s="42">
        <f t="shared" si="13"/>
        <v>111</v>
      </c>
      <c r="BC126" s="49"/>
      <c r="BD126" s="18">
        <f>IF(STGY3[[#This Row],[SNO]]=0,0,IF(STGY3[[#This Row],[SNO]]=1,BJ$8,IF(BL$10, IF(BP125&gt;=BM$8,0,IF(BP125=0,BJ$8,BO125)), BO125)))</f>
        <v>0</v>
      </c>
      <c r="BE126" s="18" t="str">
        <f>IF(MAIN_STGY[[#This Row],[RSLT]]="","", MAIN_STGY[[#This Row],[RSLT]])</f>
        <v/>
      </c>
      <c r="BF12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6" s="18">
        <f>IF(STGY3[[#This Row],[SNO]]=0,0,IF(BL$10, IF(BP125&gt;=BM$8, 0, STGY3[[#This Row],[INS]]+BH125), STGY3[[#This Row],[INS]]+BH125))</f>
        <v>100</v>
      </c>
      <c r="BI126" s="18">
        <f>IF(STGY3[[#This Row],[SNO]]=0,0,IF(BL$10, IF(BP125&gt;=BM$8, 0, BI125+STGY3[[#This Row],[RTN]]), BI125+STGY3[[#This Row],[RTN]]))</f>
        <v>0</v>
      </c>
      <c r="BJ126" s="18">
        <f>STGY3[[#This Row],[RTN-TL]]-STGY3[[#This Row],[INS-TL]]</f>
        <v>-100</v>
      </c>
      <c r="BK126" s="18">
        <f>IF(STGY3[[#This Row],[SNO]]=0,0,IF(BL$10, IF(STGY3[[#This Row],[INS]]=0, 0, BN125), BN125))</f>
        <v>0</v>
      </c>
      <c r="BL126" s="18">
        <f>STGY3[[#This Row],[INS]]</f>
        <v>0</v>
      </c>
      <c r="BM126" s="18">
        <f>IF(STGY3[[#This Row],[WrL]]="Loss", (STGY3[[#This Row],[INS]]*(1 + BP$8/100)), IF(STGY3[[#This Row],[WrL]]="Won", (0), 0))</f>
        <v>0</v>
      </c>
      <c r="BN126" s="18">
        <f>IF(STGY3[[#This Row],[WrL]]="Loss", (STGY3[[#This Row],[PAM]]+STGY3[[#This Row],[LOS-TEN]]), IF(STGY3[[#This Row],[WrL]]="Won", (STGY3[[#This Row],[INS]]), 0))</f>
        <v>0</v>
      </c>
      <c r="BO126" s="18">
        <f>STGY3[[#This Row],[PAPT]]/2</f>
        <v>0</v>
      </c>
      <c r="BP126" s="43">
        <f>IF(STGY3[[#This Row],[SNO]]=0,0,IF(BL$10, IF(STGY3[[#This Row],[INS-TL]]=0, 0, STGY3[[#This Row],[PFT]]/STGY3[[#This Row],[INS-TL]]%), STGY3[[#This Row],[PFT]]/STGY3[[#This Row],[INS-TL]]%))</f>
        <v>-100</v>
      </c>
      <c r="BS126" s="20"/>
      <c r="BT126" s="21"/>
      <c r="BZ126" s="22"/>
      <c r="CB126" s="42">
        <f t="shared" si="14"/>
        <v>111</v>
      </c>
      <c r="CC126" s="49"/>
      <c r="CD126" s="18">
        <f>IF(STGY4[[#This Row],[SNO]]=0,0,IF(STGY4[[#This Row],[SNO]]=1,CJ$8,IF(CL$10, IF(CP125&gt;=CM$8,0,IF(CP125=0,CJ$8,CO125)), CO125)))</f>
        <v>0</v>
      </c>
      <c r="CE126" s="18" t="str">
        <f>IF(MAIN_STGY[[#This Row],[RSLT]]="","", MAIN_STGY[[#This Row],[RSLT]])</f>
        <v/>
      </c>
      <c r="CF12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6" s="18">
        <f>IF(STGY4[[#This Row],[SNO]]=0,0,IF(CL$10, IF(CP125&gt;=CM$8, 0, STGY4[[#This Row],[INS]]+CH125), STGY4[[#This Row],[INS]]+CH125))</f>
        <v>100</v>
      </c>
      <c r="CI126" s="18">
        <f>IF(STGY4[[#This Row],[SNO]]=0,0,IF(CL$10, IF(CP125&gt;=CM$8, 0, CI125+STGY4[[#This Row],[RTN]]), CI125+STGY4[[#This Row],[RTN]]))</f>
        <v>0</v>
      </c>
      <c r="CJ126" s="18">
        <f>STGY4[[#This Row],[RTN-TL]]-STGY4[[#This Row],[INS-TL]]</f>
        <v>-100</v>
      </c>
      <c r="CK126" s="18">
        <f>IF(STGY4[[#This Row],[SNO]]=0,0,IF(CL$10, IF(STGY4[[#This Row],[INS]]=0, 0, CN125), CN125))</f>
        <v>0</v>
      </c>
      <c r="CL126" s="18">
        <f>STGY4[[#This Row],[INS]]</f>
        <v>0</v>
      </c>
      <c r="CM126" s="18">
        <f>IF(STGY4[[#This Row],[WrL]]="Loss", (STGY4[[#This Row],[INS]]*(1 + CP$8/100)), IF(STGY4[[#This Row],[WrL]]="Won", (0), 0))</f>
        <v>0</v>
      </c>
      <c r="CN126" s="18">
        <f>IF(STGY4[[#This Row],[WrL]]="Loss", (STGY4[[#This Row],[PAM]]+STGY4[[#This Row],[LOS-TEN]]), IF(STGY4[[#This Row],[WrL]]="Won", (STGY4[[#This Row],[INS]]), 0))</f>
        <v>0</v>
      </c>
      <c r="CO126" s="18">
        <f>STGY4[[#This Row],[PAPT]]/2</f>
        <v>0</v>
      </c>
      <c r="CP126" s="43">
        <f>IF(STGY4[[#This Row],[SNO]]=0,0,IF(CL$10, IF(STGY4[[#This Row],[INS-TL]]=0, 0, STGY4[[#This Row],[PFT]]/STGY4[[#This Row],[INS-TL]]%), STGY4[[#This Row],[PFT]]/STGY4[[#This Row],[INS-TL]]%))</f>
        <v>-100</v>
      </c>
      <c r="CS126" s="20"/>
      <c r="CT126" s="21"/>
      <c r="CZ126" s="22"/>
      <c r="DB126" s="42">
        <f t="shared" si="15"/>
        <v>111</v>
      </c>
      <c r="DC126" s="49"/>
      <c r="DD126" s="18">
        <f>IF(STGY5[[#This Row],[SNO]]=0,0,IF(STGY5[[#This Row],[SNO]]=1,DJ$8,IF(DL$10, IF(DP125&gt;=DM$8,0,IF(DP125=0,DJ$8,DO125)), DO125)))</f>
        <v>0</v>
      </c>
      <c r="DE126" s="18" t="str">
        <f>IF(MAIN_STGY[[#This Row],[RSLT]]="","", MAIN_STGY[[#This Row],[RSLT]])</f>
        <v/>
      </c>
      <c r="DF12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6" s="18">
        <f>IF(STGY5[[#This Row],[SNO]]=0,0,IF(DL$10, IF(DP125&gt;=DM$8, 0, STGY5[[#This Row],[INS]]+DH125), STGY5[[#This Row],[INS]]+DH125))</f>
        <v>100</v>
      </c>
      <c r="DI126" s="18">
        <f>IF(STGY5[[#This Row],[SNO]]=0,0,IF(DL$10, IF(DP125&gt;=DM$8, 0, DI125+STGY5[[#This Row],[RTN]]), DI125+STGY5[[#This Row],[RTN]]))</f>
        <v>0</v>
      </c>
      <c r="DJ126" s="18">
        <f>STGY5[[#This Row],[RTN-TL]]-STGY5[[#This Row],[INS-TL]]</f>
        <v>-100</v>
      </c>
      <c r="DK126" s="18">
        <f>IF(STGY5[[#This Row],[SNO]]=0,0,IF(DL$10, IF(STGY5[[#This Row],[INS]]=0, 0, DN125), DN125))</f>
        <v>0</v>
      </c>
      <c r="DL126" s="18">
        <f>STGY5[[#This Row],[INS]]</f>
        <v>0</v>
      </c>
      <c r="DM126" s="18">
        <f>IF(STGY5[[#This Row],[WrL]]="Loss", (STGY5[[#This Row],[INS]]*(1 + DP$8/100)), IF(STGY5[[#This Row],[WrL]]="Won", (0), 0))</f>
        <v>0</v>
      </c>
      <c r="DN126" s="18">
        <f>IF(STGY5[[#This Row],[WrL]]="Loss", (STGY5[[#This Row],[PAM]]+STGY5[[#This Row],[LOS-TEN]]), IF(STGY5[[#This Row],[WrL]]="Won", (STGY5[[#This Row],[INS]]), 0))</f>
        <v>0</v>
      </c>
      <c r="DO126" s="18">
        <f>STGY5[[#This Row],[PAPT]]/2</f>
        <v>0</v>
      </c>
      <c r="DP126" s="43">
        <f>IF(STGY5[[#This Row],[SNO]]=0,0,IF(DL$10, IF(STGY5[[#This Row],[INS-TL]]=0, 0, STGY5[[#This Row],[PFT]]/STGY5[[#This Row],[INS-TL]]%), STGY5[[#This Row],[PFT]]/STGY5[[#This Row],[INS-TL]]%))</f>
        <v>-100</v>
      </c>
      <c r="DS126" s="20"/>
      <c r="DT126" s="21"/>
      <c r="DZ126" s="22"/>
      <c r="EB126" s="42">
        <f t="shared" si="16"/>
        <v>111</v>
      </c>
      <c r="EC126" s="49"/>
      <c r="ED126" s="18">
        <f>IF(STGY6[[#This Row],[SNO]]=0,0,IF(STGY6[[#This Row],[SNO]]=1,EJ$8,IF(EL$10, IF(EP125&gt;=EM$8,0,IF(EP125=0,EJ$8,EO125)), EO125)))</f>
        <v>0</v>
      </c>
      <c r="EE126" s="18" t="str">
        <f>IF(MAIN_STGY[[#This Row],[RSLT]]="","", MAIN_STGY[[#This Row],[RSLT]])</f>
        <v/>
      </c>
      <c r="EF12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6" s="18">
        <f>IF(STGY6[[#This Row],[SNO]]=0,0,IF(EL$10, IF(EP125&gt;=EM$8, 0, STGY6[[#This Row],[INS]]+EH125), STGY6[[#This Row],[INS]]+EH125))</f>
        <v>100</v>
      </c>
      <c r="EI126" s="18">
        <f>IF(STGY6[[#This Row],[SNO]]=0,0,IF(EL$10, IF(EP125&gt;=EM$8, 0, EI125+STGY6[[#This Row],[RTN]]), EI125+STGY6[[#This Row],[RTN]]))</f>
        <v>0</v>
      </c>
      <c r="EJ126" s="18">
        <f>STGY6[[#This Row],[RTN-TL]]-STGY6[[#This Row],[INS-TL]]</f>
        <v>-100</v>
      </c>
      <c r="EK126" s="18">
        <f>IF(STGY6[[#This Row],[SNO]]=0,0,IF(EL$10, IF(STGY6[[#This Row],[INS]]=0, 0, EN125), EN125))</f>
        <v>0</v>
      </c>
      <c r="EL126" s="18">
        <f>STGY6[[#This Row],[INS]]</f>
        <v>0</v>
      </c>
      <c r="EM126" s="18">
        <f>IF(STGY6[[#This Row],[WrL]]="Loss", (STGY6[[#This Row],[INS]]*(1 + EP$8/100)), IF(STGY6[[#This Row],[WrL]]="Won", (0), 0))</f>
        <v>0</v>
      </c>
      <c r="EN126" s="18">
        <f>IF(STGY6[[#This Row],[WrL]]="Loss", (STGY6[[#This Row],[PAM]]+STGY6[[#This Row],[LOS-TEN]]), IF(STGY6[[#This Row],[WrL]]="Won", (STGY6[[#This Row],[INS]]), 0))</f>
        <v>0</v>
      </c>
      <c r="EO126" s="18">
        <f>STGY6[[#This Row],[PAPT]]/2</f>
        <v>0</v>
      </c>
      <c r="EP126" s="43">
        <f>IF(STGY6[[#This Row],[SNO]]=0,0,IF(EL$10, IF(STGY6[[#This Row],[INS-TL]]=0, 0, STGY6[[#This Row],[PFT]]/STGY6[[#This Row],[INS-TL]]%), STGY6[[#This Row],[PFT]]/STGY6[[#This Row],[INS-TL]]%))</f>
        <v>-100</v>
      </c>
      <c r="ES126" s="20"/>
      <c r="ET126" s="21"/>
      <c r="EZ126" s="22"/>
      <c r="FB126" s="42">
        <f t="shared" si="17"/>
        <v>111</v>
      </c>
      <c r="FC126" s="49"/>
      <c r="FD126" s="18">
        <f>IF(STGY7[[#This Row],[SNO]]=0,0,IF(STGY7[[#This Row],[SNO]]=1,FJ$8,IF(FL$10, IF(FP125&gt;=FM$8,0,IF(FP125=0,FJ$8,FO125)), FO125)))</f>
        <v>0</v>
      </c>
      <c r="FE126" s="18" t="str">
        <f>IF(MAIN_STGY[[#This Row],[RSLT]]="","", MAIN_STGY[[#This Row],[RSLT]])</f>
        <v/>
      </c>
      <c r="FF12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6" s="18">
        <f>IF(STGY7[[#This Row],[SNO]]=0,0,IF(FL$10, IF(FP125&gt;=FM$8, 0, STGY7[[#This Row],[INS]]+FH125), STGY7[[#This Row],[INS]]+FH125))</f>
        <v>100</v>
      </c>
      <c r="FI126" s="18">
        <f>IF(STGY7[[#This Row],[SNO]]=0,0,IF(FL$10, IF(FP125&gt;=FM$8, 0, FI125+STGY7[[#This Row],[RTN]]), FI125+STGY7[[#This Row],[RTN]]))</f>
        <v>0</v>
      </c>
      <c r="FJ126" s="18">
        <f>STGY7[[#This Row],[RTN-TL]]-STGY7[[#This Row],[INS-TL]]</f>
        <v>-100</v>
      </c>
      <c r="FK126" s="18">
        <f>IF(STGY7[[#This Row],[SNO]]=0,0,IF(FL$10, IF(STGY7[[#This Row],[INS]]=0, 0, FN125), FN125))</f>
        <v>0</v>
      </c>
      <c r="FL126" s="18">
        <f>STGY7[[#This Row],[INS]]</f>
        <v>0</v>
      </c>
      <c r="FM126" s="18">
        <f>IF(STGY7[[#This Row],[WrL]]="Loss", (STGY7[[#This Row],[INS]]*(1 + FP$8/100)), IF(STGY7[[#This Row],[WrL]]="Won", (0), 0))</f>
        <v>0</v>
      </c>
      <c r="FN126" s="18">
        <f>IF(STGY7[[#This Row],[WrL]]="Loss", (STGY7[[#This Row],[PAM]]+STGY7[[#This Row],[LOS-TEN]]), IF(STGY7[[#This Row],[WrL]]="Won", (STGY7[[#This Row],[INS]]), 0))</f>
        <v>0</v>
      </c>
      <c r="FO126" s="18">
        <f>STGY7[[#This Row],[PAPT]]/2</f>
        <v>0</v>
      </c>
      <c r="FP126" s="43">
        <f>IF(STGY7[[#This Row],[SNO]]=0,0,IF(FL$10, IF(STGY7[[#This Row],[INS-TL]]=0, 0, STGY7[[#This Row],[PFT]]/STGY7[[#This Row],[INS-TL]]%), STGY7[[#This Row],[PFT]]/STGY7[[#This Row],[INS-TL]]%))</f>
        <v>-100</v>
      </c>
      <c r="FS126" s="20"/>
      <c r="FT126" s="21"/>
      <c r="FZ126" s="22"/>
      <c r="GB126" s="42">
        <f t="shared" si="18"/>
        <v>111</v>
      </c>
      <c r="GC126" s="49"/>
      <c r="GD126" s="18">
        <f>IF(STGY8[[#This Row],[SNO]]=0,0,IF(STGY8[[#This Row],[SNO]]=1,GJ$8,IF(GL$10, IF(GP125&gt;=GM$8,0,IF(GP125=0,GJ$8,GO125)), GO125)))</f>
        <v>0</v>
      </c>
      <c r="GE126" s="18" t="str">
        <f>IF(MAIN_STGY[[#This Row],[RSLT]]="","", MAIN_STGY[[#This Row],[RSLT]])</f>
        <v/>
      </c>
      <c r="GF12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6" s="18">
        <f>IF(STGY8[[#This Row],[SNO]]=0,0,IF(GL$10, IF(GP125&gt;=GM$8, 0, STGY8[[#This Row],[INS]]+GH125), STGY8[[#This Row],[INS]]+GH125))</f>
        <v>100</v>
      </c>
      <c r="GI126" s="18">
        <f>IF(STGY8[[#This Row],[SNO]]=0,0,IF(GL$10, IF(GP125&gt;=GM$8, 0, GI125+STGY8[[#This Row],[RTN]]), GI125+STGY8[[#This Row],[RTN]]))</f>
        <v>0</v>
      </c>
      <c r="GJ126" s="18">
        <f>STGY8[[#This Row],[RTN-TL]]-STGY8[[#This Row],[INS-TL]]</f>
        <v>-100</v>
      </c>
      <c r="GK126" s="18">
        <f>IF(STGY8[[#This Row],[SNO]]=0,0,IF(GL$10, IF(STGY8[[#This Row],[INS]]=0, 0, GN125), GN125))</f>
        <v>0</v>
      </c>
      <c r="GL126" s="18">
        <f>STGY8[[#This Row],[INS]]</f>
        <v>0</v>
      </c>
      <c r="GM126" s="18">
        <f>IF(STGY8[[#This Row],[WrL]]="Loss", (STGY8[[#This Row],[INS]]*(1 + GP$8/100)), IF(STGY8[[#This Row],[WrL]]="Won", (0), 0))</f>
        <v>0</v>
      </c>
      <c r="GN126" s="18">
        <f>IF(STGY8[[#This Row],[WrL]]="Loss", (STGY8[[#This Row],[PAM]]+STGY8[[#This Row],[LOS-TEN]]), IF(STGY8[[#This Row],[WrL]]="Won", (STGY8[[#This Row],[INS]]), 0))</f>
        <v>0</v>
      </c>
      <c r="GO126" s="18">
        <f>STGY8[[#This Row],[PAPT]]/2</f>
        <v>0</v>
      </c>
      <c r="GP126" s="43">
        <f>IF(STGY8[[#This Row],[SNO]]=0,0,IF(GL$10, IF(STGY8[[#This Row],[INS-TL]]=0, 0, STGY8[[#This Row],[PFT]]/STGY8[[#This Row],[INS-TL]]%), STGY8[[#This Row],[PFT]]/STGY8[[#This Row],[INS-TL]]%))</f>
        <v>-100</v>
      </c>
      <c r="GS126" s="20"/>
      <c r="GT126" s="21"/>
      <c r="GZ126" s="22"/>
      <c r="HB126" s="42">
        <f t="shared" si="19"/>
        <v>111</v>
      </c>
      <c r="HC126" s="49"/>
      <c r="HD126" s="18">
        <f>IF(STGY9[[#This Row],[SNO]]=0,0,IF(STGY9[[#This Row],[SNO]]=1,HJ$8,IF(HL$10, IF(HP125&gt;=HM$8,0,IF(HP125=0,HJ$8,HO125)), HO125)))</f>
        <v>0</v>
      </c>
      <c r="HE126" s="18" t="str">
        <f>IF(MAIN_STGY[[#This Row],[RSLT]]="","", MAIN_STGY[[#This Row],[RSLT]])</f>
        <v/>
      </c>
      <c r="HF12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6" s="18">
        <f>IF(STGY9[[#This Row],[SNO]]=0,0,IF(HL$10, IF(HP125&gt;=HM$8, 0, STGY9[[#This Row],[INS]]+HH125), STGY9[[#This Row],[INS]]+HH125))</f>
        <v>100</v>
      </c>
      <c r="HI126" s="18">
        <f>IF(STGY9[[#This Row],[SNO]]=0,0,IF(HL$10, IF(HP125&gt;=HM$8, 0, HI125+STGY9[[#This Row],[RTN]]), HI125+STGY9[[#This Row],[RTN]]))</f>
        <v>0</v>
      </c>
      <c r="HJ126" s="18">
        <f>STGY9[[#This Row],[RTN-TL]]-STGY9[[#This Row],[INS-TL]]</f>
        <v>-100</v>
      </c>
      <c r="HK126" s="18">
        <f>IF(STGY9[[#This Row],[SNO]]=0,0,IF(HL$10, IF(STGY9[[#This Row],[INS]]=0, 0, HN125), HN125))</f>
        <v>0</v>
      </c>
      <c r="HL126" s="18">
        <f>STGY9[[#This Row],[INS]]</f>
        <v>0</v>
      </c>
      <c r="HM126" s="18">
        <f>IF(STGY9[[#This Row],[WrL]]="Loss", (STGY9[[#This Row],[INS]]*(1 + HP$8/100)), IF(STGY9[[#This Row],[WrL]]="Won", (0), 0))</f>
        <v>0</v>
      </c>
      <c r="HN126" s="18">
        <f>IF(STGY9[[#This Row],[WrL]]="Loss", (STGY9[[#This Row],[PAM]]+STGY9[[#This Row],[LOS-TEN]]), IF(STGY9[[#This Row],[WrL]]="Won", (STGY9[[#This Row],[INS]]), 0))</f>
        <v>0</v>
      </c>
      <c r="HO126" s="18">
        <f>STGY9[[#This Row],[PAPT]]/2</f>
        <v>0</v>
      </c>
      <c r="HP126" s="43">
        <f>IF(STGY9[[#This Row],[SNO]]=0,0,IF(HL$10, IF(STGY9[[#This Row],[INS-TL]]=0, 0, STGY9[[#This Row],[PFT]]/STGY9[[#This Row],[INS-TL]]%), STGY9[[#This Row],[PFT]]/STGY9[[#This Row],[INS-TL]]%))</f>
        <v>-100</v>
      </c>
      <c r="HS126" s="20"/>
      <c r="HT126" s="21"/>
      <c r="HZ126" s="22"/>
      <c r="IB126" s="42">
        <f t="shared" si="20"/>
        <v>111</v>
      </c>
      <c r="IC126" s="49"/>
      <c r="ID126" s="18">
        <f>IF(STGY10[[#This Row],[SNO]]=0,0,IF(STGY10[[#This Row],[SNO]]=1,IJ$8,IF(IL$10, IF(IP125&gt;=IM$8,0,IF(IP125=0,IJ$8,IO125)), IO125)))</f>
        <v>0</v>
      </c>
      <c r="IE126" s="18" t="str">
        <f>IF(MAIN_STGY[[#This Row],[RSLT]]="","", MAIN_STGY[[#This Row],[RSLT]])</f>
        <v/>
      </c>
      <c r="IF12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6" s="18">
        <f>IF(STGY10[[#This Row],[SNO]]=0,0,IF(IL$10, IF(IP125&gt;=IM$8, 0, STGY10[[#This Row],[INS]]+IH125), STGY10[[#This Row],[INS]]+IH125))</f>
        <v>100</v>
      </c>
      <c r="II126" s="18">
        <f>IF(STGY10[[#This Row],[SNO]]=0,0,IF(IL$10, IF(IP125&gt;=IM$8, 0, II125+STGY10[[#This Row],[RTN]]), II125+STGY10[[#This Row],[RTN]]))</f>
        <v>0</v>
      </c>
      <c r="IJ126" s="18">
        <f>STGY10[[#This Row],[RTN-TL]]-STGY10[[#This Row],[INS-TL]]</f>
        <v>-100</v>
      </c>
      <c r="IK126" s="18">
        <f>IF(STGY10[[#This Row],[SNO]]=0,0,IF(IL$10, IF(STGY10[[#This Row],[INS]]=0, 0, IN125), IN125))</f>
        <v>0</v>
      </c>
      <c r="IL126" s="18">
        <f>STGY10[[#This Row],[INS]]</f>
        <v>0</v>
      </c>
      <c r="IM126" s="18">
        <f>IF(STGY10[[#This Row],[WrL]]="Loss", (STGY10[[#This Row],[INS]]*(1 + IP$8/100)), IF(STGY10[[#This Row],[WrL]]="Won", (0), 0))</f>
        <v>0</v>
      </c>
      <c r="IN126" s="18">
        <f>IF(STGY10[[#This Row],[WrL]]="Loss", (STGY10[[#This Row],[PAM]]+STGY10[[#This Row],[LOS-TEN]]), IF(STGY10[[#This Row],[WrL]]="Won", (STGY10[[#This Row],[INS]]), 0))</f>
        <v>0</v>
      </c>
      <c r="IO126" s="18">
        <f>STGY10[[#This Row],[PAPT]]/2</f>
        <v>0</v>
      </c>
      <c r="IP126" s="43">
        <f>IF(STGY10[[#This Row],[SNO]]=0,0,IF(IL$10, IF(STGY10[[#This Row],[INS-TL]]=0, 0, STGY10[[#This Row],[PFT]]/STGY10[[#This Row],[INS-TL]]%), STGY10[[#This Row],[PFT]]/STGY10[[#This Row],[INS-TL]]%))</f>
        <v>-100</v>
      </c>
      <c r="IS126" s="20"/>
      <c r="IT126" s="21"/>
      <c r="IZ126" s="22"/>
    </row>
    <row r="127" spans="2:260" x14ac:dyDescent="0.3">
      <c r="B127" s="89">
        <f t="shared" si="21"/>
        <v>112</v>
      </c>
      <c r="C127" s="49"/>
      <c r="D127" s="18">
        <f>IF(MAIN_STGY[[#This Row],[SNO]]=0,0,IF(MAIN_STGY[[#This Row],[SNO]]=1,J$8,IF(L$10, IF(P126&gt;=M$8,0,IF(P126=0,J$8,O126)), O126)))</f>
        <v>0</v>
      </c>
      <c r="E127" s="12"/>
      <c r="F12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7" s="18">
        <f>IF(MAIN_STGY[[#This Row],[SNO]]=0,0,IF(L$10, IF(P126&gt;=M$8, 0, MAIN_STGY[[#This Row],[INS]]+H126), MAIN_STGY[[#This Row],[INS]]+H126))</f>
        <v>100</v>
      </c>
      <c r="I127" s="18">
        <f>IF(MAIN_STGY[[#This Row],[SNO]]=0,0,IF(L$10, IF(P126&gt;=M$8, 0, I126+MAIN_STGY[[#This Row],[RTN]]), I126+MAIN_STGY[[#This Row],[RTN]]))</f>
        <v>0</v>
      </c>
      <c r="J127" s="18">
        <f>MAIN_STGY[[#This Row],[RTN-TL]]-MAIN_STGY[[#This Row],[INS-TL]]</f>
        <v>-100</v>
      </c>
      <c r="K127" s="18">
        <f>IF(MAIN_STGY[[#This Row],[SNO]]=0,0,IF(L$10, IF(MAIN_STGY[[#This Row],[INS]]=0, 0, N126), N126))</f>
        <v>0</v>
      </c>
      <c r="L127" s="18">
        <f>MAIN_STGY[[#This Row],[INS]]</f>
        <v>0</v>
      </c>
      <c r="M127" s="18">
        <f>IF(MAIN_STGY[[#This Row],[WrL]]="Loss", (MAIN_STGY[[#This Row],[INS]]*(1 + P$8/100)), IF(MAIN_STGY[[#This Row],[WrL]]="Won", (0), 0))</f>
        <v>0</v>
      </c>
      <c r="N127" s="18">
        <f>IF(MAIN_STGY[[#This Row],[WrL]]="Loss", (MAIN_STGY[[#This Row],[PAM]]+MAIN_STGY[[#This Row],[LOS-TEN]]), IF(MAIN_STGY[[#This Row],[WrL]]="Won", (MAIN_STGY[[#This Row],[INS]]), 0))</f>
        <v>0</v>
      </c>
      <c r="O127" s="18">
        <f>MAIN_STGY[[#This Row],[PAPT]]/2</f>
        <v>0</v>
      </c>
      <c r="P12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7" s="7" t="s">
        <v>52</v>
      </c>
      <c r="S127" s="103" t="s">
        <v>53</v>
      </c>
      <c r="T127" s="104" t="s">
        <v>54</v>
      </c>
      <c r="U127" s="85"/>
      <c r="V127" s="44"/>
      <c r="W127" s="55"/>
      <c r="X127" s="44"/>
      <c r="Z127" s="22"/>
      <c r="AB127" s="42">
        <f t="shared" si="12"/>
        <v>112</v>
      </c>
      <c r="AC127" s="49"/>
      <c r="AD127" s="18">
        <f>IF(STGY2[[#This Row],[SNO]]=0,0,IF(STGY2[[#This Row],[SNO]]=1,AJ$8,IF(AL$10, IF(AP126&gt;=AM$8,0,IF(AP126=0,AJ$8,AO126)), AO126)))</f>
        <v>0</v>
      </c>
      <c r="AE127" s="18" t="str">
        <f>IF(MAIN_STGY[[#This Row],[RSLT]]="","", MAIN_STGY[[#This Row],[RSLT]])</f>
        <v/>
      </c>
      <c r="AF12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7" s="18">
        <f>IF(STGY2[[#This Row],[SNO]]=0,0,IF(AL$10, IF(AP126&gt;=AM$8, 0, STGY2[[#This Row],[INS]]+AH126), STGY2[[#This Row],[INS]]+AH126))</f>
        <v>100</v>
      </c>
      <c r="AI127" s="18">
        <f>IF(STGY2[[#This Row],[SNO]]=0,0,IF(AL$10, IF(AP126&gt;=AM$8, 0, AI126+STGY2[[#This Row],[RTN]]), AI126+STGY2[[#This Row],[RTN]]))</f>
        <v>0</v>
      </c>
      <c r="AJ127" s="18">
        <f>STGY2[[#This Row],[RTN-TL]]-STGY2[[#This Row],[INS-TL]]</f>
        <v>-100</v>
      </c>
      <c r="AK127" s="18">
        <f>IF(STGY2[[#This Row],[SNO]]=0,0,IF(AL$10, IF(STGY2[[#This Row],[INS]]=0, 0, AN126), AN126))</f>
        <v>0</v>
      </c>
      <c r="AL127" s="18">
        <f>STGY2[[#This Row],[INS]]</f>
        <v>0</v>
      </c>
      <c r="AM127" s="18">
        <f>IF(STGY2[[#This Row],[WrL]]="Loss", (STGY2[[#This Row],[INS]]*(1 + AP$8/100)), IF(STGY2[[#This Row],[WrL]]="Won", (0), 0))</f>
        <v>0</v>
      </c>
      <c r="AN127" s="18">
        <f>IF(STGY2[[#This Row],[WrL]]="Loss", (STGY2[[#This Row],[PAM]]+STGY2[[#This Row],[LOS-TEN]]), IF(STGY2[[#This Row],[WrL]]="Won", (STGY2[[#This Row],[INS]]), 0))</f>
        <v>0</v>
      </c>
      <c r="AO127" s="18">
        <f>STGY2[[#This Row],[PAPT]]/2</f>
        <v>0</v>
      </c>
      <c r="AP127" s="43">
        <f>IF(STGY2[[#This Row],[SNO]]=0,0,IF(AL$10, IF(STGY2[[#This Row],[INS-TL]]=0, 0, STGY2[[#This Row],[PFT]]/STGY2[[#This Row],[INS-TL]]%), STGY2[[#This Row],[PFT]]/STGY2[[#This Row],[INS-TL]]%))</f>
        <v>-100</v>
      </c>
      <c r="AS127" s="20"/>
      <c r="AT127" s="21"/>
      <c r="AZ127" s="22"/>
      <c r="BB127" s="42">
        <f t="shared" si="13"/>
        <v>112</v>
      </c>
      <c r="BC127" s="49"/>
      <c r="BD127" s="18">
        <f>IF(STGY3[[#This Row],[SNO]]=0,0,IF(STGY3[[#This Row],[SNO]]=1,BJ$8,IF(BL$10, IF(BP126&gt;=BM$8,0,IF(BP126=0,BJ$8,BO126)), BO126)))</f>
        <v>0</v>
      </c>
      <c r="BE127" s="18" t="str">
        <f>IF(MAIN_STGY[[#This Row],[RSLT]]="","", MAIN_STGY[[#This Row],[RSLT]])</f>
        <v/>
      </c>
      <c r="BF12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7" s="18">
        <f>IF(STGY3[[#This Row],[SNO]]=0,0,IF(BL$10, IF(BP126&gt;=BM$8, 0, STGY3[[#This Row],[INS]]+BH126), STGY3[[#This Row],[INS]]+BH126))</f>
        <v>100</v>
      </c>
      <c r="BI127" s="18">
        <f>IF(STGY3[[#This Row],[SNO]]=0,0,IF(BL$10, IF(BP126&gt;=BM$8, 0, BI126+STGY3[[#This Row],[RTN]]), BI126+STGY3[[#This Row],[RTN]]))</f>
        <v>0</v>
      </c>
      <c r="BJ127" s="18">
        <f>STGY3[[#This Row],[RTN-TL]]-STGY3[[#This Row],[INS-TL]]</f>
        <v>-100</v>
      </c>
      <c r="BK127" s="18">
        <f>IF(STGY3[[#This Row],[SNO]]=0,0,IF(BL$10, IF(STGY3[[#This Row],[INS]]=0, 0, BN126), BN126))</f>
        <v>0</v>
      </c>
      <c r="BL127" s="18">
        <f>STGY3[[#This Row],[INS]]</f>
        <v>0</v>
      </c>
      <c r="BM127" s="18">
        <f>IF(STGY3[[#This Row],[WrL]]="Loss", (STGY3[[#This Row],[INS]]*(1 + BP$8/100)), IF(STGY3[[#This Row],[WrL]]="Won", (0), 0))</f>
        <v>0</v>
      </c>
      <c r="BN127" s="18">
        <f>IF(STGY3[[#This Row],[WrL]]="Loss", (STGY3[[#This Row],[PAM]]+STGY3[[#This Row],[LOS-TEN]]), IF(STGY3[[#This Row],[WrL]]="Won", (STGY3[[#This Row],[INS]]), 0))</f>
        <v>0</v>
      </c>
      <c r="BO127" s="18">
        <f>STGY3[[#This Row],[PAPT]]/2</f>
        <v>0</v>
      </c>
      <c r="BP127" s="43">
        <f>IF(STGY3[[#This Row],[SNO]]=0,0,IF(BL$10, IF(STGY3[[#This Row],[INS-TL]]=0, 0, STGY3[[#This Row],[PFT]]/STGY3[[#This Row],[INS-TL]]%), STGY3[[#This Row],[PFT]]/STGY3[[#This Row],[INS-TL]]%))</f>
        <v>-100</v>
      </c>
      <c r="BS127" s="20"/>
      <c r="BT127" s="21"/>
      <c r="BZ127" s="22"/>
      <c r="CB127" s="42">
        <f t="shared" si="14"/>
        <v>112</v>
      </c>
      <c r="CC127" s="49"/>
      <c r="CD127" s="18">
        <f>IF(STGY4[[#This Row],[SNO]]=0,0,IF(STGY4[[#This Row],[SNO]]=1,CJ$8,IF(CL$10, IF(CP126&gt;=CM$8,0,IF(CP126=0,CJ$8,CO126)), CO126)))</f>
        <v>0</v>
      </c>
      <c r="CE127" s="18" t="str">
        <f>IF(MAIN_STGY[[#This Row],[RSLT]]="","", MAIN_STGY[[#This Row],[RSLT]])</f>
        <v/>
      </c>
      <c r="CF12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7" s="18">
        <f>IF(STGY4[[#This Row],[SNO]]=0,0,IF(CL$10, IF(CP126&gt;=CM$8, 0, STGY4[[#This Row],[INS]]+CH126), STGY4[[#This Row],[INS]]+CH126))</f>
        <v>100</v>
      </c>
      <c r="CI127" s="18">
        <f>IF(STGY4[[#This Row],[SNO]]=0,0,IF(CL$10, IF(CP126&gt;=CM$8, 0, CI126+STGY4[[#This Row],[RTN]]), CI126+STGY4[[#This Row],[RTN]]))</f>
        <v>0</v>
      </c>
      <c r="CJ127" s="18">
        <f>STGY4[[#This Row],[RTN-TL]]-STGY4[[#This Row],[INS-TL]]</f>
        <v>-100</v>
      </c>
      <c r="CK127" s="18">
        <f>IF(STGY4[[#This Row],[SNO]]=0,0,IF(CL$10, IF(STGY4[[#This Row],[INS]]=0, 0, CN126), CN126))</f>
        <v>0</v>
      </c>
      <c r="CL127" s="18">
        <f>STGY4[[#This Row],[INS]]</f>
        <v>0</v>
      </c>
      <c r="CM127" s="18">
        <f>IF(STGY4[[#This Row],[WrL]]="Loss", (STGY4[[#This Row],[INS]]*(1 + CP$8/100)), IF(STGY4[[#This Row],[WrL]]="Won", (0), 0))</f>
        <v>0</v>
      </c>
      <c r="CN127" s="18">
        <f>IF(STGY4[[#This Row],[WrL]]="Loss", (STGY4[[#This Row],[PAM]]+STGY4[[#This Row],[LOS-TEN]]), IF(STGY4[[#This Row],[WrL]]="Won", (STGY4[[#This Row],[INS]]), 0))</f>
        <v>0</v>
      </c>
      <c r="CO127" s="18">
        <f>STGY4[[#This Row],[PAPT]]/2</f>
        <v>0</v>
      </c>
      <c r="CP127" s="43">
        <f>IF(STGY4[[#This Row],[SNO]]=0,0,IF(CL$10, IF(STGY4[[#This Row],[INS-TL]]=0, 0, STGY4[[#This Row],[PFT]]/STGY4[[#This Row],[INS-TL]]%), STGY4[[#This Row],[PFT]]/STGY4[[#This Row],[INS-TL]]%))</f>
        <v>-100</v>
      </c>
      <c r="CS127" s="20"/>
      <c r="CT127" s="21"/>
      <c r="CZ127" s="22"/>
      <c r="DB127" s="42">
        <f t="shared" si="15"/>
        <v>112</v>
      </c>
      <c r="DC127" s="49"/>
      <c r="DD127" s="18">
        <f>IF(STGY5[[#This Row],[SNO]]=0,0,IF(STGY5[[#This Row],[SNO]]=1,DJ$8,IF(DL$10, IF(DP126&gt;=DM$8,0,IF(DP126=0,DJ$8,DO126)), DO126)))</f>
        <v>0</v>
      </c>
      <c r="DE127" s="18" t="str">
        <f>IF(MAIN_STGY[[#This Row],[RSLT]]="","", MAIN_STGY[[#This Row],[RSLT]])</f>
        <v/>
      </c>
      <c r="DF12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7" s="18">
        <f>IF(STGY5[[#This Row],[SNO]]=0,0,IF(DL$10, IF(DP126&gt;=DM$8, 0, STGY5[[#This Row],[INS]]+DH126), STGY5[[#This Row],[INS]]+DH126))</f>
        <v>100</v>
      </c>
      <c r="DI127" s="18">
        <f>IF(STGY5[[#This Row],[SNO]]=0,0,IF(DL$10, IF(DP126&gt;=DM$8, 0, DI126+STGY5[[#This Row],[RTN]]), DI126+STGY5[[#This Row],[RTN]]))</f>
        <v>0</v>
      </c>
      <c r="DJ127" s="18">
        <f>STGY5[[#This Row],[RTN-TL]]-STGY5[[#This Row],[INS-TL]]</f>
        <v>-100</v>
      </c>
      <c r="DK127" s="18">
        <f>IF(STGY5[[#This Row],[SNO]]=0,0,IF(DL$10, IF(STGY5[[#This Row],[INS]]=0, 0, DN126), DN126))</f>
        <v>0</v>
      </c>
      <c r="DL127" s="18">
        <f>STGY5[[#This Row],[INS]]</f>
        <v>0</v>
      </c>
      <c r="DM127" s="18">
        <f>IF(STGY5[[#This Row],[WrL]]="Loss", (STGY5[[#This Row],[INS]]*(1 + DP$8/100)), IF(STGY5[[#This Row],[WrL]]="Won", (0), 0))</f>
        <v>0</v>
      </c>
      <c r="DN127" s="18">
        <f>IF(STGY5[[#This Row],[WrL]]="Loss", (STGY5[[#This Row],[PAM]]+STGY5[[#This Row],[LOS-TEN]]), IF(STGY5[[#This Row],[WrL]]="Won", (STGY5[[#This Row],[INS]]), 0))</f>
        <v>0</v>
      </c>
      <c r="DO127" s="18">
        <f>STGY5[[#This Row],[PAPT]]/2</f>
        <v>0</v>
      </c>
      <c r="DP127" s="43">
        <f>IF(STGY5[[#This Row],[SNO]]=0,0,IF(DL$10, IF(STGY5[[#This Row],[INS-TL]]=0, 0, STGY5[[#This Row],[PFT]]/STGY5[[#This Row],[INS-TL]]%), STGY5[[#This Row],[PFT]]/STGY5[[#This Row],[INS-TL]]%))</f>
        <v>-100</v>
      </c>
      <c r="DS127" s="20"/>
      <c r="DT127" s="21"/>
      <c r="DZ127" s="22"/>
      <c r="EB127" s="42">
        <f t="shared" si="16"/>
        <v>112</v>
      </c>
      <c r="EC127" s="49"/>
      <c r="ED127" s="18">
        <f>IF(STGY6[[#This Row],[SNO]]=0,0,IF(STGY6[[#This Row],[SNO]]=1,EJ$8,IF(EL$10, IF(EP126&gt;=EM$8,0,IF(EP126=0,EJ$8,EO126)), EO126)))</f>
        <v>0</v>
      </c>
      <c r="EE127" s="18" t="str">
        <f>IF(MAIN_STGY[[#This Row],[RSLT]]="","", MAIN_STGY[[#This Row],[RSLT]])</f>
        <v/>
      </c>
      <c r="EF12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7" s="18">
        <f>IF(STGY6[[#This Row],[SNO]]=0,0,IF(EL$10, IF(EP126&gt;=EM$8, 0, STGY6[[#This Row],[INS]]+EH126), STGY6[[#This Row],[INS]]+EH126))</f>
        <v>100</v>
      </c>
      <c r="EI127" s="18">
        <f>IF(STGY6[[#This Row],[SNO]]=0,0,IF(EL$10, IF(EP126&gt;=EM$8, 0, EI126+STGY6[[#This Row],[RTN]]), EI126+STGY6[[#This Row],[RTN]]))</f>
        <v>0</v>
      </c>
      <c r="EJ127" s="18">
        <f>STGY6[[#This Row],[RTN-TL]]-STGY6[[#This Row],[INS-TL]]</f>
        <v>-100</v>
      </c>
      <c r="EK127" s="18">
        <f>IF(STGY6[[#This Row],[SNO]]=0,0,IF(EL$10, IF(STGY6[[#This Row],[INS]]=0, 0, EN126), EN126))</f>
        <v>0</v>
      </c>
      <c r="EL127" s="18">
        <f>STGY6[[#This Row],[INS]]</f>
        <v>0</v>
      </c>
      <c r="EM127" s="18">
        <f>IF(STGY6[[#This Row],[WrL]]="Loss", (STGY6[[#This Row],[INS]]*(1 + EP$8/100)), IF(STGY6[[#This Row],[WrL]]="Won", (0), 0))</f>
        <v>0</v>
      </c>
      <c r="EN127" s="18">
        <f>IF(STGY6[[#This Row],[WrL]]="Loss", (STGY6[[#This Row],[PAM]]+STGY6[[#This Row],[LOS-TEN]]), IF(STGY6[[#This Row],[WrL]]="Won", (STGY6[[#This Row],[INS]]), 0))</f>
        <v>0</v>
      </c>
      <c r="EO127" s="18">
        <f>STGY6[[#This Row],[PAPT]]/2</f>
        <v>0</v>
      </c>
      <c r="EP127" s="43">
        <f>IF(STGY6[[#This Row],[SNO]]=0,0,IF(EL$10, IF(STGY6[[#This Row],[INS-TL]]=0, 0, STGY6[[#This Row],[PFT]]/STGY6[[#This Row],[INS-TL]]%), STGY6[[#This Row],[PFT]]/STGY6[[#This Row],[INS-TL]]%))</f>
        <v>-100</v>
      </c>
      <c r="ES127" s="20"/>
      <c r="ET127" s="21"/>
      <c r="EZ127" s="22"/>
      <c r="FB127" s="42">
        <f t="shared" si="17"/>
        <v>112</v>
      </c>
      <c r="FC127" s="49"/>
      <c r="FD127" s="18">
        <f>IF(STGY7[[#This Row],[SNO]]=0,0,IF(STGY7[[#This Row],[SNO]]=1,FJ$8,IF(FL$10, IF(FP126&gt;=FM$8,0,IF(FP126=0,FJ$8,FO126)), FO126)))</f>
        <v>0</v>
      </c>
      <c r="FE127" s="18" t="str">
        <f>IF(MAIN_STGY[[#This Row],[RSLT]]="","", MAIN_STGY[[#This Row],[RSLT]])</f>
        <v/>
      </c>
      <c r="FF12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7" s="18">
        <f>IF(STGY7[[#This Row],[SNO]]=0,0,IF(FL$10, IF(FP126&gt;=FM$8, 0, STGY7[[#This Row],[INS]]+FH126), STGY7[[#This Row],[INS]]+FH126))</f>
        <v>100</v>
      </c>
      <c r="FI127" s="18">
        <f>IF(STGY7[[#This Row],[SNO]]=0,0,IF(FL$10, IF(FP126&gt;=FM$8, 0, FI126+STGY7[[#This Row],[RTN]]), FI126+STGY7[[#This Row],[RTN]]))</f>
        <v>0</v>
      </c>
      <c r="FJ127" s="18">
        <f>STGY7[[#This Row],[RTN-TL]]-STGY7[[#This Row],[INS-TL]]</f>
        <v>-100</v>
      </c>
      <c r="FK127" s="18">
        <f>IF(STGY7[[#This Row],[SNO]]=0,0,IF(FL$10, IF(STGY7[[#This Row],[INS]]=0, 0, FN126), FN126))</f>
        <v>0</v>
      </c>
      <c r="FL127" s="18">
        <f>STGY7[[#This Row],[INS]]</f>
        <v>0</v>
      </c>
      <c r="FM127" s="18">
        <f>IF(STGY7[[#This Row],[WrL]]="Loss", (STGY7[[#This Row],[INS]]*(1 + FP$8/100)), IF(STGY7[[#This Row],[WrL]]="Won", (0), 0))</f>
        <v>0</v>
      </c>
      <c r="FN127" s="18">
        <f>IF(STGY7[[#This Row],[WrL]]="Loss", (STGY7[[#This Row],[PAM]]+STGY7[[#This Row],[LOS-TEN]]), IF(STGY7[[#This Row],[WrL]]="Won", (STGY7[[#This Row],[INS]]), 0))</f>
        <v>0</v>
      </c>
      <c r="FO127" s="18">
        <f>STGY7[[#This Row],[PAPT]]/2</f>
        <v>0</v>
      </c>
      <c r="FP127" s="43">
        <f>IF(STGY7[[#This Row],[SNO]]=0,0,IF(FL$10, IF(STGY7[[#This Row],[INS-TL]]=0, 0, STGY7[[#This Row],[PFT]]/STGY7[[#This Row],[INS-TL]]%), STGY7[[#This Row],[PFT]]/STGY7[[#This Row],[INS-TL]]%))</f>
        <v>-100</v>
      </c>
      <c r="FS127" s="20"/>
      <c r="FT127" s="21"/>
      <c r="FZ127" s="22"/>
      <c r="GB127" s="42">
        <f t="shared" si="18"/>
        <v>112</v>
      </c>
      <c r="GC127" s="49"/>
      <c r="GD127" s="18">
        <f>IF(STGY8[[#This Row],[SNO]]=0,0,IF(STGY8[[#This Row],[SNO]]=1,GJ$8,IF(GL$10, IF(GP126&gt;=GM$8,0,IF(GP126=0,GJ$8,GO126)), GO126)))</f>
        <v>0</v>
      </c>
      <c r="GE127" s="18" t="str">
        <f>IF(MAIN_STGY[[#This Row],[RSLT]]="","", MAIN_STGY[[#This Row],[RSLT]])</f>
        <v/>
      </c>
      <c r="GF12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7" s="18">
        <f>IF(STGY8[[#This Row],[SNO]]=0,0,IF(GL$10, IF(GP126&gt;=GM$8, 0, STGY8[[#This Row],[INS]]+GH126), STGY8[[#This Row],[INS]]+GH126))</f>
        <v>100</v>
      </c>
      <c r="GI127" s="18">
        <f>IF(STGY8[[#This Row],[SNO]]=0,0,IF(GL$10, IF(GP126&gt;=GM$8, 0, GI126+STGY8[[#This Row],[RTN]]), GI126+STGY8[[#This Row],[RTN]]))</f>
        <v>0</v>
      </c>
      <c r="GJ127" s="18">
        <f>STGY8[[#This Row],[RTN-TL]]-STGY8[[#This Row],[INS-TL]]</f>
        <v>-100</v>
      </c>
      <c r="GK127" s="18">
        <f>IF(STGY8[[#This Row],[SNO]]=0,0,IF(GL$10, IF(STGY8[[#This Row],[INS]]=0, 0, GN126), GN126))</f>
        <v>0</v>
      </c>
      <c r="GL127" s="18">
        <f>STGY8[[#This Row],[INS]]</f>
        <v>0</v>
      </c>
      <c r="GM127" s="18">
        <f>IF(STGY8[[#This Row],[WrL]]="Loss", (STGY8[[#This Row],[INS]]*(1 + GP$8/100)), IF(STGY8[[#This Row],[WrL]]="Won", (0), 0))</f>
        <v>0</v>
      </c>
      <c r="GN127" s="18">
        <f>IF(STGY8[[#This Row],[WrL]]="Loss", (STGY8[[#This Row],[PAM]]+STGY8[[#This Row],[LOS-TEN]]), IF(STGY8[[#This Row],[WrL]]="Won", (STGY8[[#This Row],[INS]]), 0))</f>
        <v>0</v>
      </c>
      <c r="GO127" s="18">
        <f>STGY8[[#This Row],[PAPT]]/2</f>
        <v>0</v>
      </c>
      <c r="GP127" s="43">
        <f>IF(STGY8[[#This Row],[SNO]]=0,0,IF(GL$10, IF(STGY8[[#This Row],[INS-TL]]=0, 0, STGY8[[#This Row],[PFT]]/STGY8[[#This Row],[INS-TL]]%), STGY8[[#This Row],[PFT]]/STGY8[[#This Row],[INS-TL]]%))</f>
        <v>-100</v>
      </c>
      <c r="GS127" s="20"/>
      <c r="GT127" s="21"/>
      <c r="GZ127" s="22"/>
      <c r="HB127" s="42">
        <f t="shared" si="19"/>
        <v>112</v>
      </c>
      <c r="HC127" s="49"/>
      <c r="HD127" s="18">
        <f>IF(STGY9[[#This Row],[SNO]]=0,0,IF(STGY9[[#This Row],[SNO]]=1,HJ$8,IF(HL$10, IF(HP126&gt;=HM$8,0,IF(HP126=0,HJ$8,HO126)), HO126)))</f>
        <v>0</v>
      </c>
      <c r="HE127" s="18" t="str">
        <f>IF(MAIN_STGY[[#This Row],[RSLT]]="","", MAIN_STGY[[#This Row],[RSLT]])</f>
        <v/>
      </c>
      <c r="HF12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7" s="18">
        <f>IF(STGY9[[#This Row],[SNO]]=0,0,IF(HL$10, IF(HP126&gt;=HM$8, 0, STGY9[[#This Row],[INS]]+HH126), STGY9[[#This Row],[INS]]+HH126))</f>
        <v>100</v>
      </c>
      <c r="HI127" s="18">
        <f>IF(STGY9[[#This Row],[SNO]]=0,0,IF(HL$10, IF(HP126&gt;=HM$8, 0, HI126+STGY9[[#This Row],[RTN]]), HI126+STGY9[[#This Row],[RTN]]))</f>
        <v>0</v>
      </c>
      <c r="HJ127" s="18">
        <f>STGY9[[#This Row],[RTN-TL]]-STGY9[[#This Row],[INS-TL]]</f>
        <v>-100</v>
      </c>
      <c r="HK127" s="18">
        <f>IF(STGY9[[#This Row],[SNO]]=0,0,IF(HL$10, IF(STGY9[[#This Row],[INS]]=0, 0, HN126), HN126))</f>
        <v>0</v>
      </c>
      <c r="HL127" s="18">
        <f>STGY9[[#This Row],[INS]]</f>
        <v>0</v>
      </c>
      <c r="HM127" s="18">
        <f>IF(STGY9[[#This Row],[WrL]]="Loss", (STGY9[[#This Row],[INS]]*(1 + HP$8/100)), IF(STGY9[[#This Row],[WrL]]="Won", (0), 0))</f>
        <v>0</v>
      </c>
      <c r="HN127" s="18">
        <f>IF(STGY9[[#This Row],[WrL]]="Loss", (STGY9[[#This Row],[PAM]]+STGY9[[#This Row],[LOS-TEN]]), IF(STGY9[[#This Row],[WrL]]="Won", (STGY9[[#This Row],[INS]]), 0))</f>
        <v>0</v>
      </c>
      <c r="HO127" s="18">
        <f>STGY9[[#This Row],[PAPT]]/2</f>
        <v>0</v>
      </c>
      <c r="HP127" s="43">
        <f>IF(STGY9[[#This Row],[SNO]]=0,0,IF(HL$10, IF(STGY9[[#This Row],[INS-TL]]=0, 0, STGY9[[#This Row],[PFT]]/STGY9[[#This Row],[INS-TL]]%), STGY9[[#This Row],[PFT]]/STGY9[[#This Row],[INS-TL]]%))</f>
        <v>-100</v>
      </c>
      <c r="HS127" s="20"/>
      <c r="HT127" s="21"/>
      <c r="HZ127" s="22"/>
      <c r="IB127" s="42">
        <f t="shared" si="20"/>
        <v>112</v>
      </c>
      <c r="IC127" s="49"/>
      <c r="ID127" s="18">
        <f>IF(STGY10[[#This Row],[SNO]]=0,0,IF(STGY10[[#This Row],[SNO]]=1,IJ$8,IF(IL$10, IF(IP126&gt;=IM$8,0,IF(IP126=0,IJ$8,IO126)), IO126)))</f>
        <v>0</v>
      </c>
      <c r="IE127" s="18" t="str">
        <f>IF(MAIN_STGY[[#This Row],[RSLT]]="","", MAIN_STGY[[#This Row],[RSLT]])</f>
        <v/>
      </c>
      <c r="IF12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7" s="18">
        <f>IF(STGY10[[#This Row],[SNO]]=0,0,IF(IL$10, IF(IP126&gt;=IM$8, 0, STGY10[[#This Row],[INS]]+IH126), STGY10[[#This Row],[INS]]+IH126))</f>
        <v>100</v>
      </c>
      <c r="II127" s="18">
        <f>IF(STGY10[[#This Row],[SNO]]=0,0,IF(IL$10, IF(IP126&gt;=IM$8, 0, II126+STGY10[[#This Row],[RTN]]), II126+STGY10[[#This Row],[RTN]]))</f>
        <v>0</v>
      </c>
      <c r="IJ127" s="18">
        <f>STGY10[[#This Row],[RTN-TL]]-STGY10[[#This Row],[INS-TL]]</f>
        <v>-100</v>
      </c>
      <c r="IK127" s="18">
        <f>IF(STGY10[[#This Row],[SNO]]=0,0,IF(IL$10, IF(STGY10[[#This Row],[INS]]=0, 0, IN126), IN126))</f>
        <v>0</v>
      </c>
      <c r="IL127" s="18">
        <f>STGY10[[#This Row],[INS]]</f>
        <v>0</v>
      </c>
      <c r="IM127" s="18">
        <f>IF(STGY10[[#This Row],[WrL]]="Loss", (STGY10[[#This Row],[INS]]*(1 + IP$8/100)), IF(STGY10[[#This Row],[WrL]]="Won", (0), 0))</f>
        <v>0</v>
      </c>
      <c r="IN127" s="18">
        <f>IF(STGY10[[#This Row],[WrL]]="Loss", (STGY10[[#This Row],[PAM]]+STGY10[[#This Row],[LOS-TEN]]), IF(STGY10[[#This Row],[WrL]]="Won", (STGY10[[#This Row],[INS]]), 0))</f>
        <v>0</v>
      </c>
      <c r="IO127" s="18">
        <f>STGY10[[#This Row],[PAPT]]/2</f>
        <v>0</v>
      </c>
      <c r="IP127" s="43">
        <f>IF(STGY10[[#This Row],[SNO]]=0,0,IF(IL$10, IF(STGY10[[#This Row],[INS-TL]]=0, 0, STGY10[[#This Row],[PFT]]/STGY10[[#This Row],[INS-TL]]%), STGY10[[#This Row],[PFT]]/STGY10[[#This Row],[INS-TL]]%))</f>
        <v>-100</v>
      </c>
      <c r="IS127" s="20"/>
      <c r="IT127" s="21"/>
      <c r="IZ127" s="22"/>
    </row>
    <row r="128" spans="2:260" ht="15.65" x14ac:dyDescent="0.3">
      <c r="B128" s="89">
        <f t="shared" si="21"/>
        <v>113</v>
      </c>
      <c r="C128" s="49"/>
      <c r="D128" s="18">
        <f>IF(MAIN_STGY[[#This Row],[SNO]]=0,0,IF(MAIN_STGY[[#This Row],[SNO]]=1,J$8,IF(L$10, IF(P127&gt;=M$8,0,IF(P127=0,J$8,O127)), O127)))</f>
        <v>0</v>
      </c>
      <c r="E128" s="12"/>
      <c r="F12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8" s="18">
        <f>IF(MAIN_STGY[[#This Row],[SNO]]=0,0,IF(L$10, IF(P127&gt;=M$8, 0, MAIN_STGY[[#This Row],[INS]]+H127), MAIN_STGY[[#This Row],[INS]]+H127))</f>
        <v>100</v>
      </c>
      <c r="I128" s="18">
        <f>IF(MAIN_STGY[[#This Row],[SNO]]=0,0,IF(L$10, IF(P127&gt;=M$8, 0, I127+MAIN_STGY[[#This Row],[RTN]]), I127+MAIN_STGY[[#This Row],[RTN]]))</f>
        <v>0</v>
      </c>
      <c r="J128" s="18">
        <f>MAIN_STGY[[#This Row],[RTN-TL]]-MAIN_STGY[[#This Row],[INS-TL]]</f>
        <v>-100</v>
      </c>
      <c r="K128" s="18">
        <f>IF(MAIN_STGY[[#This Row],[SNO]]=0,0,IF(L$10, IF(MAIN_STGY[[#This Row],[INS]]=0, 0, N127), N127))</f>
        <v>0</v>
      </c>
      <c r="L128" s="18">
        <f>MAIN_STGY[[#This Row],[INS]]</f>
        <v>0</v>
      </c>
      <c r="M128" s="18">
        <f>IF(MAIN_STGY[[#This Row],[WrL]]="Loss", (MAIN_STGY[[#This Row],[INS]]*(1 + P$8/100)), IF(MAIN_STGY[[#This Row],[WrL]]="Won", (0), 0))</f>
        <v>0</v>
      </c>
      <c r="N128" s="18">
        <f>IF(MAIN_STGY[[#This Row],[WrL]]="Loss", (MAIN_STGY[[#This Row],[PAM]]+MAIN_STGY[[#This Row],[LOS-TEN]]), IF(MAIN_STGY[[#This Row],[WrL]]="Won", (MAIN_STGY[[#This Row],[INS]]), 0))</f>
        <v>0</v>
      </c>
      <c r="O128" s="18">
        <f>MAIN_STGY[[#This Row],[PAPT]]/2</f>
        <v>0</v>
      </c>
      <c r="P12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8" s="97" t="str" cm="1">
        <f t="array" ref="R128">IF(G$4,STGTL1[Strategy Name],"")</f>
        <v>Strategy 01</v>
      </c>
      <c r="S128" s="98" cm="1">
        <f t="array" ref="S128">IF(G$4,STGTL1[Last Running Bet-on],"")</f>
        <v>0</v>
      </c>
      <c r="T128" s="99" cm="1">
        <f t="array" ref="T128">IF(G$4,STGTL1[Last Running Value],"")</f>
        <v>100</v>
      </c>
      <c r="U128" s="85"/>
      <c r="V128" s="44"/>
      <c r="W128" s="55"/>
      <c r="X128" s="44"/>
      <c r="Z128" s="22"/>
      <c r="AB128" s="42">
        <f t="shared" si="12"/>
        <v>113</v>
      </c>
      <c r="AC128" s="49"/>
      <c r="AD128" s="18">
        <f>IF(STGY2[[#This Row],[SNO]]=0,0,IF(STGY2[[#This Row],[SNO]]=1,AJ$8,IF(AL$10, IF(AP127&gt;=AM$8,0,IF(AP127=0,AJ$8,AO127)), AO127)))</f>
        <v>0</v>
      </c>
      <c r="AE128" s="18" t="str">
        <f>IF(MAIN_STGY[[#This Row],[RSLT]]="","", MAIN_STGY[[#This Row],[RSLT]])</f>
        <v/>
      </c>
      <c r="AF12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8" s="18">
        <f>IF(STGY2[[#This Row],[SNO]]=0,0,IF(AL$10, IF(AP127&gt;=AM$8, 0, STGY2[[#This Row],[INS]]+AH127), STGY2[[#This Row],[INS]]+AH127))</f>
        <v>100</v>
      </c>
      <c r="AI128" s="18">
        <f>IF(STGY2[[#This Row],[SNO]]=0,0,IF(AL$10, IF(AP127&gt;=AM$8, 0, AI127+STGY2[[#This Row],[RTN]]), AI127+STGY2[[#This Row],[RTN]]))</f>
        <v>0</v>
      </c>
      <c r="AJ128" s="18">
        <f>STGY2[[#This Row],[RTN-TL]]-STGY2[[#This Row],[INS-TL]]</f>
        <v>-100</v>
      </c>
      <c r="AK128" s="18">
        <f>IF(STGY2[[#This Row],[SNO]]=0,0,IF(AL$10, IF(STGY2[[#This Row],[INS]]=0, 0, AN127), AN127))</f>
        <v>0</v>
      </c>
      <c r="AL128" s="18">
        <f>STGY2[[#This Row],[INS]]</f>
        <v>0</v>
      </c>
      <c r="AM128" s="18">
        <f>IF(STGY2[[#This Row],[WrL]]="Loss", (STGY2[[#This Row],[INS]]*(1 + AP$8/100)), IF(STGY2[[#This Row],[WrL]]="Won", (0), 0))</f>
        <v>0</v>
      </c>
      <c r="AN128" s="18">
        <f>IF(STGY2[[#This Row],[WrL]]="Loss", (STGY2[[#This Row],[PAM]]+STGY2[[#This Row],[LOS-TEN]]), IF(STGY2[[#This Row],[WrL]]="Won", (STGY2[[#This Row],[INS]]), 0))</f>
        <v>0</v>
      </c>
      <c r="AO128" s="18">
        <f>STGY2[[#This Row],[PAPT]]/2</f>
        <v>0</v>
      </c>
      <c r="AP128" s="43">
        <f>IF(STGY2[[#This Row],[SNO]]=0,0,IF(AL$10, IF(STGY2[[#This Row],[INS-TL]]=0, 0, STGY2[[#This Row],[PFT]]/STGY2[[#This Row],[INS-TL]]%), STGY2[[#This Row],[PFT]]/STGY2[[#This Row],[INS-TL]]%))</f>
        <v>-100</v>
      </c>
      <c r="AS128" s="20"/>
      <c r="AT128" s="21"/>
      <c r="AZ128" s="22"/>
      <c r="BB128" s="42">
        <f t="shared" si="13"/>
        <v>113</v>
      </c>
      <c r="BC128" s="49"/>
      <c r="BD128" s="18">
        <f>IF(STGY3[[#This Row],[SNO]]=0,0,IF(STGY3[[#This Row],[SNO]]=1,BJ$8,IF(BL$10, IF(BP127&gt;=BM$8,0,IF(BP127=0,BJ$8,BO127)), BO127)))</f>
        <v>0</v>
      </c>
      <c r="BE128" s="18" t="str">
        <f>IF(MAIN_STGY[[#This Row],[RSLT]]="","", MAIN_STGY[[#This Row],[RSLT]])</f>
        <v/>
      </c>
      <c r="BF12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8" s="18">
        <f>IF(STGY3[[#This Row],[SNO]]=0,0,IF(BL$10, IF(BP127&gt;=BM$8, 0, STGY3[[#This Row],[INS]]+BH127), STGY3[[#This Row],[INS]]+BH127))</f>
        <v>100</v>
      </c>
      <c r="BI128" s="18">
        <f>IF(STGY3[[#This Row],[SNO]]=0,0,IF(BL$10, IF(BP127&gt;=BM$8, 0, BI127+STGY3[[#This Row],[RTN]]), BI127+STGY3[[#This Row],[RTN]]))</f>
        <v>0</v>
      </c>
      <c r="BJ128" s="18">
        <f>STGY3[[#This Row],[RTN-TL]]-STGY3[[#This Row],[INS-TL]]</f>
        <v>-100</v>
      </c>
      <c r="BK128" s="18">
        <f>IF(STGY3[[#This Row],[SNO]]=0,0,IF(BL$10, IF(STGY3[[#This Row],[INS]]=0, 0, BN127), BN127))</f>
        <v>0</v>
      </c>
      <c r="BL128" s="18">
        <f>STGY3[[#This Row],[INS]]</f>
        <v>0</v>
      </c>
      <c r="BM128" s="18">
        <f>IF(STGY3[[#This Row],[WrL]]="Loss", (STGY3[[#This Row],[INS]]*(1 + BP$8/100)), IF(STGY3[[#This Row],[WrL]]="Won", (0), 0))</f>
        <v>0</v>
      </c>
      <c r="BN128" s="18">
        <f>IF(STGY3[[#This Row],[WrL]]="Loss", (STGY3[[#This Row],[PAM]]+STGY3[[#This Row],[LOS-TEN]]), IF(STGY3[[#This Row],[WrL]]="Won", (STGY3[[#This Row],[INS]]), 0))</f>
        <v>0</v>
      </c>
      <c r="BO128" s="18">
        <f>STGY3[[#This Row],[PAPT]]/2</f>
        <v>0</v>
      </c>
      <c r="BP128" s="43">
        <f>IF(STGY3[[#This Row],[SNO]]=0,0,IF(BL$10, IF(STGY3[[#This Row],[INS-TL]]=0, 0, STGY3[[#This Row],[PFT]]/STGY3[[#This Row],[INS-TL]]%), STGY3[[#This Row],[PFT]]/STGY3[[#This Row],[INS-TL]]%))</f>
        <v>-100</v>
      </c>
      <c r="BS128" s="20"/>
      <c r="BT128" s="21"/>
      <c r="BZ128" s="22"/>
      <c r="CB128" s="42">
        <f t="shared" si="14"/>
        <v>113</v>
      </c>
      <c r="CC128" s="49"/>
      <c r="CD128" s="18">
        <f>IF(STGY4[[#This Row],[SNO]]=0,0,IF(STGY4[[#This Row],[SNO]]=1,CJ$8,IF(CL$10, IF(CP127&gt;=CM$8,0,IF(CP127=0,CJ$8,CO127)), CO127)))</f>
        <v>0</v>
      </c>
      <c r="CE128" s="18" t="str">
        <f>IF(MAIN_STGY[[#This Row],[RSLT]]="","", MAIN_STGY[[#This Row],[RSLT]])</f>
        <v/>
      </c>
      <c r="CF12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8" s="18">
        <f>IF(STGY4[[#This Row],[SNO]]=0,0,IF(CL$10, IF(CP127&gt;=CM$8, 0, STGY4[[#This Row],[INS]]+CH127), STGY4[[#This Row],[INS]]+CH127))</f>
        <v>100</v>
      </c>
      <c r="CI128" s="18">
        <f>IF(STGY4[[#This Row],[SNO]]=0,0,IF(CL$10, IF(CP127&gt;=CM$8, 0, CI127+STGY4[[#This Row],[RTN]]), CI127+STGY4[[#This Row],[RTN]]))</f>
        <v>0</v>
      </c>
      <c r="CJ128" s="18">
        <f>STGY4[[#This Row],[RTN-TL]]-STGY4[[#This Row],[INS-TL]]</f>
        <v>-100</v>
      </c>
      <c r="CK128" s="18">
        <f>IF(STGY4[[#This Row],[SNO]]=0,0,IF(CL$10, IF(STGY4[[#This Row],[INS]]=0, 0, CN127), CN127))</f>
        <v>0</v>
      </c>
      <c r="CL128" s="18">
        <f>STGY4[[#This Row],[INS]]</f>
        <v>0</v>
      </c>
      <c r="CM128" s="18">
        <f>IF(STGY4[[#This Row],[WrL]]="Loss", (STGY4[[#This Row],[INS]]*(1 + CP$8/100)), IF(STGY4[[#This Row],[WrL]]="Won", (0), 0))</f>
        <v>0</v>
      </c>
      <c r="CN128" s="18">
        <f>IF(STGY4[[#This Row],[WrL]]="Loss", (STGY4[[#This Row],[PAM]]+STGY4[[#This Row],[LOS-TEN]]), IF(STGY4[[#This Row],[WrL]]="Won", (STGY4[[#This Row],[INS]]), 0))</f>
        <v>0</v>
      </c>
      <c r="CO128" s="18">
        <f>STGY4[[#This Row],[PAPT]]/2</f>
        <v>0</v>
      </c>
      <c r="CP128" s="43">
        <f>IF(STGY4[[#This Row],[SNO]]=0,0,IF(CL$10, IF(STGY4[[#This Row],[INS-TL]]=0, 0, STGY4[[#This Row],[PFT]]/STGY4[[#This Row],[INS-TL]]%), STGY4[[#This Row],[PFT]]/STGY4[[#This Row],[INS-TL]]%))</f>
        <v>-100</v>
      </c>
      <c r="CS128" s="20"/>
      <c r="CT128" s="21"/>
      <c r="CZ128" s="22"/>
      <c r="DB128" s="42">
        <f t="shared" si="15"/>
        <v>113</v>
      </c>
      <c r="DC128" s="49"/>
      <c r="DD128" s="18">
        <f>IF(STGY5[[#This Row],[SNO]]=0,0,IF(STGY5[[#This Row],[SNO]]=1,DJ$8,IF(DL$10, IF(DP127&gt;=DM$8,0,IF(DP127=0,DJ$8,DO127)), DO127)))</f>
        <v>0</v>
      </c>
      <c r="DE128" s="18" t="str">
        <f>IF(MAIN_STGY[[#This Row],[RSLT]]="","", MAIN_STGY[[#This Row],[RSLT]])</f>
        <v/>
      </c>
      <c r="DF12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8" s="18">
        <f>IF(STGY5[[#This Row],[SNO]]=0,0,IF(DL$10, IF(DP127&gt;=DM$8, 0, STGY5[[#This Row],[INS]]+DH127), STGY5[[#This Row],[INS]]+DH127))</f>
        <v>100</v>
      </c>
      <c r="DI128" s="18">
        <f>IF(STGY5[[#This Row],[SNO]]=0,0,IF(DL$10, IF(DP127&gt;=DM$8, 0, DI127+STGY5[[#This Row],[RTN]]), DI127+STGY5[[#This Row],[RTN]]))</f>
        <v>0</v>
      </c>
      <c r="DJ128" s="18">
        <f>STGY5[[#This Row],[RTN-TL]]-STGY5[[#This Row],[INS-TL]]</f>
        <v>-100</v>
      </c>
      <c r="DK128" s="18">
        <f>IF(STGY5[[#This Row],[SNO]]=0,0,IF(DL$10, IF(STGY5[[#This Row],[INS]]=0, 0, DN127), DN127))</f>
        <v>0</v>
      </c>
      <c r="DL128" s="18">
        <f>STGY5[[#This Row],[INS]]</f>
        <v>0</v>
      </c>
      <c r="DM128" s="18">
        <f>IF(STGY5[[#This Row],[WrL]]="Loss", (STGY5[[#This Row],[INS]]*(1 + DP$8/100)), IF(STGY5[[#This Row],[WrL]]="Won", (0), 0))</f>
        <v>0</v>
      </c>
      <c r="DN128" s="18">
        <f>IF(STGY5[[#This Row],[WrL]]="Loss", (STGY5[[#This Row],[PAM]]+STGY5[[#This Row],[LOS-TEN]]), IF(STGY5[[#This Row],[WrL]]="Won", (STGY5[[#This Row],[INS]]), 0))</f>
        <v>0</v>
      </c>
      <c r="DO128" s="18">
        <f>STGY5[[#This Row],[PAPT]]/2</f>
        <v>0</v>
      </c>
      <c r="DP128" s="43">
        <f>IF(STGY5[[#This Row],[SNO]]=0,0,IF(DL$10, IF(STGY5[[#This Row],[INS-TL]]=0, 0, STGY5[[#This Row],[PFT]]/STGY5[[#This Row],[INS-TL]]%), STGY5[[#This Row],[PFT]]/STGY5[[#This Row],[INS-TL]]%))</f>
        <v>-100</v>
      </c>
      <c r="DS128" s="20"/>
      <c r="DT128" s="21"/>
      <c r="DZ128" s="22"/>
      <c r="EB128" s="42">
        <f t="shared" si="16"/>
        <v>113</v>
      </c>
      <c r="EC128" s="49"/>
      <c r="ED128" s="18">
        <f>IF(STGY6[[#This Row],[SNO]]=0,0,IF(STGY6[[#This Row],[SNO]]=1,EJ$8,IF(EL$10, IF(EP127&gt;=EM$8,0,IF(EP127=0,EJ$8,EO127)), EO127)))</f>
        <v>0</v>
      </c>
      <c r="EE128" s="18" t="str">
        <f>IF(MAIN_STGY[[#This Row],[RSLT]]="","", MAIN_STGY[[#This Row],[RSLT]])</f>
        <v/>
      </c>
      <c r="EF12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8" s="18">
        <f>IF(STGY6[[#This Row],[SNO]]=0,0,IF(EL$10, IF(EP127&gt;=EM$8, 0, STGY6[[#This Row],[INS]]+EH127), STGY6[[#This Row],[INS]]+EH127))</f>
        <v>100</v>
      </c>
      <c r="EI128" s="18">
        <f>IF(STGY6[[#This Row],[SNO]]=0,0,IF(EL$10, IF(EP127&gt;=EM$8, 0, EI127+STGY6[[#This Row],[RTN]]), EI127+STGY6[[#This Row],[RTN]]))</f>
        <v>0</v>
      </c>
      <c r="EJ128" s="18">
        <f>STGY6[[#This Row],[RTN-TL]]-STGY6[[#This Row],[INS-TL]]</f>
        <v>-100</v>
      </c>
      <c r="EK128" s="18">
        <f>IF(STGY6[[#This Row],[SNO]]=0,0,IF(EL$10, IF(STGY6[[#This Row],[INS]]=0, 0, EN127), EN127))</f>
        <v>0</v>
      </c>
      <c r="EL128" s="18">
        <f>STGY6[[#This Row],[INS]]</f>
        <v>0</v>
      </c>
      <c r="EM128" s="18">
        <f>IF(STGY6[[#This Row],[WrL]]="Loss", (STGY6[[#This Row],[INS]]*(1 + EP$8/100)), IF(STGY6[[#This Row],[WrL]]="Won", (0), 0))</f>
        <v>0</v>
      </c>
      <c r="EN128" s="18">
        <f>IF(STGY6[[#This Row],[WrL]]="Loss", (STGY6[[#This Row],[PAM]]+STGY6[[#This Row],[LOS-TEN]]), IF(STGY6[[#This Row],[WrL]]="Won", (STGY6[[#This Row],[INS]]), 0))</f>
        <v>0</v>
      </c>
      <c r="EO128" s="18">
        <f>STGY6[[#This Row],[PAPT]]/2</f>
        <v>0</v>
      </c>
      <c r="EP128" s="43">
        <f>IF(STGY6[[#This Row],[SNO]]=0,0,IF(EL$10, IF(STGY6[[#This Row],[INS-TL]]=0, 0, STGY6[[#This Row],[PFT]]/STGY6[[#This Row],[INS-TL]]%), STGY6[[#This Row],[PFT]]/STGY6[[#This Row],[INS-TL]]%))</f>
        <v>-100</v>
      </c>
      <c r="ES128" s="20"/>
      <c r="ET128" s="21"/>
      <c r="EZ128" s="22"/>
      <c r="FB128" s="42">
        <f t="shared" si="17"/>
        <v>113</v>
      </c>
      <c r="FC128" s="49"/>
      <c r="FD128" s="18">
        <f>IF(STGY7[[#This Row],[SNO]]=0,0,IF(STGY7[[#This Row],[SNO]]=1,FJ$8,IF(FL$10, IF(FP127&gt;=FM$8,0,IF(FP127=0,FJ$8,FO127)), FO127)))</f>
        <v>0</v>
      </c>
      <c r="FE128" s="18" t="str">
        <f>IF(MAIN_STGY[[#This Row],[RSLT]]="","", MAIN_STGY[[#This Row],[RSLT]])</f>
        <v/>
      </c>
      <c r="FF12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8" s="18">
        <f>IF(STGY7[[#This Row],[SNO]]=0,0,IF(FL$10, IF(FP127&gt;=FM$8, 0, STGY7[[#This Row],[INS]]+FH127), STGY7[[#This Row],[INS]]+FH127))</f>
        <v>100</v>
      </c>
      <c r="FI128" s="18">
        <f>IF(STGY7[[#This Row],[SNO]]=0,0,IF(FL$10, IF(FP127&gt;=FM$8, 0, FI127+STGY7[[#This Row],[RTN]]), FI127+STGY7[[#This Row],[RTN]]))</f>
        <v>0</v>
      </c>
      <c r="FJ128" s="18">
        <f>STGY7[[#This Row],[RTN-TL]]-STGY7[[#This Row],[INS-TL]]</f>
        <v>-100</v>
      </c>
      <c r="FK128" s="18">
        <f>IF(STGY7[[#This Row],[SNO]]=0,0,IF(FL$10, IF(STGY7[[#This Row],[INS]]=0, 0, FN127), FN127))</f>
        <v>0</v>
      </c>
      <c r="FL128" s="18">
        <f>STGY7[[#This Row],[INS]]</f>
        <v>0</v>
      </c>
      <c r="FM128" s="18">
        <f>IF(STGY7[[#This Row],[WrL]]="Loss", (STGY7[[#This Row],[INS]]*(1 + FP$8/100)), IF(STGY7[[#This Row],[WrL]]="Won", (0), 0))</f>
        <v>0</v>
      </c>
      <c r="FN128" s="18">
        <f>IF(STGY7[[#This Row],[WrL]]="Loss", (STGY7[[#This Row],[PAM]]+STGY7[[#This Row],[LOS-TEN]]), IF(STGY7[[#This Row],[WrL]]="Won", (STGY7[[#This Row],[INS]]), 0))</f>
        <v>0</v>
      </c>
      <c r="FO128" s="18">
        <f>STGY7[[#This Row],[PAPT]]/2</f>
        <v>0</v>
      </c>
      <c r="FP128" s="43">
        <f>IF(STGY7[[#This Row],[SNO]]=0,0,IF(FL$10, IF(STGY7[[#This Row],[INS-TL]]=0, 0, STGY7[[#This Row],[PFT]]/STGY7[[#This Row],[INS-TL]]%), STGY7[[#This Row],[PFT]]/STGY7[[#This Row],[INS-TL]]%))</f>
        <v>-100</v>
      </c>
      <c r="FS128" s="20"/>
      <c r="FT128" s="21"/>
      <c r="FZ128" s="22"/>
      <c r="GB128" s="42">
        <f t="shared" si="18"/>
        <v>113</v>
      </c>
      <c r="GC128" s="49"/>
      <c r="GD128" s="18">
        <f>IF(STGY8[[#This Row],[SNO]]=0,0,IF(STGY8[[#This Row],[SNO]]=1,GJ$8,IF(GL$10, IF(GP127&gt;=GM$8,0,IF(GP127=0,GJ$8,GO127)), GO127)))</f>
        <v>0</v>
      </c>
      <c r="GE128" s="18" t="str">
        <f>IF(MAIN_STGY[[#This Row],[RSLT]]="","", MAIN_STGY[[#This Row],[RSLT]])</f>
        <v/>
      </c>
      <c r="GF12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8" s="18">
        <f>IF(STGY8[[#This Row],[SNO]]=0,0,IF(GL$10, IF(GP127&gt;=GM$8, 0, STGY8[[#This Row],[INS]]+GH127), STGY8[[#This Row],[INS]]+GH127))</f>
        <v>100</v>
      </c>
      <c r="GI128" s="18">
        <f>IF(STGY8[[#This Row],[SNO]]=0,0,IF(GL$10, IF(GP127&gt;=GM$8, 0, GI127+STGY8[[#This Row],[RTN]]), GI127+STGY8[[#This Row],[RTN]]))</f>
        <v>0</v>
      </c>
      <c r="GJ128" s="18">
        <f>STGY8[[#This Row],[RTN-TL]]-STGY8[[#This Row],[INS-TL]]</f>
        <v>-100</v>
      </c>
      <c r="GK128" s="18">
        <f>IF(STGY8[[#This Row],[SNO]]=0,0,IF(GL$10, IF(STGY8[[#This Row],[INS]]=0, 0, GN127), GN127))</f>
        <v>0</v>
      </c>
      <c r="GL128" s="18">
        <f>STGY8[[#This Row],[INS]]</f>
        <v>0</v>
      </c>
      <c r="GM128" s="18">
        <f>IF(STGY8[[#This Row],[WrL]]="Loss", (STGY8[[#This Row],[INS]]*(1 + GP$8/100)), IF(STGY8[[#This Row],[WrL]]="Won", (0), 0))</f>
        <v>0</v>
      </c>
      <c r="GN128" s="18">
        <f>IF(STGY8[[#This Row],[WrL]]="Loss", (STGY8[[#This Row],[PAM]]+STGY8[[#This Row],[LOS-TEN]]), IF(STGY8[[#This Row],[WrL]]="Won", (STGY8[[#This Row],[INS]]), 0))</f>
        <v>0</v>
      </c>
      <c r="GO128" s="18">
        <f>STGY8[[#This Row],[PAPT]]/2</f>
        <v>0</v>
      </c>
      <c r="GP128" s="43">
        <f>IF(STGY8[[#This Row],[SNO]]=0,0,IF(GL$10, IF(STGY8[[#This Row],[INS-TL]]=0, 0, STGY8[[#This Row],[PFT]]/STGY8[[#This Row],[INS-TL]]%), STGY8[[#This Row],[PFT]]/STGY8[[#This Row],[INS-TL]]%))</f>
        <v>-100</v>
      </c>
      <c r="GS128" s="20"/>
      <c r="GT128" s="21"/>
      <c r="GZ128" s="22"/>
      <c r="HB128" s="42">
        <f t="shared" si="19"/>
        <v>113</v>
      </c>
      <c r="HC128" s="49"/>
      <c r="HD128" s="18">
        <f>IF(STGY9[[#This Row],[SNO]]=0,0,IF(STGY9[[#This Row],[SNO]]=1,HJ$8,IF(HL$10, IF(HP127&gt;=HM$8,0,IF(HP127=0,HJ$8,HO127)), HO127)))</f>
        <v>0</v>
      </c>
      <c r="HE128" s="18" t="str">
        <f>IF(MAIN_STGY[[#This Row],[RSLT]]="","", MAIN_STGY[[#This Row],[RSLT]])</f>
        <v/>
      </c>
      <c r="HF12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8" s="18">
        <f>IF(STGY9[[#This Row],[SNO]]=0,0,IF(HL$10, IF(HP127&gt;=HM$8, 0, STGY9[[#This Row],[INS]]+HH127), STGY9[[#This Row],[INS]]+HH127))</f>
        <v>100</v>
      </c>
      <c r="HI128" s="18">
        <f>IF(STGY9[[#This Row],[SNO]]=0,0,IF(HL$10, IF(HP127&gt;=HM$8, 0, HI127+STGY9[[#This Row],[RTN]]), HI127+STGY9[[#This Row],[RTN]]))</f>
        <v>0</v>
      </c>
      <c r="HJ128" s="18">
        <f>STGY9[[#This Row],[RTN-TL]]-STGY9[[#This Row],[INS-TL]]</f>
        <v>-100</v>
      </c>
      <c r="HK128" s="18">
        <f>IF(STGY9[[#This Row],[SNO]]=0,0,IF(HL$10, IF(STGY9[[#This Row],[INS]]=0, 0, HN127), HN127))</f>
        <v>0</v>
      </c>
      <c r="HL128" s="18">
        <f>STGY9[[#This Row],[INS]]</f>
        <v>0</v>
      </c>
      <c r="HM128" s="18">
        <f>IF(STGY9[[#This Row],[WrL]]="Loss", (STGY9[[#This Row],[INS]]*(1 + HP$8/100)), IF(STGY9[[#This Row],[WrL]]="Won", (0), 0))</f>
        <v>0</v>
      </c>
      <c r="HN128" s="18">
        <f>IF(STGY9[[#This Row],[WrL]]="Loss", (STGY9[[#This Row],[PAM]]+STGY9[[#This Row],[LOS-TEN]]), IF(STGY9[[#This Row],[WrL]]="Won", (STGY9[[#This Row],[INS]]), 0))</f>
        <v>0</v>
      </c>
      <c r="HO128" s="18">
        <f>STGY9[[#This Row],[PAPT]]/2</f>
        <v>0</v>
      </c>
      <c r="HP128" s="43">
        <f>IF(STGY9[[#This Row],[SNO]]=0,0,IF(HL$10, IF(STGY9[[#This Row],[INS-TL]]=0, 0, STGY9[[#This Row],[PFT]]/STGY9[[#This Row],[INS-TL]]%), STGY9[[#This Row],[PFT]]/STGY9[[#This Row],[INS-TL]]%))</f>
        <v>-100</v>
      </c>
      <c r="HS128" s="20"/>
      <c r="HT128" s="21"/>
      <c r="HZ128" s="22"/>
      <c r="IB128" s="42">
        <f t="shared" si="20"/>
        <v>113</v>
      </c>
      <c r="IC128" s="49"/>
      <c r="ID128" s="18">
        <f>IF(STGY10[[#This Row],[SNO]]=0,0,IF(STGY10[[#This Row],[SNO]]=1,IJ$8,IF(IL$10, IF(IP127&gt;=IM$8,0,IF(IP127=0,IJ$8,IO127)), IO127)))</f>
        <v>0</v>
      </c>
      <c r="IE128" s="18" t="str">
        <f>IF(MAIN_STGY[[#This Row],[RSLT]]="","", MAIN_STGY[[#This Row],[RSLT]])</f>
        <v/>
      </c>
      <c r="IF12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8" s="18">
        <f>IF(STGY10[[#This Row],[SNO]]=0,0,IF(IL$10, IF(IP127&gt;=IM$8, 0, STGY10[[#This Row],[INS]]+IH127), STGY10[[#This Row],[INS]]+IH127))</f>
        <v>100</v>
      </c>
      <c r="II128" s="18">
        <f>IF(STGY10[[#This Row],[SNO]]=0,0,IF(IL$10, IF(IP127&gt;=IM$8, 0, II127+STGY10[[#This Row],[RTN]]), II127+STGY10[[#This Row],[RTN]]))</f>
        <v>0</v>
      </c>
      <c r="IJ128" s="18">
        <f>STGY10[[#This Row],[RTN-TL]]-STGY10[[#This Row],[INS-TL]]</f>
        <v>-100</v>
      </c>
      <c r="IK128" s="18">
        <f>IF(STGY10[[#This Row],[SNO]]=0,0,IF(IL$10, IF(STGY10[[#This Row],[INS]]=0, 0, IN127), IN127))</f>
        <v>0</v>
      </c>
      <c r="IL128" s="18">
        <f>STGY10[[#This Row],[INS]]</f>
        <v>0</v>
      </c>
      <c r="IM128" s="18">
        <f>IF(STGY10[[#This Row],[WrL]]="Loss", (STGY10[[#This Row],[INS]]*(1 + IP$8/100)), IF(STGY10[[#This Row],[WrL]]="Won", (0), 0))</f>
        <v>0</v>
      </c>
      <c r="IN128" s="18">
        <f>IF(STGY10[[#This Row],[WrL]]="Loss", (STGY10[[#This Row],[PAM]]+STGY10[[#This Row],[LOS-TEN]]), IF(STGY10[[#This Row],[WrL]]="Won", (STGY10[[#This Row],[INS]]), 0))</f>
        <v>0</v>
      </c>
      <c r="IO128" s="18">
        <f>STGY10[[#This Row],[PAPT]]/2</f>
        <v>0</v>
      </c>
      <c r="IP128" s="43">
        <f>IF(STGY10[[#This Row],[SNO]]=0,0,IF(IL$10, IF(STGY10[[#This Row],[INS-TL]]=0, 0, STGY10[[#This Row],[PFT]]/STGY10[[#This Row],[INS-TL]]%), STGY10[[#This Row],[PFT]]/STGY10[[#This Row],[INS-TL]]%))</f>
        <v>-100</v>
      </c>
      <c r="IS128" s="20"/>
      <c r="IT128" s="21"/>
      <c r="IZ128" s="22"/>
    </row>
    <row r="129" spans="2:260" ht="15.65" x14ac:dyDescent="0.3">
      <c r="B129" s="89">
        <f t="shared" si="21"/>
        <v>114</v>
      </c>
      <c r="C129" s="49"/>
      <c r="D129" s="18">
        <f>IF(MAIN_STGY[[#This Row],[SNO]]=0,0,IF(MAIN_STGY[[#This Row],[SNO]]=1,J$8,IF(L$10, IF(P128&gt;=M$8,0,IF(P128=0,J$8,O128)), O128)))</f>
        <v>0</v>
      </c>
      <c r="E129" s="12"/>
      <c r="F12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2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29" s="18">
        <f>IF(MAIN_STGY[[#This Row],[SNO]]=0,0,IF(L$10, IF(P128&gt;=M$8, 0, MAIN_STGY[[#This Row],[INS]]+H128), MAIN_STGY[[#This Row],[INS]]+H128))</f>
        <v>100</v>
      </c>
      <c r="I129" s="18">
        <f>IF(MAIN_STGY[[#This Row],[SNO]]=0,0,IF(L$10, IF(P128&gt;=M$8, 0, I128+MAIN_STGY[[#This Row],[RTN]]), I128+MAIN_STGY[[#This Row],[RTN]]))</f>
        <v>0</v>
      </c>
      <c r="J129" s="18">
        <f>MAIN_STGY[[#This Row],[RTN-TL]]-MAIN_STGY[[#This Row],[INS-TL]]</f>
        <v>-100</v>
      </c>
      <c r="K129" s="18">
        <f>IF(MAIN_STGY[[#This Row],[SNO]]=0,0,IF(L$10, IF(MAIN_STGY[[#This Row],[INS]]=0, 0, N128), N128))</f>
        <v>0</v>
      </c>
      <c r="L129" s="18">
        <f>MAIN_STGY[[#This Row],[INS]]</f>
        <v>0</v>
      </c>
      <c r="M129" s="18">
        <f>IF(MAIN_STGY[[#This Row],[WrL]]="Loss", (MAIN_STGY[[#This Row],[INS]]*(1 + P$8/100)), IF(MAIN_STGY[[#This Row],[WrL]]="Won", (0), 0))</f>
        <v>0</v>
      </c>
      <c r="N129" s="18">
        <f>IF(MAIN_STGY[[#This Row],[WrL]]="Loss", (MAIN_STGY[[#This Row],[PAM]]+MAIN_STGY[[#This Row],[LOS-TEN]]), IF(MAIN_STGY[[#This Row],[WrL]]="Won", (MAIN_STGY[[#This Row],[INS]]), 0))</f>
        <v>0</v>
      </c>
      <c r="O129" s="18">
        <f>MAIN_STGY[[#This Row],[PAPT]]/2</f>
        <v>0</v>
      </c>
      <c r="P12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29" s="97" t="str" cm="1">
        <f t="array" ref="R129">IF(AG$4,STGTL2[Strategy Name],"")</f>
        <v>Strategy 02</v>
      </c>
      <c r="S129" s="98" cm="1">
        <f t="array" ref="S129">IF(AG$4,STGTL2[Last Running Bet-on],"")</f>
        <v>0</v>
      </c>
      <c r="T129" s="99" cm="1">
        <f t="array" ref="T129">IF(AG$4,STGTL2[Last Running Value],"")</f>
        <v>100</v>
      </c>
      <c r="U129" s="85"/>
      <c r="V129" s="44"/>
      <c r="W129" s="55"/>
      <c r="X129" s="55"/>
      <c r="Z129" s="22"/>
      <c r="AB129" s="42">
        <f t="shared" si="12"/>
        <v>114</v>
      </c>
      <c r="AC129" s="49"/>
      <c r="AD129" s="18">
        <f>IF(STGY2[[#This Row],[SNO]]=0,0,IF(STGY2[[#This Row],[SNO]]=1,AJ$8,IF(AL$10, IF(AP128&gt;=AM$8,0,IF(AP128=0,AJ$8,AO128)), AO128)))</f>
        <v>0</v>
      </c>
      <c r="AE129" s="18" t="str">
        <f>IF(MAIN_STGY[[#This Row],[RSLT]]="","", MAIN_STGY[[#This Row],[RSLT]])</f>
        <v/>
      </c>
      <c r="AF12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2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29" s="18">
        <f>IF(STGY2[[#This Row],[SNO]]=0,0,IF(AL$10, IF(AP128&gt;=AM$8, 0, STGY2[[#This Row],[INS]]+AH128), STGY2[[#This Row],[INS]]+AH128))</f>
        <v>100</v>
      </c>
      <c r="AI129" s="18">
        <f>IF(STGY2[[#This Row],[SNO]]=0,0,IF(AL$10, IF(AP128&gt;=AM$8, 0, AI128+STGY2[[#This Row],[RTN]]), AI128+STGY2[[#This Row],[RTN]]))</f>
        <v>0</v>
      </c>
      <c r="AJ129" s="18">
        <f>STGY2[[#This Row],[RTN-TL]]-STGY2[[#This Row],[INS-TL]]</f>
        <v>-100</v>
      </c>
      <c r="AK129" s="18">
        <f>IF(STGY2[[#This Row],[SNO]]=0,0,IF(AL$10, IF(STGY2[[#This Row],[INS]]=0, 0, AN128), AN128))</f>
        <v>0</v>
      </c>
      <c r="AL129" s="18">
        <f>STGY2[[#This Row],[INS]]</f>
        <v>0</v>
      </c>
      <c r="AM129" s="18">
        <f>IF(STGY2[[#This Row],[WrL]]="Loss", (STGY2[[#This Row],[INS]]*(1 + AP$8/100)), IF(STGY2[[#This Row],[WrL]]="Won", (0), 0))</f>
        <v>0</v>
      </c>
      <c r="AN129" s="18">
        <f>IF(STGY2[[#This Row],[WrL]]="Loss", (STGY2[[#This Row],[PAM]]+STGY2[[#This Row],[LOS-TEN]]), IF(STGY2[[#This Row],[WrL]]="Won", (STGY2[[#This Row],[INS]]), 0))</f>
        <v>0</v>
      </c>
      <c r="AO129" s="18">
        <f>STGY2[[#This Row],[PAPT]]/2</f>
        <v>0</v>
      </c>
      <c r="AP129" s="43">
        <f>IF(STGY2[[#This Row],[SNO]]=0,0,IF(AL$10, IF(STGY2[[#This Row],[INS-TL]]=0, 0, STGY2[[#This Row],[PFT]]/STGY2[[#This Row],[INS-TL]]%), STGY2[[#This Row],[PFT]]/STGY2[[#This Row],[INS-TL]]%))</f>
        <v>-100</v>
      </c>
      <c r="AS129" s="20"/>
      <c r="AT129" s="21"/>
      <c r="AZ129" s="22"/>
      <c r="BB129" s="42">
        <f t="shared" si="13"/>
        <v>114</v>
      </c>
      <c r="BC129" s="49"/>
      <c r="BD129" s="18">
        <f>IF(STGY3[[#This Row],[SNO]]=0,0,IF(STGY3[[#This Row],[SNO]]=1,BJ$8,IF(BL$10, IF(BP128&gt;=BM$8,0,IF(BP128=0,BJ$8,BO128)), BO128)))</f>
        <v>0</v>
      </c>
      <c r="BE129" s="18" t="str">
        <f>IF(MAIN_STGY[[#This Row],[RSLT]]="","", MAIN_STGY[[#This Row],[RSLT]])</f>
        <v/>
      </c>
      <c r="BF12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2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29" s="18">
        <f>IF(STGY3[[#This Row],[SNO]]=0,0,IF(BL$10, IF(BP128&gt;=BM$8, 0, STGY3[[#This Row],[INS]]+BH128), STGY3[[#This Row],[INS]]+BH128))</f>
        <v>100</v>
      </c>
      <c r="BI129" s="18">
        <f>IF(STGY3[[#This Row],[SNO]]=0,0,IF(BL$10, IF(BP128&gt;=BM$8, 0, BI128+STGY3[[#This Row],[RTN]]), BI128+STGY3[[#This Row],[RTN]]))</f>
        <v>0</v>
      </c>
      <c r="BJ129" s="18">
        <f>STGY3[[#This Row],[RTN-TL]]-STGY3[[#This Row],[INS-TL]]</f>
        <v>-100</v>
      </c>
      <c r="BK129" s="18">
        <f>IF(STGY3[[#This Row],[SNO]]=0,0,IF(BL$10, IF(STGY3[[#This Row],[INS]]=0, 0, BN128), BN128))</f>
        <v>0</v>
      </c>
      <c r="BL129" s="18">
        <f>STGY3[[#This Row],[INS]]</f>
        <v>0</v>
      </c>
      <c r="BM129" s="18">
        <f>IF(STGY3[[#This Row],[WrL]]="Loss", (STGY3[[#This Row],[INS]]*(1 + BP$8/100)), IF(STGY3[[#This Row],[WrL]]="Won", (0), 0))</f>
        <v>0</v>
      </c>
      <c r="BN129" s="18">
        <f>IF(STGY3[[#This Row],[WrL]]="Loss", (STGY3[[#This Row],[PAM]]+STGY3[[#This Row],[LOS-TEN]]), IF(STGY3[[#This Row],[WrL]]="Won", (STGY3[[#This Row],[INS]]), 0))</f>
        <v>0</v>
      </c>
      <c r="BO129" s="18">
        <f>STGY3[[#This Row],[PAPT]]/2</f>
        <v>0</v>
      </c>
      <c r="BP129" s="43">
        <f>IF(STGY3[[#This Row],[SNO]]=0,0,IF(BL$10, IF(STGY3[[#This Row],[INS-TL]]=0, 0, STGY3[[#This Row],[PFT]]/STGY3[[#This Row],[INS-TL]]%), STGY3[[#This Row],[PFT]]/STGY3[[#This Row],[INS-TL]]%))</f>
        <v>-100</v>
      </c>
      <c r="BS129" s="20"/>
      <c r="BT129" s="21"/>
      <c r="BZ129" s="22"/>
      <c r="CB129" s="42">
        <f t="shared" si="14"/>
        <v>114</v>
      </c>
      <c r="CC129" s="49"/>
      <c r="CD129" s="18">
        <f>IF(STGY4[[#This Row],[SNO]]=0,0,IF(STGY4[[#This Row],[SNO]]=1,CJ$8,IF(CL$10, IF(CP128&gt;=CM$8,0,IF(CP128=0,CJ$8,CO128)), CO128)))</f>
        <v>0</v>
      </c>
      <c r="CE129" s="18" t="str">
        <f>IF(MAIN_STGY[[#This Row],[RSLT]]="","", MAIN_STGY[[#This Row],[RSLT]])</f>
        <v/>
      </c>
      <c r="CF12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2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29" s="18">
        <f>IF(STGY4[[#This Row],[SNO]]=0,0,IF(CL$10, IF(CP128&gt;=CM$8, 0, STGY4[[#This Row],[INS]]+CH128), STGY4[[#This Row],[INS]]+CH128))</f>
        <v>100</v>
      </c>
      <c r="CI129" s="18">
        <f>IF(STGY4[[#This Row],[SNO]]=0,0,IF(CL$10, IF(CP128&gt;=CM$8, 0, CI128+STGY4[[#This Row],[RTN]]), CI128+STGY4[[#This Row],[RTN]]))</f>
        <v>0</v>
      </c>
      <c r="CJ129" s="18">
        <f>STGY4[[#This Row],[RTN-TL]]-STGY4[[#This Row],[INS-TL]]</f>
        <v>-100</v>
      </c>
      <c r="CK129" s="18">
        <f>IF(STGY4[[#This Row],[SNO]]=0,0,IF(CL$10, IF(STGY4[[#This Row],[INS]]=0, 0, CN128), CN128))</f>
        <v>0</v>
      </c>
      <c r="CL129" s="18">
        <f>STGY4[[#This Row],[INS]]</f>
        <v>0</v>
      </c>
      <c r="CM129" s="18">
        <f>IF(STGY4[[#This Row],[WrL]]="Loss", (STGY4[[#This Row],[INS]]*(1 + CP$8/100)), IF(STGY4[[#This Row],[WrL]]="Won", (0), 0))</f>
        <v>0</v>
      </c>
      <c r="CN129" s="18">
        <f>IF(STGY4[[#This Row],[WrL]]="Loss", (STGY4[[#This Row],[PAM]]+STGY4[[#This Row],[LOS-TEN]]), IF(STGY4[[#This Row],[WrL]]="Won", (STGY4[[#This Row],[INS]]), 0))</f>
        <v>0</v>
      </c>
      <c r="CO129" s="18">
        <f>STGY4[[#This Row],[PAPT]]/2</f>
        <v>0</v>
      </c>
      <c r="CP129" s="43">
        <f>IF(STGY4[[#This Row],[SNO]]=0,0,IF(CL$10, IF(STGY4[[#This Row],[INS-TL]]=0, 0, STGY4[[#This Row],[PFT]]/STGY4[[#This Row],[INS-TL]]%), STGY4[[#This Row],[PFT]]/STGY4[[#This Row],[INS-TL]]%))</f>
        <v>-100</v>
      </c>
      <c r="CS129" s="20"/>
      <c r="CT129" s="21"/>
      <c r="CZ129" s="22"/>
      <c r="DB129" s="42">
        <f t="shared" si="15"/>
        <v>114</v>
      </c>
      <c r="DC129" s="49"/>
      <c r="DD129" s="18">
        <f>IF(STGY5[[#This Row],[SNO]]=0,0,IF(STGY5[[#This Row],[SNO]]=1,DJ$8,IF(DL$10, IF(DP128&gt;=DM$8,0,IF(DP128=0,DJ$8,DO128)), DO128)))</f>
        <v>0</v>
      </c>
      <c r="DE129" s="18" t="str">
        <f>IF(MAIN_STGY[[#This Row],[RSLT]]="","", MAIN_STGY[[#This Row],[RSLT]])</f>
        <v/>
      </c>
      <c r="DF12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2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29" s="18">
        <f>IF(STGY5[[#This Row],[SNO]]=0,0,IF(DL$10, IF(DP128&gt;=DM$8, 0, STGY5[[#This Row],[INS]]+DH128), STGY5[[#This Row],[INS]]+DH128))</f>
        <v>100</v>
      </c>
      <c r="DI129" s="18">
        <f>IF(STGY5[[#This Row],[SNO]]=0,0,IF(DL$10, IF(DP128&gt;=DM$8, 0, DI128+STGY5[[#This Row],[RTN]]), DI128+STGY5[[#This Row],[RTN]]))</f>
        <v>0</v>
      </c>
      <c r="DJ129" s="18">
        <f>STGY5[[#This Row],[RTN-TL]]-STGY5[[#This Row],[INS-TL]]</f>
        <v>-100</v>
      </c>
      <c r="DK129" s="18">
        <f>IF(STGY5[[#This Row],[SNO]]=0,0,IF(DL$10, IF(STGY5[[#This Row],[INS]]=0, 0, DN128), DN128))</f>
        <v>0</v>
      </c>
      <c r="DL129" s="18">
        <f>STGY5[[#This Row],[INS]]</f>
        <v>0</v>
      </c>
      <c r="DM129" s="18">
        <f>IF(STGY5[[#This Row],[WrL]]="Loss", (STGY5[[#This Row],[INS]]*(1 + DP$8/100)), IF(STGY5[[#This Row],[WrL]]="Won", (0), 0))</f>
        <v>0</v>
      </c>
      <c r="DN129" s="18">
        <f>IF(STGY5[[#This Row],[WrL]]="Loss", (STGY5[[#This Row],[PAM]]+STGY5[[#This Row],[LOS-TEN]]), IF(STGY5[[#This Row],[WrL]]="Won", (STGY5[[#This Row],[INS]]), 0))</f>
        <v>0</v>
      </c>
      <c r="DO129" s="18">
        <f>STGY5[[#This Row],[PAPT]]/2</f>
        <v>0</v>
      </c>
      <c r="DP129" s="43">
        <f>IF(STGY5[[#This Row],[SNO]]=0,0,IF(DL$10, IF(STGY5[[#This Row],[INS-TL]]=0, 0, STGY5[[#This Row],[PFT]]/STGY5[[#This Row],[INS-TL]]%), STGY5[[#This Row],[PFT]]/STGY5[[#This Row],[INS-TL]]%))</f>
        <v>-100</v>
      </c>
      <c r="DS129" s="20"/>
      <c r="DT129" s="21"/>
      <c r="DZ129" s="22"/>
      <c r="EB129" s="42">
        <f t="shared" si="16"/>
        <v>114</v>
      </c>
      <c r="EC129" s="49"/>
      <c r="ED129" s="18">
        <f>IF(STGY6[[#This Row],[SNO]]=0,0,IF(STGY6[[#This Row],[SNO]]=1,EJ$8,IF(EL$10, IF(EP128&gt;=EM$8,0,IF(EP128=0,EJ$8,EO128)), EO128)))</f>
        <v>0</v>
      </c>
      <c r="EE129" s="18" t="str">
        <f>IF(MAIN_STGY[[#This Row],[RSLT]]="","", MAIN_STGY[[#This Row],[RSLT]])</f>
        <v/>
      </c>
      <c r="EF12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2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29" s="18">
        <f>IF(STGY6[[#This Row],[SNO]]=0,0,IF(EL$10, IF(EP128&gt;=EM$8, 0, STGY6[[#This Row],[INS]]+EH128), STGY6[[#This Row],[INS]]+EH128))</f>
        <v>100</v>
      </c>
      <c r="EI129" s="18">
        <f>IF(STGY6[[#This Row],[SNO]]=0,0,IF(EL$10, IF(EP128&gt;=EM$8, 0, EI128+STGY6[[#This Row],[RTN]]), EI128+STGY6[[#This Row],[RTN]]))</f>
        <v>0</v>
      </c>
      <c r="EJ129" s="18">
        <f>STGY6[[#This Row],[RTN-TL]]-STGY6[[#This Row],[INS-TL]]</f>
        <v>-100</v>
      </c>
      <c r="EK129" s="18">
        <f>IF(STGY6[[#This Row],[SNO]]=0,0,IF(EL$10, IF(STGY6[[#This Row],[INS]]=0, 0, EN128), EN128))</f>
        <v>0</v>
      </c>
      <c r="EL129" s="18">
        <f>STGY6[[#This Row],[INS]]</f>
        <v>0</v>
      </c>
      <c r="EM129" s="18">
        <f>IF(STGY6[[#This Row],[WrL]]="Loss", (STGY6[[#This Row],[INS]]*(1 + EP$8/100)), IF(STGY6[[#This Row],[WrL]]="Won", (0), 0))</f>
        <v>0</v>
      </c>
      <c r="EN129" s="18">
        <f>IF(STGY6[[#This Row],[WrL]]="Loss", (STGY6[[#This Row],[PAM]]+STGY6[[#This Row],[LOS-TEN]]), IF(STGY6[[#This Row],[WrL]]="Won", (STGY6[[#This Row],[INS]]), 0))</f>
        <v>0</v>
      </c>
      <c r="EO129" s="18">
        <f>STGY6[[#This Row],[PAPT]]/2</f>
        <v>0</v>
      </c>
      <c r="EP129" s="43">
        <f>IF(STGY6[[#This Row],[SNO]]=0,0,IF(EL$10, IF(STGY6[[#This Row],[INS-TL]]=0, 0, STGY6[[#This Row],[PFT]]/STGY6[[#This Row],[INS-TL]]%), STGY6[[#This Row],[PFT]]/STGY6[[#This Row],[INS-TL]]%))</f>
        <v>-100</v>
      </c>
      <c r="ES129" s="20"/>
      <c r="ET129" s="21"/>
      <c r="EZ129" s="22"/>
      <c r="FB129" s="42">
        <f t="shared" si="17"/>
        <v>114</v>
      </c>
      <c r="FC129" s="49"/>
      <c r="FD129" s="18">
        <f>IF(STGY7[[#This Row],[SNO]]=0,0,IF(STGY7[[#This Row],[SNO]]=1,FJ$8,IF(FL$10, IF(FP128&gt;=FM$8,0,IF(FP128=0,FJ$8,FO128)), FO128)))</f>
        <v>0</v>
      </c>
      <c r="FE129" s="18" t="str">
        <f>IF(MAIN_STGY[[#This Row],[RSLT]]="","", MAIN_STGY[[#This Row],[RSLT]])</f>
        <v/>
      </c>
      <c r="FF12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2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29" s="18">
        <f>IF(STGY7[[#This Row],[SNO]]=0,0,IF(FL$10, IF(FP128&gt;=FM$8, 0, STGY7[[#This Row],[INS]]+FH128), STGY7[[#This Row],[INS]]+FH128))</f>
        <v>100</v>
      </c>
      <c r="FI129" s="18">
        <f>IF(STGY7[[#This Row],[SNO]]=0,0,IF(FL$10, IF(FP128&gt;=FM$8, 0, FI128+STGY7[[#This Row],[RTN]]), FI128+STGY7[[#This Row],[RTN]]))</f>
        <v>0</v>
      </c>
      <c r="FJ129" s="18">
        <f>STGY7[[#This Row],[RTN-TL]]-STGY7[[#This Row],[INS-TL]]</f>
        <v>-100</v>
      </c>
      <c r="FK129" s="18">
        <f>IF(STGY7[[#This Row],[SNO]]=0,0,IF(FL$10, IF(STGY7[[#This Row],[INS]]=0, 0, FN128), FN128))</f>
        <v>0</v>
      </c>
      <c r="FL129" s="18">
        <f>STGY7[[#This Row],[INS]]</f>
        <v>0</v>
      </c>
      <c r="FM129" s="18">
        <f>IF(STGY7[[#This Row],[WrL]]="Loss", (STGY7[[#This Row],[INS]]*(1 + FP$8/100)), IF(STGY7[[#This Row],[WrL]]="Won", (0), 0))</f>
        <v>0</v>
      </c>
      <c r="FN129" s="18">
        <f>IF(STGY7[[#This Row],[WrL]]="Loss", (STGY7[[#This Row],[PAM]]+STGY7[[#This Row],[LOS-TEN]]), IF(STGY7[[#This Row],[WrL]]="Won", (STGY7[[#This Row],[INS]]), 0))</f>
        <v>0</v>
      </c>
      <c r="FO129" s="18">
        <f>STGY7[[#This Row],[PAPT]]/2</f>
        <v>0</v>
      </c>
      <c r="FP129" s="43">
        <f>IF(STGY7[[#This Row],[SNO]]=0,0,IF(FL$10, IF(STGY7[[#This Row],[INS-TL]]=0, 0, STGY7[[#This Row],[PFT]]/STGY7[[#This Row],[INS-TL]]%), STGY7[[#This Row],[PFT]]/STGY7[[#This Row],[INS-TL]]%))</f>
        <v>-100</v>
      </c>
      <c r="FS129" s="20"/>
      <c r="FT129" s="21"/>
      <c r="FZ129" s="22"/>
      <c r="GB129" s="42">
        <f t="shared" si="18"/>
        <v>114</v>
      </c>
      <c r="GC129" s="49"/>
      <c r="GD129" s="18">
        <f>IF(STGY8[[#This Row],[SNO]]=0,0,IF(STGY8[[#This Row],[SNO]]=1,GJ$8,IF(GL$10, IF(GP128&gt;=GM$8,0,IF(GP128=0,GJ$8,GO128)), GO128)))</f>
        <v>0</v>
      </c>
      <c r="GE129" s="18" t="str">
        <f>IF(MAIN_STGY[[#This Row],[RSLT]]="","", MAIN_STGY[[#This Row],[RSLT]])</f>
        <v/>
      </c>
      <c r="GF12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2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29" s="18">
        <f>IF(STGY8[[#This Row],[SNO]]=0,0,IF(GL$10, IF(GP128&gt;=GM$8, 0, STGY8[[#This Row],[INS]]+GH128), STGY8[[#This Row],[INS]]+GH128))</f>
        <v>100</v>
      </c>
      <c r="GI129" s="18">
        <f>IF(STGY8[[#This Row],[SNO]]=0,0,IF(GL$10, IF(GP128&gt;=GM$8, 0, GI128+STGY8[[#This Row],[RTN]]), GI128+STGY8[[#This Row],[RTN]]))</f>
        <v>0</v>
      </c>
      <c r="GJ129" s="18">
        <f>STGY8[[#This Row],[RTN-TL]]-STGY8[[#This Row],[INS-TL]]</f>
        <v>-100</v>
      </c>
      <c r="GK129" s="18">
        <f>IF(STGY8[[#This Row],[SNO]]=0,0,IF(GL$10, IF(STGY8[[#This Row],[INS]]=0, 0, GN128), GN128))</f>
        <v>0</v>
      </c>
      <c r="GL129" s="18">
        <f>STGY8[[#This Row],[INS]]</f>
        <v>0</v>
      </c>
      <c r="GM129" s="18">
        <f>IF(STGY8[[#This Row],[WrL]]="Loss", (STGY8[[#This Row],[INS]]*(1 + GP$8/100)), IF(STGY8[[#This Row],[WrL]]="Won", (0), 0))</f>
        <v>0</v>
      </c>
      <c r="GN129" s="18">
        <f>IF(STGY8[[#This Row],[WrL]]="Loss", (STGY8[[#This Row],[PAM]]+STGY8[[#This Row],[LOS-TEN]]), IF(STGY8[[#This Row],[WrL]]="Won", (STGY8[[#This Row],[INS]]), 0))</f>
        <v>0</v>
      </c>
      <c r="GO129" s="18">
        <f>STGY8[[#This Row],[PAPT]]/2</f>
        <v>0</v>
      </c>
      <c r="GP129" s="43">
        <f>IF(STGY8[[#This Row],[SNO]]=0,0,IF(GL$10, IF(STGY8[[#This Row],[INS-TL]]=0, 0, STGY8[[#This Row],[PFT]]/STGY8[[#This Row],[INS-TL]]%), STGY8[[#This Row],[PFT]]/STGY8[[#This Row],[INS-TL]]%))</f>
        <v>-100</v>
      </c>
      <c r="GS129" s="20"/>
      <c r="GT129" s="21"/>
      <c r="GZ129" s="22"/>
      <c r="HB129" s="42">
        <f t="shared" si="19"/>
        <v>114</v>
      </c>
      <c r="HC129" s="49"/>
      <c r="HD129" s="18">
        <f>IF(STGY9[[#This Row],[SNO]]=0,0,IF(STGY9[[#This Row],[SNO]]=1,HJ$8,IF(HL$10, IF(HP128&gt;=HM$8,0,IF(HP128=0,HJ$8,HO128)), HO128)))</f>
        <v>0</v>
      </c>
      <c r="HE129" s="18" t="str">
        <f>IF(MAIN_STGY[[#This Row],[RSLT]]="","", MAIN_STGY[[#This Row],[RSLT]])</f>
        <v/>
      </c>
      <c r="HF12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2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29" s="18">
        <f>IF(STGY9[[#This Row],[SNO]]=0,0,IF(HL$10, IF(HP128&gt;=HM$8, 0, STGY9[[#This Row],[INS]]+HH128), STGY9[[#This Row],[INS]]+HH128))</f>
        <v>100</v>
      </c>
      <c r="HI129" s="18">
        <f>IF(STGY9[[#This Row],[SNO]]=0,0,IF(HL$10, IF(HP128&gt;=HM$8, 0, HI128+STGY9[[#This Row],[RTN]]), HI128+STGY9[[#This Row],[RTN]]))</f>
        <v>0</v>
      </c>
      <c r="HJ129" s="18">
        <f>STGY9[[#This Row],[RTN-TL]]-STGY9[[#This Row],[INS-TL]]</f>
        <v>-100</v>
      </c>
      <c r="HK129" s="18">
        <f>IF(STGY9[[#This Row],[SNO]]=0,0,IF(HL$10, IF(STGY9[[#This Row],[INS]]=0, 0, HN128), HN128))</f>
        <v>0</v>
      </c>
      <c r="HL129" s="18">
        <f>STGY9[[#This Row],[INS]]</f>
        <v>0</v>
      </c>
      <c r="HM129" s="18">
        <f>IF(STGY9[[#This Row],[WrL]]="Loss", (STGY9[[#This Row],[INS]]*(1 + HP$8/100)), IF(STGY9[[#This Row],[WrL]]="Won", (0), 0))</f>
        <v>0</v>
      </c>
      <c r="HN129" s="18">
        <f>IF(STGY9[[#This Row],[WrL]]="Loss", (STGY9[[#This Row],[PAM]]+STGY9[[#This Row],[LOS-TEN]]), IF(STGY9[[#This Row],[WrL]]="Won", (STGY9[[#This Row],[INS]]), 0))</f>
        <v>0</v>
      </c>
      <c r="HO129" s="18">
        <f>STGY9[[#This Row],[PAPT]]/2</f>
        <v>0</v>
      </c>
      <c r="HP129" s="43">
        <f>IF(STGY9[[#This Row],[SNO]]=0,0,IF(HL$10, IF(STGY9[[#This Row],[INS-TL]]=0, 0, STGY9[[#This Row],[PFT]]/STGY9[[#This Row],[INS-TL]]%), STGY9[[#This Row],[PFT]]/STGY9[[#This Row],[INS-TL]]%))</f>
        <v>-100</v>
      </c>
      <c r="HS129" s="20"/>
      <c r="HT129" s="21"/>
      <c r="HZ129" s="22"/>
      <c r="IB129" s="42">
        <f t="shared" si="20"/>
        <v>114</v>
      </c>
      <c r="IC129" s="49"/>
      <c r="ID129" s="18">
        <f>IF(STGY10[[#This Row],[SNO]]=0,0,IF(STGY10[[#This Row],[SNO]]=1,IJ$8,IF(IL$10, IF(IP128&gt;=IM$8,0,IF(IP128=0,IJ$8,IO128)), IO128)))</f>
        <v>0</v>
      </c>
      <c r="IE129" s="18" t="str">
        <f>IF(MAIN_STGY[[#This Row],[RSLT]]="","", MAIN_STGY[[#This Row],[RSLT]])</f>
        <v/>
      </c>
      <c r="IF12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2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29" s="18">
        <f>IF(STGY10[[#This Row],[SNO]]=0,0,IF(IL$10, IF(IP128&gt;=IM$8, 0, STGY10[[#This Row],[INS]]+IH128), STGY10[[#This Row],[INS]]+IH128))</f>
        <v>100</v>
      </c>
      <c r="II129" s="18">
        <f>IF(STGY10[[#This Row],[SNO]]=0,0,IF(IL$10, IF(IP128&gt;=IM$8, 0, II128+STGY10[[#This Row],[RTN]]), II128+STGY10[[#This Row],[RTN]]))</f>
        <v>0</v>
      </c>
      <c r="IJ129" s="18">
        <f>STGY10[[#This Row],[RTN-TL]]-STGY10[[#This Row],[INS-TL]]</f>
        <v>-100</v>
      </c>
      <c r="IK129" s="18">
        <f>IF(STGY10[[#This Row],[SNO]]=0,0,IF(IL$10, IF(STGY10[[#This Row],[INS]]=0, 0, IN128), IN128))</f>
        <v>0</v>
      </c>
      <c r="IL129" s="18">
        <f>STGY10[[#This Row],[INS]]</f>
        <v>0</v>
      </c>
      <c r="IM129" s="18">
        <f>IF(STGY10[[#This Row],[WrL]]="Loss", (STGY10[[#This Row],[INS]]*(1 + IP$8/100)), IF(STGY10[[#This Row],[WrL]]="Won", (0), 0))</f>
        <v>0</v>
      </c>
      <c r="IN129" s="18">
        <f>IF(STGY10[[#This Row],[WrL]]="Loss", (STGY10[[#This Row],[PAM]]+STGY10[[#This Row],[LOS-TEN]]), IF(STGY10[[#This Row],[WrL]]="Won", (STGY10[[#This Row],[INS]]), 0))</f>
        <v>0</v>
      </c>
      <c r="IO129" s="18">
        <f>STGY10[[#This Row],[PAPT]]/2</f>
        <v>0</v>
      </c>
      <c r="IP129" s="43">
        <f>IF(STGY10[[#This Row],[SNO]]=0,0,IF(IL$10, IF(STGY10[[#This Row],[INS-TL]]=0, 0, STGY10[[#This Row],[PFT]]/STGY10[[#This Row],[INS-TL]]%), STGY10[[#This Row],[PFT]]/STGY10[[#This Row],[INS-TL]]%))</f>
        <v>-100</v>
      </c>
      <c r="IS129" s="20"/>
      <c r="IT129" s="21"/>
      <c r="IZ129" s="22"/>
    </row>
    <row r="130" spans="2:260" ht="15.65" x14ac:dyDescent="0.3">
      <c r="B130" s="89">
        <f t="shared" si="21"/>
        <v>115</v>
      </c>
      <c r="C130" s="49"/>
      <c r="D130" s="18">
        <f>IF(MAIN_STGY[[#This Row],[SNO]]=0,0,IF(MAIN_STGY[[#This Row],[SNO]]=1,J$8,IF(L$10, IF(P129&gt;=M$8,0,IF(P129=0,J$8,O129)), O129)))</f>
        <v>0</v>
      </c>
      <c r="E130" s="12"/>
      <c r="F13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0" s="18">
        <f>IF(MAIN_STGY[[#This Row],[SNO]]=0,0,IF(L$10, IF(P129&gt;=M$8, 0, MAIN_STGY[[#This Row],[INS]]+H129), MAIN_STGY[[#This Row],[INS]]+H129))</f>
        <v>100</v>
      </c>
      <c r="I130" s="18">
        <f>IF(MAIN_STGY[[#This Row],[SNO]]=0,0,IF(L$10, IF(P129&gt;=M$8, 0, I129+MAIN_STGY[[#This Row],[RTN]]), I129+MAIN_STGY[[#This Row],[RTN]]))</f>
        <v>0</v>
      </c>
      <c r="J130" s="18">
        <f>MAIN_STGY[[#This Row],[RTN-TL]]-MAIN_STGY[[#This Row],[INS-TL]]</f>
        <v>-100</v>
      </c>
      <c r="K130" s="18">
        <f>IF(MAIN_STGY[[#This Row],[SNO]]=0,0,IF(L$10, IF(MAIN_STGY[[#This Row],[INS]]=0, 0, N129), N129))</f>
        <v>0</v>
      </c>
      <c r="L130" s="18">
        <f>MAIN_STGY[[#This Row],[INS]]</f>
        <v>0</v>
      </c>
      <c r="M130" s="18">
        <f>IF(MAIN_STGY[[#This Row],[WrL]]="Loss", (MAIN_STGY[[#This Row],[INS]]*(1 + P$8/100)), IF(MAIN_STGY[[#This Row],[WrL]]="Won", (0), 0))</f>
        <v>0</v>
      </c>
      <c r="N130" s="18">
        <f>IF(MAIN_STGY[[#This Row],[WrL]]="Loss", (MAIN_STGY[[#This Row],[PAM]]+MAIN_STGY[[#This Row],[LOS-TEN]]), IF(MAIN_STGY[[#This Row],[WrL]]="Won", (MAIN_STGY[[#This Row],[INS]]), 0))</f>
        <v>0</v>
      </c>
      <c r="O130" s="18">
        <f>MAIN_STGY[[#This Row],[PAPT]]/2</f>
        <v>0</v>
      </c>
      <c r="P13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0" s="97" t="str" cm="1">
        <f t="array" ref="R130">IF(BG$4,STGTL3[Strategy Name],"")</f>
        <v>Strategy 03</v>
      </c>
      <c r="S130" s="98" cm="1">
        <f t="array" ref="S130">IF(BG$4,STGTL3[Last Running Bet-on],"")</f>
        <v>0</v>
      </c>
      <c r="T130" s="99" cm="1">
        <f t="array" ref="T130">IF(BG$4,STGTL3[Last Running Value],"")</f>
        <v>100</v>
      </c>
      <c r="U130" s="85"/>
      <c r="V130" s="44"/>
      <c r="W130" s="55"/>
      <c r="X130" s="55"/>
      <c r="Z130" s="22"/>
      <c r="AB130" s="42">
        <f t="shared" si="12"/>
        <v>115</v>
      </c>
      <c r="AC130" s="49"/>
      <c r="AD130" s="18">
        <f>IF(STGY2[[#This Row],[SNO]]=0,0,IF(STGY2[[#This Row],[SNO]]=1,AJ$8,IF(AL$10, IF(AP129&gt;=AM$8,0,IF(AP129=0,AJ$8,AO129)), AO129)))</f>
        <v>0</v>
      </c>
      <c r="AE130" s="18" t="str">
        <f>IF(MAIN_STGY[[#This Row],[RSLT]]="","", MAIN_STGY[[#This Row],[RSLT]])</f>
        <v/>
      </c>
      <c r="AF13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0" s="18">
        <f>IF(STGY2[[#This Row],[SNO]]=0,0,IF(AL$10, IF(AP129&gt;=AM$8, 0, STGY2[[#This Row],[INS]]+AH129), STGY2[[#This Row],[INS]]+AH129))</f>
        <v>100</v>
      </c>
      <c r="AI130" s="18">
        <f>IF(STGY2[[#This Row],[SNO]]=0,0,IF(AL$10, IF(AP129&gt;=AM$8, 0, AI129+STGY2[[#This Row],[RTN]]), AI129+STGY2[[#This Row],[RTN]]))</f>
        <v>0</v>
      </c>
      <c r="AJ130" s="18">
        <f>STGY2[[#This Row],[RTN-TL]]-STGY2[[#This Row],[INS-TL]]</f>
        <v>-100</v>
      </c>
      <c r="AK130" s="18">
        <f>IF(STGY2[[#This Row],[SNO]]=0,0,IF(AL$10, IF(STGY2[[#This Row],[INS]]=0, 0, AN129), AN129))</f>
        <v>0</v>
      </c>
      <c r="AL130" s="18">
        <f>STGY2[[#This Row],[INS]]</f>
        <v>0</v>
      </c>
      <c r="AM130" s="18">
        <f>IF(STGY2[[#This Row],[WrL]]="Loss", (STGY2[[#This Row],[INS]]*(1 + AP$8/100)), IF(STGY2[[#This Row],[WrL]]="Won", (0), 0))</f>
        <v>0</v>
      </c>
      <c r="AN130" s="18">
        <f>IF(STGY2[[#This Row],[WrL]]="Loss", (STGY2[[#This Row],[PAM]]+STGY2[[#This Row],[LOS-TEN]]), IF(STGY2[[#This Row],[WrL]]="Won", (STGY2[[#This Row],[INS]]), 0))</f>
        <v>0</v>
      </c>
      <c r="AO130" s="18">
        <f>STGY2[[#This Row],[PAPT]]/2</f>
        <v>0</v>
      </c>
      <c r="AP130" s="43">
        <f>IF(STGY2[[#This Row],[SNO]]=0,0,IF(AL$10, IF(STGY2[[#This Row],[INS-TL]]=0, 0, STGY2[[#This Row],[PFT]]/STGY2[[#This Row],[INS-TL]]%), STGY2[[#This Row],[PFT]]/STGY2[[#This Row],[INS-TL]]%))</f>
        <v>-100</v>
      </c>
      <c r="AS130" s="20"/>
      <c r="AT130" s="21"/>
      <c r="AZ130" s="22"/>
      <c r="BB130" s="42">
        <f t="shared" si="13"/>
        <v>115</v>
      </c>
      <c r="BC130" s="49"/>
      <c r="BD130" s="18">
        <f>IF(STGY3[[#This Row],[SNO]]=0,0,IF(STGY3[[#This Row],[SNO]]=1,BJ$8,IF(BL$10, IF(BP129&gt;=BM$8,0,IF(BP129=0,BJ$8,BO129)), BO129)))</f>
        <v>0</v>
      </c>
      <c r="BE130" s="18" t="str">
        <f>IF(MAIN_STGY[[#This Row],[RSLT]]="","", MAIN_STGY[[#This Row],[RSLT]])</f>
        <v/>
      </c>
      <c r="BF13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0" s="18">
        <f>IF(STGY3[[#This Row],[SNO]]=0,0,IF(BL$10, IF(BP129&gt;=BM$8, 0, STGY3[[#This Row],[INS]]+BH129), STGY3[[#This Row],[INS]]+BH129))</f>
        <v>100</v>
      </c>
      <c r="BI130" s="18">
        <f>IF(STGY3[[#This Row],[SNO]]=0,0,IF(BL$10, IF(BP129&gt;=BM$8, 0, BI129+STGY3[[#This Row],[RTN]]), BI129+STGY3[[#This Row],[RTN]]))</f>
        <v>0</v>
      </c>
      <c r="BJ130" s="18">
        <f>STGY3[[#This Row],[RTN-TL]]-STGY3[[#This Row],[INS-TL]]</f>
        <v>-100</v>
      </c>
      <c r="BK130" s="18">
        <f>IF(STGY3[[#This Row],[SNO]]=0,0,IF(BL$10, IF(STGY3[[#This Row],[INS]]=0, 0, BN129), BN129))</f>
        <v>0</v>
      </c>
      <c r="BL130" s="18">
        <f>STGY3[[#This Row],[INS]]</f>
        <v>0</v>
      </c>
      <c r="BM130" s="18">
        <f>IF(STGY3[[#This Row],[WrL]]="Loss", (STGY3[[#This Row],[INS]]*(1 + BP$8/100)), IF(STGY3[[#This Row],[WrL]]="Won", (0), 0))</f>
        <v>0</v>
      </c>
      <c r="BN130" s="18">
        <f>IF(STGY3[[#This Row],[WrL]]="Loss", (STGY3[[#This Row],[PAM]]+STGY3[[#This Row],[LOS-TEN]]), IF(STGY3[[#This Row],[WrL]]="Won", (STGY3[[#This Row],[INS]]), 0))</f>
        <v>0</v>
      </c>
      <c r="BO130" s="18">
        <f>STGY3[[#This Row],[PAPT]]/2</f>
        <v>0</v>
      </c>
      <c r="BP130" s="43">
        <f>IF(STGY3[[#This Row],[SNO]]=0,0,IF(BL$10, IF(STGY3[[#This Row],[INS-TL]]=0, 0, STGY3[[#This Row],[PFT]]/STGY3[[#This Row],[INS-TL]]%), STGY3[[#This Row],[PFT]]/STGY3[[#This Row],[INS-TL]]%))</f>
        <v>-100</v>
      </c>
      <c r="BS130" s="20"/>
      <c r="BT130" s="21"/>
      <c r="BZ130" s="22"/>
      <c r="CB130" s="42">
        <f t="shared" si="14"/>
        <v>115</v>
      </c>
      <c r="CC130" s="49"/>
      <c r="CD130" s="18">
        <f>IF(STGY4[[#This Row],[SNO]]=0,0,IF(STGY4[[#This Row],[SNO]]=1,CJ$8,IF(CL$10, IF(CP129&gt;=CM$8,0,IF(CP129=0,CJ$8,CO129)), CO129)))</f>
        <v>0</v>
      </c>
      <c r="CE130" s="18" t="str">
        <f>IF(MAIN_STGY[[#This Row],[RSLT]]="","", MAIN_STGY[[#This Row],[RSLT]])</f>
        <v/>
      </c>
      <c r="CF13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0" s="18">
        <f>IF(STGY4[[#This Row],[SNO]]=0,0,IF(CL$10, IF(CP129&gt;=CM$8, 0, STGY4[[#This Row],[INS]]+CH129), STGY4[[#This Row],[INS]]+CH129))</f>
        <v>100</v>
      </c>
      <c r="CI130" s="18">
        <f>IF(STGY4[[#This Row],[SNO]]=0,0,IF(CL$10, IF(CP129&gt;=CM$8, 0, CI129+STGY4[[#This Row],[RTN]]), CI129+STGY4[[#This Row],[RTN]]))</f>
        <v>0</v>
      </c>
      <c r="CJ130" s="18">
        <f>STGY4[[#This Row],[RTN-TL]]-STGY4[[#This Row],[INS-TL]]</f>
        <v>-100</v>
      </c>
      <c r="CK130" s="18">
        <f>IF(STGY4[[#This Row],[SNO]]=0,0,IF(CL$10, IF(STGY4[[#This Row],[INS]]=0, 0, CN129), CN129))</f>
        <v>0</v>
      </c>
      <c r="CL130" s="18">
        <f>STGY4[[#This Row],[INS]]</f>
        <v>0</v>
      </c>
      <c r="CM130" s="18">
        <f>IF(STGY4[[#This Row],[WrL]]="Loss", (STGY4[[#This Row],[INS]]*(1 + CP$8/100)), IF(STGY4[[#This Row],[WrL]]="Won", (0), 0))</f>
        <v>0</v>
      </c>
      <c r="CN130" s="18">
        <f>IF(STGY4[[#This Row],[WrL]]="Loss", (STGY4[[#This Row],[PAM]]+STGY4[[#This Row],[LOS-TEN]]), IF(STGY4[[#This Row],[WrL]]="Won", (STGY4[[#This Row],[INS]]), 0))</f>
        <v>0</v>
      </c>
      <c r="CO130" s="18">
        <f>STGY4[[#This Row],[PAPT]]/2</f>
        <v>0</v>
      </c>
      <c r="CP130" s="43">
        <f>IF(STGY4[[#This Row],[SNO]]=0,0,IF(CL$10, IF(STGY4[[#This Row],[INS-TL]]=0, 0, STGY4[[#This Row],[PFT]]/STGY4[[#This Row],[INS-TL]]%), STGY4[[#This Row],[PFT]]/STGY4[[#This Row],[INS-TL]]%))</f>
        <v>-100</v>
      </c>
      <c r="CS130" s="20"/>
      <c r="CT130" s="21"/>
      <c r="CZ130" s="22"/>
      <c r="DB130" s="42">
        <f t="shared" si="15"/>
        <v>115</v>
      </c>
      <c r="DC130" s="49"/>
      <c r="DD130" s="18">
        <f>IF(STGY5[[#This Row],[SNO]]=0,0,IF(STGY5[[#This Row],[SNO]]=1,DJ$8,IF(DL$10, IF(DP129&gt;=DM$8,0,IF(DP129=0,DJ$8,DO129)), DO129)))</f>
        <v>0</v>
      </c>
      <c r="DE130" s="18" t="str">
        <f>IF(MAIN_STGY[[#This Row],[RSLT]]="","", MAIN_STGY[[#This Row],[RSLT]])</f>
        <v/>
      </c>
      <c r="DF13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0" s="18">
        <f>IF(STGY5[[#This Row],[SNO]]=0,0,IF(DL$10, IF(DP129&gt;=DM$8, 0, STGY5[[#This Row],[INS]]+DH129), STGY5[[#This Row],[INS]]+DH129))</f>
        <v>100</v>
      </c>
      <c r="DI130" s="18">
        <f>IF(STGY5[[#This Row],[SNO]]=0,0,IF(DL$10, IF(DP129&gt;=DM$8, 0, DI129+STGY5[[#This Row],[RTN]]), DI129+STGY5[[#This Row],[RTN]]))</f>
        <v>0</v>
      </c>
      <c r="DJ130" s="18">
        <f>STGY5[[#This Row],[RTN-TL]]-STGY5[[#This Row],[INS-TL]]</f>
        <v>-100</v>
      </c>
      <c r="DK130" s="18">
        <f>IF(STGY5[[#This Row],[SNO]]=0,0,IF(DL$10, IF(STGY5[[#This Row],[INS]]=0, 0, DN129), DN129))</f>
        <v>0</v>
      </c>
      <c r="DL130" s="18">
        <f>STGY5[[#This Row],[INS]]</f>
        <v>0</v>
      </c>
      <c r="DM130" s="18">
        <f>IF(STGY5[[#This Row],[WrL]]="Loss", (STGY5[[#This Row],[INS]]*(1 + DP$8/100)), IF(STGY5[[#This Row],[WrL]]="Won", (0), 0))</f>
        <v>0</v>
      </c>
      <c r="DN130" s="18">
        <f>IF(STGY5[[#This Row],[WrL]]="Loss", (STGY5[[#This Row],[PAM]]+STGY5[[#This Row],[LOS-TEN]]), IF(STGY5[[#This Row],[WrL]]="Won", (STGY5[[#This Row],[INS]]), 0))</f>
        <v>0</v>
      </c>
      <c r="DO130" s="18">
        <f>STGY5[[#This Row],[PAPT]]/2</f>
        <v>0</v>
      </c>
      <c r="DP130" s="43">
        <f>IF(STGY5[[#This Row],[SNO]]=0,0,IF(DL$10, IF(STGY5[[#This Row],[INS-TL]]=0, 0, STGY5[[#This Row],[PFT]]/STGY5[[#This Row],[INS-TL]]%), STGY5[[#This Row],[PFT]]/STGY5[[#This Row],[INS-TL]]%))</f>
        <v>-100</v>
      </c>
      <c r="DS130" s="20"/>
      <c r="DT130" s="21"/>
      <c r="DZ130" s="22"/>
      <c r="EB130" s="42">
        <f t="shared" si="16"/>
        <v>115</v>
      </c>
      <c r="EC130" s="49"/>
      <c r="ED130" s="18">
        <f>IF(STGY6[[#This Row],[SNO]]=0,0,IF(STGY6[[#This Row],[SNO]]=1,EJ$8,IF(EL$10, IF(EP129&gt;=EM$8,0,IF(EP129=0,EJ$8,EO129)), EO129)))</f>
        <v>0</v>
      </c>
      <c r="EE130" s="18" t="str">
        <f>IF(MAIN_STGY[[#This Row],[RSLT]]="","", MAIN_STGY[[#This Row],[RSLT]])</f>
        <v/>
      </c>
      <c r="EF13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0" s="18">
        <f>IF(STGY6[[#This Row],[SNO]]=0,0,IF(EL$10, IF(EP129&gt;=EM$8, 0, STGY6[[#This Row],[INS]]+EH129), STGY6[[#This Row],[INS]]+EH129))</f>
        <v>100</v>
      </c>
      <c r="EI130" s="18">
        <f>IF(STGY6[[#This Row],[SNO]]=0,0,IF(EL$10, IF(EP129&gt;=EM$8, 0, EI129+STGY6[[#This Row],[RTN]]), EI129+STGY6[[#This Row],[RTN]]))</f>
        <v>0</v>
      </c>
      <c r="EJ130" s="18">
        <f>STGY6[[#This Row],[RTN-TL]]-STGY6[[#This Row],[INS-TL]]</f>
        <v>-100</v>
      </c>
      <c r="EK130" s="18">
        <f>IF(STGY6[[#This Row],[SNO]]=0,0,IF(EL$10, IF(STGY6[[#This Row],[INS]]=0, 0, EN129), EN129))</f>
        <v>0</v>
      </c>
      <c r="EL130" s="18">
        <f>STGY6[[#This Row],[INS]]</f>
        <v>0</v>
      </c>
      <c r="EM130" s="18">
        <f>IF(STGY6[[#This Row],[WrL]]="Loss", (STGY6[[#This Row],[INS]]*(1 + EP$8/100)), IF(STGY6[[#This Row],[WrL]]="Won", (0), 0))</f>
        <v>0</v>
      </c>
      <c r="EN130" s="18">
        <f>IF(STGY6[[#This Row],[WrL]]="Loss", (STGY6[[#This Row],[PAM]]+STGY6[[#This Row],[LOS-TEN]]), IF(STGY6[[#This Row],[WrL]]="Won", (STGY6[[#This Row],[INS]]), 0))</f>
        <v>0</v>
      </c>
      <c r="EO130" s="18">
        <f>STGY6[[#This Row],[PAPT]]/2</f>
        <v>0</v>
      </c>
      <c r="EP130" s="43">
        <f>IF(STGY6[[#This Row],[SNO]]=0,0,IF(EL$10, IF(STGY6[[#This Row],[INS-TL]]=0, 0, STGY6[[#This Row],[PFT]]/STGY6[[#This Row],[INS-TL]]%), STGY6[[#This Row],[PFT]]/STGY6[[#This Row],[INS-TL]]%))</f>
        <v>-100</v>
      </c>
      <c r="ES130" s="20"/>
      <c r="ET130" s="21"/>
      <c r="EZ130" s="22"/>
      <c r="FB130" s="42">
        <f t="shared" si="17"/>
        <v>115</v>
      </c>
      <c r="FC130" s="49"/>
      <c r="FD130" s="18">
        <f>IF(STGY7[[#This Row],[SNO]]=0,0,IF(STGY7[[#This Row],[SNO]]=1,FJ$8,IF(FL$10, IF(FP129&gt;=FM$8,0,IF(FP129=0,FJ$8,FO129)), FO129)))</f>
        <v>0</v>
      </c>
      <c r="FE130" s="18" t="str">
        <f>IF(MAIN_STGY[[#This Row],[RSLT]]="","", MAIN_STGY[[#This Row],[RSLT]])</f>
        <v/>
      </c>
      <c r="FF13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0" s="18">
        <f>IF(STGY7[[#This Row],[SNO]]=0,0,IF(FL$10, IF(FP129&gt;=FM$8, 0, STGY7[[#This Row],[INS]]+FH129), STGY7[[#This Row],[INS]]+FH129))</f>
        <v>100</v>
      </c>
      <c r="FI130" s="18">
        <f>IF(STGY7[[#This Row],[SNO]]=0,0,IF(FL$10, IF(FP129&gt;=FM$8, 0, FI129+STGY7[[#This Row],[RTN]]), FI129+STGY7[[#This Row],[RTN]]))</f>
        <v>0</v>
      </c>
      <c r="FJ130" s="18">
        <f>STGY7[[#This Row],[RTN-TL]]-STGY7[[#This Row],[INS-TL]]</f>
        <v>-100</v>
      </c>
      <c r="FK130" s="18">
        <f>IF(STGY7[[#This Row],[SNO]]=0,0,IF(FL$10, IF(STGY7[[#This Row],[INS]]=0, 0, FN129), FN129))</f>
        <v>0</v>
      </c>
      <c r="FL130" s="18">
        <f>STGY7[[#This Row],[INS]]</f>
        <v>0</v>
      </c>
      <c r="FM130" s="18">
        <f>IF(STGY7[[#This Row],[WrL]]="Loss", (STGY7[[#This Row],[INS]]*(1 + FP$8/100)), IF(STGY7[[#This Row],[WrL]]="Won", (0), 0))</f>
        <v>0</v>
      </c>
      <c r="FN130" s="18">
        <f>IF(STGY7[[#This Row],[WrL]]="Loss", (STGY7[[#This Row],[PAM]]+STGY7[[#This Row],[LOS-TEN]]), IF(STGY7[[#This Row],[WrL]]="Won", (STGY7[[#This Row],[INS]]), 0))</f>
        <v>0</v>
      </c>
      <c r="FO130" s="18">
        <f>STGY7[[#This Row],[PAPT]]/2</f>
        <v>0</v>
      </c>
      <c r="FP130" s="43">
        <f>IF(STGY7[[#This Row],[SNO]]=0,0,IF(FL$10, IF(STGY7[[#This Row],[INS-TL]]=0, 0, STGY7[[#This Row],[PFT]]/STGY7[[#This Row],[INS-TL]]%), STGY7[[#This Row],[PFT]]/STGY7[[#This Row],[INS-TL]]%))</f>
        <v>-100</v>
      </c>
      <c r="FS130" s="20"/>
      <c r="FT130" s="21"/>
      <c r="FZ130" s="22"/>
      <c r="GB130" s="42">
        <f t="shared" si="18"/>
        <v>115</v>
      </c>
      <c r="GC130" s="49"/>
      <c r="GD130" s="18">
        <f>IF(STGY8[[#This Row],[SNO]]=0,0,IF(STGY8[[#This Row],[SNO]]=1,GJ$8,IF(GL$10, IF(GP129&gt;=GM$8,0,IF(GP129=0,GJ$8,GO129)), GO129)))</f>
        <v>0</v>
      </c>
      <c r="GE130" s="18" t="str">
        <f>IF(MAIN_STGY[[#This Row],[RSLT]]="","", MAIN_STGY[[#This Row],[RSLT]])</f>
        <v/>
      </c>
      <c r="GF13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0" s="18">
        <f>IF(STGY8[[#This Row],[SNO]]=0,0,IF(GL$10, IF(GP129&gt;=GM$8, 0, STGY8[[#This Row],[INS]]+GH129), STGY8[[#This Row],[INS]]+GH129))</f>
        <v>100</v>
      </c>
      <c r="GI130" s="18">
        <f>IF(STGY8[[#This Row],[SNO]]=0,0,IF(GL$10, IF(GP129&gt;=GM$8, 0, GI129+STGY8[[#This Row],[RTN]]), GI129+STGY8[[#This Row],[RTN]]))</f>
        <v>0</v>
      </c>
      <c r="GJ130" s="18">
        <f>STGY8[[#This Row],[RTN-TL]]-STGY8[[#This Row],[INS-TL]]</f>
        <v>-100</v>
      </c>
      <c r="GK130" s="18">
        <f>IF(STGY8[[#This Row],[SNO]]=0,0,IF(GL$10, IF(STGY8[[#This Row],[INS]]=0, 0, GN129), GN129))</f>
        <v>0</v>
      </c>
      <c r="GL130" s="18">
        <f>STGY8[[#This Row],[INS]]</f>
        <v>0</v>
      </c>
      <c r="GM130" s="18">
        <f>IF(STGY8[[#This Row],[WrL]]="Loss", (STGY8[[#This Row],[INS]]*(1 + GP$8/100)), IF(STGY8[[#This Row],[WrL]]="Won", (0), 0))</f>
        <v>0</v>
      </c>
      <c r="GN130" s="18">
        <f>IF(STGY8[[#This Row],[WrL]]="Loss", (STGY8[[#This Row],[PAM]]+STGY8[[#This Row],[LOS-TEN]]), IF(STGY8[[#This Row],[WrL]]="Won", (STGY8[[#This Row],[INS]]), 0))</f>
        <v>0</v>
      </c>
      <c r="GO130" s="18">
        <f>STGY8[[#This Row],[PAPT]]/2</f>
        <v>0</v>
      </c>
      <c r="GP130" s="43">
        <f>IF(STGY8[[#This Row],[SNO]]=0,0,IF(GL$10, IF(STGY8[[#This Row],[INS-TL]]=0, 0, STGY8[[#This Row],[PFT]]/STGY8[[#This Row],[INS-TL]]%), STGY8[[#This Row],[PFT]]/STGY8[[#This Row],[INS-TL]]%))</f>
        <v>-100</v>
      </c>
      <c r="GS130" s="20"/>
      <c r="GT130" s="21"/>
      <c r="GZ130" s="22"/>
      <c r="HB130" s="42">
        <f t="shared" si="19"/>
        <v>115</v>
      </c>
      <c r="HC130" s="49"/>
      <c r="HD130" s="18">
        <f>IF(STGY9[[#This Row],[SNO]]=0,0,IF(STGY9[[#This Row],[SNO]]=1,HJ$8,IF(HL$10, IF(HP129&gt;=HM$8,0,IF(HP129=0,HJ$8,HO129)), HO129)))</f>
        <v>0</v>
      </c>
      <c r="HE130" s="18" t="str">
        <f>IF(MAIN_STGY[[#This Row],[RSLT]]="","", MAIN_STGY[[#This Row],[RSLT]])</f>
        <v/>
      </c>
      <c r="HF13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0" s="18">
        <f>IF(STGY9[[#This Row],[SNO]]=0,0,IF(HL$10, IF(HP129&gt;=HM$8, 0, STGY9[[#This Row],[INS]]+HH129), STGY9[[#This Row],[INS]]+HH129))</f>
        <v>100</v>
      </c>
      <c r="HI130" s="18">
        <f>IF(STGY9[[#This Row],[SNO]]=0,0,IF(HL$10, IF(HP129&gt;=HM$8, 0, HI129+STGY9[[#This Row],[RTN]]), HI129+STGY9[[#This Row],[RTN]]))</f>
        <v>0</v>
      </c>
      <c r="HJ130" s="18">
        <f>STGY9[[#This Row],[RTN-TL]]-STGY9[[#This Row],[INS-TL]]</f>
        <v>-100</v>
      </c>
      <c r="HK130" s="18">
        <f>IF(STGY9[[#This Row],[SNO]]=0,0,IF(HL$10, IF(STGY9[[#This Row],[INS]]=0, 0, HN129), HN129))</f>
        <v>0</v>
      </c>
      <c r="HL130" s="18">
        <f>STGY9[[#This Row],[INS]]</f>
        <v>0</v>
      </c>
      <c r="HM130" s="18">
        <f>IF(STGY9[[#This Row],[WrL]]="Loss", (STGY9[[#This Row],[INS]]*(1 + HP$8/100)), IF(STGY9[[#This Row],[WrL]]="Won", (0), 0))</f>
        <v>0</v>
      </c>
      <c r="HN130" s="18">
        <f>IF(STGY9[[#This Row],[WrL]]="Loss", (STGY9[[#This Row],[PAM]]+STGY9[[#This Row],[LOS-TEN]]), IF(STGY9[[#This Row],[WrL]]="Won", (STGY9[[#This Row],[INS]]), 0))</f>
        <v>0</v>
      </c>
      <c r="HO130" s="18">
        <f>STGY9[[#This Row],[PAPT]]/2</f>
        <v>0</v>
      </c>
      <c r="HP130" s="43">
        <f>IF(STGY9[[#This Row],[SNO]]=0,0,IF(HL$10, IF(STGY9[[#This Row],[INS-TL]]=0, 0, STGY9[[#This Row],[PFT]]/STGY9[[#This Row],[INS-TL]]%), STGY9[[#This Row],[PFT]]/STGY9[[#This Row],[INS-TL]]%))</f>
        <v>-100</v>
      </c>
      <c r="HS130" s="20"/>
      <c r="HT130" s="21"/>
      <c r="HZ130" s="22"/>
      <c r="IB130" s="42">
        <f t="shared" si="20"/>
        <v>115</v>
      </c>
      <c r="IC130" s="49"/>
      <c r="ID130" s="18">
        <f>IF(STGY10[[#This Row],[SNO]]=0,0,IF(STGY10[[#This Row],[SNO]]=1,IJ$8,IF(IL$10, IF(IP129&gt;=IM$8,0,IF(IP129=0,IJ$8,IO129)), IO129)))</f>
        <v>0</v>
      </c>
      <c r="IE130" s="18" t="str">
        <f>IF(MAIN_STGY[[#This Row],[RSLT]]="","", MAIN_STGY[[#This Row],[RSLT]])</f>
        <v/>
      </c>
      <c r="IF13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0" s="18">
        <f>IF(STGY10[[#This Row],[SNO]]=0,0,IF(IL$10, IF(IP129&gt;=IM$8, 0, STGY10[[#This Row],[INS]]+IH129), STGY10[[#This Row],[INS]]+IH129))</f>
        <v>100</v>
      </c>
      <c r="II130" s="18">
        <f>IF(STGY10[[#This Row],[SNO]]=0,0,IF(IL$10, IF(IP129&gt;=IM$8, 0, II129+STGY10[[#This Row],[RTN]]), II129+STGY10[[#This Row],[RTN]]))</f>
        <v>0</v>
      </c>
      <c r="IJ130" s="18">
        <f>STGY10[[#This Row],[RTN-TL]]-STGY10[[#This Row],[INS-TL]]</f>
        <v>-100</v>
      </c>
      <c r="IK130" s="18">
        <f>IF(STGY10[[#This Row],[SNO]]=0,0,IF(IL$10, IF(STGY10[[#This Row],[INS]]=0, 0, IN129), IN129))</f>
        <v>0</v>
      </c>
      <c r="IL130" s="18">
        <f>STGY10[[#This Row],[INS]]</f>
        <v>0</v>
      </c>
      <c r="IM130" s="18">
        <f>IF(STGY10[[#This Row],[WrL]]="Loss", (STGY10[[#This Row],[INS]]*(1 + IP$8/100)), IF(STGY10[[#This Row],[WrL]]="Won", (0), 0))</f>
        <v>0</v>
      </c>
      <c r="IN130" s="18">
        <f>IF(STGY10[[#This Row],[WrL]]="Loss", (STGY10[[#This Row],[PAM]]+STGY10[[#This Row],[LOS-TEN]]), IF(STGY10[[#This Row],[WrL]]="Won", (STGY10[[#This Row],[INS]]), 0))</f>
        <v>0</v>
      </c>
      <c r="IO130" s="18">
        <f>STGY10[[#This Row],[PAPT]]/2</f>
        <v>0</v>
      </c>
      <c r="IP130" s="43">
        <f>IF(STGY10[[#This Row],[SNO]]=0,0,IF(IL$10, IF(STGY10[[#This Row],[INS-TL]]=0, 0, STGY10[[#This Row],[PFT]]/STGY10[[#This Row],[INS-TL]]%), STGY10[[#This Row],[PFT]]/STGY10[[#This Row],[INS-TL]]%))</f>
        <v>-100</v>
      </c>
      <c r="IS130" s="20"/>
      <c r="IT130" s="21"/>
      <c r="IZ130" s="22"/>
    </row>
    <row r="131" spans="2:260" ht="15.65" x14ac:dyDescent="0.3">
      <c r="B131" s="89">
        <f t="shared" si="21"/>
        <v>116</v>
      </c>
      <c r="C131" s="49"/>
      <c r="D131" s="18">
        <f>IF(MAIN_STGY[[#This Row],[SNO]]=0,0,IF(MAIN_STGY[[#This Row],[SNO]]=1,J$8,IF(L$10, IF(P130&gt;=M$8,0,IF(P130=0,J$8,O130)), O130)))</f>
        <v>0</v>
      </c>
      <c r="E131" s="12"/>
      <c r="F13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1" s="18">
        <f>IF(MAIN_STGY[[#This Row],[SNO]]=0,0,IF(L$10, IF(P130&gt;=M$8, 0, MAIN_STGY[[#This Row],[INS]]+H130), MAIN_STGY[[#This Row],[INS]]+H130))</f>
        <v>100</v>
      </c>
      <c r="I131" s="18">
        <f>IF(MAIN_STGY[[#This Row],[SNO]]=0,0,IF(L$10, IF(P130&gt;=M$8, 0, I130+MAIN_STGY[[#This Row],[RTN]]), I130+MAIN_STGY[[#This Row],[RTN]]))</f>
        <v>0</v>
      </c>
      <c r="J131" s="18">
        <f>MAIN_STGY[[#This Row],[RTN-TL]]-MAIN_STGY[[#This Row],[INS-TL]]</f>
        <v>-100</v>
      </c>
      <c r="K131" s="18">
        <f>IF(MAIN_STGY[[#This Row],[SNO]]=0,0,IF(L$10, IF(MAIN_STGY[[#This Row],[INS]]=0, 0, N130), N130))</f>
        <v>0</v>
      </c>
      <c r="L131" s="18">
        <f>MAIN_STGY[[#This Row],[INS]]</f>
        <v>0</v>
      </c>
      <c r="M131" s="18">
        <f>IF(MAIN_STGY[[#This Row],[WrL]]="Loss", (MAIN_STGY[[#This Row],[INS]]*(1 + P$8/100)), IF(MAIN_STGY[[#This Row],[WrL]]="Won", (0), 0))</f>
        <v>0</v>
      </c>
      <c r="N131" s="18">
        <f>IF(MAIN_STGY[[#This Row],[WrL]]="Loss", (MAIN_STGY[[#This Row],[PAM]]+MAIN_STGY[[#This Row],[LOS-TEN]]), IF(MAIN_STGY[[#This Row],[WrL]]="Won", (MAIN_STGY[[#This Row],[INS]]), 0))</f>
        <v>0</v>
      </c>
      <c r="O131" s="18">
        <f>MAIN_STGY[[#This Row],[PAPT]]/2</f>
        <v>0</v>
      </c>
      <c r="P13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1" s="97" t="str" cm="1">
        <f t="array" ref="R131">IF(CG$4,STGTL4[Strategy Name],"")</f>
        <v>Strategy 04</v>
      </c>
      <c r="S131" s="98" cm="1">
        <f t="array" ref="S131">IF(CG$4,STGTL4[Last Running Bet-on],"")</f>
        <v>0</v>
      </c>
      <c r="T131" s="99" cm="1">
        <f t="array" ref="T131">IF(CG$4,STGTL4[Last Running Value],"")</f>
        <v>100</v>
      </c>
      <c r="U131" s="85"/>
      <c r="V131" s="44"/>
      <c r="W131" s="55"/>
      <c r="X131" s="55"/>
      <c r="Z131" s="22"/>
      <c r="AB131" s="42">
        <f t="shared" si="12"/>
        <v>116</v>
      </c>
      <c r="AC131" s="49"/>
      <c r="AD131" s="18">
        <f>IF(STGY2[[#This Row],[SNO]]=0,0,IF(STGY2[[#This Row],[SNO]]=1,AJ$8,IF(AL$10, IF(AP130&gt;=AM$8,0,IF(AP130=0,AJ$8,AO130)), AO130)))</f>
        <v>0</v>
      </c>
      <c r="AE131" s="18" t="str">
        <f>IF(MAIN_STGY[[#This Row],[RSLT]]="","", MAIN_STGY[[#This Row],[RSLT]])</f>
        <v/>
      </c>
      <c r="AF13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1" s="18">
        <f>IF(STGY2[[#This Row],[SNO]]=0,0,IF(AL$10, IF(AP130&gt;=AM$8, 0, STGY2[[#This Row],[INS]]+AH130), STGY2[[#This Row],[INS]]+AH130))</f>
        <v>100</v>
      </c>
      <c r="AI131" s="18">
        <f>IF(STGY2[[#This Row],[SNO]]=0,0,IF(AL$10, IF(AP130&gt;=AM$8, 0, AI130+STGY2[[#This Row],[RTN]]), AI130+STGY2[[#This Row],[RTN]]))</f>
        <v>0</v>
      </c>
      <c r="AJ131" s="18">
        <f>STGY2[[#This Row],[RTN-TL]]-STGY2[[#This Row],[INS-TL]]</f>
        <v>-100</v>
      </c>
      <c r="AK131" s="18">
        <f>IF(STGY2[[#This Row],[SNO]]=0,0,IF(AL$10, IF(STGY2[[#This Row],[INS]]=0, 0, AN130), AN130))</f>
        <v>0</v>
      </c>
      <c r="AL131" s="18">
        <f>STGY2[[#This Row],[INS]]</f>
        <v>0</v>
      </c>
      <c r="AM131" s="18">
        <f>IF(STGY2[[#This Row],[WrL]]="Loss", (STGY2[[#This Row],[INS]]*(1 + AP$8/100)), IF(STGY2[[#This Row],[WrL]]="Won", (0), 0))</f>
        <v>0</v>
      </c>
      <c r="AN131" s="18">
        <f>IF(STGY2[[#This Row],[WrL]]="Loss", (STGY2[[#This Row],[PAM]]+STGY2[[#This Row],[LOS-TEN]]), IF(STGY2[[#This Row],[WrL]]="Won", (STGY2[[#This Row],[INS]]), 0))</f>
        <v>0</v>
      </c>
      <c r="AO131" s="18">
        <f>STGY2[[#This Row],[PAPT]]/2</f>
        <v>0</v>
      </c>
      <c r="AP131" s="43">
        <f>IF(STGY2[[#This Row],[SNO]]=0,0,IF(AL$10, IF(STGY2[[#This Row],[INS-TL]]=0, 0, STGY2[[#This Row],[PFT]]/STGY2[[#This Row],[INS-TL]]%), STGY2[[#This Row],[PFT]]/STGY2[[#This Row],[INS-TL]]%))</f>
        <v>-100</v>
      </c>
      <c r="AS131" s="20"/>
      <c r="AT131" s="21"/>
      <c r="AZ131" s="22"/>
      <c r="BB131" s="42">
        <f t="shared" si="13"/>
        <v>116</v>
      </c>
      <c r="BC131" s="49"/>
      <c r="BD131" s="18">
        <f>IF(STGY3[[#This Row],[SNO]]=0,0,IF(STGY3[[#This Row],[SNO]]=1,BJ$8,IF(BL$10, IF(BP130&gt;=BM$8,0,IF(BP130=0,BJ$8,BO130)), BO130)))</f>
        <v>0</v>
      </c>
      <c r="BE131" s="18" t="str">
        <f>IF(MAIN_STGY[[#This Row],[RSLT]]="","", MAIN_STGY[[#This Row],[RSLT]])</f>
        <v/>
      </c>
      <c r="BF13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1" s="18">
        <f>IF(STGY3[[#This Row],[SNO]]=0,0,IF(BL$10, IF(BP130&gt;=BM$8, 0, STGY3[[#This Row],[INS]]+BH130), STGY3[[#This Row],[INS]]+BH130))</f>
        <v>100</v>
      </c>
      <c r="BI131" s="18">
        <f>IF(STGY3[[#This Row],[SNO]]=0,0,IF(BL$10, IF(BP130&gt;=BM$8, 0, BI130+STGY3[[#This Row],[RTN]]), BI130+STGY3[[#This Row],[RTN]]))</f>
        <v>0</v>
      </c>
      <c r="BJ131" s="18">
        <f>STGY3[[#This Row],[RTN-TL]]-STGY3[[#This Row],[INS-TL]]</f>
        <v>-100</v>
      </c>
      <c r="BK131" s="18">
        <f>IF(STGY3[[#This Row],[SNO]]=0,0,IF(BL$10, IF(STGY3[[#This Row],[INS]]=0, 0, BN130), BN130))</f>
        <v>0</v>
      </c>
      <c r="BL131" s="18">
        <f>STGY3[[#This Row],[INS]]</f>
        <v>0</v>
      </c>
      <c r="BM131" s="18">
        <f>IF(STGY3[[#This Row],[WrL]]="Loss", (STGY3[[#This Row],[INS]]*(1 + BP$8/100)), IF(STGY3[[#This Row],[WrL]]="Won", (0), 0))</f>
        <v>0</v>
      </c>
      <c r="BN131" s="18">
        <f>IF(STGY3[[#This Row],[WrL]]="Loss", (STGY3[[#This Row],[PAM]]+STGY3[[#This Row],[LOS-TEN]]), IF(STGY3[[#This Row],[WrL]]="Won", (STGY3[[#This Row],[INS]]), 0))</f>
        <v>0</v>
      </c>
      <c r="BO131" s="18">
        <f>STGY3[[#This Row],[PAPT]]/2</f>
        <v>0</v>
      </c>
      <c r="BP131" s="43">
        <f>IF(STGY3[[#This Row],[SNO]]=0,0,IF(BL$10, IF(STGY3[[#This Row],[INS-TL]]=0, 0, STGY3[[#This Row],[PFT]]/STGY3[[#This Row],[INS-TL]]%), STGY3[[#This Row],[PFT]]/STGY3[[#This Row],[INS-TL]]%))</f>
        <v>-100</v>
      </c>
      <c r="BS131" s="20"/>
      <c r="BT131" s="21"/>
      <c r="BZ131" s="22"/>
      <c r="CB131" s="42">
        <f t="shared" si="14"/>
        <v>116</v>
      </c>
      <c r="CC131" s="49"/>
      <c r="CD131" s="18">
        <f>IF(STGY4[[#This Row],[SNO]]=0,0,IF(STGY4[[#This Row],[SNO]]=1,CJ$8,IF(CL$10, IF(CP130&gt;=CM$8,0,IF(CP130=0,CJ$8,CO130)), CO130)))</f>
        <v>0</v>
      </c>
      <c r="CE131" s="18" t="str">
        <f>IF(MAIN_STGY[[#This Row],[RSLT]]="","", MAIN_STGY[[#This Row],[RSLT]])</f>
        <v/>
      </c>
      <c r="CF13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1" s="18">
        <f>IF(STGY4[[#This Row],[SNO]]=0,0,IF(CL$10, IF(CP130&gt;=CM$8, 0, STGY4[[#This Row],[INS]]+CH130), STGY4[[#This Row],[INS]]+CH130))</f>
        <v>100</v>
      </c>
      <c r="CI131" s="18">
        <f>IF(STGY4[[#This Row],[SNO]]=0,0,IF(CL$10, IF(CP130&gt;=CM$8, 0, CI130+STGY4[[#This Row],[RTN]]), CI130+STGY4[[#This Row],[RTN]]))</f>
        <v>0</v>
      </c>
      <c r="CJ131" s="18">
        <f>STGY4[[#This Row],[RTN-TL]]-STGY4[[#This Row],[INS-TL]]</f>
        <v>-100</v>
      </c>
      <c r="CK131" s="18">
        <f>IF(STGY4[[#This Row],[SNO]]=0,0,IF(CL$10, IF(STGY4[[#This Row],[INS]]=0, 0, CN130), CN130))</f>
        <v>0</v>
      </c>
      <c r="CL131" s="18">
        <f>STGY4[[#This Row],[INS]]</f>
        <v>0</v>
      </c>
      <c r="CM131" s="18">
        <f>IF(STGY4[[#This Row],[WrL]]="Loss", (STGY4[[#This Row],[INS]]*(1 + CP$8/100)), IF(STGY4[[#This Row],[WrL]]="Won", (0), 0))</f>
        <v>0</v>
      </c>
      <c r="CN131" s="18">
        <f>IF(STGY4[[#This Row],[WrL]]="Loss", (STGY4[[#This Row],[PAM]]+STGY4[[#This Row],[LOS-TEN]]), IF(STGY4[[#This Row],[WrL]]="Won", (STGY4[[#This Row],[INS]]), 0))</f>
        <v>0</v>
      </c>
      <c r="CO131" s="18">
        <f>STGY4[[#This Row],[PAPT]]/2</f>
        <v>0</v>
      </c>
      <c r="CP131" s="43">
        <f>IF(STGY4[[#This Row],[SNO]]=0,0,IF(CL$10, IF(STGY4[[#This Row],[INS-TL]]=0, 0, STGY4[[#This Row],[PFT]]/STGY4[[#This Row],[INS-TL]]%), STGY4[[#This Row],[PFT]]/STGY4[[#This Row],[INS-TL]]%))</f>
        <v>-100</v>
      </c>
      <c r="CS131" s="20"/>
      <c r="CT131" s="21"/>
      <c r="CZ131" s="22"/>
      <c r="DB131" s="42">
        <f t="shared" si="15"/>
        <v>116</v>
      </c>
      <c r="DC131" s="49"/>
      <c r="DD131" s="18">
        <f>IF(STGY5[[#This Row],[SNO]]=0,0,IF(STGY5[[#This Row],[SNO]]=1,DJ$8,IF(DL$10, IF(DP130&gt;=DM$8,0,IF(DP130=0,DJ$8,DO130)), DO130)))</f>
        <v>0</v>
      </c>
      <c r="DE131" s="18" t="str">
        <f>IF(MAIN_STGY[[#This Row],[RSLT]]="","", MAIN_STGY[[#This Row],[RSLT]])</f>
        <v/>
      </c>
      <c r="DF13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1" s="18">
        <f>IF(STGY5[[#This Row],[SNO]]=0,0,IF(DL$10, IF(DP130&gt;=DM$8, 0, STGY5[[#This Row],[INS]]+DH130), STGY5[[#This Row],[INS]]+DH130))</f>
        <v>100</v>
      </c>
      <c r="DI131" s="18">
        <f>IF(STGY5[[#This Row],[SNO]]=0,0,IF(DL$10, IF(DP130&gt;=DM$8, 0, DI130+STGY5[[#This Row],[RTN]]), DI130+STGY5[[#This Row],[RTN]]))</f>
        <v>0</v>
      </c>
      <c r="DJ131" s="18">
        <f>STGY5[[#This Row],[RTN-TL]]-STGY5[[#This Row],[INS-TL]]</f>
        <v>-100</v>
      </c>
      <c r="DK131" s="18">
        <f>IF(STGY5[[#This Row],[SNO]]=0,0,IF(DL$10, IF(STGY5[[#This Row],[INS]]=0, 0, DN130), DN130))</f>
        <v>0</v>
      </c>
      <c r="DL131" s="18">
        <f>STGY5[[#This Row],[INS]]</f>
        <v>0</v>
      </c>
      <c r="DM131" s="18">
        <f>IF(STGY5[[#This Row],[WrL]]="Loss", (STGY5[[#This Row],[INS]]*(1 + DP$8/100)), IF(STGY5[[#This Row],[WrL]]="Won", (0), 0))</f>
        <v>0</v>
      </c>
      <c r="DN131" s="18">
        <f>IF(STGY5[[#This Row],[WrL]]="Loss", (STGY5[[#This Row],[PAM]]+STGY5[[#This Row],[LOS-TEN]]), IF(STGY5[[#This Row],[WrL]]="Won", (STGY5[[#This Row],[INS]]), 0))</f>
        <v>0</v>
      </c>
      <c r="DO131" s="18">
        <f>STGY5[[#This Row],[PAPT]]/2</f>
        <v>0</v>
      </c>
      <c r="DP131" s="43">
        <f>IF(STGY5[[#This Row],[SNO]]=0,0,IF(DL$10, IF(STGY5[[#This Row],[INS-TL]]=0, 0, STGY5[[#This Row],[PFT]]/STGY5[[#This Row],[INS-TL]]%), STGY5[[#This Row],[PFT]]/STGY5[[#This Row],[INS-TL]]%))</f>
        <v>-100</v>
      </c>
      <c r="DS131" s="20"/>
      <c r="DT131" s="21"/>
      <c r="DZ131" s="22"/>
      <c r="EB131" s="42">
        <f t="shared" si="16"/>
        <v>116</v>
      </c>
      <c r="EC131" s="49"/>
      <c r="ED131" s="18">
        <f>IF(STGY6[[#This Row],[SNO]]=0,0,IF(STGY6[[#This Row],[SNO]]=1,EJ$8,IF(EL$10, IF(EP130&gt;=EM$8,0,IF(EP130=0,EJ$8,EO130)), EO130)))</f>
        <v>0</v>
      </c>
      <c r="EE131" s="18" t="str">
        <f>IF(MAIN_STGY[[#This Row],[RSLT]]="","", MAIN_STGY[[#This Row],[RSLT]])</f>
        <v/>
      </c>
      <c r="EF13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1" s="18">
        <f>IF(STGY6[[#This Row],[SNO]]=0,0,IF(EL$10, IF(EP130&gt;=EM$8, 0, STGY6[[#This Row],[INS]]+EH130), STGY6[[#This Row],[INS]]+EH130))</f>
        <v>100</v>
      </c>
      <c r="EI131" s="18">
        <f>IF(STGY6[[#This Row],[SNO]]=0,0,IF(EL$10, IF(EP130&gt;=EM$8, 0, EI130+STGY6[[#This Row],[RTN]]), EI130+STGY6[[#This Row],[RTN]]))</f>
        <v>0</v>
      </c>
      <c r="EJ131" s="18">
        <f>STGY6[[#This Row],[RTN-TL]]-STGY6[[#This Row],[INS-TL]]</f>
        <v>-100</v>
      </c>
      <c r="EK131" s="18">
        <f>IF(STGY6[[#This Row],[SNO]]=0,0,IF(EL$10, IF(STGY6[[#This Row],[INS]]=0, 0, EN130), EN130))</f>
        <v>0</v>
      </c>
      <c r="EL131" s="18">
        <f>STGY6[[#This Row],[INS]]</f>
        <v>0</v>
      </c>
      <c r="EM131" s="18">
        <f>IF(STGY6[[#This Row],[WrL]]="Loss", (STGY6[[#This Row],[INS]]*(1 + EP$8/100)), IF(STGY6[[#This Row],[WrL]]="Won", (0), 0))</f>
        <v>0</v>
      </c>
      <c r="EN131" s="18">
        <f>IF(STGY6[[#This Row],[WrL]]="Loss", (STGY6[[#This Row],[PAM]]+STGY6[[#This Row],[LOS-TEN]]), IF(STGY6[[#This Row],[WrL]]="Won", (STGY6[[#This Row],[INS]]), 0))</f>
        <v>0</v>
      </c>
      <c r="EO131" s="18">
        <f>STGY6[[#This Row],[PAPT]]/2</f>
        <v>0</v>
      </c>
      <c r="EP131" s="43">
        <f>IF(STGY6[[#This Row],[SNO]]=0,0,IF(EL$10, IF(STGY6[[#This Row],[INS-TL]]=0, 0, STGY6[[#This Row],[PFT]]/STGY6[[#This Row],[INS-TL]]%), STGY6[[#This Row],[PFT]]/STGY6[[#This Row],[INS-TL]]%))</f>
        <v>-100</v>
      </c>
      <c r="ES131" s="20"/>
      <c r="ET131" s="21"/>
      <c r="EZ131" s="22"/>
      <c r="FB131" s="42">
        <f t="shared" si="17"/>
        <v>116</v>
      </c>
      <c r="FC131" s="49"/>
      <c r="FD131" s="18">
        <f>IF(STGY7[[#This Row],[SNO]]=0,0,IF(STGY7[[#This Row],[SNO]]=1,FJ$8,IF(FL$10, IF(FP130&gt;=FM$8,0,IF(FP130=0,FJ$8,FO130)), FO130)))</f>
        <v>0</v>
      </c>
      <c r="FE131" s="18" t="str">
        <f>IF(MAIN_STGY[[#This Row],[RSLT]]="","", MAIN_STGY[[#This Row],[RSLT]])</f>
        <v/>
      </c>
      <c r="FF13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1" s="18">
        <f>IF(STGY7[[#This Row],[SNO]]=0,0,IF(FL$10, IF(FP130&gt;=FM$8, 0, STGY7[[#This Row],[INS]]+FH130), STGY7[[#This Row],[INS]]+FH130))</f>
        <v>100</v>
      </c>
      <c r="FI131" s="18">
        <f>IF(STGY7[[#This Row],[SNO]]=0,0,IF(FL$10, IF(FP130&gt;=FM$8, 0, FI130+STGY7[[#This Row],[RTN]]), FI130+STGY7[[#This Row],[RTN]]))</f>
        <v>0</v>
      </c>
      <c r="FJ131" s="18">
        <f>STGY7[[#This Row],[RTN-TL]]-STGY7[[#This Row],[INS-TL]]</f>
        <v>-100</v>
      </c>
      <c r="FK131" s="18">
        <f>IF(STGY7[[#This Row],[SNO]]=0,0,IF(FL$10, IF(STGY7[[#This Row],[INS]]=0, 0, FN130), FN130))</f>
        <v>0</v>
      </c>
      <c r="FL131" s="18">
        <f>STGY7[[#This Row],[INS]]</f>
        <v>0</v>
      </c>
      <c r="FM131" s="18">
        <f>IF(STGY7[[#This Row],[WrL]]="Loss", (STGY7[[#This Row],[INS]]*(1 + FP$8/100)), IF(STGY7[[#This Row],[WrL]]="Won", (0), 0))</f>
        <v>0</v>
      </c>
      <c r="FN131" s="18">
        <f>IF(STGY7[[#This Row],[WrL]]="Loss", (STGY7[[#This Row],[PAM]]+STGY7[[#This Row],[LOS-TEN]]), IF(STGY7[[#This Row],[WrL]]="Won", (STGY7[[#This Row],[INS]]), 0))</f>
        <v>0</v>
      </c>
      <c r="FO131" s="18">
        <f>STGY7[[#This Row],[PAPT]]/2</f>
        <v>0</v>
      </c>
      <c r="FP131" s="43">
        <f>IF(STGY7[[#This Row],[SNO]]=0,0,IF(FL$10, IF(STGY7[[#This Row],[INS-TL]]=0, 0, STGY7[[#This Row],[PFT]]/STGY7[[#This Row],[INS-TL]]%), STGY7[[#This Row],[PFT]]/STGY7[[#This Row],[INS-TL]]%))</f>
        <v>-100</v>
      </c>
      <c r="FS131" s="20"/>
      <c r="FT131" s="21"/>
      <c r="FZ131" s="22"/>
      <c r="GB131" s="42">
        <f t="shared" si="18"/>
        <v>116</v>
      </c>
      <c r="GC131" s="49"/>
      <c r="GD131" s="18">
        <f>IF(STGY8[[#This Row],[SNO]]=0,0,IF(STGY8[[#This Row],[SNO]]=1,GJ$8,IF(GL$10, IF(GP130&gt;=GM$8,0,IF(GP130=0,GJ$8,GO130)), GO130)))</f>
        <v>0</v>
      </c>
      <c r="GE131" s="18" t="str">
        <f>IF(MAIN_STGY[[#This Row],[RSLT]]="","", MAIN_STGY[[#This Row],[RSLT]])</f>
        <v/>
      </c>
      <c r="GF13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1" s="18">
        <f>IF(STGY8[[#This Row],[SNO]]=0,0,IF(GL$10, IF(GP130&gt;=GM$8, 0, STGY8[[#This Row],[INS]]+GH130), STGY8[[#This Row],[INS]]+GH130))</f>
        <v>100</v>
      </c>
      <c r="GI131" s="18">
        <f>IF(STGY8[[#This Row],[SNO]]=0,0,IF(GL$10, IF(GP130&gt;=GM$8, 0, GI130+STGY8[[#This Row],[RTN]]), GI130+STGY8[[#This Row],[RTN]]))</f>
        <v>0</v>
      </c>
      <c r="GJ131" s="18">
        <f>STGY8[[#This Row],[RTN-TL]]-STGY8[[#This Row],[INS-TL]]</f>
        <v>-100</v>
      </c>
      <c r="GK131" s="18">
        <f>IF(STGY8[[#This Row],[SNO]]=0,0,IF(GL$10, IF(STGY8[[#This Row],[INS]]=0, 0, GN130), GN130))</f>
        <v>0</v>
      </c>
      <c r="GL131" s="18">
        <f>STGY8[[#This Row],[INS]]</f>
        <v>0</v>
      </c>
      <c r="GM131" s="18">
        <f>IF(STGY8[[#This Row],[WrL]]="Loss", (STGY8[[#This Row],[INS]]*(1 + GP$8/100)), IF(STGY8[[#This Row],[WrL]]="Won", (0), 0))</f>
        <v>0</v>
      </c>
      <c r="GN131" s="18">
        <f>IF(STGY8[[#This Row],[WrL]]="Loss", (STGY8[[#This Row],[PAM]]+STGY8[[#This Row],[LOS-TEN]]), IF(STGY8[[#This Row],[WrL]]="Won", (STGY8[[#This Row],[INS]]), 0))</f>
        <v>0</v>
      </c>
      <c r="GO131" s="18">
        <f>STGY8[[#This Row],[PAPT]]/2</f>
        <v>0</v>
      </c>
      <c r="GP131" s="43">
        <f>IF(STGY8[[#This Row],[SNO]]=0,0,IF(GL$10, IF(STGY8[[#This Row],[INS-TL]]=0, 0, STGY8[[#This Row],[PFT]]/STGY8[[#This Row],[INS-TL]]%), STGY8[[#This Row],[PFT]]/STGY8[[#This Row],[INS-TL]]%))</f>
        <v>-100</v>
      </c>
      <c r="GS131" s="20"/>
      <c r="GT131" s="21"/>
      <c r="GZ131" s="22"/>
      <c r="HB131" s="42">
        <f t="shared" si="19"/>
        <v>116</v>
      </c>
      <c r="HC131" s="49"/>
      <c r="HD131" s="18">
        <f>IF(STGY9[[#This Row],[SNO]]=0,0,IF(STGY9[[#This Row],[SNO]]=1,HJ$8,IF(HL$10, IF(HP130&gt;=HM$8,0,IF(HP130=0,HJ$8,HO130)), HO130)))</f>
        <v>0</v>
      </c>
      <c r="HE131" s="18" t="str">
        <f>IF(MAIN_STGY[[#This Row],[RSLT]]="","", MAIN_STGY[[#This Row],[RSLT]])</f>
        <v/>
      </c>
      <c r="HF13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1" s="18">
        <f>IF(STGY9[[#This Row],[SNO]]=0,0,IF(HL$10, IF(HP130&gt;=HM$8, 0, STGY9[[#This Row],[INS]]+HH130), STGY9[[#This Row],[INS]]+HH130))</f>
        <v>100</v>
      </c>
      <c r="HI131" s="18">
        <f>IF(STGY9[[#This Row],[SNO]]=0,0,IF(HL$10, IF(HP130&gt;=HM$8, 0, HI130+STGY9[[#This Row],[RTN]]), HI130+STGY9[[#This Row],[RTN]]))</f>
        <v>0</v>
      </c>
      <c r="HJ131" s="18">
        <f>STGY9[[#This Row],[RTN-TL]]-STGY9[[#This Row],[INS-TL]]</f>
        <v>-100</v>
      </c>
      <c r="HK131" s="18">
        <f>IF(STGY9[[#This Row],[SNO]]=0,0,IF(HL$10, IF(STGY9[[#This Row],[INS]]=0, 0, HN130), HN130))</f>
        <v>0</v>
      </c>
      <c r="HL131" s="18">
        <f>STGY9[[#This Row],[INS]]</f>
        <v>0</v>
      </c>
      <c r="HM131" s="18">
        <f>IF(STGY9[[#This Row],[WrL]]="Loss", (STGY9[[#This Row],[INS]]*(1 + HP$8/100)), IF(STGY9[[#This Row],[WrL]]="Won", (0), 0))</f>
        <v>0</v>
      </c>
      <c r="HN131" s="18">
        <f>IF(STGY9[[#This Row],[WrL]]="Loss", (STGY9[[#This Row],[PAM]]+STGY9[[#This Row],[LOS-TEN]]), IF(STGY9[[#This Row],[WrL]]="Won", (STGY9[[#This Row],[INS]]), 0))</f>
        <v>0</v>
      </c>
      <c r="HO131" s="18">
        <f>STGY9[[#This Row],[PAPT]]/2</f>
        <v>0</v>
      </c>
      <c r="HP131" s="43">
        <f>IF(STGY9[[#This Row],[SNO]]=0,0,IF(HL$10, IF(STGY9[[#This Row],[INS-TL]]=0, 0, STGY9[[#This Row],[PFT]]/STGY9[[#This Row],[INS-TL]]%), STGY9[[#This Row],[PFT]]/STGY9[[#This Row],[INS-TL]]%))</f>
        <v>-100</v>
      </c>
      <c r="HS131" s="20"/>
      <c r="HT131" s="21"/>
      <c r="HZ131" s="22"/>
      <c r="IB131" s="42">
        <f t="shared" si="20"/>
        <v>116</v>
      </c>
      <c r="IC131" s="49"/>
      <c r="ID131" s="18">
        <f>IF(STGY10[[#This Row],[SNO]]=0,0,IF(STGY10[[#This Row],[SNO]]=1,IJ$8,IF(IL$10, IF(IP130&gt;=IM$8,0,IF(IP130=0,IJ$8,IO130)), IO130)))</f>
        <v>0</v>
      </c>
      <c r="IE131" s="18" t="str">
        <f>IF(MAIN_STGY[[#This Row],[RSLT]]="","", MAIN_STGY[[#This Row],[RSLT]])</f>
        <v/>
      </c>
      <c r="IF13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1" s="18">
        <f>IF(STGY10[[#This Row],[SNO]]=0,0,IF(IL$10, IF(IP130&gt;=IM$8, 0, STGY10[[#This Row],[INS]]+IH130), STGY10[[#This Row],[INS]]+IH130))</f>
        <v>100</v>
      </c>
      <c r="II131" s="18">
        <f>IF(STGY10[[#This Row],[SNO]]=0,0,IF(IL$10, IF(IP130&gt;=IM$8, 0, II130+STGY10[[#This Row],[RTN]]), II130+STGY10[[#This Row],[RTN]]))</f>
        <v>0</v>
      </c>
      <c r="IJ131" s="18">
        <f>STGY10[[#This Row],[RTN-TL]]-STGY10[[#This Row],[INS-TL]]</f>
        <v>-100</v>
      </c>
      <c r="IK131" s="18">
        <f>IF(STGY10[[#This Row],[SNO]]=0,0,IF(IL$10, IF(STGY10[[#This Row],[INS]]=0, 0, IN130), IN130))</f>
        <v>0</v>
      </c>
      <c r="IL131" s="18">
        <f>STGY10[[#This Row],[INS]]</f>
        <v>0</v>
      </c>
      <c r="IM131" s="18">
        <f>IF(STGY10[[#This Row],[WrL]]="Loss", (STGY10[[#This Row],[INS]]*(1 + IP$8/100)), IF(STGY10[[#This Row],[WrL]]="Won", (0), 0))</f>
        <v>0</v>
      </c>
      <c r="IN131" s="18">
        <f>IF(STGY10[[#This Row],[WrL]]="Loss", (STGY10[[#This Row],[PAM]]+STGY10[[#This Row],[LOS-TEN]]), IF(STGY10[[#This Row],[WrL]]="Won", (STGY10[[#This Row],[INS]]), 0))</f>
        <v>0</v>
      </c>
      <c r="IO131" s="18">
        <f>STGY10[[#This Row],[PAPT]]/2</f>
        <v>0</v>
      </c>
      <c r="IP131" s="43">
        <f>IF(STGY10[[#This Row],[SNO]]=0,0,IF(IL$10, IF(STGY10[[#This Row],[INS-TL]]=0, 0, STGY10[[#This Row],[PFT]]/STGY10[[#This Row],[INS-TL]]%), STGY10[[#This Row],[PFT]]/STGY10[[#This Row],[INS-TL]]%))</f>
        <v>-100</v>
      </c>
      <c r="IS131" s="20"/>
      <c r="IT131" s="21"/>
      <c r="IZ131" s="22"/>
    </row>
    <row r="132" spans="2:260" ht="15.65" x14ac:dyDescent="0.3">
      <c r="B132" s="89">
        <f t="shared" si="21"/>
        <v>117</v>
      </c>
      <c r="C132" s="49"/>
      <c r="D132" s="18">
        <f>IF(MAIN_STGY[[#This Row],[SNO]]=0,0,IF(MAIN_STGY[[#This Row],[SNO]]=1,J$8,IF(L$10, IF(P131&gt;=M$8,0,IF(P131=0,J$8,O131)), O131)))</f>
        <v>0</v>
      </c>
      <c r="E132" s="12"/>
      <c r="F13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2" s="18">
        <f>IF(MAIN_STGY[[#This Row],[SNO]]=0,0,IF(L$10, IF(P131&gt;=M$8, 0, MAIN_STGY[[#This Row],[INS]]+H131), MAIN_STGY[[#This Row],[INS]]+H131))</f>
        <v>100</v>
      </c>
      <c r="I132" s="18">
        <f>IF(MAIN_STGY[[#This Row],[SNO]]=0,0,IF(L$10, IF(P131&gt;=M$8, 0, I131+MAIN_STGY[[#This Row],[RTN]]), I131+MAIN_STGY[[#This Row],[RTN]]))</f>
        <v>0</v>
      </c>
      <c r="J132" s="18">
        <f>MAIN_STGY[[#This Row],[RTN-TL]]-MAIN_STGY[[#This Row],[INS-TL]]</f>
        <v>-100</v>
      </c>
      <c r="K132" s="18">
        <f>IF(MAIN_STGY[[#This Row],[SNO]]=0,0,IF(L$10, IF(MAIN_STGY[[#This Row],[INS]]=0, 0, N131), N131))</f>
        <v>0</v>
      </c>
      <c r="L132" s="18">
        <f>MAIN_STGY[[#This Row],[INS]]</f>
        <v>0</v>
      </c>
      <c r="M132" s="18">
        <f>IF(MAIN_STGY[[#This Row],[WrL]]="Loss", (MAIN_STGY[[#This Row],[INS]]*(1 + P$8/100)), IF(MAIN_STGY[[#This Row],[WrL]]="Won", (0), 0))</f>
        <v>0</v>
      </c>
      <c r="N132" s="18">
        <f>IF(MAIN_STGY[[#This Row],[WrL]]="Loss", (MAIN_STGY[[#This Row],[PAM]]+MAIN_STGY[[#This Row],[LOS-TEN]]), IF(MAIN_STGY[[#This Row],[WrL]]="Won", (MAIN_STGY[[#This Row],[INS]]), 0))</f>
        <v>0</v>
      </c>
      <c r="O132" s="18">
        <f>MAIN_STGY[[#This Row],[PAPT]]/2</f>
        <v>0</v>
      </c>
      <c r="P13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2" s="97" t="str" cm="1">
        <f t="array" ref="R132">IF(DG$4,STGTL5[Strategy Name],"")</f>
        <v>Strategy 05</v>
      </c>
      <c r="S132" s="98" cm="1">
        <f t="array" ref="S132">IF(DG$4,STGTL5[Last Running Bet-on],"")</f>
        <v>0</v>
      </c>
      <c r="T132" s="99" cm="1">
        <f t="array" ref="T132">IF(DG$4,STGTL5[Last Running Value],"")</f>
        <v>100</v>
      </c>
      <c r="U132" s="85"/>
      <c r="V132" s="44"/>
      <c r="W132" s="55"/>
      <c r="X132" s="55"/>
      <c r="Z132" s="22"/>
      <c r="AB132" s="42">
        <f t="shared" si="12"/>
        <v>117</v>
      </c>
      <c r="AC132" s="49"/>
      <c r="AD132" s="18">
        <f>IF(STGY2[[#This Row],[SNO]]=0,0,IF(STGY2[[#This Row],[SNO]]=1,AJ$8,IF(AL$10, IF(AP131&gt;=AM$8,0,IF(AP131=0,AJ$8,AO131)), AO131)))</f>
        <v>0</v>
      </c>
      <c r="AE132" s="18" t="str">
        <f>IF(MAIN_STGY[[#This Row],[RSLT]]="","", MAIN_STGY[[#This Row],[RSLT]])</f>
        <v/>
      </c>
      <c r="AF13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2" s="18">
        <f>IF(STGY2[[#This Row],[SNO]]=0,0,IF(AL$10, IF(AP131&gt;=AM$8, 0, STGY2[[#This Row],[INS]]+AH131), STGY2[[#This Row],[INS]]+AH131))</f>
        <v>100</v>
      </c>
      <c r="AI132" s="18">
        <f>IF(STGY2[[#This Row],[SNO]]=0,0,IF(AL$10, IF(AP131&gt;=AM$8, 0, AI131+STGY2[[#This Row],[RTN]]), AI131+STGY2[[#This Row],[RTN]]))</f>
        <v>0</v>
      </c>
      <c r="AJ132" s="18">
        <f>STGY2[[#This Row],[RTN-TL]]-STGY2[[#This Row],[INS-TL]]</f>
        <v>-100</v>
      </c>
      <c r="AK132" s="18">
        <f>IF(STGY2[[#This Row],[SNO]]=0,0,IF(AL$10, IF(STGY2[[#This Row],[INS]]=0, 0, AN131), AN131))</f>
        <v>0</v>
      </c>
      <c r="AL132" s="18">
        <f>STGY2[[#This Row],[INS]]</f>
        <v>0</v>
      </c>
      <c r="AM132" s="18">
        <f>IF(STGY2[[#This Row],[WrL]]="Loss", (STGY2[[#This Row],[INS]]*(1 + AP$8/100)), IF(STGY2[[#This Row],[WrL]]="Won", (0), 0))</f>
        <v>0</v>
      </c>
      <c r="AN132" s="18">
        <f>IF(STGY2[[#This Row],[WrL]]="Loss", (STGY2[[#This Row],[PAM]]+STGY2[[#This Row],[LOS-TEN]]), IF(STGY2[[#This Row],[WrL]]="Won", (STGY2[[#This Row],[INS]]), 0))</f>
        <v>0</v>
      </c>
      <c r="AO132" s="18">
        <f>STGY2[[#This Row],[PAPT]]/2</f>
        <v>0</v>
      </c>
      <c r="AP132" s="43">
        <f>IF(STGY2[[#This Row],[SNO]]=0,0,IF(AL$10, IF(STGY2[[#This Row],[INS-TL]]=0, 0, STGY2[[#This Row],[PFT]]/STGY2[[#This Row],[INS-TL]]%), STGY2[[#This Row],[PFT]]/STGY2[[#This Row],[INS-TL]]%))</f>
        <v>-100</v>
      </c>
      <c r="AS132" s="20"/>
      <c r="AT132" s="21"/>
      <c r="AZ132" s="22"/>
      <c r="BB132" s="42">
        <f t="shared" si="13"/>
        <v>117</v>
      </c>
      <c r="BC132" s="49"/>
      <c r="BD132" s="18">
        <f>IF(STGY3[[#This Row],[SNO]]=0,0,IF(STGY3[[#This Row],[SNO]]=1,BJ$8,IF(BL$10, IF(BP131&gt;=BM$8,0,IF(BP131=0,BJ$8,BO131)), BO131)))</f>
        <v>0</v>
      </c>
      <c r="BE132" s="18" t="str">
        <f>IF(MAIN_STGY[[#This Row],[RSLT]]="","", MAIN_STGY[[#This Row],[RSLT]])</f>
        <v/>
      </c>
      <c r="BF13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2" s="18">
        <f>IF(STGY3[[#This Row],[SNO]]=0,0,IF(BL$10, IF(BP131&gt;=BM$8, 0, STGY3[[#This Row],[INS]]+BH131), STGY3[[#This Row],[INS]]+BH131))</f>
        <v>100</v>
      </c>
      <c r="BI132" s="18">
        <f>IF(STGY3[[#This Row],[SNO]]=0,0,IF(BL$10, IF(BP131&gt;=BM$8, 0, BI131+STGY3[[#This Row],[RTN]]), BI131+STGY3[[#This Row],[RTN]]))</f>
        <v>0</v>
      </c>
      <c r="BJ132" s="18">
        <f>STGY3[[#This Row],[RTN-TL]]-STGY3[[#This Row],[INS-TL]]</f>
        <v>-100</v>
      </c>
      <c r="BK132" s="18">
        <f>IF(STGY3[[#This Row],[SNO]]=0,0,IF(BL$10, IF(STGY3[[#This Row],[INS]]=0, 0, BN131), BN131))</f>
        <v>0</v>
      </c>
      <c r="BL132" s="18">
        <f>STGY3[[#This Row],[INS]]</f>
        <v>0</v>
      </c>
      <c r="BM132" s="18">
        <f>IF(STGY3[[#This Row],[WrL]]="Loss", (STGY3[[#This Row],[INS]]*(1 + BP$8/100)), IF(STGY3[[#This Row],[WrL]]="Won", (0), 0))</f>
        <v>0</v>
      </c>
      <c r="BN132" s="18">
        <f>IF(STGY3[[#This Row],[WrL]]="Loss", (STGY3[[#This Row],[PAM]]+STGY3[[#This Row],[LOS-TEN]]), IF(STGY3[[#This Row],[WrL]]="Won", (STGY3[[#This Row],[INS]]), 0))</f>
        <v>0</v>
      </c>
      <c r="BO132" s="18">
        <f>STGY3[[#This Row],[PAPT]]/2</f>
        <v>0</v>
      </c>
      <c r="BP132" s="43">
        <f>IF(STGY3[[#This Row],[SNO]]=0,0,IF(BL$10, IF(STGY3[[#This Row],[INS-TL]]=0, 0, STGY3[[#This Row],[PFT]]/STGY3[[#This Row],[INS-TL]]%), STGY3[[#This Row],[PFT]]/STGY3[[#This Row],[INS-TL]]%))</f>
        <v>-100</v>
      </c>
      <c r="BS132" s="20"/>
      <c r="BT132" s="21"/>
      <c r="BZ132" s="22"/>
      <c r="CB132" s="42">
        <f t="shared" si="14"/>
        <v>117</v>
      </c>
      <c r="CC132" s="49"/>
      <c r="CD132" s="18">
        <f>IF(STGY4[[#This Row],[SNO]]=0,0,IF(STGY4[[#This Row],[SNO]]=1,CJ$8,IF(CL$10, IF(CP131&gt;=CM$8,0,IF(CP131=0,CJ$8,CO131)), CO131)))</f>
        <v>0</v>
      </c>
      <c r="CE132" s="18" t="str">
        <f>IF(MAIN_STGY[[#This Row],[RSLT]]="","", MAIN_STGY[[#This Row],[RSLT]])</f>
        <v/>
      </c>
      <c r="CF13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2" s="18">
        <f>IF(STGY4[[#This Row],[SNO]]=0,0,IF(CL$10, IF(CP131&gt;=CM$8, 0, STGY4[[#This Row],[INS]]+CH131), STGY4[[#This Row],[INS]]+CH131))</f>
        <v>100</v>
      </c>
      <c r="CI132" s="18">
        <f>IF(STGY4[[#This Row],[SNO]]=0,0,IF(CL$10, IF(CP131&gt;=CM$8, 0, CI131+STGY4[[#This Row],[RTN]]), CI131+STGY4[[#This Row],[RTN]]))</f>
        <v>0</v>
      </c>
      <c r="CJ132" s="18">
        <f>STGY4[[#This Row],[RTN-TL]]-STGY4[[#This Row],[INS-TL]]</f>
        <v>-100</v>
      </c>
      <c r="CK132" s="18">
        <f>IF(STGY4[[#This Row],[SNO]]=0,0,IF(CL$10, IF(STGY4[[#This Row],[INS]]=0, 0, CN131), CN131))</f>
        <v>0</v>
      </c>
      <c r="CL132" s="18">
        <f>STGY4[[#This Row],[INS]]</f>
        <v>0</v>
      </c>
      <c r="CM132" s="18">
        <f>IF(STGY4[[#This Row],[WrL]]="Loss", (STGY4[[#This Row],[INS]]*(1 + CP$8/100)), IF(STGY4[[#This Row],[WrL]]="Won", (0), 0))</f>
        <v>0</v>
      </c>
      <c r="CN132" s="18">
        <f>IF(STGY4[[#This Row],[WrL]]="Loss", (STGY4[[#This Row],[PAM]]+STGY4[[#This Row],[LOS-TEN]]), IF(STGY4[[#This Row],[WrL]]="Won", (STGY4[[#This Row],[INS]]), 0))</f>
        <v>0</v>
      </c>
      <c r="CO132" s="18">
        <f>STGY4[[#This Row],[PAPT]]/2</f>
        <v>0</v>
      </c>
      <c r="CP132" s="43">
        <f>IF(STGY4[[#This Row],[SNO]]=0,0,IF(CL$10, IF(STGY4[[#This Row],[INS-TL]]=0, 0, STGY4[[#This Row],[PFT]]/STGY4[[#This Row],[INS-TL]]%), STGY4[[#This Row],[PFT]]/STGY4[[#This Row],[INS-TL]]%))</f>
        <v>-100</v>
      </c>
      <c r="CS132" s="20"/>
      <c r="CT132" s="21"/>
      <c r="CZ132" s="22"/>
      <c r="DB132" s="42">
        <f t="shared" si="15"/>
        <v>117</v>
      </c>
      <c r="DC132" s="49"/>
      <c r="DD132" s="18">
        <f>IF(STGY5[[#This Row],[SNO]]=0,0,IF(STGY5[[#This Row],[SNO]]=1,DJ$8,IF(DL$10, IF(DP131&gt;=DM$8,0,IF(DP131=0,DJ$8,DO131)), DO131)))</f>
        <v>0</v>
      </c>
      <c r="DE132" s="18" t="str">
        <f>IF(MAIN_STGY[[#This Row],[RSLT]]="","", MAIN_STGY[[#This Row],[RSLT]])</f>
        <v/>
      </c>
      <c r="DF13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2" s="18">
        <f>IF(STGY5[[#This Row],[SNO]]=0,0,IF(DL$10, IF(DP131&gt;=DM$8, 0, STGY5[[#This Row],[INS]]+DH131), STGY5[[#This Row],[INS]]+DH131))</f>
        <v>100</v>
      </c>
      <c r="DI132" s="18">
        <f>IF(STGY5[[#This Row],[SNO]]=0,0,IF(DL$10, IF(DP131&gt;=DM$8, 0, DI131+STGY5[[#This Row],[RTN]]), DI131+STGY5[[#This Row],[RTN]]))</f>
        <v>0</v>
      </c>
      <c r="DJ132" s="18">
        <f>STGY5[[#This Row],[RTN-TL]]-STGY5[[#This Row],[INS-TL]]</f>
        <v>-100</v>
      </c>
      <c r="DK132" s="18">
        <f>IF(STGY5[[#This Row],[SNO]]=0,0,IF(DL$10, IF(STGY5[[#This Row],[INS]]=0, 0, DN131), DN131))</f>
        <v>0</v>
      </c>
      <c r="DL132" s="18">
        <f>STGY5[[#This Row],[INS]]</f>
        <v>0</v>
      </c>
      <c r="DM132" s="18">
        <f>IF(STGY5[[#This Row],[WrL]]="Loss", (STGY5[[#This Row],[INS]]*(1 + DP$8/100)), IF(STGY5[[#This Row],[WrL]]="Won", (0), 0))</f>
        <v>0</v>
      </c>
      <c r="DN132" s="18">
        <f>IF(STGY5[[#This Row],[WrL]]="Loss", (STGY5[[#This Row],[PAM]]+STGY5[[#This Row],[LOS-TEN]]), IF(STGY5[[#This Row],[WrL]]="Won", (STGY5[[#This Row],[INS]]), 0))</f>
        <v>0</v>
      </c>
      <c r="DO132" s="18">
        <f>STGY5[[#This Row],[PAPT]]/2</f>
        <v>0</v>
      </c>
      <c r="DP132" s="43">
        <f>IF(STGY5[[#This Row],[SNO]]=0,0,IF(DL$10, IF(STGY5[[#This Row],[INS-TL]]=0, 0, STGY5[[#This Row],[PFT]]/STGY5[[#This Row],[INS-TL]]%), STGY5[[#This Row],[PFT]]/STGY5[[#This Row],[INS-TL]]%))</f>
        <v>-100</v>
      </c>
      <c r="DS132" s="20"/>
      <c r="DT132" s="21"/>
      <c r="DZ132" s="22"/>
      <c r="EB132" s="42">
        <f t="shared" si="16"/>
        <v>117</v>
      </c>
      <c r="EC132" s="49"/>
      <c r="ED132" s="18">
        <f>IF(STGY6[[#This Row],[SNO]]=0,0,IF(STGY6[[#This Row],[SNO]]=1,EJ$8,IF(EL$10, IF(EP131&gt;=EM$8,0,IF(EP131=0,EJ$8,EO131)), EO131)))</f>
        <v>0</v>
      </c>
      <c r="EE132" s="18" t="str">
        <f>IF(MAIN_STGY[[#This Row],[RSLT]]="","", MAIN_STGY[[#This Row],[RSLT]])</f>
        <v/>
      </c>
      <c r="EF13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2" s="18">
        <f>IF(STGY6[[#This Row],[SNO]]=0,0,IF(EL$10, IF(EP131&gt;=EM$8, 0, STGY6[[#This Row],[INS]]+EH131), STGY6[[#This Row],[INS]]+EH131))</f>
        <v>100</v>
      </c>
      <c r="EI132" s="18">
        <f>IF(STGY6[[#This Row],[SNO]]=0,0,IF(EL$10, IF(EP131&gt;=EM$8, 0, EI131+STGY6[[#This Row],[RTN]]), EI131+STGY6[[#This Row],[RTN]]))</f>
        <v>0</v>
      </c>
      <c r="EJ132" s="18">
        <f>STGY6[[#This Row],[RTN-TL]]-STGY6[[#This Row],[INS-TL]]</f>
        <v>-100</v>
      </c>
      <c r="EK132" s="18">
        <f>IF(STGY6[[#This Row],[SNO]]=0,0,IF(EL$10, IF(STGY6[[#This Row],[INS]]=0, 0, EN131), EN131))</f>
        <v>0</v>
      </c>
      <c r="EL132" s="18">
        <f>STGY6[[#This Row],[INS]]</f>
        <v>0</v>
      </c>
      <c r="EM132" s="18">
        <f>IF(STGY6[[#This Row],[WrL]]="Loss", (STGY6[[#This Row],[INS]]*(1 + EP$8/100)), IF(STGY6[[#This Row],[WrL]]="Won", (0), 0))</f>
        <v>0</v>
      </c>
      <c r="EN132" s="18">
        <f>IF(STGY6[[#This Row],[WrL]]="Loss", (STGY6[[#This Row],[PAM]]+STGY6[[#This Row],[LOS-TEN]]), IF(STGY6[[#This Row],[WrL]]="Won", (STGY6[[#This Row],[INS]]), 0))</f>
        <v>0</v>
      </c>
      <c r="EO132" s="18">
        <f>STGY6[[#This Row],[PAPT]]/2</f>
        <v>0</v>
      </c>
      <c r="EP132" s="43">
        <f>IF(STGY6[[#This Row],[SNO]]=0,0,IF(EL$10, IF(STGY6[[#This Row],[INS-TL]]=0, 0, STGY6[[#This Row],[PFT]]/STGY6[[#This Row],[INS-TL]]%), STGY6[[#This Row],[PFT]]/STGY6[[#This Row],[INS-TL]]%))</f>
        <v>-100</v>
      </c>
      <c r="ES132" s="20"/>
      <c r="ET132" s="21"/>
      <c r="EZ132" s="22"/>
      <c r="FB132" s="42">
        <f t="shared" si="17"/>
        <v>117</v>
      </c>
      <c r="FC132" s="49"/>
      <c r="FD132" s="18">
        <f>IF(STGY7[[#This Row],[SNO]]=0,0,IF(STGY7[[#This Row],[SNO]]=1,FJ$8,IF(FL$10, IF(FP131&gt;=FM$8,0,IF(FP131=0,FJ$8,FO131)), FO131)))</f>
        <v>0</v>
      </c>
      <c r="FE132" s="18" t="str">
        <f>IF(MAIN_STGY[[#This Row],[RSLT]]="","", MAIN_STGY[[#This Row],[RSLT]])</f>
        <v/>
      </c>
      <c r="FF13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2" s="18">
        <f>IF(STGY7[[#This Row],[SNO]]=0,0,IF(FL$10, IF(FP131&gt;=FM$8, 0, STGY7[[#This Row],[INS]]+FH131), STGY7[[#This Row],[INS]]+FH131))</f>
        <v>100</v>
      </c>
      <c r="FI132" s="18">
        <f>IF(STGY7[[#This Row],[SNO]]=0,0,IF(FL$10, IF(FP131&gt;=FM$8, 0, FI131+STGY7[[#This Row],[RTN]]), FI131+STGY7[[#This Row],[RTN]]))</f>
        <v>0</v>
      </c>
      <c r="FJ132" s="18">
        <f>STGY7[[#This Row],[RTN-TL]]-STGY7[[#This Row],[INS-TL]]</f>
        <v>-100</v>
      </c>
      <c r="FK132" s="18">
        <f>IF(STGY7[[#This Row],[SNO]]=0,0,IF(FL$10, IF(STGY7[[#This Row],[INS]]=0, 0, FN131), FN131))</f>
        <v>0</v>
      </c>
      <c r="FL132" s="18">
        <f>STGY7[[#This Row],[INS]]</f>
        <v>0</v>
      </c>
      <c r="FM132" s="18">
        <f>IF(STGY7[[#This Row],[WrL]]="Loss", (STGY7[[#This Row],[INS]]*(1 + FP$8/100)), IF(STGY7[[#This Row],[WrL]]="Won", (0), 0))</f>
        <v>0</v>
      </c>
      <c r="FN132" s="18">
        <f>IF(STGY7[[#This Row],[WrL]]="Loss", (STGY7[[#This Row],[PAM]]+STGY7[[#This Row],[LOS-TEN]]), IF(STGY7[[#This Row],[WrL]]="Won", (STGY7[[#This Row],[INS]]), 0))</f>
        <v>0</v>
      </c>
      <c r="FO132" s="18">
        <f>STGY7[[#This Row],[PAPT]]/2</f>
        <v>0</v>
      </c>
      <c r="FP132" s="43">
        <f>IF(STGY7[[#This Row],[SNO]]=0,0,IF(FL$10, IF(STGY7[[#This Row],[INS-TL]]=0, 0, STGY7[[#This Row],[PFT]]/STGY7[[#This Row],[INS-TL]]%), STGY7[[#This Row],[PFT]]/STGY7[[#This Row],[INS-TL]]%))</f>
        <v>-100</v>
      </c>
      <c r="FS132" s="20"/>
      <c r="FT132" s="21"/>
      <c r="FZ132" s="22"/>
      <c r="GB132" s="42">
        <f t="shared" si="18"/>
        <v>117</v>
      </c>
      <c r="GC132" s="49"/>
      <c r="GD132" s="18">
        <f>IF(STGY8[[#This Row],[SNO]]=0,0,IF(STGY8[[#This Row],[SNO]]=1,GJ$8,IF(GL$10, IF(GP131&gt;=GM$8,0,IF(GP131=0,GJ$8,GO131)), GO131)))</f>
        <v>0</v>
      </c>
      <c r="GE132" s="18" t="str">
        <f>IF(MAIN_STGY[[#This Row],[RSLT]]="","", MAIN_STGY[[#This Row],[RSLT]])</f>
        <v/>
      </c>
      <c r="GF13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2" s="18">
        <f>IF(STGY8[[#This Row],[SNO]]=0,0,IF(GL$10, IF(GP131&gt;=GM$8, 0, STGY8[[#This Row],[INS]]+GH131), STGY8[[#This Row],[INS]]+GH131))</f>
        <v>100</v>
      </c>
      <c r="GI132" s="18">
        <f>IF(STGY8[[#This Row],[SNO]]=0,0,IF(GL$10, IF(GP131&gt;=GM$8, 0, GI131+STGY8[[#This Row],[RTN]]), GI131+STGY8[[#This Row],[RTN]]))</f>
        <v>0</v>
      </c>
      <c r="GJ132" s="18">
        <f>STGY8[[#This Row],[RTN-TL]]-STGY8[[#This Row],[INS-TL]]</f>
        <v>-100</v>
      </c>
      <c r="GK132" s="18">
        <f>IF(STGY8[[#This Row],[SNO]]=0,0,IF(GL$10, IF(STGY8[[#This Row],[INS]]=0, 0, GN131), GN131))</f>
        <v>0</v>
      </c>
      <c r="GL132" s="18">
        <f>STGY8[[#This Row],[INS]]</f>
        <v>0</v>
      </c>
      <c r="GM132" s="18">
        <f>IF(STGY8[[#This Row],[WrL]]="Loss", (STGY8[[#This Row],[INS]]*(1 + GP$8/100)), IF(STGY8[[#This Row],[WrL]]="Won", (0), 0))</f>
        <v>0</v>
      </c>
      <c r="GN132" s="18">
        <f>IF(STGY8[[#This Row],[WrL]]="Loss", (STGY8[[#This Row],[PAM]]+STGY8[[#This Row],[LOS-TEN]]), IF(STGY8[[#This Row],[WrL]]="Won", (STGY8[[#This Row],[INS]]), 0))</f>
        <v>0</v>
      </c>
      <c r="GO132" s="18">
        <f>STGY8[[#This Row],[PAPT]]/2</f>
        <v>0</v>
      </c>
      <c r="GP132" s="43">
        <f>IF(STGY8[[#This Row],[SNO]]=0,0,IF(GL$10, IF(STGY8[[#This Row],[INS-TL]]=0, 0, STGY8[[#This Row],[PFT]]/STGY8[[#This Row],[INS-TL]]%), STGY8[[#This Row],[PFT]]/STGY8[[#This Row],[INS-TL]]%))</f>
        <v>-100</v>
      </c>
      <c r="GS132" s="20"/>
      <c r="GT132" s="21"/>
      <c r="GZ132" s="22"/>
      <c r="HB132" s="42">
        <f t="shared" si="19"/>
        <v>117</v>
      </c>
      <c r="HC132" s="49"/>
      <c r="HD132" s="18">
        <f>IF(STGY9[[#This Row],[SNO]]=0,0,IF(STGY9[[#This Row],[SNO]]=1,HJ$8,IF(HL$10, IF(HP131&gt;=HM$8,0,IF(HP131=0,HJ$8,HO131)), HO131)))</f>
        <v>0</v>
      </c>
      <c r="HE132" s="18" t="str">
        <f>IF(MAIN_STGY[[#This Row],[RSLT]]="","", MAIN_STGY[[#This Row],[RSLT]])</f>
        <v/>
      </c>
      <c r="HF13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2" s="18">
        <f>IF(STGY9[[#This Row],[SNO]]=0,0,IF(HL$10, IF(HP131&gt;=HM$8, 0, STGY9[[#This Row],[INS]]+HH131), STGY9[[#This Row],[INS]]+HH131))</f>
        <v>100</v>
      </c>
      <c r="HI132" s="18">
        <f>IF(STGY9[[#This Row],[SNO]]=0,0,IF(HL$10, IF(HP131&gt;=HM$8, 0, HI131+STGY9[[#This Row],[RTN]]), HI131+STGY9[[#This Row],[RTN]]))</f>
        <v>0</v>
      </c>
      <c r="HJ132" s="18">
        <f>STGY9[[#This Row],[RTN-TL]]-STGY9[[#This Row],[INS-TL]]</f>
        <v>-100</v>
      </c>
      <c r="HK132" s="18">
        <f>IF(STGY9[[#This Row],[SNO]]=0,0,IF(HL$10, IF(STGY9[[#This Row],[INS]]=0, 0, HN131), HN131))</f>
        <v>0</v>
      </c>
      <c r="HL132" s="18">
        <f>STGY9[[#This Row],[INS]]</f>
        <v>0</v>
      </c>
      <c r="HM132" s="18">
        <f>IF(STGY9[[#This Row],[WrL]]="Loss", (STGY9[[#This Row],[INS]]*(1 + HP$8/100)), IF(STGY9[[#This Row],[WrL]]="Won", (0), 0))</f>
        <v>0</v>
      </c>
      <c r="HN132" s="18">
        <f>IF(STGY9[[#This Row],[WrL]]="Loss", (STGY9[[#This Row],[PAM]]+STGY9[[#This Row],[LOS-TEN]]), IF(STGY9[[#This Row],[WrL]]="Won", (STGY9[[#This Row],[INS]]), 0))</f>
        <v>0</v>
      </c>
      <c r="HO132" s="18">
        <f>STGY9[[#This Row],[PAPT]]/2</f>
        <v>0</v>
      </c>
      <c r="HP132" s="43">
        <f>IF(STGY9[[#This Row],[SNO]]=0,0,IF(HL$10, IF(STGY9[[#This Row],[INS-TL]]=0, 0, STGY9[[#This Row],[PFT]]/STGY9[[#This Row],[INS-TL]]%), STGY9[[#This Row],[PFT]]/STGY9[[#This Row],[INS-TL]]%))</f>
        <v>-100</v>
      </c>
      <c r="HS132" s="20"/>
      <c r="HT132" s="21"/>
      <c r="HZ132" s="22"/>
      <c r="IB132" s="42">
        <f t="shared" si="20"/>
        <v>117</v>
      </c>
      <c r="IC132" s="49"/>
      <c r="ID132" s="18">
        <f>IF(STGY10[[#This Row],[SNO]]=0,0,IF(STGY10[[#This Row],[SNO]]=1,IJ$8,IF(IL$10, IF(IP131&gt;=IM$8,0,IF(IP131=0,IJ$8,IO131)), IO131)))</f>
        <v>0</v>
      </c>
      <c r="IE132" s="18" t="str">
        <f>IF(MAIN_STGY[[#This Row],[RSLT]]="","", MAIN_STGY[[#This Row],[RSLT]])</f>
        <v/>
      </c>
      <c r="IF13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2" s="18">
        <f>IF(STGY10[[#This Row],[SNO]]=0,0,IF(IL$10, IF(IP131&gt;=IM$8, 0, STGY10[[#This Row],[INS]]+IH131), STGY10[[#This Row],[INS]]+IH131))</f>
        <v>100</v>
      </c>
      <c r="II132" s="18">
        <f>IF(STGY10[[#This Row],[SNO]]=0,0,IF(IL$10, IF(IP131&gt;=IM$8, 0, II131+STGY10[[#This Row],[RTN]]), II131+STGY10[[#This Row],[RTN]]))</f>
        <v>0</v>
      </c>
      <c r="IJ132" s="18">
        <f>STGY10[[#This Row],[RTN-TL]]-STGY10[[#This Row],[INS-TL]]</f>
        <v>-100</v>
      </c>
      <c r="IK132" s="18">
        <f>IF(STGY10[[#This Row],[SNO]]=0,0,IF(IL$10, IF(STGY10[[#This Row],[INS]]=0, 0, IN131), IN131))</f>
        <v>0</v>
      </c>
      <c r="IL132" s="18">
        <f>STGY10[[#This Row],[INS]]</f>
        <v>0</v>
      </c>
      <c r="IM132" s="18">
        <f>IF(STGY10[[#This Row],[WrL]]="Loss", (STGY10[[#This Row],[INS]]*(1 + IP$8/100)), IF(STGY10[[#This Row],[WrL]]="Won", (0), 0))</f>
        <v>0</v>
      </c>
      <c r="IN132" s="18">
        <f>IF(STGY10[[#This Row],[WrL]]="Loss", (STGY10[[#This Row],[PAM]]+STGY10[[#This Row],[LOS-TEN]]), IF(STGY10[[#This Row],[WrL]]="Won", (STGY10[[#This Row],[INS]]), 0))</f>
        <v>0</v>
      </c>
      <c r="IO132" s="18">
        <f>STGY10[[#This Row],[PAPT]]/2</f>
        <v>0</v>
      </c>
      <c r="IP132" s="43">
        <f>IF(STGY10[[#This Row],[SNO]]=0,0,IF(IL$10, IF(STGY10[[#This Row],[INS-TL]]=0, 0, STGY10[[#This Row],[PFT]]/STGY10[[#This Row],[INS-TL]]%), STGY10[[#This Row],[PFT]]/STGY10[[#This Row],[INS-TL]]%))</f>
        <v>-100</v>
      </c>
      <c r="IS132" s="20"/>
      <c r="IT132" s="21"/>
      <c r="IZ132" s="22"/>
    </row>
    <row r="133" spans="2:260" ht="15.65" x14ac:dyDescent="0.3">
      <c r="B133" s="89">
        <f t="shared" si="21"/>
        <v>118</v>
      </c>
      <c r="C133" s="49"/>
      <c r="D133" s="18">
        <f>IF(MAIN_STGY[[#This Row],[SNO]]=0,0,IF(MAIN_STGY[[#This Row],[SNO]]=1,J$8,IF(L$10, IF(P132&gt;=M$8,0,IF(P132=0,J$8,O132)), O132)))</f>
        <v>0</v>
      </c>
      <c r="E133" s="12"/>
      <c r="F13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3" s="18">
        <f>IF(MAIN_STGY[[#This Row],[SNO]]=0,0,IF(L$10, IF(P132&gt;=M$8, 0, MAIN_STGY[[#This Row],[INS]]+H132), MAIN_STGY[[#This Row],[INS]]+H132))</f>
        <v>100</v>
      </c>
      <c r="I133" s="18">
        <f>IF(MAIN_STGY[[#This Row],[SNO]]=0,0,IF(L$10, IF(P132&gt;=M$8, 0, I132+MAIN_STGY[[#This Row],[RTN]]), I132+MAIN_STGY[[#This Row],[RTN]]))</f>
        <v>0</v>
      </c>
      <c r="J133" s="18">
        <f>MAIN_STGY[[#This Row],[RTN-TL]]-MAIN_STGY[[#This Row],[INS-TL]]</f>
        <v>-100</v>
      </c>
      <c r="K133" s="18">
        <f>IF(MAIN_STGY[[#This Row],[SNO]]=0,0,IF(L$10, IF(MAIN_STGY[[#This Row],[INS]]=0, 0, N132), N132))</f>
        <v>0</v>
      </c>
      <c r="L133" s="18">
        <f>MAIN_STGY[[#This Row],[INS]]</f>
        <v>0</v>
      </c>
      <c r="M133" s="18">
        <f>IF(MAIN_STGY[[#This Row],[WrL]]="Loss", (MAIN_STGY[[#This Row],[INS]]*(1 + P$8/100)), IF(MAIN_STGY[[#This Row],[WrL]]="Won", (0), 0))</f>
        <v>0</v>
      </c>
      <c r="N133" s="18">
        <f>IF(MAIN_STGY[[#This Row],[WrL]]="Loss", (MAIN_STGY[[#This Row],[PAM]]+MAIN_STGY[[#This Row],[LOS-TEN]]), IF(MAIN_STGY[[#This Row],[WrL]]="Won", (MAIN_STGY[[#This Row],[INS]]), 0))</f>
        <v>0</v>
      </c>
      <c r="O133" s="18">
        <f>MAIN_STGY[[#This Row],[PAPT]]/2</f>
        <v>0</v>
      </c>
      <c r="P13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3" s="97" t="str" cm="1">
        <f t="array" ref="R133">IF(EG$4,STGTL6[Strategy Name],"")</f>
        <v>Strategy 06</v>
      </c>
      <c r="S133" s="98" cm="1">
        <f t="array" ref="S133">IF(EG$4,STGTL6[Last Running Bet-on],"")</f>
        <v>0</v>
      </c>
      <c r="T133" s="99" cm="1">
        <f t="array" ref="T133">IF(EG$4,STGTL6[Last Running Value],"")</f>
        <v>100</v>
      </c>
      <c r="U133" s="85"/>
      <c r="V133" s="44"/>
      <c r="W133" s="55"/>
      <c r="X133" s="55"/>
      <c r="Z133" s="22"/>
      <c r="AB133" s="42">
        <f t="shared" si="12"/>
        <v>118</v>
      </c>
      <c r="AC133" s="49"/>
      <c r="AD133" s="18">
        <f>IF(STGY2[[#This Row],[SNO]]=0,0,IF(STGY2[[#This Row],[SNO]]=1,AJ$8,IF(AL$10, IF(AP132&gt;=AM$8,0,IF(AP132=0,AJ$8,AO132)), AO132)))</f>
        <v>0</v>
      </c>
      <c r="AE133" s="18" t="str">
        <f>IF(MAIN_STGY[[#This Row],[RSLT]]="","", MAIN_STGY[[#This Row],[RSLT]])</f>
        <v/>
      </c>
      <c r="AF13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3" s="18">
        <f>IF(STGY2[[#This Row],[SNO]]=0,0,IF(AL$10, IF(AP132&gt;=AM$8, 0, STGY2[[#This Row],[INS]]+AH132), STGY2[[#This Row],[INS]]+AH132))</f>
        <v>100</v>
      </c>
      <c r="AI133" s="18">
        <f>IF(STGY2[[#This Row],[SNO]]=0,0,IF(AL$10, IF(AP132&gt;=AM$8, 0, AI132+STGY2[[#This Row],[RTN]]), AI132+STGY2[[#This Row],[RTN]]))</f>
        <v>0</v>
      </c>
      <c r="AJ133" s="18">
        <f>STGY2[[#This Row],[RTN-TL]]-STGY2[[#This Row],[INS-TL]]</f>
        <v>-100</v>
      </c>
      <c r="AK133" s="18">
        <f>IF(STGY2[[#This Row],[SNO]]=0,0,IF(AL$10, IF(STGY2[[#This Row],[INS]]=0, 0, AN132), AN132))</f>
        <v>0</v>
      </c>
      <c r="AL133" s="18">
        <f>STGY2[[#This Row],[INS]]</f>
        <v>0</v>
      </c>
      <c r="AM133" s="18">
        <f>IF(STGY2[[#This Row],[WrL]]="Loss", (STGY2[[#This Row],[INS]]*(1 + AP$8/100)), IF(STGY2[[#This Row],[WrL]]="Won", (0), 0))</f>
        <v>0</v>
      </c>
      <c r="AN133" s="18">
        <f>IF(STGY2[[#This Row],[WrL]]="Loss", (STGY2[[#This Row],[PAM]]+STGY2[[#This Row],[LOS-TEN]]), IF(STGY2[[#This Row],[WrL]]="Won", (STGY2[[#This Row],[INS]]), 0))</f>
        <v>0</v>
      </c>
      <c r="AO133" s="18">
        <f>STGY2[[#This Row],[PAPT]]/2</f>
        <v>0</v>
      </c>
      <c r="AP133" s="43">
        <f>IF(STGY2[[#This Row],[SNO]]=0,0,IF(AL$10, IF(STGY2[[#This Row],[INS-TL]]=0, 0, STGY2[[#This Row],[PFT]]/STGY2[[#This Row],[INS-TL]]%), STGY2[[#This Row],[PFT]]/STGY2[[#This Row],[INS-TL]]%))</f>
        <v>-100</v>
      </c>
      <c r="AS133" s="20"/>
      <c r="AT133" s="21"/>
      <c r="AZ133" s="22"/>
      <c r="BB133" s="42">
        <f t="shared" si="13"/>
        <v>118</v>
      </c>
      <c r="BC133" s="49"/>
      <c r="BD133" s="18">
        <f>IF(STGY3[[#This Row],[SNO]]=0,0,IF(STGY3[[#This Row],[SNO]]=1,BJ$8,IF(BL$10, IF(BP132&gt;=BM$8,0,IF(BP132=0,BJ$8,BO132)), BO132)))</f>
        <v>0</v>
      </c>
      <c r="BE133" s="18" t="str">
        <f>IF(MAIN_STGY[[#This Row],[RSLT]]="","", MAIN_STGY[[#This Row],[RSLT]])</f>
        <v/>
      </c>
      <c r="BF13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3" s="18">
        <f>IF(STGY3[[#This Row],[SNO]]=0,0,IF(BL$10, IF(BP132&gt;=BM$8, 0, STGY3[[#This Row],[INS]]+BH132), STGY3[[#This Row],[INS]]+BH132))</f>
        <v>100</v>
      </c>
      <c r="BI133" s="18">
        <f>IF(STGY3[[#This Row],[SNO]]=0,0,IF(BL$10, IF(BP132&gt;=BM$8, 0, BI132+STGY3[[#This Row],[RTN]]), BI132+STGY3[[#This Row],[RTN]]))</f>
        <v>0</v>
      </c>
      <c r="BJ133" s="18">
        <f>STGY3[[#This Row],[RTN-TL]]-STGY3[[#This Row],[INS-TL]]</f>
        <v>-100</v>
      </c>
      <c r="BK133" s="18">
        <f>IF(STGY3[[#This Row],[SNO]]=0,0,IF(BL$10, IF(STGY3[[#This Row],[INS]]=0, 0, BN132), BN132))</f>
        <v>0</v>
      </c>
      <c r="BL133" s="18">
        <f>STGY3[[#This Row],[INS]]</f>
        <v>0</v>
      </c>
      <c r="BM133" s="18">
        <f>IF(STGY3[[#This Row],[WrL]]="Loss", (STGY3[[#This Row],[INS]]*(1 + BP$8/100)), IF(STGY3[[#This Row],[WrL]]="Won", (0), 0))</f>
        <v>0</v>
      </c>
      <c r="BN133" s="18">
        <f>IF(STGY3[[#This Row],[WrL]]="Loss", (STGY3[[#This Row],[PAM]]+STGY3[[#This Row],[LOS-TEN]]), IF(STGY3[[#This Row],[WrL]]="Won", (STGY3[[#This Row],[INS]]), 0))</f>
        <v>0</v>
      </c>
      <c r="BO133" s="18">
        <f>STGY3[[#This Row],[PAPT]]/2</f>
        <v>0</v>
      </c>
      <c r="BP133" s="43">
        <f>IF(STGY3[[#This Row],[SNO]]=0,0,IF(BL$10, IF(STGY3[[#This Row],[INS-TL]]=0, 0, STGY3[[#This Row],[PFT]]/STGY3[[#This Row],[INS-TL]]%), STGY3[[#This Row],[PFT]]/STGY3[[#This Row],[INS-TL]]%))</f>
        <v>-100</v>
      </c>
      <c r="BS133" s="20"/>
      <c r="BT133" s="21"/>
      <c r="BZ133" s="22"/>
      <c r="CB133" s="42">
        <f t="shared" si="14"/>
        <v>118</v>
      </c>
      <c r="CC133" s="49"/>
      <c r="CD133" s="18">
        <f>IF(STGY4[[#This Row],[SNO]]=0,0,IF(STGY4[[#This Row],[SNO]]=1,CJ$8,IF(CL$10, IF(CP132&gt;=CM$8,0,IF(CP132=0,CJ$8,CO132)), CO132)))</f>
        <v>0</v>
      </c>
      <c r="CE133" s="18" t="str">
        <f>IF(MAIN_STGY[[#This Row],[RSLT]]="","", MAIN_STGY[[#This Row],[RSLT]])</f>
        <v/>
      </c>
      <c r="CF13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3" s="18">
        <f>IF(STGY4[[#This Row],[SNO]]=0,0,IF(CL$10, IF(CP132&gt;=CM$8, 0, STGY4[[#This Row],[INS]]+CH132), STGY4[[#This Row],[INS]]+CH132))</f>
        <v>100</v>
      </c>
      <c r="CI133" s="18">
        <f>IF(STGY4[[#This Row],[SNO]]=0,0,IF(CL$10, IF(CP132&gt;=CM$8, 0, CI132+STGY4[[#This Row],[RTN]]), CI132+STGY4[[#This Row],[RTN]]))</f>
        <v>0</v>
      </c>
      <c r="CJ133" s="18">
        <f>STGY4[[#This Row],[RTN-TL]]-STGY4[[#This Row],[INS-TL]]</f>
        <v>-100</v>
      </c>
      <c r="CK133" s="18">
        <f>IF(STGY4[[#This Row],[SNO]]=0,0,IF(CL$10, IF(STGY4[[#This Row],[INS]]=0, 0, CN132), CN132))</f>
        <v>0</v>
      </c>
      <c r="CL133" s="18">
        <f>STGY4[[#This Row],[INS]]</f>
        <v>0</v>
      </c>
      <c r="CM133" s="18">
        <f>IF(STGY4[[#This Row],[WrL]]="Loss", (STGY4[[#This Row],[INS]]*(1 + CP$8/100)), IF(STGY4[[#This Row],[WrL]]="Won", (0), 0))</f>
        <v>0</v>
      </c>
      <c r="CN133" s="18">
        <f>IF(STGY4[[#This Row],[WrL]]="Loss", (STGY4[[#This Row],[PAM]]+STGY4[[#This Row],[LOS-TEN]]), IF(STGY4[[#This Row],[WrL]]="Won", (STGY4[[#This Row],[INS]]), 0))</f>
        <v>0</v>
      </c>
      <c r="CO133" s="18">
        <f>STGY4[[#This Row],[PAPT]]/2</f>
        <v>0</v>
      </c>
      <c r="CP133" s="43">
        <f>IF(STGY4[[#This Row],[SNO]]=0,0,IF(CL$10, IF(STGY4[[#This Row],[INS-TL]]=0, 0, STGY4[[#This Row],[PFT]]/STGY4[[#This Row],[INS-TL]]%), STGY4[[#This Row],[PFT]]/STGY4[[#This Row],[INS-TL]]%))</f>
        <v>-100</v>
      </c>
      <c r="CS133" s="20"/>
      <c r="CT133" s="21"/>
      <c r="CZ133" s="22"/>
      <c r="DB133" s="42">
        <f t="shared" si="15"/>
        <v>118</v>
      </c>
      <c r="DC133" s="49"/>
      <c r="DD133" s="18">
        <f>IF(STGY5[[#This Row],[SNO]]=0,0,IF(STGY5[[#This Row],[SNO]]=1,DJ$8,IF(DL$10, IF(DP132&gt;=DM$8,0,IF(DP132=0,DJ$8,DO132)), DO132)))</f>
        <v>0</v>
      </c>
      <c r="DE133" s="18" t="str">
        <f>IF(MAIN_STGY[[#This Row],[RSLT]]="","", MAIN_STGY[[#This Row],[RSLT]])</f>
        <v/>
      </c>
      <c r="DF13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3" s="18">
        <f>IF(STGY5[[#This Row],[SNO]]=0,0,IF(DL$10, IF(DP132&gt;=DM$8, 0, STGY5[[#This Row],[INS]]+DH132), STGY5[[#This Row],[INS]]+DH132))</f>
        <v>100</v>
      </c>
      <c r="DI133" s="18">
        <f>IF(STGY5[[#This Row],[SNO]]=0,0,IF(DL$10, IF(DP132&gt;=DM$8, 0, DI132+STGY5[[#This Row],[RTN]]), DI132+STGY5[[#This Row],[RTN]]))</f>
        <v>0</v>
      </c>
      <c r="DJ133" s="18">
        <f>STGY5[[#This Row],[RTN-TL]]-STGY5[[#This Row],[INS-TL]]</f>
        <v>-100</v>
      </c>
      <c r="DK133" s="18">
        <f>IF(STGY5[[#This Row],[SNO]]=0,0,IF(DL$10, IF(STGY5[[#This Row],[INS]]=0, 0, DN132), DN132))</f>
        <v>0</v>
      </c>
      <c r="DL133" s="18">
        <f>STGY5[[#This Row],[INS]]</f>
        <v>0</v>
      </c>
      <c r="DM133" s="18">
        <f>IF(STGY5[[#This Row],[WrL]]="Loss", (STGY5[[#This Row],[INS]]*(1 + DP$8/100)), IF(STGY5[[#This Row],[WrL]]="Won", (0), 0))</f>
        <v>0</v>
      </c>
      <c r="DN133" s="18">
        <f>IF(STGY5[[#This Row],[WrL]]="Loss", (STGY5[[#This Row],[PAM]]+STGY5[[#This Row],[LOS-TEN]]), IF(STGY5[[#This Row],[WrL]]="Won", (STGY5[[#This Row],[INS]]), 0))</f>
        <v>0</v>
      </c>
      <c r="DO133" s="18">
        <f>STGY5[[#This Row],[PAPT]]/2</f>
        <v>0</v>
      </c>
      <c r="DP133" s="43">
        <f>IF(STGY5[[#This Row],[SNO]]=0,0,IF(DL$10, IF(STGY5[[#This Row],[INS-TL]]=0, 0, STGY5[[#This Row],[PFT]]/STGY5[[#This Row],[INS-TL]]%), STGY5[[#This Row],[PFT]]/STGY5[[#This Row],[INS-TL]]%))</f>
        <v>-100</v>
      </c>
      <c r="DS133" s="20"/>
      <c r="DT133" s="21"/>
      <c r="DZ133" s="22"/>
      <c r="EB133" s="42">
        <f t="shared" si="16"/>
        <v>118</v>
      </c>
      <c r="EC133" s="49"/>
      <c r="ED133" s="18">
        <f>IF(STGY6[[#This Row],[SNO]]=0,0,IF(STGY6[[#This Row],[SNO]]=1,EJ$8,IF(EL$10, IF(EP132&gt;=EM$8,0,IF(EP132=0,EJ$8,EO132)), EO132)))</f>
        <v>0</v>
      </c>
      <c r="EE133" s="18" t="str">
        <f>IF(MAIN_STGY[[#This Row],[RSLT]]="","", MAIN_STGY[[#This Row],[RSLT]])</f>
        <v/>
      </c>
      <c r="EF13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3" s="18">
        <f>IF(STGY6[[#This Row],[SNO]]=0,0,IF(EL$10, IF(EP132&gt;=EM$8, 0, STGY6[[#This Row],[INS]]+EH132), STGY6[[#This Row],[INS]]+EH132))</f>
        <v>100</v>
      </c>
      <c r="EI133" s="18">
        <f>IF(STGY6[[#This Row],[SNO]]=0,0,IF(EL$10, IF(EP132&gt;=EM$8, 0, EI132+STGY6[[#This Row],[RTN]]), EI132+STGY6[[#This Row],[RTN]]))</f>
        <v>0</v>
      </c>
      <c r="EJ133" s="18">
        <f>STGY6[[#This Row],[RTN-TL]]-STGY6[[#This Row],[INS-TL]]</f>
        <v>-100</v>
      </c>
      <c r="EK133" s="18">
        <f>IF(STGY6[[#This Row],[SNO]]=0,0,IF(EL$10, IF(STGY6[[#This Row],[INS]]=0, 0, EN132), EN132))</f>
        <v>0</v>
      </c>
      <c r="EL133" s="18">
        <f>STGY6[[#This Row],[INS]]</f>
        <v>0</v>
      </c>
      <c r="EM133" s="18">
        <f>IF(STGY6[[#This Row],[WrL]]="Loss", (STGY6[[#This Row],[INS]]*(1 + EP$8/100)), IF(STGY6[[#This Row],[WrL]]="Won", (0), 0))</f>
        <v>0</v>
      </c>
      <c r="EN133" s="18">
        <f>IF(STGY6[[#This Row],[WrL]]="Loss", (STGY6[[#This Row],[PAM]]+STGY6[[#This Row],[LOS-TEN]]), IF(STGY6[[#This Row],[WrL]]="Won", (STGY6[[#This Row],[INS]]), 0))</f>
        <v>0</v>
      </c>
      <c r="EO133" s="18">
        <f>STGY6[[#This Row],[PAPT]]/2</f>
        <v>0</v>
      </c>
      <c r="EP133" s="43">
        <f>IF(STGY6[[#This Row],[SNO]]=0,0,IF(EL$10, IF(STGY6[[#This Row],[INS-TL]]=0, 0, STGY6[[#This Row],[PFT]]/STGY6[[#This Row],[INS-TL]]%), STGY6[[#This Row],[PFT]]/STGY6[[#This Row],[INS-TL]]%))</f>
        <v>-100</v>
      </c>
      <c r="ES133" s="20"/>
      <c r="ET133" s="21"/>
      <c r="EZ133" s="22"/>
      <c r="FB133" s="42">
        <f t="shared" si="17"/>
        <v>118</v>
      </c>
      <c r="FC133" s="49"/>
      <c r="FD133" s="18">
        <f>IF(STGY7[[#This Row],[SNO]]=0,0,IF(STGY7[[#This Row],[SNO]]=1,FJ$8,IF(FL$10, IF(FP132&gt;=FM$8,0,IF(FP132=0,FJ$8,FO132)), FO132)))</f>
        <v>0</v>
      </c>
      <c r="FE133" s="18" t="str">
        <f>IF(MAIN_STGY[[#This Row],[RSLT]]="","", MAIN_STGY[[#This Row],[RSLT]])</f>
        <v/>
      </c>
      <c r="FF13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3" s="18">
        <f>IF(STGY7[[#This Row],[SNO]]=0,0,IF(FL$10, IF(FP132&gt;=FM$8, 0, STGY7[[#This Row],[INS]]+FH132), STGY7[[#This Row],[INS]]+FH132))</f>
        <v>100</v>
      </c>
      <c r="FI133" s="18">
        <f>IF(STGY7[[#This Row],[SNO]]=0,0,IF(FL$10, IF(FP132&gt;=FM$8, 0, FI132+STGY7[[#This Row],[RTN]]), FI132+STGY7[[#This Row],[RTN]]))</f>
        <v>0</v>
      </c>
      <c r="FJ133" s="18">
        <f>STGY7[[#This Row],[RTN-TL]]-STGY7[[#This Row],[INS-TL]]</f>
        <v>-100</v>
      </c>
      <c r="FK133" s="18">
        <f>IF(STGY7[[#This Row],[SNO]]=0,0,IF(FL$10, IF(STGY7[[#This Row],[INS]]=0, 0, FN132), FN132))</f>
        <v>0</v>
      </c>
      <c r="FL133" s="18">
        <f>STGY7[[#This Row],[INS]]</f>
        <v>0</v>
      </c>
      <c r="FM133" s="18">
        <f>IF(STGY7[[#This Row],[WrL]]="Loss", (STGY7[[#This Row],[INS]]*(1 + FP$8/100)), IF(STGY7[[#This Row],[WrL]]="Won", (0), 0))</f>
        <v>0</v>
      </c>
      <c r="FN133" s="18">
        <f>IF(STGY7[[#This Row],[WrL]]="Loss", (STGY7[[#This Row],[PAM]]+STGY7[[#This Row],[LOS-TEN]]), IF(STGY7[[#This Row],[WrL]]="Won", (STGY7[[#This Row],[INS]]), 0))</f>
        <v>0</v>
      </c>
      <c r="FO133" s="18">
        <f>STGY7[[#This Row],[PAPT]]/2</f>
        <v>0</v>
      </c>
      <c r="FP133" s="43">
        <f>IF(STGY7[[#This Row],[SNO]]=0,0,IF(FL$10, IF(STGY7[[#This Row],[INS-TL]]=0, 0, STGY7[[#This Row],[PFT]]/STGY7[[#This Row],[INS-TL]]%), STGY7[[#This Row],[PFT]]/STGY7[[#This Row],[INS-TL]]%))</f>
        <v>-100</v>
      </c>
      <c r="FS133" s="20"/>
      <c r="FT133" s="21"/>
      <c r="FZ133" s="22"/>
      <c r="GB133" s="42">
        <f t="shared" si="18"/>
        <v>118</v>
      </c>
      <c r="GC133" s="49"/>
      <c r="GD133" s="18">
        <f>IF(STGY8[[#This Row],[SNO]]=0,0,IF(STGY8[[#This Row],[SNO]]=1,GJ$8,IF(GL$10, IF(GP132&gt;=GM$8,0,IF(GP132=0,GJ$8,GO132)), GO132)))</f>
        <v>0</v>
      </c>
      <c r="GE133" s="18" t="str">
        <f>IF(MAIN_STGY[[#This Row],[RSLT]]="","", MAIN_STGY[[#This Row],[RSLT]])</f>
        <v/>
      </c>
      <c r="GF13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3" s="18">
        <f>IF(STGY8[[#This Row],[SNO]]=0,0,IF(GL$10, IF(GP132&gt;=GM$8, 0, STGY8[[#This Row],[INS]]+GH132), STGY8[[#This Row],[INS]]+GH132))</f>
        <v>100</v>
      </c>
      <c r="GI133" s="18">
        <f>IF(STGY8[[#This Row],[SNO]]=0,0,IF(GL$10, IF(GP132&gt;=GM$8, 0, GI132+STGY8[[#This Row],[RTN]]), GI132+STGY8[[#This Row],[RTN]]))</f>
        <v>0</v>
      </c>
      <c r="GJ133" s="18">
        <f>STGY8[[#This Row],[RTN-TL]]-STGY8[[#This Row],[INS-TL]]</f>
        <v>-100</v>
      </c>
      <c r="GK133" s="18">
        <f>IF(STGY8[[#This Row],[SNO]]=0,0,IF(GL$10, IF(STGY8[[#This Row],[INS]]=0, 0, GN132), GN132))</f>
        <v>0</v>
      </c>
      <c r="GL133" s="18">
        <f>STGY8[[#This Row],[INS]]</f>
        <v>0</v>
      </c>
      <c r="GM133" s="18">
        <f>IF(STGY8[[#This Row],[WrL]]="Loss", (STGY8[[#This Row],[INS]]*(1 + GP$8/100)), IF(STGY8[[#This Row],[WrL]]="Won", (0), 0))</f>
        <v>0</v>
      </c>
      <c r="GN133" s="18">
        <f>IF(STGY8[[#This Row],[WrL]]="Loss", (STGY8[[#This Row],[PAM]]+STGY8[[#This Row],[LOS-TEN]]), IF(STGY8[[#This Row],[WrL]]="Won", (STGY8[[#This Row],[INS]]), 0))</f>
        <v>0</v>
      </c>
      <c r="GO133" s="18">
        <f>STGY8[[#This Row],[PAPT]]/2</f>
        <v>0</v>
      </c>
      <c r="GP133" s="43">
        <f>IF(STGY8[[#This Row],[SNO]]=0,0,IF(GL$10, IF(STGY8[[#This Row],[INS-TL]]=0, 0, STGY8[[#This Row],[PFT]]/STGY8[[#This Row],[INS-TL]]%), STGY8[[#This Row],[PFT]]/STGY8[[#This Row],[INS-TL]]%))</f>
        <v>-100</v>
      </c>
      <c r="GS133" s="20"/>
      <c r="GT133" s="21"/>
      <c r="GZ133" s="22"/>
      <c r="HB133" s="42">
        <f t="shared" si="19"/>
        <v>118</v>
      </c>
      <c r="HC133" s="49"/>
      <c r="HD133" s="18">
        <f>IF(STGY9[[#This Row],[SNO]]=0,0,IF(STGY9[[#This Row],[SNO]]=1,HJ$8,IF(HL$10, IF(HP132&gt;=HM$8,0,IF(HP132=0,HJ$8,HO132)), HO132)))</f>
        <v>0</v>
      </c>
      <c r="HE133" s="18" t="str">
        <f>IF(MAIN_STGY[[#This Row],[RSLT]]="","", MAIN_STGY[[#This Row],[RSLT]])</f>
        <v/>
      </c>
      <c r="HF13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3" s="18">
        <f>IF(STGY9[[#This Row],[SNO]]=0,0,IF(HL$10, IF(HP132&gt;=HM$8, 0, STGY9[[#This Row],[INS]]+HH132), STGY9[[#This Row],[INS]]+HH132))</f>
        <v>100</v>
      </c>
      <c r="HI133" s="18">
        <f>IF(STGY9[[#This Row],[SNO]]=0,0,IF(HL$10, IF(HP132&gt;=HM$8, 0, HI132+STGY9[[#This Row],[RTN]]), HI132+STGY9[[#This Row],[RTN]]))</f>
        <v>0</v>
      </c>
      <c r="HJ133" s="18">
        <f>STGY9[[#This Row],[RTN-TL]]-STGY9[[#This Row],[INS-TL]]</f>
        <v>-100</v>
      </c>
      <c r="HK133" s="18">
        <f>IF(STGY9[[#This Row],[SNO]]=0,0,IF(HL$10, IF(STGY9[[#This Row],[INS]]=0, 0, HN132), HN132))</f>
        <v>0</v>
      </c>
      <c r="HL133" s="18">
        <f>STGY9[[#This Row],[INS]]</f>
        <v>0</v>
      </c>
      <c r="HM133" s="18">
        <f>IF(STGY9[[#This Row],[WrL]]="Loss", (STGY9[[#This Row],[INS]]*(1 + HP$8/100)), IF(STGY9[[#This Row],[WrL]]="Won", (0), 0))</f>
        <v>0</v>
      </c>
      <c r="HN133" s="18">
        <f>IF(STGY9[[#This Row],[WrL]]="Loss", (STGY9[[#This Row],[PAM]]+STGY9[[#This Row],[LOS-TEN]]), IF(STGY9[[#This Row],[WrL]]="Won", (STGY9[[#This Row],[INS]]), 0))</f>
        <v>0</v>
      </c>
      <c r="HO133" s="18">
        <f>STGY9[[#This Row],[PAPT]]/2</f>
        <v>0</v>
      </c>
      <c r="HP133" s="43">
        <f>IF(STGY9[[#This Row],[SNO]]=0,0,IF(HL$10, IF(STGY9[[#This Row],[INS-TL]]=0, 0, STGY9[[#This Row],[PFT]]/STGY9[[#This Row],[INS-TL]]%), STGY9[[#This Row],[PFT]]/STGY9[[#This Row],[INS-TL]]%))</f>
        <v>-100</v>
      </c>
      <c r="HS133" s="20"/>
      <c r="HT133" s="21"/>
      <c r="HZ133" s="22"/>
      <c r="IB133" s="42">
        <f t="shared" si="20"/>
        <v>118</v>
      </c>
      <c r="IC133" s="49"/>
      <c r="ID133" s="18">
        <f>IF(STGY10[[#This Row],[SNO]]=0,0,IF(STGY10[[#This Row],[SNO]]=1,IJ$8,IF(IL$10, IF(IP132&gt;=IM$8,0,IF(IP132=0,IJ$8,IO132)), IO132)))</f>
        <v>0</v>
      </c>
      <c r="IE133" s="18" t="str">
        <f>IF(MAIN_STGY[[#This Row],[RSLT]]="","", MAIN_STGY[[#This Row],[RSLT]])</f>
        <v/>
      </c>
      <c r="IF13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3" s="18">
        <f>IF(STGY10[[#This Row],[SNO]]=0,0,IF(IL$10, IF(IP132&gt;=IM$8, 0, STGY10[[#This Row],[INS]]+IH132), STGY10[[#This Row],[INS]]+IH132))</f>
        <v>100</v>
      </c>
      <c r="II133" s="18">
        <f>IF(STGY10[[#This Row],[SNO]]=0,0,IF(IL$10, IF(IP132&gt;=IM$8, 0, II132+STGY10[[#This Row],[RTN]]), II132+STGY10[[#This Row],[RTN]]))</f>
        <v>0</v>
      </c>
      <c r="IJ133" s="18">
        <f>STGY10[[#This Row],[RTN-TL]]-STGY10[[#This Row],[INS-TL]]</f>
        <v>-100</v>
      </c>
      <c r="IK133" s="18">
        <f>IF(STGY10[[#This Row],[SNO]]=0,0,IF(IL$10, IF(STGY10[[#This Row],[INS]]=0, 0, IN132), IN132))</f>
        <v>0</v>
      </c>
      <c r="IL133" s="18">
        <f>STGY10[[#This Row],[INS]]</f>
        <v>0</v>
      </c>
      <c r="IM133" s="18">
        <f>IF(STGY10[[#This Row],[WrL]]="Loss", (STGY10[[#This Row],[INS]]*(1 + IP$8/100)), IF(STGY10[[#This Row],[WrL]]="Won", (0), 0))</f>
        <v>0</v>
      </c>
      <c r="IN133" s="18">
        <f>IF(STGY10[[#This Row],[WrL]]="Loss", (STGY10[[#This Row],[PAM]]+STGY10[[#This Row],[LOS-TEN]]), IF(STGY10[[#This Row],[WrL]]="Won", (STGY10[[#This Row],[INS]]), 0))</f>
        <v>0</v>
      </c>
      <c r="IO133" s="18">
        <f>STGY10[[#This Row],[PAPT]]/2</f>
        <v>0</v>
      </c>
      <c r="IP133" s="43">
        <f>IF(STGY10[[#This Row],[SNO]]=0,0,IF(IL$10, IF(STGY10[[#This Row],[INS-TL]]=0, 0, STGY10[[#This Row],[PFT]]/STGY10[[#This Row],[INS-TL]]%), STGY10[[#This Row],[PFT]]/STGY10[[#This Row],[INS-TL]]%))</f>
        <v>-100</v>
      </c>
      <c r="IS133" s="20"/>
      <c r="IT133" s="21"/>
      <c r="IZ133" s="22"/>
    </row>
    <row r="134" spans="2:260" ht="15.65" x14ac:dyDescent="0.3">
      <c r="B134" s="89">
        <f t="shared" si="21"/>
        <v>119</v>
      </c>
      <c r="C134" s="49"/>
      <c r="D134" s="18">
        <f>IF(MAIN_STGY[[#This Row],[SNO]]=0,0,IF(MAIN_STGY[[#This Row],[SNO]]=1,J$8,IF(L$10, IF(P133&gt;=M$8,0,IF(P133=0,J$8,O133)), O133)))</f>
        <v>0</v>
      </c>
      <c r="E134" s="12"/>
      <c r="F13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4" s="18">
        <f>IF(MAIN_STGY[[#This Row],[SNO]]=0,0,IF(L$10, IF(P133&gt;=M$8, 0, MAIN_STGY[[#This Row],[INS]]+H133), MAIN_STGY[[#This Row],[INS]]+H133))</f>
        <v>100</v>
      </c>
      <c r="I134" s="18">
        <f>IF(MAIN_STGY[[#This Row],[SNO]]=0,0,IF(L$10, IF(P133&gt;=M$8, 0, I133+MAIN_STGY[[#This Row],[RTN]]), I133+MAIN_STGY[[#This Row],[RTN]]))</f>
        <v>0</v>
      </c>
      <c r="J134" s="18">
        <f>MAIN_STGY[[#This Row],[RTN-TL]]-MAIN_STGY[[#This Row],[INS-TL]]</f>
        <v>-100</v>
      </c>
      <c r="K134" s="18">
        <f>IF(MAIN_STGY[[#This Row],[SNO]]=0,0,IF(L$10, IF(MAIN_STGY[[#This Row],[INS]]=0, 0, N133), N133))</f>
        <v>0</v>
      </c>
      <c r="L134" s="18">
        <f>MAIN_STGY[[#This Row],[INS]]</f>
        <v>0</v>
      </c>
      <c r="M134" s="18">
        <f>IF(MAIN_STGY[[#This Row],[WrL]]="Loss", (MAIN_STGY[[#This Row],[INS]]*(1 + P$8/100)), IF(MAIN_STGY[[#This Row],[WrL]]="Won", (0), 0))</f>
        <v>0</v>
      </c>
      <c r="N134" s="18">
        <f>IF(MAIN_STGY[[#This Row],[WrL]]="Loss", (MAIN_STGY[[#This Row],[PAM]]+MAIN_STGY[[#This Row],[LOS-TEN]]), IF(MAIN_STGY[[#This Row],[WrL]]="Won", (MAIN_STGY[[#This Row],[INS]]), 0))</f>
        <v>0</v>
      </c>
      <c r="O134" s="18">
        <f>MAIN_STGY[[#This Row],[PAPT]]/2</f>
        <v>0</v>
      </c>
      <c r="P13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4" s="97" t="str" cm="1">
        <f t="array" ref="R134">IF(FG$4,STGTL7[Strategy Name],"")</f>
        <v>Strategy 07</v>
      </c>
      <c r="S134" s="98" cm="1">
        <f t="array" ref="S134">IF(FG$4,STGTL7[Last Running Bet-on],"")</f>
        <v>0</v>
      </c>
      <c r="T134" s="99" cm="1">
        <f t="array" ref="T134">IF(FG$4,STGTL7[Last Running Value],"")</f>
        <v>100</v>
      </c>
      <c r="U134" s="85"/>
      <c r="V134" s="44"/>
      <c r="W134" s="55"/>
      <c r="X134" s="55"/>
      <c r="Z134" s="22"/>
      <c r="AB134" s="42">
        <f t="shared" si="12"/>
        <v>119</v>
      </c>
      <c r="AC134" s="49"/>
      <c r="AD134" s="18">
        <f>IF(STGY2[[#This Row],[SNO]]=0,0,IF(STGY2[[#This Row],[SNO]]=1,AJ$8,IF(AL$10, IF(AP133&gt;=AM$8,0,IF(AP133=0,AJ$8,AO133)), AO133)))</f>
        <v>0</v>
      </c>
      <c r="AE134" s="18" t="str">
        <f>IF(MAIN_STGY[[#This Row],[RSLT]]="","", MAIN_STGY[[#This Row],[RSLT]])</f>
        <v/>
      </c>
      <c r="AF13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4" s="18">
        <f>IF(STGY2[[#This Row],[SNO]]=0,0,IF(AL$10, IF(AP133&gt;=AM$8, 0, STGY2[[#This Row],[INS]]+AH133), STGY2[[#This Row],[INS]]+AH133))</f>
        <v>100</v>
      </c>
      <c r="AI134" s="18">
        <f>IF(STGY2[[#This Row],[SNO]]=0,0,IF(AL$10, IF(AP133&gt;=AM$8, 0, AI133+STGY2[[#This Row],[RTN]]), AI133+STGY2[[#This Row],[RTN]]))</f>
        <v>0</v>
      </c>
      <c r="AJ134" s="18">
        <f>STGY2[[#This Row],[RTN-TL]]-STGY2[[#This Row],[INS-TL]]</f>
        <v>-100</v>
      </c>
      <c r="AK134" s="18">
        <f>IF(STGY2[[#This Row],[SNO]]=0,0,IF(AL$10, IF(STGY2[[#This Row],[INS]]=0, 0, AN133), AN133))</f>
        <v>0</v>
      </c>
      <c r="AL134" s="18">
        <f>STGY2[[#This Row],[INS]]</f>
        <v>0</v>
      </c>
      <c r="AM134" s="18">
        <f>IF(STGY2[[#This Row],[WrL]]="Loss", (STGY2[[#This Row],[INS]]*(1 + AP$8/100)), IF(STGY2[[#This Row],[WrL]]="Won", (0), 0))</f>
        <v>0</v>
      </c>
      <c r="AN134" s="18">
        <f>IF(STGY2[[#This Row],[WrL]]="Loss", (STGY2[[#This Row],[PAM]]+STGY2[[#This Row],[LOS-TEN]]), IF(STGY2[[#This Row],[WrL]]="Won", (STGY2[[#This Row],[INS]]), 0))</f>
        <v>0</v>
      </c>
      <c r="AO134" s="18">
        <f>STGY2[[#This Row],[PAPT]]/2</f>
        <v>0</v>
      </c>
      <c r="AP134" s="43">
        <f>IF(STGY2[[#This Row],[SNO]]=0,0,IF(AL$10, IF(STGY2[[#This Row],[INS-TL]]=0, 0, STGY2[[#This Row],[PFT]]/STGY2[[#This Row],[INS-TL]]%), STGY2[[#This Row],[PFT]]/STGY2[[#This Row],[INS-TL]]%))</f>
        <v>-100</v>
      </c>
      <c r="AS134" s="20"/>
      <c r="AT134" s="21"/>
      <c r="AZ134" s="22"/>
      <c r="BB134" s="42">
        <f t="shared" si="13"/>
        <v>119</v>
      </c>
      <c r="BC134" s="49"/>
      <c r="BD134" s="18">
        <f>IF(STGY3[[#This Row],[SNO]]=0,0,IF(STGY3[[#This Row],[SNO]]=1,BJ$8,IF(BL$10, IF(BP133&gt;=BM$8,0,IF(BP133=0,BJ$8,BO133)), BO133)))</f>
        <v>0</v>
      </c>
      <c r="BE134" s="18" t="str">
        <f>IF(MAIN_STGY[[#This Row],[RSLT]]="","", MAIN_STGY[[#This Row],[RSLT]])</f>
        <v/>
      </c>
      <c r="BF13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4" s="18">
        <f>IF(STGY3[[#This Row],[SNO]]=0,0,IF(BL$10, IF(BP133&gt;=BM$8, 0, STGY3[[#This Row],[INS]]+BH133), STGY3[[#This Row],[INS]]+BH133))</f>
        <v>100</v>
      </c>
      <c r="BI134" s="18">
        <f>IF(STGY3[[#This Row],[SNO]]=0,0,IF(BL$10, IF(BP133&gt;=BM$8, 0, BI133+STGY3[[#This Row],[RTN]]), BI133+STGY3[[#This Row],[RTN]]))</f>
        <v>0</v>
      </c>
      <c r="BJ134" s="18">
        <f>STGY3[[#This Row],[RTN-TL]]-STGY3[[#This Row],[INS-TL]]</f>
        <v>-100</v>
      </c>
      <c r="BK134" s="18">
        <f>IF(STGY3[[#This Row],[SNO]]=0,0,IF(BL$10, IF(STGY3[[#This Row],[INS]]=0, 0, BN133), BN133))</f>
        <v>0</v>
      </c>
      <c r="BL134" s="18">
        <f>STGY3[[#This Row],[INS]]</f>
        <v>0</v>
      </c>
      <c r="BM134" s="18">
        <f>IF(STGY3[[#This Row],[WrL]]="Loss", (STGY3[[#This Row],[INS]]*(1 + BP$8/100)), IF(STGY3[[#This Row],[WrL]]="Won", (0), 0))</f>
        <v>0</v>
      </c>
      <c r="BN134" s="18">
        <f>IF(STGY3[[#This Row],[WrL]]="Loss", (STGY3[[#This Row],[PAM]]+STGY3[[#This Row],[LOS-TEN]]), IF(STGY3[[#This Row],[WrL]]="Won", (STGY3[[#This Row],[INS]]), 0))</f>
        <v>0</v>
      </c>
      <c r="BO134" s="18">
        <f>STGY3[[#This Row],[PAPT]]/2</f>
        <v>0</v>
      </c>
      <c r="BP134" s="43">
        <f>IF(STGY3[[#This Row],[SNO]]=0,0,IF(BL$10, IF(STGY3[[#This Row],[INS-TL]]=0, 0, STGY3[[#This Row],[PFT]]/STGY3[[#This Row],[INS-TL]]%), STGY3[[#This Row],[PFT]]/STGY3[[#This Row],[INS-TL]]%))</f>
        <v>-100</v>
      </c>
      <c r="BS134" s="20"/>
      <c r="BT134" s="21"/>
      <c r="BZ134" s="22"/>
      <c r="CB134" s="42">
        <f t="shared" si="14"/>
        <v>119</v>
      </c>
      <c r="CC134" s="49"/>
      <c r="CD134" s="18">
        <f>IF(STGY4[[#This Row],[SNO]]=0,0,IF(STGY4[[#This Row],[SNO]]=1,CJ$8,IF(CL$10, IF(CP133&gt;=CM$8,0,IF(CP133=0,CJ$8,CO133)), CO133)))</f>
        <v>0</v>
      </c>
      <c r="CE134" s="18" t="str">
        <f>IF(MAIN_STGY[[#This Row],[RSLT]]="","", MAIN_STGY[[#This Row],[RSLT]])</f>
        <v/>
      </c>
      <c r="CF13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4" s="18">
        <f>IF(STGY4[[#This Row],[SNO]]=0,0,IF(CL$10, IF(CP133&gt;=CM$8, 0, STGY4[[#This Row],[INS]]+CH133), STGY4[[#This Row],[INS]]+CH133))</f>
        <v>100</v>
      </c>
      <c r="CI134" s="18">
        <f>IF(STGY4[[#This Row],[SNO]]=0,0,IF(CL$10, IF(CP133&gt;=CM$8, 0, CI133+STGY4[[#This Row],[RTN]]), CI133+STGY4[[#This Row],[RTN]]))</f>
        <v>0</v>
      </c>
      <c r="CJ134" s="18">
        <f>STGY4[[#This Row],[RTN-TL]]-STGY4[[#This Row],[INS-TL]]</f>
        <v>-100</v>
      </c>
      <c r="CK134" s="18">
        <f>IF(STGY4[[#This Row],[SNO]]=0,0,IF(CL$10, IF(STGY4[[#This Row],[INS]]=0, 0, CN133), CN133))</f>
        <v>0</v>
      </c>
      <c r="CL134" s="18">
        <f>STGY4[[#This Row],[INS]]</f>
        <v>0</v>
      </c>
      <c r="CM134" s="18">
        <f>IF(STGY4[[#This Row],[WrL]]="Loss", (STGY4[[#This Row],[INS]]*(1 + CP$8/100)), IF(STGY4[[#This Row],[WrL]]="Won", (0), 0))</f>
        <v>0</v>
      </c>
      <c r="CN134" s="18">
        <f>IF(STGY4[[#This Row],[WrL]]="Loss", (STGY4[[#This Row],[PAM]]+STGY4[[#This Row],[LOS-TEN]]), IF(STGY4[[#This Row],[WrL]]="Won", (STGY4[[#This Row],[INS]]), 0))</f>
        <v>0</v>
      </c>
      <c r="CO134" s="18">
        <f>STGY4[[#This Row],[PAPT]]/2</f>
        <v>0</v>
      </c>
      <c r="CP134" s="43">
        <f>IF(STGY4[[#This Row],[SNO]]=0,0,IF(CL$10, IF(STGY4[[#This Row],[INS-TL]]=0, 0, STGY4[[#This Row],[PFT]]/STGY4[[#This Row],[INS-TL]]%), STGY4[[#This Row],[PFT]]/STGY4[[#This Row],[INS-TL]]%))</f>
        <v>-100</v>
      </c>
      <c r="CS134" s="20"/>
      <c r="CT134" s="21"/>
      <c r="CZ134" s="22"/>
      <c r="DB134" s="42">
        <f t="shared" si="15"/>
        <v>119</v>
      </c>
      <c r="DC134" s="49"/>
      <c r="DD134" s="18">
        <f>IF(STGY5[[#This Row],[SNO]]=0,0,IF(STGY5[[#This Row],[SNO]]=1,DJ$8,IF(DL$10, IF(DP133&gt;=DM$8,0,IF(DP133=0,DJ$8,DO133)), DO133)))</f>
        <v>0</v>
      </c>
      <c r="DE134" s="18" t="str">
        <f>IF(MAIN_STGY[[#This Row],[RSLT]]="","", MAIN_STGY[[#This Row],[RSLT]])</f>
        <v/>
      </c>
      <c r="DF13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4" s="18">
        <f>IF(STGY5[[#This Row],[SNO]]=0,0,IF(DL$10, IF(DP133&gt;=DM$8, 0, STGY5[[#This Row],[INS]]+DH133), STGY5[[#This Row],[INS]]+DH133))</f>
        <v>100</v>
      </c>
      <c r="DI134" s="18">
        <f>IF(STGY5[[#This Row],[SNO]]=0,0,IF(DL$10, IF(DP133&gt;=DM$8, 0, DI133+STGY5[[#This Row],[RTN]]), DI133+STGY5[[#This Row],[RTN]]))</f>
        <v>0</v>
      </c>
      <c r="DJ134" s="18">
        <f>STGY5[[#This Row],[RTN-TL]]-STGY5[[#This Row],[INS-TL]]</f>
        <v>-100</v>
      </c>
      <c r="DK134" s="18">
        <f>IF(STGY5[[#This Row],[SNO]]=0,0,IF(DL$10, IF(STGY5[[#This Row],[INS]]=0, 0, DN133), DN133))</f>
        <v>0</v>
      </c>
      <c r="DL134" s="18">
        <f>STGY5[[#This Row],[INS]]</f>
        <v>0</v>
      </c>
      <c r="DM134" s="18">
        <f>IF(STGY5[[#This Row],[WrL]]="Loss", (STGY5[[#This Row],[INS]]*(1 + DP$8/100)), IF(STGY5[[#This Row],[WrL]]="Won", (0), 0))</f>
        <v>0</v>
      </c>
      <c r="DN134" s="18">
        <f>IF(STGY5[[#This Row],[WrL]]="Loss", (STGY5[[#This Row],[PAM]]+STGY5[[#This Row],[LOS-TEN]]), IF(STGY5[[#This Row],[WrL]]="Won", (STGY5[[#This Row],[INS]]), 0))</f>
        <v>0</v>
      </c>
      <c r="DO134" s="18">
        <f>STGY5[[#This Row],[PAPT]]/2</f>
        <v>0</v>
      </c>
      <c r="DP134" s="43">
        <f>IF(STGY5[[#This Row],[SNO]]=0,0,IF(DL$10, IF(STGY5[[#This Row],[INS-TL]]=0, 0, STGY5[[#This Row],[PFT]]/STGY5[[#This Row],[INS-TL]]%), STGY5[[#This Row],[PFT]]/STGY5[[#This Row],[INS-TL]]%))</f>
        <v>-100</v>
      </c>
      <c r="DS134" s="20"/>
      <c r="DT134" s="21"/>
      <c r="DZ134" s="22"/>
      <c r="EB134" s="42">
        <f t="shared" si="16"/>
        <v>119</v>
      </c>
      <c r="EC134" s="49"/>
      <c r="ED134" s="18">
        <f>IF(STGY6[[#This Row],[SNO]]=0,0,IF(STGY6[[#This Row],[SNO]]=1,EJ$8,IF(EL$10, IF(EP133&gt;=EM$8,0,IF(EP133=0,EJ$8,EO133)), EO133)))</f>
        <v>0</v>
      </c>
      <c r="EE134" s="18" t="str">
        <f>IF(MAIN_STGY[[#This Row],[RSLT]]="","", MAIN_STGY[[#This Row],[RSLT]])</f>
        <v/>
      </c>
      <c r="EF13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4" s="18">
        <f>IF(STGY6[[#This Row],[SNO]]=0,0,IF(EL$10, IF(EP133&gt;=EM$8, 0, STGY6[[#This Row],[INS]]+EH133), STGY6[[#This Row],[INS]]+EH133))</f>
        <v>100</v>
      </c>
      <c r="EI134" s="18">
        <f>IF(STGY6[[#This Row],[SNO]]=0,0,IF(EL$10, IF(EP133&gt;=EM$8, 0, EI133+STGY6[[#This Row],[RTN]]), EI133+STGY6[[#This Row],[RTN]]))</f>
        <v>0</v>
      </c>
      <c r="EJ134" s="18">
        <f>STGY6[[#This Row],[RTN-TL]]-STGY6[[#This Row],[INS-TL]]</f>
        <v>-100</v>
      </c>
      <c r="EK134" s="18">
        <f>IF(STGY6[[#This Row],[SNO]]=0,0,IF(EL$10, IF(STGY6[[#This Row],[INS]]=0, 0, EN133), EN133))</f>
        <v>0</v>
      </c>
      <c r="EL134" s="18">
        <f>STGY6[[#This Row],[INS]]</f>
        <v>0</v>
      </c>
      <c r="EM134" s="18">
        <f>IF(STGY6[[#This Row],[WrL]]="Loss", (STGY6[[#This Row],[INS]]*(1 + EP$8/100)), IF(STGY6[[#This Row],[WrL]]="Won", (0), 0))</f>
        <v>0</v>
      </c>
      <c r="EN134" s="18">
        <f>IF(STGY6[[#This Row],[WrL]]="Loss", (STGY6[[#This Row],[PAM]]+STGY6[[#This Row],[LOS-TEN]]), IF(STGY6[[#This Row],[WrL]]="Won", (STGY6[[#This Row],[INS]]), 0))</f>
        <v>0</v>
      </c>
      <c r="EO134" s="18">
        <f>STGY6[[#This Row],[PAPT]]/2</f>
        <v>0</v>
      </c>
      <c r="EP134" s="43">
        <f>IF(STGY6[[#This Row],[SNO]]=0,0,IF(EL$10, IF(STGY6[[#This Row],[INS-TL]]=0, 0, STGY6[[#This Row],[PFT]]/STGY6[[#This Row],[INS-TL]]%), STGY6[[#This Row],[PFT]]/STGY6[[#This Row],[INS-TL]]%))</f>
        <v>-100</v>
      </c>
      <c r="ES134" s="20"/>
      <c r="ET134" s="21"/>
      <c r="EZ134" s="22"/>
      <c r="FB134" s="42">
        <f t="shared" si="17"/>
        <v>119</v>
      </c>
      <c r="FC134" s="49"/>
      <c r="FD134" s="18">
        <f>IF(STGY7[[#This Row],[SNO]]=0,0,IF(STGY7[[#This Row],[SNO]]=1,FJ$8,IF(FL$10, IF(FP133&gt;=FM$8,0,IF(FP133=0,FJ$8,FO133)), FO133)))</f>
        <v>0</v>
      </c>
      <c r="FE134" s="18" t="str">
        <f>IF(MAIN_STGY[[#This Row],[RSLT]]="","", MAIN_STGY[[#This Row],[RSLT]])</f>
        <v/>
      </c>
      <c r="FF13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4" s="18">
        <f>IF(STGY7[[#This Row],[SNO]]=0,0,IF(FL$10, IF(FP133&gt;=FM$8, 0, STGY7[[#This Row],[INS]]+FH133), STGY7[[#This Row],[INS]]+FH133))</f>
        <v>100</v>
      </c>
      <c r="FI134" s="18">
        <f>IF(STGY7[[#This Row],[SNO]]=0,0,IF(FL$10, IF(FP133&gt;=FM$8, 0, FI133+STGY7[[#This Row],[RTN]]), FI133+STGY7[[#This Row],[RTN]]))</f>
        <v>0</v>
      </c>
      <c r="FJ134" s="18">
        <f>STGY7[[#This Row],[RTN-TL]]-STGY7[[#This Row],[INS-TL]]</f>
        <v>-100</v>
      </c>
      <c r="FK134" s="18">
        <f>IF(STGY7[[#This Row],[SNO]]=0,0,IF(FL$10, IF(STGY7[[#This Row],[INS]]=0, 0, FN133), FN133))</f>
        <v>0</v>
      </c>
      <c r="FL134" s="18">
        <f>STGY7[[#This Row],[INS]]</f>
        <v>0</v>
      </c>
      <c r="FM134" s="18">
        <f>IF(STGY7[[#This Row],[WrL]]="Loss", (STGY7[[#This Row],[INS]]*(1 + FP$8/100)), IF(STGY7[[#This Row],[WrL]]="Won", (0), 0))</f>
        <v>0</v>
      </c>
      <c r="FN134" s="18">
        <f>IF(STGY7[[#This Row],[WrL]]="Loss", (STGY7[[#This Row],[PAM]]+STGY7[[#This Row],[LOS-TEN]]), IF(STGY7[[#This Row],[WrL]]="Won", (STGY7[[#This Row],[INS]]), 0))</f>
        <v>0</v>
      </c>
      <c r="FO134" s="18">
        <f>STGY7[[#This Row],[PAPT]]/2</f>
        <v>0</v>
      </c>
      <c r="FP134" s="43">
        <f>IF(STGY7[[#This Row],[SNO]]=0,0,IF(FL$10, IF(STGY7[[#This Row],[INS-TL]]=0, 0, STGY7[[#This Row],[PFT]]/STGY7[[#This Row],[INS-TL]]%), STGY7[[#This Row],[PFT]]/STGY7[[#This Row],[INS-TL]]%))</f>
        <v>-100</v>
      </c>
      <c r="FS134" s="20"/>
      <c r="FT134" s="21"/>
      <c r="FZ134" s="22"/>
      <c r="GB134" s="42">
        <f t="shared" si="18"/>
        <v>119</v>
      </c>
      <c r="GC134" s="49"/>
      <c r="GD134" s="18">
        <f>IF(STGY8[[#This Row],[SNO]]=0,0,IF(STGY8[[#This Row],[SNO]]=1,GJ$8,IF(GL$10, IF(GP133&gt;=GM$8,0,IF(GP133=0,GJ$8,GO133)), GO133)))</f>
        <v>0</v>
      </c>
      <c r="GE134" s="18" t="str">
        <f>IF(MAIN_STGY[[#This Row],[RSLT]]="","", MAIN_STGY[[#This Row],[RSLT]])</f>
        <v/>
      </c>
      <c r="GF13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4" s="18">
        <f>IF(STGY8[[#This Row],[SNO]]=0,0,IF(GL$10, IF(GP133&gt;=GM$8, 0, STGY8[[#This Row],[INS]]+GH133), STGY8[[#This Row],[INS]]+GH133))</f>
        <v>100</v>
      </c>
      <c r="GI134" s="18">
        <f>IF(STGY8[[#This Row],[SNO]]=0,0,IF(GL$10, IF(GP133&gt;=GM$8, 0, GI133+STGY8[[#This Row],[RTN]]), GI133+STGY8[[#This Row],[RTN]]))</f>
        <v>0</v>
      </c>
      <c r="GJ134" s="18">
        <f>STGY8[[#This Row],[RTN-TL]]-STGY8[[#This Row],[INS-TL]]</f>
        <v>-100</v>
      </c>
      <c r="GK134" s="18">
        <f>IF(STGY8[[#This Row],[SNO]]=0,0,IF(GL$10, IF(STGY8[[#This Row],[INS]]=0, 0, GN133), GN133))</f>
        <v>0</v>
      </c>
      <c r="GL134" s="18">
        <f>STGY8[[#This Row],[INS]]</f>
        <v>0</v>
      </c>
      <c r="GM134" s="18">
        <f>IF(STGY8[[#This Row],[WrL]]="Loss", (STGY8[[#This Row],[INS]]*(1 + GP$8/100)), IF(STGY8[[#This Row],[WrL]]="Won", (0), 0))</f>
        <v>0</v>
      </c>
      <c r="GN134" s="18">
        <f>IF(STGY8[[#This Row],[WrL]]="Loss", (STGY8[[#This Row],[PAM]]+STGY8[[#This Row],[LOS-TEN]]), IF(STGY8[[#This Row],[WrL]]="Won", (STGY8[[#This Row],[INS]]), 0))</f>
        <v>0</v>
      </c>
      <c r="GO134" s="18">
        <f>STGY8[[#This Row],[PAPT]]/2</f>
        <v>0</v>
      </c>
      <c r="GP134" s="43">
        <f>IF(STGY8[[#This Row],[SNO]]=0,0,IF(GL$10, IF(STGY8[[#This Row],[INS-TL]]=0, 0, STGY8[[#This Row],[PFT]]/STGY8[[#This Row],[INS-TL]]%), STGY8[[#This Row],[PFT]]/STGY8[[#This Row],[INS-TL]]%))</f>
        <v>-100</v>
      </c>
      <c r="GS134" s="20"/>
      <c r="GT134" s="21"/>
      <c r="GZ134" s="22"/>
      <c r="HB134" s="42">
        <f t="shared" si="19"/>
        <v>119</v>
      </c>
      <c r="HC134" s="49"/>
      <c r="HD134" s="18">
        <f>IF(STGY9[[#This Row],[SNO]]=0,0,IF(STGY9[[#This Row],[SNO]]=1,HJ$8,IF(HL$10, IF(HP133&gt;=HM$8,0,IF(HP133=0,HJ$8,HO133)), HO133)))</f>
        <v>0</v>
      </c>
      <c r="HE134" s="18" t="str">
        <f>IF(MAIN_STGY[[#This Row],[RSLT]]="","", MAIN_STGY[[#This Row],[RSLT]])</f>
        <v/>
      </c>
      <c r="HF13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4" s="18">
        <f>IF(STGY9[[#This Row],[SNO]]=0,0,IF(HL$10, IF(HP133&gt;=HM$8, 0, STGY9[[#This Row],[INS]]+HH133), STGY9[[#This Row],[INS]]+HH133))</f>
        <v>100</v>
      </c>
      <c r="HI134" s="18">
        <f>IF(STGY9[[#This Row],[SNO]]=0,0,IF(HL$10, IF(HP133&gt;=HM$8, 0, HI133+STGY9[[#This Row],[RTN]]), HI133+STGY9[[#This Row],[RTN]]))</f>
        <v>0</v>
      </c>
      <c r="HJ134" s="18">
        <f>STGY9[[#This Row],[RTN-TL]]-STGY9[[#This Row],[INS-TL]]</f>
        <v>-100</v>
      </c>
      <c r="HK134" s="18">
        <f>IF(STGY9[[#This Row],[SNO]]=0,0,IF(HL$10, IF(STGY9[[#This Row],[INS]]=0, 0, HN133), HN133))</f>
        <v>0</v>
      </c>
      <c r="HL134" s="18">
        <f>STGY9[[#This Row],[INS]]</f>
        <v>0</v>
      </c>
      <c r="HM134" s="18">
        <f>IF(STGY9[[#This Row],[WrL]]="Loss", (STGY9[[#This Row],[INS]]*(1 + HP$8/100)), IF(STGY9[[#This Row],[WrL]]="Won", (0), 0))</f>
        <v>0</v>
      </c>
      <c r="HN134" s="18">
        <f>IF(STGY9[[#This Row],[WrL]]="Loss", (STGY9[[#This Row],[PAM]]+STGY9[[#This Row],[LOS-TEN]]), IF(STGY9[[#This Row],[WrL]]="Won", (STGY9[[#This Row],[INS]]), 0))</f>
        <v>0</v>
      </c>
      <c r="HO134" s="18">
        <f>STGY9[[#This Row],[PAPT]]/2</f>
        <v>0</v>
      </c>
      <c r="HP134" s="43">
        <f>IF(STGY9[[#This Row],[SNO]]=0,0,IF(HL$10, IF(STGY9[[#This Row],[INS-TL]]=0, 0, STGY9[[#This Row],[PFT]]/STGY9[[#This Row],[INS-TL]]%), STGY9[[#This Row],[PFT]]/STGY9[[#This Row],[INS-TL]]%))</f>
        <v>-100</v>
      </c>
      <c r="HS134" s="20"/>
      <c r="HT134" s="21"/>
      <c r="HZ134" s="22"/>
      <c r="IB134" s="42">
        <f t="shared" si="20"/>
        <v>119</v>
      </c>
      <c r="IC134" s="49"/>
      <c r="ID134" s="18">
        <f>IF(STGY10[[#This Row],[SNO]]=0,0,IF(STGY10[[#This Row],[SNO]]=1,IJ$8,IF(IL$10, IF(IP133&gt;=IM$8,0,IF(IP133=0,IJ$8,IO133)), IO133)))</f>
        <v>0</v>
      </c>
      <c r="IE134" s="18" t="str">
        <f>IF(MAIN_STGY[[#This Row],[RSLT]]="","", MAIN_STGY[[#This Row],[RSLT]])</f>
        <v/>
      </c>
      <c r="IF13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4" s="18">
        <f>IF(STGY10[[#This Row],[SNO]]=0,0,IF(IL$10, IF(IP133&gt;=IM$8, 0, STGY10[[#This Row],[INS]]+IH133), STGY10[[#This Row],[INS]]+IH133))</f>
        <v>100</v>
      </c>
      <c r="II134" s="18">
        <f>IF(STGY10[[#This Row],[SNO]]=0,0,IF(IL$10, IF(IP133&gt;=IM$8, 0, II133+STGY10[[#This Row],[RTN]]), II133+STGY10[[#This Row],[RTN]]))</f>
        <v>0</v>
      </c>
      <c r="IJ134" s="18">
        <f>STGY10[[#This Row],[RTN-TL]]-STGY10[[#This Row],[INS-TL]]</f>
        <v>-100</v>
      </c>
      <c r="IK134" s="18">
        <f>IF(STGY10[[#This Row],[SNO]]=0,0,IF(IL$10, IF(STGY10[[#This Row],[INS]]=0, 0, IN133), IN133))</f>
        <v>0</v>
      </c>
      <c r="IL134" s="18">
        <f>STGY10[[#This Row],[INS]]</f>
        <v>0</v>
      </c>
      <c r="IM134" s="18">
        <f>IF(STGY10[[#This Row],[WrL]]="Loss", (STGY10[[#This Row],[INS]]*(1 + IP$8/100)), IF(STGY10[[#This Row],[WrL]]="Won", (0), 0))</f>
        <v>0</v>
      </c>
      <c r="IN134" s="18">
        <f>IF(STGY10[[#This Row],[WrL]]="Loss", (STGY10[[#This Row],[PAM]]+STGY10[[#This Row],[LOS-TEN]]), IF(STGY10[[#This Row],[WrL]]="Won", (STGY10[[#This Row],[INS]]), 0))</f>
        <v>0</v>
      </c>
      <c r="IO134" s="18">
        <f>STGY10[[#This Row],[PAPT]]/2</f>
        <v>0</v>
      </c>
      <c r="IP134" s="43">
        <f>IF(STGY10[[#This Row],[SNO]]=0,0,IF(IL$10, IF(STGY10[[#This Row],[INS-TL]]=0, 0, STGY10[[#This Row],[PFT]]/STGY10[[#This Row],[INS-TL]]%), STGY10[[#This Row],[PFT]]/STGY10[[#This Row],[INS-TL]]%))</f>
        <v>-100</v>
      </c>
      <c r="IS134" s="20"/>
      <c r="IT134" s="21"/>
      <c r="IZ134" s="22"/>
    </row>
    <row r="135" spans="2:260" ht="15.65" x14ac:dyDescent="0.3">
      <c r="B135" s="89">
        <f t="shared" si="21"/>
        <v>120</v>
      </c>
      <c r="C135" s="49"/>
      <c r="D135" s="18">
        <f>IF(MAIN_STGY[[#This Row],[SNO]]=0,0,IF(MAIN_STGY[[#This Row],[SNO]]=1,J$8,IF(L$10, IF(P134&gt;=M$8,0,IF(P134=0,J$8,O134)), O134)))</f>
        <v>0</v>
      </c>
      <c r="E135" s="12"/>
      <c r="F13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5" s="18">
        <f>IF(MAIN_STGY[[#This Row],[SNO]]=0,0,IF(L$10, IF(P134&gt;=M$8, 0, MAIN_STGY[[#This Row],[INS]]+H134), MAIN_STGY[[#This Row],[INS]]+H134))</f>
        <v>100</v>
      </c>
      <c r="I135" s="18">
        <f>IF(MAIN_STGY[[#This Row],[SNO]]=0,0,IF(L$10, IF(P134&gt;=M$8, 0, I134+MAIN_STGY[[#This Row],[RTN]]), I134+MAIN_STGY[[#This Row],[RTN]]))</f>
        <v>0</v>
      </c>
      <c r="J135" s="18">
        <f>MAIN_STGY[[#This Row],[RTN-TL]]-MAIN_STGY[[#This Row],[INS-TL]]</f>
        <v>-100</v>
      </c>
      <c r="K135" s="18">
        <f>IF(MAIN_STGY[[#This Row],[SNO]]=0,0,IF(L$10, IF(MAIN_STGY[[#This Row],[INS]]=0, 0, N134), N134))</f>
        <v>0</v>
      </c>
      <c r="L135" s="18">
        <f>MAIN_STGY[[#This Row],[INS]]</f>
        <v>0</v>
      </c>
      <c r="M135" s="18">
        <f>IF(MAIN_STGY[[#This Row],[WrL]]="Loss", (MAIN_STGY[[#This Row],[INS]]*(1 + P$8/100)), IF(MAIN_STGY[[#This Row],[WrL]]="Won", (0), 0))</f>
        <v>0</v>
      </c>
      <c r="N135" s="18">
        <f>IF(MAIN_STGY[[#This Row],[WrL]]="Loss", (MAIN_STGY[[#This Row],[PAM]]+MAIN_STGY[[#This Row],[LOS-TEN]]), IF(MAIN_STGY[[#This Row],[WrL]]="Won", (MAIN_STGY[[#This Row],[INS]]), 0))</f>
        <v>0</v>
      </c>
      <c r="O135" s="18">
        <f>MAIN_STGY[[#This Row],[PAPT]]/2</f>
        <v>0</v>
      </c>
      <c r="P13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5" s="97" t="str" cm="1">
        <f t="array" ref="R135">IF(GG$4,STGTL8[Strategy Name],"")</f>
        <v>Strategy 08</v>
      </c>
      <c r="S135" s="98" cm="1">
        <f t="array" ref="S135">IF(GG$4,STGTL8[Last Running Bet-on],"")</f>
        <v>0</v>
      </c>
      <c r="T135" s="99" cm="1">
        <f t="array" ref="T135">IF(GG$4,STGTL8[Last Running Value],"")</f>
        <v>100</v>
      </c>
      <c r="U135" s="85"/>
      <c r="V135" s="55"/>
      <c r="W135" s="55"/>
      <c r="X135" s="55"/>
      <c r="Z135" s="22"/>
      <c r="AB135" s="42">
        <f t="shared" si="12"/>
        <v>120</v>
      </c>
      <c r="AC135" s="49"/>
      <c r="AD135" s="18">
        <f>IF(STGY2[[#This Row],[SNO]]=0,0,IF(STGY2[[#This Row],[SNO]]=1,AJ$8,IF(AL$10, IF(AP134&gt;=AM$8,0,IF(AP134=0,AJ$8,AO134)), AO134)))</f>
        <v>0</v>
      </c>
      <c r="AE135" s="18" t="str">
        <f>IF(MAIN_STGY[[#This Row],[RSLT]]="","", MAIN_STGY[[#This Row],[RSLT]])</f>
        <v/>
      </c>
      <c r="AF13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5" s="18">
        <f>IF(STGY2[[#This Row],[SNO]]=0,0,IF(AL$10, IF(AP134&gt;=AM$8, 0, STGY2[[#This Row],[INS]]+AH134), STGY2[[#This Row],[INS]]+AH134))</f>
        <v>100</v>
      </c>
      <c r="AI135" s="18">
        <f>IF(STGY2[[#This Row],[SNO]]=0,0,IF(AL$10, IF(AP134&gt;=AM$8, 0, AI134+STGY2[[#This Row],[RTN]]), AI134+STGY2[[#This Row],[RTN]]))</f>
        <v>0</v>
      </c>
      <c r="AJ135" s="18">
        <f>STGY2[[#This Row],[RTN-TL]]-STGY2[[#This Row],[INS-TL]]</f>
        <v>-100</v>
      </c>
      <c r="AK135" s="18">
        <f>IF(STGY2[[#This Row],[SNO]]=0,0,IF(AL$10, IF(STGY2[[#This Row],[INS]]=0, 0, AN134), AN134))</f>
        <v>0</v>
      </c>
      <c r="AL135" s="18">
        <f>STGY2[[#This Row],[INS]]</f>
        <v>0</v>
      </c>
      <c r="AM135" s="18">
        <f>IF(STGY2[[#This Row],[WrL]]="Loss", (STGY2[[#This Row],[INS]]*(1 + AP$8/100)), IF(STGY2[[#This Row],[WrL]]="Won", (0), 0))</f>
        <v>0</v>
      </c>
      <c r="AN135" s="18">
        <f>IF(STGY2[[#This Row],[WrL]]="Loss", (STGY2[[#This Row],[PAM]]+STGY2[[#This Row],[LOS-TEN]]), IF(STGY2[[#This Row],[WrL]]="Won", (STGY2[[#This Row],[INS]]), 0))</f>
        <v>0</v>
      </c>
      <c r="AO135" s="18">
        <f>STGY2[[#This Row],[PAPT]]/2</f>
        <v>0</v>
      </c>
      <c r="AP135" s="43">
        <f>IF(STGY2[[#This Row],[SNO]]=0,0,IF(AL$10, IF(STGY2[[#This Row],[INS-TL]]=0, 0, STGY2[[#This Row],[PFT]]/STGY2[[#This Row],[INS-TL]]%), STGY2[[#This Row],[PFT]]/STGY2[[#This Row],[INS-TL]]%))</f>
        <v>-100</v>
      </c>
      <c r="AS135" s="20"/>
      <c r="AT135" s="21"/>
      <c r="AZ135" s="22"/>
      <c r="BB135" s="42">
        <f t="shared" si="13"/>
        <v>120</v>
      </c>
      <c r="BC135" s="49"/>
      <c r="BD135" s="18">
        <f>IF(STGY3[[#This Row],[SNO]]=0,0,IF(STGY3[[#This Row],[SNO]]=1,BJ$8,IF(BL$10, IF(BP134&gt;=BM$8,0,IF(BP134=0,BJ$8,BO134)), BO134)))</f>
        <v>0</v>
      </c>
      <c r="BE135" s="18" t="str">
        <f>IF(MAIN_STGY[[#This Row],[RSLT]]="","", MAIN_STGY[[#This Row],[RSLT]])</f>
        <v/>
      </c>
      <c r="BF13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5" s="18">
        <f>IF(STGY3[[#This Row],[SNO]]=0,0,IF(BL$10, IF(BP134&gt;=BM$8, 0, STGY3[[#This Row],[INS]]+BH134), STGY3[[#This Row],[INS]]+BH134))</f>
        <v>100</v>
      </c>
      <c r="BI135" s="18">
        <f>IF(STGY3[[#This Row],[SNO]]=0,0,IF(BL$10, IF(BP134&gt;=BM$8, 0, BI134+STGY3[[#This Row],[RTN]]), BI134+STGY3[[#This Row],[RTN]]))</f>
        <v>0</v>
      </c>
      <c r="BJ135" s="18">
        <f>STGY3[[#This Row],[RTN-TL]]-STGY3[[#This Row],[INS-TL]]</f>
        <v>-100</v>
      </c>
      <c r="BK135" s="18">
        <f>IF(STGY3[[#This Row],[SNO]]=0,0,IF(BL$10, IF(STGY3[[#This Row],[INS]]=0, 0, BN134), BN134))</f>
        <v>0</v>
      </c>
      <c r="BL135" s="18">
        <f>STGY3[[#This Row],[INS]]</f>
        <v>0</v>
      </c>
      <c r="BM135" s="18">
        <f>IF(STGY3[[#This Row],[WrL]]="Loss", (STGY3[[#This Row],[INS]]*(1 + BP$8/100)), IF(STGY3[[#This Row],[WrL]]="Won", (0), 0))</f>
        <v>0</v>
      </c>
      <c r="BN135" s="18">
        <f>IF(STGY3[[#This Row],[WrL]]="Loss", (STGY3[[#This Row],[PAM]]+STGY3[[#This Row],[LOS-TEN]]), IF(STGY3[[#This Row],[WrL]]="Won", (STGY3[[#This Row],[INS]]), 0))</f>
        <v>0</v>
      </c>
      <c r="BO135" s="18">
        <f>STGY3[[#This Row],[PAPT]]/2</f>
        <v>0</v>
      </c>
      <c r="BP135" s="43">
        <f>IF(STGY3[[#This Row],[SNO]]=0,0,IF(BL$10, IF(STGY3[[#This Row],[INS-TL]]=0, 0, STGY3[[#This Row],[PFT]]/STGY3[[#This Row],[INS-TL]]%), STGY3[[#This Row],[PFT]]/STGY3[[#This Row],[INS-TL]]%))</f>
        <v>-100</v>
      </c>
      <c r="BS135" s="20"/>
      <c r="BT135" s="21"/>
      <c r="BZ135" s="22"/>
      <c r="CB135" s="42">
        <f t="shared" si="14"/>
        <v>120</v>
      </c>
      <c r="CC135" s="49"/>
      <c r="CD135" s="18">
        <f>IF(STGY4[[#This Row],[SNO]]=0,0,IF(STGY4[[#This Row],[SNO]]=1,CJ$8,IF(CL$10, IF(CP134&gt;=CM$8,0,IF(CP134=0,CJ$8,CO134)), CO134)))</f>
        <v>0</v>
      </c>
      <c r="CE135" s="18" t="str">
        <f>IF(MAIN_STGY[[#This Row],[RSLT]]="","", MAIN_STGY[[#This Row],[RSLT]])</f>
        <v/>
      </c>
      <c r="CF13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5" s="18">
        <f>IF(STGY4[[#This Row],[SNO]]=0,0,IF(CL$10, IF(CP134&gt;=CM$8, 0, STGY4[[#This Row],[INS]]+CH134), STGY4[[#This Row],[INS]]+CH134))</f>
        <v>100</v>
      </c>
      <c r="CI135" s="18">
        <f>IF(STGY4[[#This Row],[SNO]]=0,0,IF(CL$10, IF(CP134&gt;=CM$8, 0, CI134+STGY4[[#This Row],[RTN]]), CI134+STGY4[[#This Row],[RTN]]))</f>
        <v>0</v>
      </c>
      <c r="CJ135" s="18">
        <f>STGY4[[#This Row],[RTN-TL]]-STGY4[[#This Row],[INS-TL]]</f>
        <v>-100</v>
      </c>
      <c r="CK135" s="18">
        <f>IF(STGY4[[#This Row],[SNO]]=0,0,IF(CL$10, IF(STGY4[[#This Row],[INS]]=0, 0, CN134), CN134))</f>
        <v>0</v>
      </c>
      <c r="CL135" s="18">
        <f>STGY4[[#This Row],[INS]]</f>
        <v>0</v>
      </c>
      <c r="CM135" s="18">
        <f>IF(STGY4[[#This Row],[WrL]]="Loss", (STGY4[[#This Row],[INS]]*(1 + CP$8/100)), IF(STGY4[[#This Row],[WrL]]="Won", (0), 0))</f>
        <v>0</v>
      </c>
      <c r="CN135" s="18">
        <f>IF(STGY4[[#This Row],[WrL]]="Loss", (STGY4[[#This Row],[PAM]]+STGY4[[#This Row],[LOS-TEN]]), IF(STGY4[[#This Row],[WrL]]="Won", (STGY4[[#This Row],[INS]]), 0))</f>
        <v>0</v>
      </c>
      <c r="CO135" s="18">
        <f>STGY4[[#This Row],[PAPT]]/2</f>
        <v>0</v>
      </c>
      <c r="CP135" s="43">
        <f>IF(STGY4[[#This Row],[SNO]]=0,0,IF(CL$10, IF(STGY4[[#This Row],[INS-TL]]=0, 0, STGY4[[#This Row],[PFT]]/STGY4[[#This Row],[INS-TL]]%), STGY4[[#This Row],[PFT]]/STGY4[[#This Row],[INS-TL]]%))</f>
        <v>-100</v>
      </c>
      <c r="CS135" s="20"/>
      <c r="CT135" s="21"/>
      <c r="CZ135" s="22"/>
      <c r="DB135" s="42">
        <f t="shared" si="15"/>
        <v>120</v>
      </c>
      <c r="DC135" s="49"/>
      <c r="DD135" s="18">
        <f>IF(STGY5[[#This Row],[SNO]]=0,0,IF(STGY5[[#This Row],[SNO]]=1,DJ$8,IF(DL$10, IF(DP134&gt;=DM$8,0,IF(DP134=0,DJ$8,DO134)), DO134)))</f>
        <v>0</v>
      </c>
      <c r="DE135" s="18" t="str">
        <f>IF(MAIN_STGY[[#This Row],[RSLT]]="","", MAIN_STGY[[#This Row],[RSLT]])</f>
        <v/>
      </c>
      <c r="DF13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5" s="18">
        <f>IF(STGY5[[#This Row],[SNO]]=0,0,IF(DL$10, IF(DP134&gt;=DM$8, 0, STGY5[[#This Row],[INS]]+DH134), STGY5[[#This Row],[INS]]+DH134))</f>
        <v>100</v>
      </c>
      <c r="DI135" s="18">
        <f>IF(STGY5[[#This Row],[SNO]]=0,0,IF(DL$10, IF(DP134&gt;=DM$8, 0, DI134+STGY5[[#This Row],[RTN]]), DI134+STGY5[[#This Row],[RTN]]))</f>
        <v>0</v>
      </c>
      <c r="DJ135" s="18">
        <f>STGY5[[#This Row],[RTN-TL]]-STGY5[[#This Row],[INS-TL]]</f>
        <v>-100</v>
      </c>
      <c r="DK135" s="18">
        <f>IF(STGY5[[#This Row],[SNO]]=0,0,IF(DL$10, IF(STGY5[[#This Row],[INS]]=0, 0, DN134), DN134))</f>
        <v>0</v>
      </c>
      <c r="DL135" s="18">
        <f>STGY5[[#This Row],[INS]]</f>
        <v>0</v>
      </c>
      <c r="DM135" s="18">
        <f>IF(STGY5[[#This Row],[WrL]]="Loss", (STGY5[[#This Row],[INS]]*(1 + DP$8/100)), IF(STGY5[[#This Row],[WrL]]="Won", (0), 0))</f>
        <v>0</v>
      </c>
      <c r="DN135" s="18">
        <f>IF(STGY5[[#This Row],[WrL]]="Loss", (STGY5[[#This Row],[PAM]]+STGY5[[#This Row],[LOS-TEN]]), IF(STGY5[[#This Row],[WrL]]="Won", (STGY5[[#This Row],[INS]]), 0))</f>
        <v>0</v>
      </c>
      <c r="DO135" s="18">
        <f>STGY5[[#This Row],[PAPT]]/2</f>
        <v>0</v>
      </c>
      <c r="DP135" s="43">
        <f>IF(STGY5[[#This Row],[SNO]]=0,0,IF(DL$10, IF(STGY5[[#This Row],[INS-TL]]=0, 0, STGY5[[#This Row],[PFT]]/STGY5[[#This Row],[INS-TL]]%), STGY5[[#This Row],[PFT]]/STGY5[[#This Row],[INS-TL]]%))</f>
        <v>-100</v>
      </c>
      <c r="DS135" s="20"/>
      <c r="DT135" s="21"/>
      <c r="DZ135" s="22"/>
      <c r="EB135" s="42">
        <f t="shared" si="16"/>
        <v>120</v>
      </c>
      <c r="EC135" s="49"/>
      <c r="ED135" s="18">
        <f>IF(STGY6[[#This Row],[SNO]]=0,0,IF(STGY6[[#This Row],[SNO]]=1,EJ$8,IF(EL$10, IF(EP134&gt;=EM$8,0,IF(EP134=0,EJ$8,EO134)), EO134)))</f>
        <v>0</v>
      </c>
      <c r="EE135" s="18" t="str">
        <f>IF(MAIN_STGY[[#This Row],[RSLT]]="","", MAIN_STGY[[#This Row],[RSLT]])</f>
        <v/>
      </c>
      <c r="EF13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5" s="18">
        <f>IF(STGY6[[#This Row],[SNO]]=0,0,IF(EL$10, IF(EP134&gt;=EM$8, 0, STGY6[[#This Row],[INS]]+EH134), STGY6[[#This Row],[INS]]+EH134))</f>
        <v>100</v>
      </c>
      <c r="EI135" s="18">
        <f>IF(STGY6[[#This Row],[SNO]]=0,0,IF(EL$10, IF(EP134&gt;=EM$8, 0, EI134+STGY6[[#This Row],[RTN]]), EI134+STGY6[[#This Row],[RTN]]))</f>
        <v>0</v>
      </c>
      <c r="EJ135" s="18">
        <f>STGY6[[#This Row],[RTN-TL]]-STGY6[[#This Row],[INS-TL]]</f>
        <v>-100</v>
      </c>
      <c r="EK135" s="18">
        <f>IF(STGY6[[#This Row],[SNO]]=0,0,IF(EL$10, IF(STGY6[[#This Row],[INS]]=0, 0, EN134), EN134))</f>
        <v>0</v>
      </c>
      <c r="EL135" s="18">
        <f>STGY6[[#This Row],[INS]]</f>
        <v>0</v>
      </c>
      <c r="EM135" s="18">
        <f>IF(STGY6[[#This Row],[WrL]]="Loss", (STGY6[[#This Row],[INS]]*(1 + EP$8/100)), IF(STGY6[[#This Row],[WrL]]="Won", (0), 0))</f>
        <v>0</v>
      </c>
      <c r="EN135" s="18">
        <f>IF(STGY6[[#This Row],[WrL]]="Loss", (STGY6[[#This Row],[PAM]]+STGY6[[#This Row],[LOS-TEN]]), IF(STGY6[[#This Row],[WrL]]="Won", (STGY6[[#This Row],[INS]]), 0))</f>
        <v>0</v>
      </c>
      <c r="EO135" s="18">
        <f>STGY6[[#This Row],[PAPT]]/2</f>
        <v>0</v>
      </c>
      <c r="EP135" s="43">
        <f>IF(STGY6[[#This Row],[SNO]]=0,0,IF(EL$10, IF(STGY6[[#This Row],[INS-TL]]=0, 0, STGY6[[#This Row],[PFT]]/STGY6[[#This Row],[INS-TL]]%), STGY6[[#This Row],[PFT]]/STGY6[[#This Row],[INS-TL]]%))</f>
        <v>-100</v>
      </c>
      <c r="ES135" s="20"/>
      <c r="ET135" s="21"/>
      <c r="EZ135" s="22"/>
      <c r="FB135" s="42">
        <f t="shared" si="17"/>
        <v>120</v>
      </c>
      <c r="FC135" s="49"/>
      <c r="FD135" s="18">
        <f>IF(STGY7[[#This Row],[SNO]]=0,0,IF(STGY7[[#This Row],[SNO]]=1,FJ$8,IF(FL$10, IF(FP134&gt;=FM$8,0,IF(FP134=0,FJ$8,FO134)), FO134)))</f>
        <v>0</v>
      </c>
      <c r="FE135" s="18" t="str">
        <f>IF(MAIN_STGY[[#This Row],[RSLT]]="","", MAIN_STGY[[#This Row],[RSLT]])</f>
        <v/>
      </c>
      <c r="FF13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5" s="18">
        <f>IF(STGY7[[#This Row],[SNO]]=0,0,IF(FL$10, IF(FP134&gt;=FM$8, 0, STGY7[[#This Row],[INS]]+FH134), STGY7[[#This Row],[INS]]+FH134))</f>
        <v>100</v>
      </c>
      <c r="FI135" s="18">
        <f>IF(STGY7[[#This Row],[SNO]]=0,0,IF(FL$10, IF(FP134&gt;=FM$8, 0, FI134+STGY7[[#This Row],[RTN]]), FI134+STGY7[[#This Row],[RTN]]))</f>
        <v>0</v>
      </c>
      <c r="FJ135" s="18">
        <f>STGY7[[#This Row],[RTN-TL]]-STGY7[[#This Row],[INS-TL]]</f>
        <v>-100</v>
      </c>
      <c r="FK135" s="18">
        <f>IF(STGY7[[#This Row],[SNO]]=0,0,IF(FL$10, IF(STGY7[[#This Row],[INS]]=0, 0, FN134), FN134))</f>
        <v>0</v>
      </c>
      <c r="FL135" s="18">
        <f>STGY7[[#This Row],[INS]]</f>
        <v>0</v>
      </c>
      <c r="FM135" s="18">
        <f>IF(STGY7[[#This Row],[WrL]]="Loss", (STGY7[[#This Row],[INS]]*(1 + FP$8/100)), IF(STGY7[[#This Row],[WrL]]="Won", (0), 0))</f>
        <v>0</v>
      </c>
      <c r="FN135" s="18">
        <f>IF(STGY7[[#This Row],[WrL]]="Loss", (STGY7[[#This Row],[PAM]]+STGY7[[#This Row],[LOS-TEN]]), IF(STGY7[[#This Row],[WrL]]="Won", (STGY7[[#This Row],[INS]]), 0))</f>
        <v>0</v>
      </c>
      <c r="FO135" s="18">
        <f>STGY7[[#This Row],[PAPT]]/2</f>
        <v>0</v>
      </c>
      <c r="FP135" s="43">
        <f>IF(STGY7[[#This Row],[SNO]]=0,0,IF(FL$10, IF(STGY7[[#This Row],[INS-TL]]=0, 0, STGY7[[#This Row],[PFT]]/STGY7[[#This Row],[INS-TL]]%), STGY7[[#This Row],[PFT]]/STGY7[[#This Row],[INS-TL]]%))</f>
        <v>-100</v>
      </c>
      <c r="FS135" s="20"/>
      <c r="FT135" s="21"/>
      <c r="FZ135" s="22"/>
      <c r="GB135" s="42">
        <f t="shared" si="18"/>
        <v>120</v>
      </c>
      <c r="GC135" s="49"/>
      <c r="GD135" s="18">
        <f>IF(STGY8[[#This Row],[SNO]]=0,0,IF(STGY8[[#This Row],[SNO]]=1,GJ$8,IF(GL$10, IF(GP134&gt;=GM$8,0,IF(GP134=0,GJ$8,GO134)), GO134)))</f>
        <v>0</v>
      </c>
      <c r="GE135" s="18" t="str">
        <f>IF(MAIN_STGY[[#This Row],[RSLT]]="","", MAIN_STGY[[#This Row],[RSLT]])</f>
        <v/>
      </c>
      <c r="GF13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5" s="18">
        <f>IF(STGY8[[#This Row],[SNO]]=0,0,IF(GL$10, IF(GP134&gt;=GM$8, 0, STGY8[[#This Row],[INS]]+GH134), STGY8[[#This Row],[INS]]+GH134))</f>
        <v>100</v>
      </c>
      <c r="GI135" s="18">
        <f>IF(STGY8[[#This Row],[SNO]]=0,0,IF(GL$10, IF(GP134&gt;=GM$8, 0, GI134+STGY8[[#This Row],[RTN]]), GI134+STGY8[[#This Row],[RTN]]))</f>
        <v>0</v>
      </c>
      <c r="GJ135" s="18">
        <f>STGY8[[#This Row],[RTN-TL]]-STGY8[[#This Row],[INS-TL]]</f>
        <v>-100</v>
      </c>
      <c r="GK135" s="18">
        <f>IF(STGY8[[#This Row],[SNO]]=0,0,IF(GL$10, IF(STGY8[[#This Row],[INS]]=0, 0, GN134), GN134))</f>
        <v>0</v>
      </c>
      <c r="GL135" s="18">
        <f>STGY8[[#This Row],[INS]]</f>
        <v>0</v>
      </c>
      <c r="GM135" s="18">
        <f>IF(STGY8[[#This Row],[WrL]]="Loss", (STGY8[[#This Row],[INS]]*(1 + GP$8/100)), IF(STGY8[[#This Row],[WrL]]="Won", (0), 0))</f>
        <v>0</v>
      </c>
      <c r="GN135" s="18">
        <f>IF(STGY8[[#This Row],[WrL]]="Loss", (STGY8[[#This Row],[PAM]]+STGY8[[#This Row],[LOS-TEN]]), IF(STGY8[[#This Row],[WrL]]="Won", (STGY8[[#This Row],[INS]]), 0))</f>
        <v>0</v>
      </c>
      <c r="GO135" s="18">
        <f>STGY8[[#This Row],[PAPT]]/2</f>
        <v>0</v>
      </c>
      <c r="GP135" s="43">
        <f>IF(STGY8[[#This Row],[SNO]]=0,0,IF(GL$10, IF(STGY8[[#This Row],[INS-TL]]=0, 0, STGY8[[#This Row],[PFT]]/STGY8[[#This Row],[INS-TL]]%), STGY8[[#This Row],[PFT]]/STGY8[[#This Row],[INS-TL]]%))</f>
        <v>-100</v>
      </c>
      <c r="GS135" s="20"/>
      <c r="GT135" s="21"/>
      <c r="GZ135" s="22"/>
      <c r="HB135" s="42">
        <f t="shared" si="19"/>
        <v>120</v>
      </c>
      <c r="HC135" s="49"/>
      <c r="HD135" s="18">
        <f>IF(STGY9[[#This Row],[SNO]]=0,0,IF(STGY9[[#This Row],[SNO]]=1,HJ$8,IF(HL$10, IF(HP134&gt;=HM$8,0,IF(HP134=0,HJ$8,HO134)), HO134)))</f>
        <v>0</v>
      </c>
      <c r="HE135" s="18" t="str">
        <f>IF(MAIN_STGY[[#This Row],[RSLT]]="","", MAIN_STGY[[#This Row],[RSLT]])</f>
        <v/>
      </c>
      <c r="HF13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5" s="18">
        <f>IF(STGY9[[#This Row],[SNO]]=0,0,IF(HL$10, IF(HP134&gt;=HM$8, 0, STGY9[[#This Row],[INS]]+HH134), STGY9[[#This Row],[INS]]+HH134))</f>
        <v>100</v>
      </c>
      <c r="HI135" s="18">
        <f>IF(STGY9[[#This Row],[SNO]]=0,0,IF(HL$10, IF(HP134&gt;=HM$8, 0, HI134+STGY9[[#This Row],[RTN]]), HI134+STGY9[[#This Row],[RTN]]))</f>
        <v>0</v>
      </c>
      <c r="HJ135" s="18">
        <f>STGY9[[#This Row],[RTN-TL]]-STGY9[[#This Row],[INS-TL]]</f>
        <v>-100</v>
      </c>
      <c r="HK135" s="18">
        <f>IF(STGY9[[#This Row],[SNO]]=0,0,IF(HL$10, IF(STGY9[[#This Row],[INS]]=0, 0, HN134), HN134))</f>
        <v>0</v>
      </c>
      <c r="HL135" s="18">
        <f>STGY9[[#This Row],[INS]]</f>
        <v>0</v>
      </c>
      <c r="HM135" s="18">
        <f>IF(STGY9[[#This Row],[WrL]]="Loss", (STGY9[[#This Row],[INS]]*(1 + HP$8/100)), IF(STGY9[[#This Row],[WrL]]="Won", (0), 0))</f>
        <v>0</v>
      </c>
      <c r="HN135" s="18">
        <f>IF(STGY9[[#This Row],[WrL]]="Loss", (STGY9[[#This Row],[PAM]]+STGY9[[#This Row],[LOS-TEN]]), IF(STGY9[[#This Row],[WrL]]="Won", (STGY9[[#This Row],[INS]]), 0))</f>
        <v>0</v>
      </c>
      <c r="HO135" s="18">
        <f>STGY9[[#This Row],[PAPT]]/2</f>
        <v>0</v>
      </c>
      <c r="HP135" s="43">
        <f>IF(STGY9[[#This Row],[SNO]]=0,0,IF(HL$10, IF(STGY9[[#This Row],[INS-TL]]=0, 0, STGY9[[#This Row],[PFT]]/STGY9[[#This Row],[INS-TL]]%), STGY9[[#This Row],[PFT]]/STGY9[[#This Row],[INS-TL]]%))</f>
        <v>-100</v>
      </c>
      <c r="HS135" s="20"/>
      <c r="HT135" s="21"/>
      <c r="HZ135" s="22"/>
      <c r="IB135" s="42">
        <f t="shared" si="20"/>
        <v>120</v>
      </c>
      <c r="IC135" s="49"/>
      <c r="ID135" s="18">
        <f>IF(STGY10[[#This Row],[SNO]]=0,0,IF(STGY10[[#This Row],[SNO]]=1,IJ$8,IF(IL$10, IF(IP134&gt;=IM$8,0,IF(IP134=0,IJ$8,IO134)), IO134)))</f>
        <v>0</v>
      </c>
      <c r="IE135" s="18" t="str">
        <f>IF(MAIN_STGY[[#This Row],[RSLT]]="","", MAIN_STGY[[#This Row],[RSLT]])</f>
        <v/>
      </c>
      <c r="IF13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5" s="18">
        <f>IF(STGY10[[#This Row],[SNO]]=0,0,IF(IL$10, IF(IP134&gt;=IM$8, 0, STGY10[[#This Row],[INS]]+IH134), STGY10[[#This Row],[INS]]+IH134))</f>
        <v>100</v>
      </c>
      <c r="II135" s="18">
        <f>IF(STGY10[[#This Row],[SNO]]=0,0,IF(IL$10, IF(IP134&gt;=IM$8, 0, II134+STGY10[[#This Row],[RTN]]), II134+STGY10[[#This Row],[RTN]]))</f>
        <v>0</v>
      </c>
      <c r="IJ135" s="18">
        <f>STGY10[[#This Row],[RTN-TL]]-STGY10[[#This Row],[INS-TL]]</f>
        <v>-100</v>
      </c>
      <c r="IK135" s="18">
        <f>IF(STGY10[[#This Row],[SNO]]=0,0,IF(IL$10, IF(STGY10[[#This Row],[INS]]=0, 0, IN134), IN134))</f>
        <v>0</v>
      </c>
      <c r="IL135" s="18">
        <f>STGY10[[#This Row],[INS]]</f>
        <v>0</v>
      </c>
      <c r="IM135" s="18">
        <f>IF(STGY10[[#This Row],[WrL]]="Loss", (STGY10[[#This Row],[INS]]*(1 + IP$8/100)), IF(STGY10[[#This Row],[WrL]]="Won", (0), 0))</f>
        <v>0</v>
      </c>
      <c r="IN135" s="18">
        <f>IF(STGY10[[#This Row],[WrL]]="Loss", (STGY10[[#This Row],[PAM]]+STGY10[[#This Row],[LOS-TEN]]), IF(STGY10[[#This Row],[WrL]]="Won", (STGY10[[#This Row],[INS]]), 0))</f>
        <v>0</v>
      </c>
      <c r="IO135" s="18">
        <f>STGY10[[#This Row],[PAPT]]/2</f>
        <v>0</v>
      </c>
      <c r="IP135" s="43">
        <f>IF(STGY10[[#This Row],[SNO]]=0,0,IF(IL$10, IF(STGY10[[#This Row],[INS-TL]]=0, 0, STGY10[[#This Row],[PFT]]/STGY10[[#This Row],[INS-TL]]%), STGY10[[#This Row],[PFT]]/STGY10[[#This Row],[INS-TL]]%))</f>
        <v>-100</v>
      </c>
      <c r="IS135" s="20"/>
      <c r="IT135" s="21"/>
      <c r="IZ135" s="22"/>
    </row>
    <row r="136" spans="2:260" ht="15.65" x14ac:dyDescent="0.3">
      <c r="B136" s="89">
        <f t="shared" si="21"/>
        <v>121</v>
      </c>
      <c r="C136" s="49"/>
      <c r="D136" s="18">
        <f>IF(MAIN_STGY[[#This Row],[SNO]]=0,0,IF(MAIN_STGY[[#This Row],[SNO]]=1,J$8,IF(L$10, IF(P135&gt;=M$8,0,IF(P135=0,J$8,O135)), O135)))</f>
        <v>0</v>
      </c>
      <c r="E136" s="12"/>
      <c r="F13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6" s="18">
        <f>IF(MAIN_STGY[[#This Row],[SNO]]=0,0,IF(L$10, IF(P135&gt;=M$8, 0, MAIN_STGY[[#This Row],[INS]]+H135), MAIN_STGY[[#This Row],[INS]]+H135))</f>
        <v>100</v>
      </c>
      <c r="I136" s="18">
        <f>IF(MAIN_STGY[[#This Row],[SNO]]=0,0,IF(L$10, IF(P135&gt;=M$8, 0, I135+MAIN_STGY[[#This Row],[RTN]]), I135+MAIN_STGY[[#This Row],[RTN]]))</f>
        <v>0</v>
      </c>
      <c r="J136" s="18">
        <f>MAIN_STGY[[#This Row],[RTN-TL]]-MAIN_STGY[[#This Row],[INS-TL]]</f>
        <v>-100</v>
      </c>
      <c r="K136" s="18">
        <f>IF(MAIN_STGY[[#This Row],[SNO]]=0,0,IF(L$10, IF(MAIN_STGY[[#This Row],[INS]]=0, 0, N135), N135))</f>
        <v>0</v>
      </c>
      <c r="L136" s="18">
        <f>MAIN_STGY[[#This Row],[INS]]</f>
        <v>0</v>
      </c>
      <c r="M136" s="18">
        <f>IF(MAIN_STGY[[#This Row],[WrL]]="Loss", (MAIN_STGY[[#This Row],[INS]]*(1 + P$8/100)), IF(MAIN_STGY[[#This Row],[WrL]]="Won", (0), 0))</f>
        <v>0</v>
      </c>
      <c r="N136" s="18">
        <f>IF(MAIN_STGY[[#This Row],[WrL]]="Loss", (MAIN_STGY[[#This Row],[PAM]]+MAIN_STGY[[#This Row],[LOS-TEN]]), IF(MAIN_STGY[[#This Row],[WrL]]="Won", (MAIN_STGY[[#This Row],[INS]]), 0))</f>
        <v>0</v>
      </c>
      <c r="O136" s="18">
        <f>MAIN_STGY[[#This Row],[PAPT]]/2</f>
        <v>0</v>
      </c>
      <c r="P13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6" s="97" t="str" cm="1">
        <f t="array" ref="R136">IF(HG$4,STGTL9[Strategy Name],"")</f>
        <v>Strategy 09</v>
      </c>
      <c r="S136" s="98" cm="1">
        <f t="array" ref="S136">IF(HG$4,STGTL9[Last Running Bet-on],"")</f>
        <v>0</v>
      </c>
      <c r="T136" s="99" cm="1">
        <f t="array" ref="T136">IF(HG$4,STGTL9[Last Running Value],"")</f>
        <v>100</v>
      </c>
      <c r="U136" s="85"/>
      <c r="V136" s="55"/>
      <c r="W136" s="55"/>
      <c r="X136" s="55"/>
      <c r="Z136" s="22"/>
      <c r="AB136" s="42">
        <f t="shared" si="12"/>
        <v>121</v>
      </c>
      <c r="AC136" s="49"/>
      <c r="AD136" s="18">
        <f>IF(STGY2[[#This Row],[SNO]]=0,0,IF(STGY2[[#This Row],[SNO]]=1,AJ$8,IF(AL$10, IF(AP135&gt;=AM$8,0,IF(AP135=0,AJ$8,AO135)), AO135)))</f>
        <v>0</v>
      </c>
      <c r="AE136" s="18" t="str">
        <f>IF(MAIN_STGY[[#This Row],[RSLT]]="","", MAIN_STGY[[#This Row],[RSLT]])</f>
        <v/>
      </c>
      <c r="AF13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6" s="18">
        <f>IF(STGY2[[#This Row],[SNO]]=0,0,IF(AL$10, IF(AP135&gt;=AM$8, 0, STGY2[[#This Row],[INS]]+AH135), STGY2[[#This Row],[INS]]+AH135))</f>
        <v>100</v>
      </c>
      <c r="AI136" s="18">
        <f>IF(STGY2[[#This Row],[SNO]]=0,0,IF(AL$10, IF(AP135&gt;=AM$8, 0, AI135+STGY2[[#This Row],[RTN]]), AI135+STGY2[[#This Row],[RTN]]))</f>
        <v>0</v>
      </c>
      <c r="AJ136" s="18">
        <f>STGY2[[#This Row],[RTN-TL]]-STGY2[[#This Row],[INS-TL]]</f>
        <v>-100</v>
      </c>
      <c r="AK136" s="18">
        <f>IF(STGY2[[#This Row],[SNO]]=0,0,IF(AL$10, IF(STGY2[[#This Row],[INS]]=0, 0, AN135), AN135))</f>
        <v>0</v>
      </c>
      <c r="AL136" s="18">
        <f>STGY2[[#This Row],[INS]]</f>
        <v>0</v>
      </c>
      <c r="AM136" s="18">
        <f>IF(STGY2[[#This Row],[WrL]]="Loss", (STGY2[[#This Row],[INS]]*(1 + AP$8/100)), IF(STGY2[[#This Row],[WrL]]="Won", (0), 0))</f>
        <v>0</v>
      </c>
      <c r="AN136" s="18">
        <f>IF(STGY2[[#This Row],[WrL]]="Loss", (STGY2[[#This Row],[PAM]]+STGY2[[#This Row],[LOS-TEN]]), IF(STGY2[[#This Row],[WrL]]="Won", (STGY2[[#This Row],[INS]]), 0))</f>
        <v>0</v>
      </c>
      <c r="AO136" s="18">
        <f>STGY2[[#This Row],[PAPT]]/2</f>
        <v>0</v>
      </c>
      <c r="AP136" s="43">
        <f>IF(STGY2[[#This Row],[SNO]]=0,0,IF(AL$10, IF(STGY2[[#This Row],[INS-TL]]=0, 0, STGY2[[#This Row],[PFT]]/STGY2[[#This Row],[INS-TL]]%), STGY2[[#This Row],[PFT]]/STGY2[[#This Row],[INS-TL]]%))</f>
        <v>-100</v>
      </c>
      <c r="AS136" s="20"/>
      <c r="AT136" s="21"/>
      <c r="AZ136" s="22"/>
      <c r="BB136" s="42">
        <f t="shared" si="13"/>
        <v>121</v>
      </c>
      <c r="BC136" s="49"/>
      <c r="BD136" s="18">
        <f>IF(STGY3[[#This Row],[SNO]]=0,0,IF(STGY3[[#This Row],[SNO]]=1,BJ$8,IF(BL$10, IF(BP135&gt;=BM$8,0,IF(BP135=0,BJ$8,BO135)), BO135)))</f>
        <v>0</v>
      </c>
      <c r="BE136" s="18" t="str">
        <f>IF(MAIN_STGY[[#This Row],[RSLT]]="","", MAIN_STGY[[#This Row],[RSLT]])</f>
        <v/>
      </c>
      <c r="BF13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6" s="18">
        <f>IF(STGY3[[#This Row],[SNO]]=0,0,IF(BL$10, IF(BP135&gt;=BM$8, 0, STGY3[[#This Row],[INS]]+BH135), STGY3[[#This Row],[INS]]+BH135))</f>
        <v>100</v>
      </c>
      <c r="BI136" s="18">
        <f>IF(STGY3[[#This Row],[SNO]]=0,0,IF(BL$10, IF(BP135&gt;=BM$8, 0, BI135+STGY3[[#This Row],[RTN]]), BI135+STGY3[[#This Row],[RTN]]))</f>
        <v>0</v>
      </c>
      <c r="BJ136" s="18">
        <f>STGY3[[#This Row],[RTN-TL]]-STGY3[[#This Row],[INS-TL]]</f>
        <v>-100</v>
      </c>
      <c r="BK136" s="18">
        <f>IF(STGY3[[#This Row],[SNO]]=0,0,IF(BL$10, IF(STGY3[[#This Row],[INS]]=0, 0, BN135), BN135))</f>
        <v>0</v>
      </c>
      <c r="BL136" s="18">
        <f>STGY3[[#This Row],[INS]]</f>
        <v>0</v>
      </c>
      <c r="BM136" s="18">
        <f>IF(STGY3[[#This Row],[WrL]]="Loss", (STGY3[[#This Row],[INS]]*(1 + BP$8/100)), IF(STGY3[[#This Row],[WrL]]="Won", (0), 0))</f>
        <v>0</v>
      </c>
      <c r="BN136" s="18">
        <f>IF(STGY3[[#This Row],[WrL]]="Loss", (STGY3[[#This Row],[PAM]]+STGY3[[#This Row],[LOS-TEN]]), IF(STGY3[[#This Row],[WrL]]="Won", (STGY3[[#This Row],[INS]]), 0))</f>
        <v>0</v>
      </c>
      <c r="BO136" s="18">
        <f>STGY3[[#This Row],[PAPT]]/2</f>
        <v>0</v>
      </c>
      <c r="BP136" s="43">
        <f>IF(STGY3[[#This Row],[SNO]]=0,0,IF(BL$10, IF(STGY3[[#This Row],[INS-TL]]=0, 0, STGY3[[#This Row],[PFT]]/STGY3[[#This Row],[INS-TL]]%), STGY3[[#This Row],[PFT]]/STGY3[[#This Row],[INS-TL]]%))</f>
        <v>-100</v>
      </c>
      <c r="BS136" s="20"/>
      <c r="BT136" s="21"/>
      <c r="BZ136" s="22"/>
      <c r="CB136" s="42">
        <f t="shared" si="14"/>
        <v>121</v>
      </c>
      <c r="CC136" s="49"/>
      <c r="CD136" s="18">
        <f>IF(STGY4[[#This Row],[SNO]]=0,0,IF(STGY4[[#This Row],[SNO]]=1,CJ$8,IF(CL$10, IF(CP135&gt;=CM$8,0,IF(CP135=0,CJ$8,CO135)), CO135)))</f>
        <v>0</v>
      </c>
      <c r="CE136" s="18" t="str">
        <f>IF(MAIN_STGY[[#This Row],[RSLT]]="","", MAIN_STGY[[#This Row],[RSLT]])</f>
        <v/>
      </c>
      <c r="CF13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6" s="18">
        <f>IF(STGY4[[#This Row],[SNO]]=0,0,IF(CL$10, IF(CP135&gt;=CM$8, 0, STGY4[[#This Row],[INS]]+CH135), STGY4[[#This Row],[INS]]+CH135))</f>
        <v>100</v>
      </c>
      <c r="CI136" s="18">
        <f>IF(STGY4[[#This Row],[SNO]]=0,0,IF(CL$10, IF(CP135&gt;=CM$8, 0, CI135+STGY4[[#This Row],[RTN]]), CI135+STGY4[[#This Row],[RTN]]))</f>
        <v>0</v>
      </c>
      <c r="CJ136" s="18">
        <f>STGY4[[#This Row],[RTN-TL]]-STGY4[[#This Row],[INS-TL]]</f>
        <v>-100</v>
      </c>
      <c r="CK136" s="18">
        <f>IF(STGY4[[#This Row],[SNO]]=0,0,IF(CL$10, IF(STGY4[[#This Row],[INS]]=0, 0, CN135), CN135))</f>
        <v>0</v>
      </c>
      <c r="CL136" s="18">
        <f>STGY4[[#This Row],[INS]]</f>
        <v>0</v>
      </c>
      <c r="CM136" s="18">
        <f>IF(STGY4[[#This Row],[WrL]]="Loss", (STGY4[[#This Row],[INS]]*(1 + CP$8/100)), IF(STGY4[[#This Row],[WrL]]="Won", (0), 0))</f>
        <v>0</v>
      </c>
      <c r="CN136" s="18">
        <f>IF(STGY4[[#This Row],[WrL]]="Loss", (STGY4[[#This Row],[PAM]]+STGY4[[#This Row],[LOS-TEN]]), IF(STGY4[[#This Row],[WrL]]="Won", (STGY4[[#This Row],[INS]]), 0))</f>
        <v>0</v>
      </c>
      <c r="CO136" s="18">
        <f>STGY4[[#This Row],[PAPT]]/2</f>
        <v>0</v>
      </c>
      <c r="CP136" s="43">
        <f>IF(STGY4[[#This Row],[SNO]]=0,0,IF(CL$10, IF(STGY4[[#This Row],[INS-TL]]=0, 0, STGY4[[#This Row],[PFT]]/STGY4[[#This Row],[INS-TL]]%), STGY4[[#This Row],[PFT]]/STGY4[[#This Row],[INS-TL]]%))</f>
        <v>-100</v>
      </c>
      <c r="CS136" s="20"/>
      <c r="CT136" s="21"/>
      <c r="CZ136" s="22"/>
      <c r="DB136" s="42">
        <f t="shared" si="15"/>
        <v>121</v>
      </c>
      <c r="DC136" s="49"/>
      <c r="DD136" s="18">
        <f>IF(STGY5[[#This Row],[SNO]]=0,0,IF(STGY5[[#This Row],[SNO]]=1,DJ$8,IF(DL$10, IF(DP135&gt;=DM$8,0,IF(DP135=0,DJ$8,DO135)), DO135)))</f>
        <v>0</v>
      </c>
      <c r="DE136" s="18" t="str">
        <f>IF(MAIN_STGY[[#This Row],[RSLT]]="","", MAIN_STGY[[#This Row],[RSLT]])</f>
        <v/>
      </c>
      <c r="DF13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6" s="18">
        <f>IF(STGY5[[#This Row],[SNO]]=0,0,IF(DL$10, IF(DP135&gt;=DM$8, 0, STGY5[[#This Row],[INS]]+DH135), STGY5[[#This Row],[INS]]+DH135))</f>
        <v>100</v>
      </c>
      <c r="DI136" s="18">
        <f>IF(STGY5[[#This Row],[SNO]]=0,0,IF(DL$10, IF(DP135&gt;=DM$8, 0, DI135+STGY5[[#This Row],[RTN]]), DI135+STGY5[[#This Row],[RTN]]))</f>
        <v>0</v>
      </c>
      <c r="DJ136" s="18">
        <f>STGY5[[#This Row],[RTN-TL]]-STGY5[[#This Row],[INS-TL]]</f>
        <v>-100</v>
      </c>
      <c r="DK136" s="18">
        <f>IF(STGY5[[#This Row],[SNO]]=0,0,IF(DL$10, IF(STGY5[[#This Row],[INS]]=0, 0, DN135), DN135))</f>
        <v>0</v>
      </c>
      <c r="DL136" s="18">
        <f>STGY5[[#This Row],[INS]]</f>
        <v>0</v>
      </c>
      <c r="DM136" s="18">
        <f>IF(STGY5[[#This Row],[WrL]]="Loss", (STGY5[[#This Row],[INS]]*(1 + DP$8/100)), IF(STGY5[[#This Row],[WrL]]="Won", (0), 0))</f>
        <v>0</v>
      </c>
      <c r="DN136" s="18">
        <f>IF(STGY5[[#This Row],[WrL]]="Loss", (STGY5[[#This Row],[PAM]]+STGY5[[#This Row],[LOS-TEN]]), IF(STGY5[[#This Row],[WrL]]="Won", (STGY5[[#This Row],[INS]]), 0))</f>
        <v>0</v>
      </c>
      <c r="DO136" s="18">
        <f>STGY5[[#This Row],[PAPT]]/2</f>
        <v>0</v>
      </c>
      <c r="DP136" s="43">
        <f>IF(STGY5[[#This Row],[SNO]]=0,0,IF(DL$10, IF(STGY5[[#This Row],[INS-TL]]=0, 0, STGY5[[#This Row],[PFT]]/STGY5[[#This Row],[INS-TL]]%), STGY5[[#This Row],[PFT]]/STGY5[[#This Row],[INS-TL]]%))</f>
        <v>-100</v>
      </c>
      <c r="DS136" s="20"/>
      <c r="DT136" s="21"/>
      <c r="DZ136" s="22"/>
      <c r="EB136" s="42">
        <f t="shared" si="16"/>
        <v>121</v>
      </c>
      <c r="EC136" s="49"/>
      <c r="ED136" s="18">
        <f>IF(STGY6[[#This Row],[SNO]]=0,0,IF(STGY6[[#This Row],[SNO]]=1,EJ$8,IF(EL$10, IF(EP135&gt;=EM$8,0,IF(EP135=0,EJ$8,EO135)), EO135)))</f>
        <v>0</v>
      </c>
      <c r="EE136" s="18" t="str">
        <f>IF(MAIN_STGY[[#This Row],[RSLT]]="","", MAIN_STGY[[#This Row],[RSLT]])</f>
        <v/>
      </c>
      <c r="EF13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6" s="18">
        <f>IF(STGY6[[#This Row],[SNO]]=0,0,IF(EL$10, IF(EP135&gt;=EM$8, 0, STGY6[[#This Row],[INS]]+EH135), STGY6[[#This Row],[INS]]+EH135))</f>
        <v>100</v>
      </c>
      <c r="EI136" s="18">
        <f>IF(STGY6[[#This Row],[SNO]]=0,0,IF(EL$10, IF(EP135&gt;=EM$8, 0, EI135+STGY6[[#This Row],[RTN]]), EI135+STGY6[[#This Row],[RTN]]))</f>
        <v>0</v>
      </c>
      <c r="EJ136" s="18">
        <f>STGY6[[#This Row],[RTN-TL]]-STGY6[[#This Row],[INS-TL]]</f>
        <v>-100</v>
      </c>
      <c r="EK136" s="18">
        <f>IF(STGY6[[#This Row],[SNO]]=0,0,IF(EL$10, IF(STGY6[[#This Row],[INS]]=0, 0, EN135), EN135))</f>
        <v>0</v>
      </c>
      <c r="EL136" s="18">
        <f>STGY6[[#This Row],[INS]]</f>
        <v>0</v>
      </c>
      <c r="EM136" s="18">
        <f>IF(STGY6[[#This Row],[WrL]]="Loss", (STGY6[[#This Row],[INS]]*(1 + EP$8/100)), IF(STGY6[[#This Row],[WrL]]="Won", (0), 0))</f>
        <v>0</v>
      </c>
      <c r="EN136" s="18">
        <f>IF(STGY6[[#This Row],[WrL]]="Loss", (STGY6[[#This Row],[PAM]]+STGY6[[#This Row],[LOS-TEN]]), IF(STGY6[[#This Row],[WrL]]="Won", (STGY6[[#This Row],[INS]]), 0))</f>
        <v>0</v>
      </c>
      <c r="EO136" s="18">
        <f>STGY6[[#This Row],[PAPT]]/2</f>
        <v>0</v>
      </c>
      <c r="EP136" s="43">
        <f>IF(STGY6[[#This Row],[SNO]]=0,0,IF(EL$10, IF(STGY6[[#This Row],[INS-TL]]=0, 0, STGY6[[#This Row],[PFT]]/STGY6[[#This Row],[INS-TL]]%), STGY6[[#This Row],[PFT]]/STGY6[[#This Row],[INS-TL]]%))</f>
        <v>-100</v>
      </c>
      <c r="ES136" s="20"/>
      <c r="ET136" s="21"/>
      <c r="EZ136" s="22"/>
      <c r="FB136" s="42">
        <f t="shared" si="17"/>
        <v>121</v>
      </c>
      <c r="FC136" s="49"/>
      <c r="FD136" s="18">
        <f>IF(STGY7[[#This Row],[SNO]]=0,0,IF(STGY7[[#This Row],[SNO]]=1,FJ$8,IF(FL$10, IF(FP135&gt;=FM$8,0,IF(FP135=0,FJ$8,FO135)), FO135)))</f>
        <v>0</v>
      </c>
      <c r="FE136" s="18" t="str">
        <f>IF(MAIN_STGY[[#This Row],[RSLT]]="","", MAIN_STGY[[#This Row],[RSLT]])</f>
        <v/>
      </c>
      <c r="FF13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6" s="18">
        <f>IF(STGY7[[#This Row],[SNO]]=0,0,IF(FL$10, IF(FP135&gt;=FM$8, 0, STGY7[[#This Row],[INS]]+FH135), STGY7[[#This Row],[INS]]+FH135))</f>
        <v>100</v>
      </c>
      <c r="FI136" s="18">
        <f>IF(STGY7[[#This Row],[SNO]]=0,0,IF(FL$10, IF(FP135&gt;=FM$8, 0, FI135+STGY7[[#This Row],[RTN]]), FI135+STGY7[[#This Row],[RTN]]))</f>
        <v>0</v>
      </c>
      <c r="FJ136" s="18">
        <f>STGY7[[#This Row],[RTN-TL]]-STGY7[[#This Row],[INS-TL]]</f>
        <v>-100</v>
      </c>
      <c r="FK136" s="18">
        <f>IF(STGY7[[#This Row],[SNO]]=0,0,IF(FL$10, IF(STGY7[[#This Row],[INS]]=0, 0, FN135), FN135))</f>
        <v>0</v>
      </c>
      <c r="FL136" s="18">
        <f>STGY7[[#This Row],[INS]]</f>
        <v>0</v>
      </c>
      <c r="FM136" s="18">
        <f>IF(STGY7[[#This Row],[WrL]]="Loss", (STGY7[[#This Row],[INS]]*(1 + FP$8/100)), IF(STGY7[[#This Row],[WrL]]="Won", (0), 0))</f>
        <v>0</v>
      </c>
      <c r="FN136" s="18">
        <f>IF(STGY7[[#This Row],[WrL]]="Loss", (STGY7[[#This Row],[PAM]]+STGY7[[#This Row],[LOS-TEN]]), IF(STGY7[[#This Row],[WrL]]="Won", (STGY7[[#This Row],[INS]]), 0))</f>
        <v>0</v>
      </c>
      <c r="FO136" s="18">
        <f>STGY7[[#This Row],[PAPT]]/2</f>
        <v>0</v>
      </c>
      <c r="FP136" s="43">
        <f>IF(STGY7[[#This Row],[SNO]]=0,0,IF(FL$10, IF(STGY7[[#This Row],[INS-TL]]=0, 0, STGY7[[#This Row],[PFT]]/STGY7[[#This Row],[INS-TL]]%), STGY7[[#This Row],[PFT]]/STGY7[[#This Row],[INS-TL]]%))</f>
        <v>-100</v>
      </c>
      <c r="FS136" s="20"/>
      <c r="FT136" s="21"/>
      <c r="FZ136" s="22"/>
      <c r="GB136" s="42">
        <f t="shared" si="18"/>
        <v>121</v>
      </c>
      <c r="GC136" s="49"/>
      <c r="GD136" s="18">
        <f>IF(STGY8[[#This Row],[SNO]]=0,0,IF(STGY8[[#This Row],[SNO]]=1,GJ$8,IF(GL$10, IF(GP135&gt;=GM$8,0,IF(GP135=0,GJ$8,GO135)), GO135)))</f>
        <v>0</v>
      </c>
      <c r="GE136" s="18" t="str">
        <f>IF(MAIN_STGY[[#This Row],[RSLT]]="","", MAIN_STGY[[#This Row],[RSLT]])</f>
        <v/>
      </c>
      <c r="GF13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6" s="18">
        <f>IF(STGY8[[#This Row],[SNO]]=0,0,IF(GL$10, IF(GP135&gt;=GM$8, 0, STGY8[[#This Row],[INS]]+GH135), STGY8[[#This Row],[INS]]+GH135))</f>
        <v>100</v>
      </c>
      <c r="GI136" s="18">
        <f>IF(STGY8[[#This Row],[SNO]]=0,0,IF(GL$10, IF(GP135&gt;=GM$8, 0, GI135+STGY8[[#This Row],[RTN]]), GI135+STGY8[[#This Row],[RTN]]))</f>
        <v>0</v>
      </c>
      <c r="GJ136" s="18">
        <f>STGY8[[#This Row],[RTN-TL]]-STGY8[[#This Row],[INS-TL]]</f>
        <v>-100</v>
      </c>
      <c r="GK136" s="18">
        <f>IF(STGY8[[#This Row],[SNO]]=0,0,IF(GL$10, IF(STGY8[[#This Row],[INS]]=0, 0, GN135), GN135))</f>
        <v>0</v>
      </c>
      <c r="GL136" s="18">
        <f>STGY8[[#This Row],[INS]]</f>
        <v>0</v>
      </c>
      <c r="GM136" s="18">
        <f>IF(STGY8[[#This Row],[WrL]]="Loss", (STGY8[[#This Row],[INS]]*(1 + GP$8/100)), IF(STGY8[[#This Row],[WrL]]="Won", (0), 0))</f>
        <v>0</v>
      </c>
      <c r="GN136" s="18">
        <f>IF(STGY8[[#This Row],[WrL]]="Loss", (STGY8[[#This Row],[PAM]]+STGY8[[#This Row],[LOS-TEN]]), IF(STGY8[[#This Row],[WrL]]="Won", (STGY8[[#This Row],[INS]]), 0))</f>
        <v>0</v>
      </c>
      <c r="GO136" s="18">
        <f>STGY8[[#This Row],[PAPT]]/2</f>
        <v>0</v>
      </c>
      <c r="GP136" s="43">
        <f>IF(STGY8[[#This Row],[SNO]]=0,0,IF(GL$10, IF(STGY8[[#This Row],[INS-TL]]=0, 0, STGY8[[#This Row],[PFT]]/STGY8[[#This Row],[INS-TL]]%), STGY8[[#This Row],[PFT]]/STGY8[[#This Row],[INS-TL]]%))</f>
        <v>-100</v>
      </c>
      <c r="GS136" s="20"/>
      <c r="GT136" s="21"/>
      <c r="GZ136" s="22"/>
      <c r="HB136" s="42">
        <f t="shared" si="19"/>
        <v>121</v>
      </c>
      <c r="HC136" s="49"/>
      <c r="HD136" s="18">
        <f>IF(STGY9[[#This Row],[SNO]]=0,0,IF(STGY9[[#This Row],[SNO]]=1,HJ$8,IF(HL$10, IF(HP135&gt;=HM$8,0,IF(HP135=0,HJ$8,HO135)), HO135)))</f>
        <v>0</v>
      </c>
      <c r="HE136" s="18" t="str">
        <f>IF(MAIN_STGY[[#This Row],[RSLT]]="","", MAIN_STGY[[#This Row],[RSLT]])</f>
        <v/>
      </c>
      <c r="HF13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6" s="18">
        <f>IF(STGY9[[#This Row],[SNO]]=0,0,IF(HL$10, IF(HP135&gt;=HM$8, 0, STGY9[[#This Row],[INS]]+HH135), STGY9[[#This Row],[INS]]+HH135))</f>
        <v>100</v>
      </c>
      <c r="HI136" s="18">
        <f>IF(STGY9[[#This Row],[SNO]]=0,0,IF(HL$10, IF(HP135&gt;=HM$8, 0, HI135+STGY9[[#This Row],[RTN]]), HI135+STGY9[[#This Row],[RTN]]))</f>
        <v>0</v>
      </c>
      <c r="HJ136" s="18">
        <f>STGY9[[#This Row],[RTN-TL]]-STGY9[[#This Row],[INS-TL]]</f>
        <v>-100</v>
      </c>
      <c r="HK136" s="18">
        <f>IF(STGY9[[#This Row],[SNO]]=0,0,IF(HL$10, IF(STGY9[[#This Row],[INS]]=0, 0, HN135), HN135))</f>
        <v>0</v>
      </c>
      <c r="HL136" s="18">
        <f>STGY9[[#This Row],[INS]]</f>
        <v>0</v>
      </c>
      <c r="HM136" s="18">
        <f>IF(STGY9[[#This Row],[WrL]]="Loss", (STGY9[[#This Row],[INS]]*(1 + HP$8/100)), IF(STGY9[[#This Row],[WrL]]="Won", (0), 0))</f>
        <v>0</v>
      </c>
      <c r="HN136" s="18">
        <f>IF(STGY9[[#This Row],[WrL]]="Loss", (STGY9[[#This Row],[PAM]]+STGY9[[#This Row],[LOS-TEN]]), IF(STGY9[[#This Row],[WrL]]="Won", (STGY9[[#This Row],[INS]]), 0))</f>
        <v>0</v>
      </c>
      <c r="HO136" s="18">
        <f>STGY9[[#This Row],[PAPT]]/2</f>
        <v>0</v>
      </c>
      <c r="HP136" s="43">
        <f>IF(STGY9[[#This Row],[SNO]]=0,0,IF(HL$10, IF(STGY9[[#This Row],[INS-TL]]=0, 0, STGY9[[#This Row],[PFT]]/STGY9[[#This Row],[INS-TL]]%), STGY9[[#This Row],[PFT]]/STGY9[[#This Row],[INS-TL]]%))</f>
        <v>-100</v>
      </c>
      <c r="HS136" s="20"/>
      <c r="HT136" s="21"/>
      <c r="HZ136" s="22"/>
      <c r="IB136" s="42">
        <f t="shared" si="20"/>
        <v>121</v>
      </c>
      <c r="IC136" s="49"/>
      <c r="ID136" s="18">
        <f>IF(STGY10[[#This Row],[SNO]]=0,0,IF(STGY10[[#This Row],[SNO]]=1,IJ$8,IF(IL$10, IF(IP135&gt;=IM$8,0,IF(IP135=0,IJ$8,IO135)), IO135)))</f>
        <v>0</v>
      </c>
      <c r="IE136" s="18" t="str">
        <f>IF(MAIN_STGY[[#This Row],[RSLT]]="","", MAIN_STGY[[#This Row],[RSLT]])</f>
        <v/>
      </c>
      <c r="IF13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6" s="18">
        <f>IF(STGY10[[#This Row],[SNO]]=0,0,IF(IL$10, IF(IP135&gt;=IM$8, 0, STGY10[[#This Row],[INS]]+IH135), STGY10[[#This Row],[INS]]+IH135))</f>
        <v>100</v>
      </c>
      <c r="II136" s="18">
        <f>IF(STGY10[[#This Row],[SNO]]=0,0,IF(IL$10, IF(IP135&gt;=IM$8, 0, II135+STGY10[[#This Row],[RTN]]), II135+STGY10[[#This Row],[RTN]]))</f>
        <v>0</v>
      </c>
      <c r="IJ136" s="18">
        <f>STGY10[[#This Row],[RTN-TL]]-STGY10[[#This Row],[INS-TL]]</f>
        <v>-100</v>
      </c>
      <c r="IK136" s="18">
        <f>IF(STGY10[[#This Row],[SNO]]=0,0,IF(IL$10, IF(STGY10[[#This Row],[INS]]=0, 0, IN135), IN135))</f>
        <v>0</v>
      </c>
      <c r="IL136" s="18">
        <f>STGY10[[#This Row],[INS]]</f>
        <v>0</v>
      </c>
      <c r="IM136" s="18">
        <f>IF(STGY10[[#This Row],[WrL]]="Loss", (STGY10[[#This Row],[INS]]*(1 + IP$8/100)), IF(STGY10[[#This Row],[WrL]]="Won", (0), 0))</f>
        <v>0</v>
      </c>
      <c r="IN136" s="18">
        <f>IF(STGY10[[#This Row],[WrL]]="Loss", (STGY10[[#This Row],[PAM]]+STGY10[[#This Row],[LOS-TEN]]), IF(STGY10[[#This Row],[WrL]]="Won", (STGY10[[#This Row],[INS]]), 0))</f>
        <v>0</v>
      </c>
      <c r="IO136" s="18">
        <f>STGY10[[#This Row],[PAPT]]/2</f>
        <v>0</v>
      </c>
      <c r="IP136" s="43">
        <f>IF(STGY10[[#This Row],[SNO]]=0,0,IF(IL$10, IF(STGY10[[#This Row],[INS-TL]]=0, 0, STGY10[[#This Row],[PFT]]/STGY10[[#This Row],[INS-TL]]%), STGY10[[#This Row],[PFT]]/STGY10[[#This Row],[INS-TL]]%))</f>
        <v>-100</v>
      </c>
      <c r="IS136" s="20"/>
      <c r="IT136" s="21"/>
      <c r="IZ136" s="22"/>
    </row>
    <row r="137" spans="2:260" ht="15.65" x14ac:dyDescent="0.3">
      <c r="B137" s="89">
        <f t="shared" si="21"/>
        <v>122</v>
      </c>
      <c r="C137" s="49"/>
      <c r="D137" s="18">
        <f>IF(MAIN_STGY[[#This Row],[SNO]]=0,0,IF(MAIN_STGY[[#This Row],[SNO]]=1,J$8,IF(L$10, IF(P136&gt;=M$8,0,IF(P136=0,J$8,O136)), O136)))</f>
        <v>0</v>
      </c>
      <c r="E137" s="12"/>
      <c r="F13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7" s="18">
        <f>IF(MAIN_STGY[[#This Row],[SNO]]=0,0,IF(L$10, IF(P136&gt;=M$8, 0, MAIN_STGY[[#This Row],[INS]]+H136), MAIN_STGY[[#This Row],[INS]]+H136))</f>
        <v>100</v>
      </c>
      <c r="I137" s="18">
        <f>IF(MAIN_STGY[[#This Row],[SNO]]=0,0,IF(L$10, IF(P136&gt;=M$8, 0, I136+MAIN_STGY[[#This Row],[RTN]]), I136+MAIN_STGY[[#This Row],[RTN]]))</f>
        <v>0</v>
      </c>
      <c r="J137" s="18">
        <f>MAIN_STGY[[#This Row],[RTN-TL]]-MAIN_STGY[[#This Row],[INS-TL]]</f>
        <v>-100</v>
      </c>
      <c r="K137" s="18">
        <f>IF(MAIN_STGY[[#This Row],[SNO]]=0,0,IF(L$10, IF(MAIN_STGY[[#This Row],[INS]]=0, 0, N136), N136))</f>
        <v>0</v>
      </c>
      <c r="L137" s="18">
        <f>MAIN_STGY[[#This Row],[INS]]</f>
        <v>0</v>
      </c>
      <c r="M137" s="18">
        <f>IF(MAIN_STGY[[#This Row],[WrL]]="Loss", (MAIN_STGY[[#This Row],[INS]]*(1 + P$8/100)), IF(MAIN_STGY[[#This Row],[WrL]]="Won", (0), 0))</f>
        <v>0</v>
      </c>
      <c r="N137" s="18">
        <f>IF(MAIN_STGY[[#This Row],[WrL]]="Loss", (MAIN_STGY[[#This Row],[PAM]]+MAIN_STGY[[#This Row],[LOS-TEN]]), IF(MAIN_STGY[[#This Row],[WrL]]="Won", (MAIN_STGY[[#This Row],[INS]]), 0))</f>
        <v>0</v>
      </c>
      <c r="O137" s="18">
        <f>MAIN_STGY[[#This Row],[PAPT]]/2</f>
        <v>0</v>
      </c>
      <c r="P13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7" s="97" t="str" cm="1">
        <f t="array" ref="R137">IF(IG$4,STGTL10[Strategy Name],"")</f>
        <v>Strategy 010</v>
      </c>
      <c r="S137" s="98" cm="1">
        <f t="array" ref="S137">IF(IG$4,STGTL10[Last Running Bet-on],"")</f>
        <v>0</v>
      </c>
      <c r="T137" s="99" cm="1">
        <f t="array" ref="T137">IF(IG$4,STGTL10[Last Running Value],"")</f>
        <v>100</v>
      </c>
      <c r="U137" s="85"/>
      <c r="V137" s="55"/>
      <c r="W137" s="55"/>
      <c r="X137" s="55"/>
      <c r="Z137" s="22"/>
      <c r="AB137" s="42">
        <f t="shared" si="12"/>
        <v>122</v>
      </c>
      <c r="AC137" s="49"/>
      <c r="AD137" s="18">
        <f>IF(STGY2[[#This Row],[SNO]]=0,0,IF(STGY2[[#This Row],[SNO]]=1,AJ$8,IF(AL$10, IF(AP136&gt;=AM$8,0,IF(AP136=0,AJ$8,AO136)), AO136)))</f>
        <v>0</v>
      </c>
      <c r="AE137" s="18" t="str">
        <f>IF(MAIN_STGY[[#This Row],[RSLT]]="","", MAIN_STGY[[#This Row],[RSLT]])</f>
        <v/>
      </c>
      <c r="AF13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7" s="18">
        <f>IF(STGY2[[#This Row],[SNO]]=0,0,IF(AL$10, IF(AP136&gt;=AM$8, 0, STGY2[[#This Row],[INS]]+AH136), STGY2[[#This Row],[INS]]+AH136))</f>
        <v>100</v>
      </c>
      <c r="AI137" s="18">
        <f>IF(STGY2[[#This Row],[SNO]]=0,0,IF(AL$10, IF(AP136&gt;=AM$8, 0, AI136+STGY2[[#This Row],[RTN]]), AI136+STGY2[[#This Row],[RTN]]))</f>
        <v>0</v>
      </c>
      <c r="AJ137" s="18">
        <f>STGY2[[#This Row],[RTN-TL]]-STGY2[[#This Row],[INS-TL]]</f>
        <v>-100</v>
      </c>
      <c r="AK137" s="18">
        <f>IF(STGY2[[#This Row],[SNO]]=0,0,IF(AL$10, IF(STGY2[[#This Row],[INS]]=0, 0, AN136), AN136))</f>
        <v>0</v>
      </c>
      <c r="AL137" s="18">
        <f>STGY2[[#This Row],[INS]]</f>
        <v>0</v>
      </c>
      <c r="AM137" s="18">
        <f>IF(STGY2[[#This Row],[WrL]]="Loss", (STGY2[[#This Row],[INS]]*(1 + AP$8/100)), IF(STGY2[[#This Row],[WrL]]="Won", (0), 0))</f>
        <v>0</v>
      </c>
      <c r="AN137" s="18">
        <f>IF(STGY2[[#This Row],[WrL]]="Loss", (STGY2[[#This Row],[PAM]]+STGY2[[#This Row],[LOS-TEN]]), IF(STGY2[[#This Row],[WrL]]="Won", (STGY2[[#This Row],[INS]]), 0))</f>
        <v>0</v>
      </c>
      <c r="AO137" s="18">
        <f>STGY2[[#This Row],[PAPT]]/2</f>
        <v>0</v>
      </c>
      <c r="AP137" s="43">
        <f>IF(STGY2[[#This Row],[SNO]]=0,0,IF(AL$10, IF(STGY2[[#This Row],[INS-TL]]=0, 0, STGY2[[#This Row],[PFT]]/STGY2[[#This Row],[INS-TL]]%), STGY2[[#This Row],[PFT]]/STGY2[[#This Row],[INS-TL]]%))</f>
        <v>-100</v>
      </c>
      <c r="AS137" s="20"/>
      <c r="AT137" s="21"/>
      <c r="AZ137" s="22"/>
      <c r="BB137" s="42">
        <f t="shared" si="13"/>
        <v>122</v>
      </c>
      <c r="BC137" s="49"/>
      <c r="BD137" s="18">
        <f>IF(STGY3[[#This Row],[SNO]]=0,0,IF(STGY3[[#This Row],[SNO]]=1,BJ$8,IF(BL$10, IF(BP136&gt;=BM$8,0,IF(BP136=0,BJ$8,BO136)), BO136)))</f>
        <v>0</v>
      </c>
      <c r="BE137" s="18" t="str">
        <f>IF(MAIN_STGY[[#This Row],[RSLT]]="","", MAIN_STGY[[#This Row],[RSLT]])</f>
        <v/>
      </c>
      <c r="BF13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7" s="18">
        <f>IF(STGY3[[#This Row],[SNO]]=0,0,IF(BL$10, IF(BP136&gt;=BM$8, 0, STGY3[[#This Row],[INS]]+BH136), STGY3[[#This Row],[INS]]+BH136))</f>
        <v>100</v>
      </c>
      <c r="BI137" s="18">
        <f>IF(STGY3[[#This Row],[SNO]]=0,0,IF(BL$10, IF(BP136&gt;=BM$8, 0, BI136+STGY3[[#This Row],[RTN]]), BI136+STGY3[[#This Row],[RTN]]))</f>
        <v>0</v>
      </c>
      <c r="BJ137" s="18">
        <f>STGY3[[#This Row],[RTN-TL]]-STGY3[[#This Row],[INS-TL]]</f>
        <v>-100</v>
      </c>
      <c r="BK137" s="18">
        <f>IF(STGY3[[#This Row],[SNO]]=0,0,IF(BL$10, IF(STGY3[[#This Row],[INS]]=0, 0, BN136), BN136))</f>
        <v>0</v>
      </c>
      <c r="BL137" s="18">
        <f>STGY3[[#This Row],[INS]]</f>
        <v>0</v>
      </c>
      <c r="BM137" s="18">
        <f>IF(STGY3[[#This Row],[WrL]]="Loss", (STGY3[[#This Row],[INS]]*(1 + BP$8/100)), IF(STGY3[[#This Row],[WrL]]="Won", (0), 0))</f>
        <v>0</v>
      </c>
      <c r="BN137" s="18">
        <f>IF(STGY3[[#This Row],[WrL]]="Loss", (STGY3[[#This Row],[PAM]]+STGY3[[#This Row],[LOS-TEN]]), IF(STGY3[[#This Row],[WrL]]="Won", (STGY3[[#This Row],[INS]]), 0))</f>
        <v>0</v>
      </c>
      <c r="BO137" s="18">
        <f>STGY3[[#This Row],[PAPT]]/2</f>
        <v>0</v>
      </c>
      <c r="BP137" s="43">
        <f>IF(STGY3[[#This Row],[SNO]]=0,0,IF(BL$10, IF(STGY3[[#This Row],[INS-TL]]=0, 0, STGY3[[#This Row],[PFT]]/STGY3[[#This Row],[INS-TL]]%), STGY3[[#This Row],[PFT]]/STGY3[[#This Row],[INS-TL]]%))</f>
        <v>-100</v>
      </c>
      <c r="BS137" s="20"/>
      <c r="BT137" s="21"/>
      <c r="BZ137" s="22"/>
      <c r="CB137" s="42">
        <f t="shared" si="14"/>
        <v>122</v>
      </c>
      <c r="CC137" s="49"/>
      <c r="CD137" s="18">
        <f>IF(STGY4[[#This Row],[SNO]]=0,0,IF(STGY4[[#This Row],[SNO]]=1,CJ$8,IF(CL$10, IF(CP136&gt;=CM$8,0,IF(CP136=0,CJ$8,CO136)), CO136)))</f>
        <v>0</v>
      </c>
      <c r="CE137" s="18" t="str">
        <f>IF(MAIN_STGY[[#This Row],[RSLT]]="","", MAIN_STGY[[#This Row],[RSLT]])</f>
        <v/>
      </c>
      <c r="CF13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7" s="18">
        <f>IF(STGY4[[#This Row],[SNO]]=0,0,IF(CL$10, IF(CP136&gt;=CM$8, 0, STGY4[[#This Row],[INS]]+CH136), STGY4[[#This Row],[INS]]+CH136))</f>
        <v>100</v>
      </c>
      <c r="CI137" s="18">
        <f>IF(STGY4[[#This Row],[SNO]]=0,0,IF(CL$10, IF(CP136&gt;=CM$8, 0, CI136+STGY4[[#This Row],[RTN]]), CI136+STGY4[[#This Row],[RTN]]))</f>
        <v>0</v>
      </c>
      <c r="CJ137" s="18">
        <f>STGY4[[#This Row],[RTN-TL]]-STGY4[[#This Row],[INS-TL]]</f>
        <v>-100</v>
      </c>
      <c r="CK137" s="18">
        <f>IF(STGY4[[#This Row],[SNO]]=0,0,IF(CL$10, IF(STGY4[[#This Row],[INS]]=0, 0, CN136), CN136))</f>
        <v>0</v>
      </c>
      <c r="CL137" s="18">
        <f>STGY4[[#This Row],[INS]]</f>
        <v>0</v>
      </c>
      <c r="CM137" s="18">
        <f>IF(STGY4[[#This Row],[WrL]]="Loss", (STGY4[[#This Row],[INS]]*(1 + CP$8/100)), IF(STGY4[[#This Row],[WrL]]="Won", (0), 0))</f>
        <v>0</v>
      </c>
      <c r="CN137" s="18">
        <f>IF(STGY4[[#This Row],[WrL]]="Loss", (STGY4[[#This Row],[PAM]]+STGY4[[#This Row],[LOS-TEN]]), IF(STGY4[[#This Row],[WrL]]="Won", (STGY4[[#This Row],[INS]]), 0))</f>
        <v>0</v>
      </c>
      <c r="CO137" s="18">
        <f>STGY4[[#This Row],[PAPT]]/2</f>
        <v>0</v>
      </c>
      <c r="CP137" s="43">
        <f>IF(STGY4[[#This Row],[SNO]]=0,0,IF(CL$10, IF(STGY4[[#This Row],[INS-TL]]=0, 0, STGY4[[#This Row],[PFT]]/STGY4[[#This Row],[INS-TL]]%), STGY4[[#This Row],[PFT]]/STGY4[[#This Row],[INS-TL]]%))</f>
        <v>-100</v>
      </c>
      <c r="CS137" s="20"/>
      <c r="CT137" s="21"/>
      <c r="CZ137" s="22"/>
      <c r="DB137" s="42">
        <f t="shared" si="15"/>
        <v>122</v>
      </c>
      <c r="DC137" s="49"/>
      <c r="DD137" s="18">
        <f>IF(STGY5[[#This Row],[SNO]]=0,0,IF(STGY5[[#This Row],[SNO]]=1,DJ$8,IF(DL$10, IF(DP136&gt;=DM$8,0,IF(DP136=0,DJ$8,DO136)), DO136)))</f>
        <v>0</v>
      </c>
      <c r="DE137" s="18" t="str">
        <f>IF(MAIN_STGY[[#This Row],[RSLT]]="","", MAIN_STGY[[#This Row],[RSLT]])</f>
        <v/>
      </c>
      <c r="DF13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7" s="18">
        <f>IF(STGY5[[#This Row],[SNO]]=0,0,IF(DL$10, IF(DP136&gt;=DM$8, 0, STGY5[[#This Row],[INS]]+DH136), STGY5[[#This Row],[INS]]+DH136))</f>
        <v>100</v>
      </c>
      <c r="DI137" s="18">
        <f>IF(STGY5[[#This Row],[SNO]]=0,0,IF(DL$10, IF(DP136&gt;=DM$8, 0, DI136+STGY5[[#This Row],[RTN]]), DI136+STGY5[[#This Row],[RTN]]))</f>
        <v>0</v>
      </c>
      <c r="DJ137" s="18">
        <f>STGY5[[#This Row],[RTN-TL]]-STGY5[[#This Row],[INS-TL]]</f>
        <v>-100</v>
      </c>
      <c r="DK137" s="18">
        <f>IF(STGY5[[#This Row],[SNO]]=0,0,IF(DL$10, IF(STGY5[[#This Row],[INS]]=0, 0, DN136), DN136))</f>
        <v>0</v>
      </c>
      <c r="DL137" s="18">
        <f>STGY5[[#This Row],[INS]]</f>
        <v>0</v>
      </c>
      <c r="DM137" s="18">
        <f>IF(STGY5[[#This Row],[WrL]]="Loss", (STGY5[[#This Row],[INS]]*(1 + DP$8/100)), IF(STGY5[[#This Row],[WrL]]="Won", (0), 0))</f>
        <v>0</v>
      </c>
      <c r="DN137" s="18">
        <f>IF(STGY5[[#This Row],[WrL]]="Loss", (STGY5[[#This Row],[PAM]]+STGY5[[#This Row],[LOS-TEN]]), IF(STGY5[[#This Row],[WrL]]="Won", (STGY5[[#This Row],[INS]]), 0))</f>
        <v>0</v>
      </c>
      <c r="DO137" s="18">
        <f>STGY5[[#This Row],[PAPT]]/2</f>
        <v>0</v>
      </c>
      <c r="DP137" s="43">
        <f>IF(STGY5[[#This Row],[SNO]]=0,0,IF(DL$10, IF(STGY5[[#This Row],[INS-TL]]=0, 0, STGY5[[#This Row],[PFT]]/STGY5[[#This Row],[INS-TL]]%), STGY5[[#This Row],[PFT]]/STGY5[[#This Row],[INS-TL]]%))</f>
        <v>-100</v>
      </c>
      <c r="DS137" s="20"/>
      <c r="DT137" s="21"/>
      <c r="DZ137" s="22"/>
      <c r="EB137" s="42">
        <f t="shared" si="16"/>
        <v>122</v>
      </c>
      <c r="EC137" s="49"/>
      <c r="ED137" s="18">
        <f>IF(STGY6[[#This Row],[SNO]]=0,0,IF(STGY6[[#This Row],[SNO]]=1,EJ$8,IF(EL$10, IF(EP136&gt;=EM$8,0,IF(EP136=0,EJ$8,EO136)), EO136)))</f>
        <v>0</v>
      </c>
      <c r="EE137" s="18" t="str">
        <f>IF(MAIN_STGY[[#This Row],[RSLT]]="","", MAIN_STGY[[#This Row],[RSLT]])</f>
        <v/>
      </c>
      <c r="EF13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7" s="18">
        <f>IF(STGY6[[#This Row],[SNO]]=0,0,IF(EL$10, IF(EP136&gt;=EM$8, 0, STGY6[[#This Row],[INS]]+EH136), STGY6[[#This Row],[INS]]+EH136))</f>
        <v>100</v>
      </c>
      <c r="EI137" s="18">
        <f>IF(STGY6[[#This Row],[SNO]]=0,0,IF(EL$10, IF(EP136&gt;=EM$8, 0, EI136+STGY6[[#This Row],[RTN]]), EI136+STGY6[[#This Row],[RTN]]))</f>
        <v>0</v>
      </c>
      <c r="EJ137" s="18">
        <f>STGY6[[#This Row],[RTN-TL]]-STGY6[[#This Row],[INS-TL]]</f>
        <v>-100</v>
      </c>
      <c r="EK137" s="18">
        <f>IF(STGY6[[#This Row],[SNO]]=0,0,IF(EL$10, IF(STGY6[[#This Row],[INS]]=0, 0, EN136), EN136))</f>
        <v>0</v>
      </c>
      <c r="EL137" s="18">
        <f>STGY6[[#This Row],[INS]]</f>
        <v>0</v>
      </c>
      <c r="EM137" s="18">
        <f>IF(STGY6[[#This Row],[WrL]]="Loss", (STGY6[[#This Row],[INS]]*(1 + EP$8/100)), IF(STGY6[[#This Row],[WrL]]="Won", (0), 0))</f>
        <v>0</v>
      </c>
      <c r="EN137" s="18">
        <f>IF(STGY6[[#This Row],[WrL]]="Loss", (STGY6[[#This Row],[PAM]]+STGY6[[#This Row],[LOS-TEN]]), IF(STGY6[[#This Row],[WrL]]="Won", (STGY6[[#This Row],[INS]]), 0))</f>
        <v>0</v>
      </c>
      <c r="EO137" s="18">
        <f>STGY6[[#This Row],[PAPT]]/2</f>
        <v>0</v>
      </c>
      <c r="EP137" s="43">
        <f>IF(STGY6[[#This Row],[SNO]]=0,0,IF(EL$10, IF(STGY6[[#This Row],[INS-TL]]=0, 0, STGY6[[#This Row],[PFT]]/STGY6[[#This Row],[INS-TL]]%), STGY6[[#This Row],[PFT]]/STGY6[[#This Row],[INS-TL]]%))</f>
        <v>-100</v>
      </c>
      <c r="ES137" s="20"/>
      <c r="ET137" s="21"/>
      <c r="EZ137" s="22"/>
      <c r="FB137" s="42">
        <f t="shared" si="17"/>
        <v>122</v>
      </c>
      <c r="FC137" s="49"/>
      <c r="FD137" s="18">
        <f>IF(STGY7[[#This Row],[SNO]]=0,0,IF(STGY7[[#This Row],[SNO]]=1,FJ$8,IF(FL$10, IF(FP136&gt;=FM$8,0,IF(FP136=0,FJ$8,FO136)), FO136)))</f>
        <v>0</v>
      </c>
      <c r="FE137" s="18" t="str">
        <f>IF(MAIN_STGY[[#This Row],[RSLT]]="","", MAIN_STGY[[#This Row],[RSLT]])</f>
        <v/>
      </c>
      <c r="FF13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7" s="18">
        <f>IF(STGY7[[#This Row],[SNO]]=0,0,IF(FL$10, IF(FP136&gt;=FM$8, 0, STGY7[[#This Row],[INS]]+FH136), STGY7[[#This Row],[INS]]+FH136))</f>
        <v>100</v>
      </c>
      <c r="FI137" s="18">
        <f>IF(STGY7[[#This Row],[SNO]]=0,0,IF(FL$10, IF(FP136&gt;=FM$8, 0, FI136+STGY7[[#This Row],[RTN]]), FI136+STGY7[[#This Row],[RTN]]))</f>
        <v>0</v>
      </c>
      <c r="FJ137" s="18">
        <f>STGY7[[#This Row],[RTN-TL]]-STGY7[[#This Row],[INS-TL]]</f>
        <v>-100</v>
      </c>
      <c r="FK137" s="18">
        <f>IF(STGY7[[#This Row],[SNO]]=0,0,IF(FL$10, IF(STGY7[[#This Row],[INS]]=0, 0, FN136), FN136))</f>
        <v>0</v>
      </c>
      <c r="FL137" s="18">
        <f>STGY7[[#This Row],[INS]]</f>
        <v>0</v>
      </c>
      <c r="FM137" s="18">
        <f>IF(STGY7[[#This Row],[WrL]]="Loss", (STGY7[[#This Row],[INS]]*(1 + FP$8/100)), IF(STGY7[[#This Row],[WrL]]="Won", (0), 0))</f>
        <v>0</v>
      </c>
      <c r="FN137" s="18">
        <f>IF(STGY7[[#This Row],[WrL]]="Loss", (STGY7[[#This Row],[PAM]]+STGY7[[#This Row],[LOS-TEN]]), IF(STGY7[[#This Row],[WrL]]="Won", (STGY7[[#This Row],[INS]]), 0))</f>
        <v>0</v>
      </c>
      <c r="FO137" s="18">
        <f>STGY7[[#This Row],[PAPT]]/2</f>
        <v>0</v>
      </c>
      <c r="FP137" s="43">
        <f>IF(STGY7[[#This Row],[SNO]]=0,0,IF(FL$10, IF(STGY7[[#This Row],[INS-TL]]=0, 0, STGY7[[#This Row],[PFT]]/STGY7[[#This Row],[INS-TL]]%), STGY7[[#This Row],[PFT]]/STGY7[[#This Row],[INS-TL]]%))</f>
        <v>-100</v>
      </c>
      <c r="FS137" s="20"/>
      <c r="FT137" s="21"/>
      <c r="FZ137" s="22"/>
      <c r="GB137" s="42">
        <f t="shared" si="18"/>
        <v>122</v>
      </c>
      <c r="GC137" s="49"/>
      <c r="GD137" s="18">
        <f>IF(STGY8[[#This Row],[SNO]]=0,0,IF(STGY8[[#This Row],[SNO]]=1,GJ$8,IF(GL$10, IF(GP136&gt;=GM$8,0,IF(GP136=0,GJ$8,GO136)), GO136)))</f>
        <v>0</v>
      </c>
      <c r="GE137" s="18" t="str">
        <f>IF(MAIN_STGY[[#This Row],[RSLT]]="","", MAIN_STGY[[#This Row],[RSLT]])</f>
        <v/>
      </c>
      <c r="GF13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7" s="18">
        <f>IF(STGY8[[#This Row],[SNO]]=0,0,IF(GL$10, IF(GP136&gt;=GM$8, 0, STGY8[[#This Row],[INS]]+GH136), STGY8[[#This Row],[INS]]+GH136))</f>
        <v>100</v>
      </c>
      <c r="GI137" s="18">
        <f>IF(STGY8[[#This Row],[SNO]]=0,0,IF(GL$10, IF(GP136&gt;=GM$8, 0, GI136+STGY8[[#This Row],[RTN]]), GI136+STGY8[[#This Row],[RTN]]))</f>
        <v>0</v>
      </c>
      <c r="GJ137" s="18">
        <f>STGY8[[#This Row],[RTN-TL]]-STGY8[[#This Row],[INS-TL]]</f>
        <v>-100</v>
      </c>
      <c r="GK137" s="18">
        <f>IF(STGY8[[#This Row],[SNO]]=0,0,IF(GL$10, IF(STGY8[[#This Row],[INS]]=0, 0, GN136), GN136))</f>
        <v>0</v>
      </c>
      <c r="GL137" s="18">
        <f>STGY8[[#This Row],[INS]]</f>
        <v>0</v>
      </c>
      <c r="GM137" s="18">
        <f>IF(STGY8[[#This Row],[WrL]]="Loss", (STGY8[[#This Row],[INS]]*(1 + GP$8/100)), IF(STGY8[[#This Row],[WrL]]="Won", (0), 0))</f>
        <v>0</v>
      </c>
      <c r="GN137" s="18">
        <f>IF(STGY8[[#This Row],[WrL]]="Loss", (STGY8[[#This Row],[PAM]]+STGY8[[#This Row],[LOS-TEN]]), IF(STGY8[[#This Row],[WrL]]="Won", (STGY8[[#This Row],[INS]]), 0))</f>
        <v>0</v>
      </c>
      <c r="GO137" s="18">
        <f>STGY8[[#This Row],[PAPT]]/2</f>
        <v>0</v>
      </c>
      <c r="GP137" s="43">
        <f>IF(STGY8[[#This Row],[SNO]]=0,0,IF(GL$10, IF(STGY8[[#This Row],[INS-TL]]=0, 0, STGY8[[#This Row],[PFT]]/STGY8[[#This Row],[INS-TL]]%), STGY8[[#This Row],[PFT]]/STGY8[[#This Row],[INS-TL]]%))</f>
        <v>-100</v>
      </c>
      <c r="GS137" s="20"/>
      <c r="GT137" s="21"/>
      <c r="GZ137" s="22"/>
      <c r="HB137" s="42">
        <f t="shared" si="19"/>
        <v>122</v>
      </c>
      <c r="HC137" s="49"/>
      <c r="HD137" s="18">
        <f>IF(STGY9[[#This Row],[SNO]]=0,0,IF(STGY9[[#This Row],[SNO]]=1,HJ$8,IF(HL$10, IF(HP136&gt;=HM$8,0,IF(HP136=0,HJ$8,HO136)), HO136)))</f>
        <v>0</v>
      </c>
      <c r="HE137" s="18" t="str">
        <f>IF(MAIN_STGY[[#This Row],[RSLT]]="","", MAIN_STGY[[#This Row],[RSLT]])</f>
        <v/>
      </c>
      <c r="HF13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7" s="18">
        <f>IF(STGY9[[#This Row],[SNO]]=0,0,IF(HL$10, IF(HP136&gt;=HM$8, 0, STGY9[[#This Row],[INS]]+HH136), STGY9[[#This Row],[INS]]+HH136))</f>
        <v>100</v>
      </c>
      <c r="HI137" s="18">
        <f>IF(STGY9[[#This Row],[SNO]]=0,0,IF(HL$10, IF(HP136&gt;=HM$8, 0, HI136+STGY9[[#This Row],[RTN]]), HI136+STGY9[[#This Row],[RTN]]))</f>
        <v>0</v>
      </c>
      <c r="HJ137" s="18">
        <f>STGY9[[#This Row],[RTN-TL]]-STGY9[[#This Row],[INS-TL]]</f>
        <v>-100</v>
      </c>
      <c r="HK137" s="18">
        <f>IF(STGY9[[#This Row],[SNO]]=0,0,IF(HL$10, IF(STGY9[[#This Row],[INS]]=0, 0, HN136), HN136))</f>
        <v>0</v>
      </c>
      <c r="HL137" s="18">
        <f>STGY9[[#This Row],[INS]]</f>
        <v>0</v>
      </c>
      <c r="HM137" s="18">
        <f>IF(STGY9[[#This Row],[WrL]]="Loss", (STGY9[[#This Row],[INS]]*(1 + HP$8/100)), IF(STGY9[[#This Row],[WrL]]="Won", (0), 0))</f>
        <v>0</v>
      </c>
      <c r="HN137" s="18">
        <f>IF(STGY9[[#This Row],[WrL]]="Loss", (STGY9[[#This Row],[PAM]]+STGY9[[#This Row],[LOS-TEN]]), IF(STGY9[[#This Row],[WrL]]="Won", (STGY9[[#This Row],[INS]]), 0))</f>
        <v>0</v>
      </c>
      <c r="HO137" s="18">
        <f>STGY9[[#This Row],[PAPT]]/2</f>
        <v>0</v>
      </c>
      <c r="HP137" s="43">
        <f>IF(STGY9[[#This Row],[SNO]]=0,0,IF(HL$10, IF(STGY9[[#This Row],[INS-TL]]=0, 0, STGY9[[#This Row],[PFT]]/STGY9[[#This Row],[INS-TL]]%), STGY9[[#This Row],[PFT]]/STGY9[[#This Row],[INS-TL]]%))</f>
        <v>-100</v>
      </c>
      <c r="HS137" s="20"/>
      <c r="HT137" s="21"/>
      <c r="HZ137" s="22"/>
      <c r="IB137" s="42">
        <f t="shared" si="20"/>
        <v>122</v>
      </c>
      <c r="IC137" s="49"/>
      <c r="ID137" s="18">
        <f>IF(STGY10[[#This Row],[SNO]]=0,0,IF(STGY10[[#This Row],[SNO]]=1,IJ$8,IF(IL$10, IF(IP136&gt;=IM$8,0,IF(IP136=0,IJ$8,IO136)), IO136)))</f>
        <v>0</v>
      </c>
      <c r="IE137" s="18" t="str">
        <f>IF(MAIN_STGY[[#This Row],[RSLT]]="","", MAIN_STGY[[#This Row],[RSLT]])</f>
        <v/>
      </c>
      <c r="IF13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7" s="18">
        <f>IF(STGY10[[#This Row],[SNO]]=0,0,IF(IL$10, IF(IP136&gt;=IM$8, 0, STGY10[[#This Row],[INS]]+IH136), STGY10[[#This Row],[INS]]+IH136))</f>
        <v>100</v>
      </c>
      <c r="II137" s="18">
        <f>IF(STGY10[[#This Row],[SNO]]=0,0,IF(IL$10, IF(IP136&gt;=IM$8, 0, II136+STGY10[[#This Row],[RTN]]), II136+STGY10[[#This Row],[RTN]]))</f>
        <v>0</v>
      </c>
      <c r="IJ137" s="18">
        <f>STGY10[[#This Row],[RTN-TL]]-STGY10[[#This Row],[INS-TL]]</f>
        <v>-100</v>
      </c>
      <c r="IK137" s="18">
        <f>IF(STGY10[[#This Row],[SNO]]=0,0,IF(IL$10, IF(STGY10[[#This Row],[INS]]=0, 0, IN136), IN136))</f>
        <v>0</v>
      </c>
      <c r="IL137" s="18">
        <f>STGY10[[#This Row],[INS]]</f>
        <v>0</v>
      </c>
      <c r="IM137" s="18">
        <f>IF(STGY10[[#This Row],[WrL]]="Loss", (STGY10[[#This Row],[INS]]*(1 + IP$8/100)), IF(STGY10[[#This Row],[WrL]]="Won", (0), 0))</f>
        <v>0</v>
      </c>
      <c r="IN137" s="18">
        <f>IF(STGY10[[#This Row],[WrL]]="Loss", (STGY10[[#This Row],[PAM]]+STGY10[[#This Row],[LOS-TEN]]), IF(STGY10[[#This Row],[WrL]]="Won", (STGY10[[#This Row],[INS]]), 0))</f>
        <v>0</v>
      </c>
      <c r="IO137" s="18">
        <f>STGY10[[#This Row],[PAPT]]/2</f>
        <v>0</v>
      </c>
      <c r="IP137" s="43">
        <f>IF(STGY10[[#This Row],[SNO]]=0,0,IF(IL$10, IF(STGY10[[#This Row],[INS-TL]]=0, 0, STGY10[[#This Row],[PFT]]/STGY10[[#This Row],[INS-TL]]%), STGY10[[#This Row],[PFT]]/STGY10[[#This Row],[INS-TL]]%))</f>
        <v>-100</v>
      </c>
      <c r="IS137" s="20"/>
      <c r="IT137" s="21"/>
      <c r="IZ137" s="22"/>
    </row>
    <row r="138" spans="2:260" ht="15.65" x14ac:dyDescent="0.3">
      <c r="B138" s="89">
        <f t="shared" si="21"/>
        <v>123</v>
      </c>
      <c r="C138" s="49"/>
      <c r="D138" s="18">
        <f>IF(MAIN_STGY[[#This Row],[SNO]]=0,0,IF(MAIN_STGY[[#This Row],[SNO]]=1,J$8,IF(L$10, IF(P137&gt;=M$8,0,IF(P137=0,J$8,O137)), O137)))</f>
        <v>0</v>
      </c>
      <c r="E138" s="12"/>
      <c r="F13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8" s="18">
        <f>IF(MAIN_STGY[[#This Row],[SNO]]=0,0,IF(L$10, IF(P137&gt;=M$8, 0, MAIN_STGY[[#This Row],[INS]]+H137), MAIN_STGY[[#This Row],[INS]]+H137))</f>
        <v>100</v>
      </c>
      <c r="I138" s="18">
        <f>IF(MAIN_STGY[[#This Row],[SNO]]=0,0,IF(L$10, IF(P137&gt;=M$8, 0, I137+MAIN_STGY[[#This Row],[RTN]]), I137+MAIN_STGY[[#This Row],[RTN]]))</f>
        <v>0</v>
      </c>
      <c r="J138" s="18">
        <f>MAIN_STGY[[#This Row],[RTN-TL]]-MAIN_STGY[[#This Row],[INS-TL]]</f>
        <v>-100</v>
      </c>
      <c r="K138" s="18">
        <f>IF(MAIN_STGY[[#This Row],[SNO]]=0,0,IF(L$10, IF(MAIN_STGY[[#This Row],[INS]]=0, 0, N137), N137))</f>
        <v>0</v>
      </c>
      <c r="L138" s="18">
        <f>MAIN_STGY[[#This Row],[INS]]</f>
        <v>0</v>
      </c>
      <c r="M138" s="18">
        <f>IF(MAIN_STGY[[#This Row],[WrL]]="Loss", (MAIN_STGY[[#This Row],[INS]]*(1 + P$8/100)), IF(MAIN_STGY[[#This Row],[WrL]]="Won", (0), 0))</f>
        <v>0</v>
      </c>
      <c r="N138" s="18">
        <f>IF(MAIN_STGY[[#This Row],[WrL]]="Loss", (MAIN_STGY[[#This Row],[PAM]]+MAIN_STGY[[#This Row],[LOS-TEN]]), IF(MAIN_STGY[[#This Row],[WrL]]="Won", (MAIN_STGY[[#This Row],[INS]]), 0))</f>
        <v>0</v>
      </c>
      <c r="O138" s="18">
        <f>MAIN_STGY[[#This Row],[PAPT]]/2</f>
        <v>0</v>
      </c>
      <c r="P13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8" s="100" t="s">
        <v>55</v>
      </c>
      <c r="S138" s="101"/>
      <c r="T138" s="102">
        <f>SUBTOTAL(109,SORTALL27[Last Value])</f>
        <v>1000</v>
      </c>
      <c r="U138" s="85"/>
      <c r="V138" s="55"/>
      <c r="W138" s="55"/>
      <c r="X138" s="55"/>
      <c r="Z138" s="22"/>
      <c r="AB138" s="42">
        <f t="shared" si="12"/>
        <v>123</v>
      </c>
      <c r="AC138" s="49"/>
      <c r="AD138" s="18">
        <f>IF(STGY2[[#This Row],[SNO]]=0,0,IF(STGY2[[#This Row],[SNO]]=1,AJ$8,IF(AL$10, IF(AP137&gt;=AM$8,0,IF(AP137=0,AJ$8,AO137)), AO137)))</f>
        <v>0</v>
      </c>
      <c r="AE138" s="18" t="str">
        <f>IF(MAIN_STGY[[#This Row],[RSLT]]="","", MAIN_STGY[[#This Row],[RSLT]])</f>
        <v/>
      </c>
      <c r="AF13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8" s="18">
        <f>IF(STGY2[[#This Row],[SNO]]=0,0,IF(AL$10, IF(AP137&gt;=AM$8, 0, STGY2[[#This Row],[INS]]+AH137), STGY2[[#This Row],[INS]]+AH137))</f>
        <v>100</v>
      </c>
      <c r="AI138" s="18">
        <f>IF(STGY2[[#This Row],[SNO]]=0,0,IF(AL$10, IF(AP137&gt;=AM$8, 0, AI137+STGY2[[#This Row],[RTN]]), AI137+STGY2[[#This Row],[RTN]]))</f>
        <v>0</v>
      </c>
      <c r="AJ138" s="18">
        <f>STGY2[[#This Row],[RTN-TL]]-STGY2[[#This Row],[INS-TL]]</f>
        <v>-100</v>
      </c>
      <c r="AK138" s="18">
        <f>IF(STGY2[[#This Row],[SNO]]=0,0,IF(AL$10, IF(STGY2[[#This Row],[INS]]=0, 0, AN137), AN137))</f>
        <v>0</v>
      </c>
      <c r="AL138" s="18">
        <f>STGY2[[#This Row],[INS]]</f>
        <v>0</v>
      </c>
      <c r="AM138" s="18">
        <f>IF(STGY2[[#This Row],[WrL]]="Loss", (STGY2[[#This Row],[INS]]*(1 + AP$8/100)), IF(STGY2[[#This Row],[WrL]]="Won", (0), 0))</f>
        <v>0</v>
      </c>
      <c r="AN138" s="18">
        <f>IF(STGY2[[#This Row],[WrL]]="Loss", (STGY2[[#This Row],[PAM]]+STGY2[[#This Row],[LOS-TEN]]), IF(STGY2[[#This Row],[WrL]]="Won", (STGY2[[#This Row],[INS]]), 0))</f>
        <v>0</v>
      </c>
      <c r="AO138" s="18">
        <f>STGY2[[#This Row],[PAPT]]/2</f>
        <v>0</v>
      </c>
      <c r="AP138" s="43">
        <f>IF(STGY2[[#This Row],[SNO]]=0,0,IF(AL$10, IF(STGY2[[#This Row],[INS-TL]]=0, 0, STGY2[[#This Row],[PFT]]/STGY2[[#This Row],[INS-TL]]%), STGY2[[#This Row],[PFT]]/STGY2[[#This Row],[INS-TL]]%))</f>
        <v>-100</v>
      </c>
      <c r="AS138" s="20"/>
      <c r="AT138" s="21"/>
      <c r="AZ138" s="22"/>
      <c r="BB138" s="42">
        <f t="shared" si="13"/>
        <v>123</v>
      </c>
      <c r="BC138" s="49"/>
      <c r="BD138" s="18">
        <f>IF(STGY3[[#This Row],[SNO]]=0,0,IF(STGY3[[#This Row],[SNO]]=1,BJ$8,IF(BL$10, IF(BP137&gt;=BM$8,0,IF(BP137=0,BJ$8,BO137)), BO137)))</f>
        <v>0</v>
      </c>
      <c r="BE138" s="18" t="str">
        <f>IF(MAIN_STGY[[#This Row],[RSLT]]="","", MAIN_STGY[[#This Row],[RSLT]])</f>
        <v/>
      </c>
      <c r="BF13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8" s="18">
        <f>IF(STGY3[[#This Row],[SNO]]=0,0,IF(BL$10, IF(BP137&gt;=BM$8, 0, STGY3[[#This Row],[INS]]+BH137), STGY3[[#This Row],[INS]]+BH137))</f>
        <v>100</v>
      </c>
      <c r="BI138" s="18">
        <f>IF(STGY3[[#This Row],[SNO]]=0,0,IF(BL$10, IF(BP137&gt;=BM$8, 0, BI137+STGY3[[#This Row],[RTN]]), BI137+STGY3[[#This Row],[RTN]]))</f>
        <v>0</v>
      </c>
      <c r="BJ138" s="18">
        <f>STGY3[[#This Row],[RTN-TL]]-STGY3[[#This Row],[INS-TL]]</f>
        <v>-100</v>
      </c>
      <c r="BK138" s="18">
        <f>IF(STGY3[[#This Row],[SNO]]=0,0,IF(BL$10, IF(STGY3[[#This Row],[INS]]=0, 0, BN137), BN137))</f>
        <v>0</v>
      </c>
      <c r="BL138" s="18">
        <f>STGY3[[#This Row],[INS]]</f>
        <v>0</v>
      </c>
      <c r="BM138" s="18">
        <f>IF(STGY3[[#This Row],[WrL]]="Loss", (STGY3[[#This Row],[INS]]*(1 + BP$8/100)), IF(STGY3[[#This Row],[WrL]]="Won", (0), 0))</f>
        <v>0</v>
      </c>
      <c r="BN138" s="18">
        <f>IF(STGY3[[#This Row],[WrL]]="Loss", (STGY3[[#This Row],[PAM]]+STGY3[[#This Row],[LOS-TEN]]), IF(STGY3[[#This Row],[WrL]]="Won", (STGY3[[#This Row],[INS]]), 0))</f>
        <v>0</v>
      </c>
      <c r="BO138" s="18">
        <f>STGY3[[#This Row],[PAPT]]/2</f>
        <v>0</v>
      </c>
      <c r="BP138" s="43">
        <f>IF(STGY3[[#This Row],[SNO]]=0,0,IF(BL$10, IF(STGY3[[#This Row],[INS-TL]]=0, 0, STGY3[[#This Row],[PFT]]/STGY3[[#This Row],[INS-TL]]%), STGY3[[#This Row],[PFT]]/STGY3[[#This Row],[INS-TL]]%))</f>
        <v>-100</v>
      </c>
      <c r="BS138" s="20"/>
      <c r="BT138" s="21"/>
      <c r="BZ138" s="22"/>
      <c r="CB138" s="42">
        <f t="shared" si="14"/>
        <v>123</v>
      </c>
      <c r="CC138" s="49"/>
      <c r="CD138" s="18">
        <f>IF(STGY4[[#This Row],[SNO]]=0,0,IF(STGY4[[#This Row],[SNO]]=1,CJ$8,IF(CL$10, IF(CP137&gt;=CM$8,0,IF(CP137=0,CJ$8,CO137)), CO137)))</f>
        <v>0</v>
      </c>
      <c r="CE138" s="18" t="str">
        <f>IF(MAIN_STGY[[#This Row],[RSLT]]="","", MAIN_STGY[[#This Row],[RSLT]])</f>
        <v/>
      </c>
      <c r="CF13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8" s="18">
        <f>IF(STGY4[[#This Row],[SNO]]=0,0,IF(CL$10, IF(CP137&gt;=CM$8, 0, STGY4[[#This Row],[INS]]+CH137), STGY4[[#This Row],[INS]]+CH137))</f>
        <v>100</v>
      </c>
      <c r="CI138" s="18">
        <f>IF(STGY4[[#This Row],[SNO]]=0,0,IF(CL$10, IF(CP137&gt;=CM$8, 0, CI137+STGY4[[#This Row],[RTN]]), CI137+STGY4[[#This Row],[RTN]]))</f>
        <v>0</v>
      </c>
      <c r="CJ138" s="18">
        <f>STGY4[[#This Row],[RTN-TL]]-STGY4[[#This Row],[INS-TL]]</f>
        <v>-100</v>
      </c>
      <c r="CK138" s="18">
        <f>IF(STGY4[[#This Row],[SNO]]=0,0,IF(CL$10, IF(STGY4[[#This Row],[INS]]=0, 0, CN137), CN137))</f>
        <v>0</v>
      </c>
      <c r="CL138" s="18">
        <f>STGY4[[#This Row],[INS]]</f>
        <v>0</v>
      </c>
      <c r="CM138" s="18">
        <f>IF(STGY4[[#This Row],[WrL]]="Loss", (STGY4[[#This Row],[INS]]*(1 + CP$8/100)), IF(STGY4[[#This Row],[WrL]]="Won", (0), 0))</f>
        <v>0</v>
      </c>
      <c r="CN138" s="18">
        <f>IF(STGY4[[#This Row],[WrL]]="Loss", (STGY4[[#This Row],[PAM]]+STGY4[[#This Row],[LOS-TEN]]), IF(STGY4[[#This Row],[WrL]]="Won", (STGY4[[#This Row],[INS]]), 0))</f>
        <v>0</v>
      </c>
      <c r="CO138" s="18">
        <f>STGY4[[#This Row],[PAPT]]/2</f>
        <v>0</v>
      </c>
      <c r="CP138" s="43">
        <f>IF(STGY4[[#This Row],[SNO]]=0,0,IF(CL$10, IF(STGY4[[#This Row],[INS-TL]]=0, 0, STGY4[[#This Row],[PFT]]/STGY4[[#This Row],[INS-TL]]%), STGY4[[#This Row],[PFT]]/STGY4[[#This Row],[INS-TL]]%))</f>
        <v>-100</v>
      </c>
      <c r="CS138" s="20"/>
      <c r="CT138" s="21"/>
      <c r="CZ138" s="22"/>
      <c r="DB138" s="42">
        <f t="shared" si="15"/>
        <v>123</v>
      </c>
      <c r="DC138" s="49"/>
      <c r="DD138" s="18">
        <f>IF(STGY5[[#This Row],[SNO]]=0,0,IF(STGY5[[#This Row],[SNO]]=1,DJ$8,IF(DL$10, IF(DP137&gt;=DM$8,0,IF(DP137=0,DJ$8,DO137)), DO137)))</f>
        <v>0</v>
      </c>
      <c r="DE138" s="18" t="str">
        <f>IF(MAIN_STGY[[#This Row],[RSLT]]="","", MAIN_STGY[[#This Row],[RSLT]])</f>
        <v/>
      </c>
      <c r="DF13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8" s="18">
        <f>IF(STGY5[[#This Row],[SNO]]=0,0,IF(DL$10, IF(DP137&gt;=DM$8, 0, STGY5[[#This Row],[INS]]+DH137), STGY5[[#This Row],[INS]]+DH137))</f>
        <v>100</v>
      </c>
      <c r="DI138" s="18">
        <f>IF(STGY5[[#This Row],[SNO]]=0,0,IF(DL$10, IF(DP137&gt;=DM$8, 0, DI137+STGY5[[#This Row],[RTN]]), DI137+STGY5[[#This Row],[RTN]]))</f>
        <v>0</v>
      </c>
      <c r="DJ138" s="18">
        <f>STGY5[[#This Row],[RTN-TL]]-STGY5[[#This Row],[INS-TL]]</f>
        <v>-100</v>
      </c>
      <c r="DK138" s="18">
        <f>IF(STGY5[[#This Row],[SNO]]=0,0,IF(DL$10, IF(STGY5[[#This Row],[INS]]=0, 0, DN137), DN137))</f>
        <v>0</v>
      </c>
      <c r="DL138" s="18">
        <f>STGY5[[#This Row],[INS]]</f>
        <v>0</v>
      </c>
      <c r="DM138" s="18">
        <f>IF(STGY5[[#This Row],[WrL]]="Loss", (STGY5[[#This Row],[INS]]*(1 + DP$8/100)), IF(STGY5[[#This Row],[WrL]]="Won", (0), 0))</f>
        <v>0</v>
      </c>
      <c r="DN138" s="18">
        <f>IF(STGY5[[#This Row],[WrL]]="Loss", (STGY5[[#This Row],[PAM]]+STGY5[[#This Row],[LOS-TEN]]), IF(STGY5[[#This Row],[WrL]]="Won", (STGY5[[#This Row],[INS]]), 0))</f>
        <v>0</v>
      </c>
      <c r="DO138" s="18">
        <f>STGY5[[#This Row],[PAPT]]/2</f>
        <v>0</v>
      </c>
      <c r="DP138" s="43">
        <f>IF(STGY5[[#This Row],[SNO]]=0,0,IF(DL$10, IF(STGY5[[#This Row],[INS-TL]]=0, 0, STGY5[[#This Row],[PFT]]/STGY5[[#This Row],[INS-TL]]%), STGY5[[#This Row],[PFT]]/STGY5[[#This Row],[INS-TL]]%))</f>
        <v>-100</v>
      </c>
      <c r="DS138" s="20"/>
      <c r="DT138" s="21"/>
      <c r="DZ138" s="22"/>
      <c r="EB138" s="42">
        <f t="shared" si="16"/>
        <v>123</v>
      </c>
      <c r="EC138" s="49"/>
      <c r="ED138" s="18">
        <f>IF(STGY6[[#This Row],[SNO]]=0,0,IF(STGY6[[#This Row],[SNO]]=1,EJ$8,IF(EL$10, IF(EP137&gt;=EM$8,0,IF(EP137=0,EJ$8,EO137)), EO137)))</f>
        <v>0</v>
      </c>
      <c r="EE138" s="18" t="str">
        <f>IF(MAIN_STGY[[#This Row],[RSLT]]="","", MAIN_STGY[[#This Row],[RSLT]])</f>
        <v/>
      </c>
      <c r="EF13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8" s="18">
        <f>IF(STGY6[[#This Row],[SNO]]=0,0,IF(EL$10, IF(EP137&gt;=EM$8, 0, STGY6[[#This Row],[INS]]+EH137), STGY6[[#This Row],[INS]]+EH137))</f>
        <v>100</v>
      </c>
      <c r="EI138" s="18">
        <f>IF(STGY6[[#This Row],[SNO]]=0,0,IF(EL$10, IF(EP137&gt;=EM$8, 0, EI137+STGY6[[#This Row],[RTN]]), EI137+STGY6[[#This Row],[RTN]]))</f>
        <v>0</v>
      </c>
      <c r="EJ138" s="18">
        <f>STGY6[[#This Row],[RTN-TL]]-STGY6[[#This Row],[INS-TL]]</f>
        <v>-100</v>
      </c>
      <c r="EK138" s="18">
        <f>IF(STGY6[[#This Row],[SNO]]=0,0,IF(EL$10, IF(STGY6[[#This Row],[INS]]=0, 0, EN137), EN137))</f>
        <v>0</v>
      </c>
      <c r="EL138" s="18">
        <f>STGY6[[#This Row],[INS]]</f>
        <v>0</v>
      </c>
      <c r="EM138" s="18">
        <f>IF(STGY6[[#This Row],[WrL]]="Loss", (STGY6[[#This Row],[INS]]*(1 + EP$8/100)), IF(STGY6[[#This Row],[WrL]]="Won", (0), 0))</f>
        <v>0</v>
      </c>
      <c r="EN138" s="18">
        <f>IF(STGY6[[#This Row],[WrL]]="Loss", (STGY6[[#This Row],[PAM]]+STGY6[[#This Row],[LOS-TEN]]), IF(STGY6[[#This Row],[WrL]]="Won", (STGY6[[#This Row],[INS]]), 0))</f>
        <v>0</v>
      </c>
      <c r="EO138" s="18">
        <f>STGY6[[#This Row],[PAPT]]/2</f>
        <v>0</v>
      </c>
      <c r="EP138" s="43">
        <f>IF(STGY6[[#This Row],[SNO]]=0,0,IF(EL$10, IF(STGY6[[#This Row],[INS-TL]]=0, 0, STGY6[[#This Row],[PFT]]/STGY6[[#This Row],[INS-TL]]%), STGY6[[#This Row],[PFT]]/STGY6[[#This Row],[INS-TL]]%))</f>
        <v>-100</v>
      </c>
      <c r="ES138" s="20"/>
      <c r="ET138" s="21"/>
      <c r="EZ138" s="22"/>
      <c r="FB138" s="42">
        <f t="shared" si="17"/>
        <v>123</v>
      </c>
      <c r="FC138" s="49"/>
      <c r="FD138" s="18">
        <f>IF(STGY7[[#This Row],[SNO]]=0,0,IF(STGY7[[#This Row],[SNO]]=1,FJ$8,IF(FL$10, IF(FP137&gt;=FM$8,0,IF(FP137=0,FJ$8,FO137)), FO137)))</f>
        <v>0</v>
      </c>
      <c r="FE138" s="18" t="str">
        <f>IF(MAIN_STGY[[#This Row],[RSLT]]="","", MAIN_STGY[[#This Row],[RSLT]])</f>
        <v/>
      </c>
      <c r="FF13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8" s="18">
        <f>IF(STGY7[[#This Row],[SNO]]=0,0,IF(FL$10, IF(FP137&gt;=FM$8, 0, STGY7[[#This Row],[INS]]+FH137), STGY7[[#This Row],[INS]]+FH137))</f>
        <v>100</v>
      </c>
      <c r="FI138" s="18">
        <f>IF(STGY7[[#This Row],[SNO]]=0,0,IF(FL$10, IF(FP137&gt;=FM$8, 0, FI137+STGY7[[#This Row],[RTN]]), FI137+STGY7[[#This Row],[RTN]]))</f>
        <v>0</v>
      </c>
      <c r="FJ138" s="18">
        <f>STGY7[[#This Row],[RTN-TL]]-STGY7[[#This Row],[INS-TL]]</f>
        <v>-100</v>
      </c>
      <c r="FK138" s="18">
        <f>IF(STGY7[[#This Row],[SNO]]=0,0,IF(FL$10, IF(STGY7[[#This Row],[INS]]=0, 0, FN137), FN137))</f>
        <v>0</v>
      </c>
      <c r="FL138" s="18">
        <f>STGY7[[#This Row],[INS]]</f>
        <v>0</v>
      </c>
      <c r="FM138" s="18">
        <f>IF(STGY7[[#This Row],[WrL]]="Loss", (STGY7[[#This Row],[INS]]*(1 + FP$8/100)), IF(STGY7[[#This Row],[WrL]]="Won", (0), 0))</f>
        <v>0</v>
      </c>
      <c r="FN138" s="18">
        <f>IF(STGY7[[#This Row],[WrL]]="Loss", (STGY7[[#This Row],[PAM]]+STGY7[[#This Row],[LOS-TEN]]), IF(STGY7[[#This Row],[WrL]]="Won", (STGY7[[#This Row],[INS]]), 0))</f>
        <v>0</v>
      </c>
      <c r="FO138" s="18">
        <f>STGY7[[#This Row],[PAPT]]/2</f>
        <v>0</v>
      </c>
      <c r="FP138" s="43">
        <f>IF(STGY7[[#This Row],[SNO]]=0,0,IF(FL$10, IF(STGY7[[#This Row],[INS-TL]]=0, 0, STGY7[[#This Row],[PFT]]/STGY7[[#This Row],[INS-TL]]%), STGY7[[#This Row],[PFT]]/STGY7[[#This Row],[INS-TL]]%))</f>
        <v>-100</v>
      </c>
      <c r="FS138" s="20"/>
      <c r="FT138" s="21"/>
      <c r="FZ138" s="22"/>
      <c r="GB138" s="42">
        <f t="shared" si="18"/>
        <v>123</v>
      </c>
      <c r="GC138" s="49"/>
      <c r="GD138" s="18">
        <f>IF(STGY8[[#This Row],[SNO]]=0,0,IF(STGY8[[#This Row],[SNO]]=1,GJ$8,IF(GL$10, IF(GP137&gt;=GM$8,0,IF(GP137=0,GJ$8,GO137)), GO137)))</f>
        <v>0</v>
      </c>
      <c r="GE138" s="18" t="str">
        <f>IF(MAIN_STGY[[#This Row],[RSLT]]="","", MAIN_STGY[[#This Row],[RSLT]])</f>
        <v/>
      </c>
      <c r="GF13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8" s="18">
        <f>IF(STGY8[[#This Row],[SNO]]=0,0,IF(GL$10, IF(GP137&gt;=GM$8, 0, STGY8[[#This Row],[INS]]+GH137), STGY8[[#This Row],[INS]]+GH137))</f>
        <v>100</v>
      </c>
      <c r="GI138" s="18">
        <f>IF(STGY8[[#This Row],[SNO]]=0,0,IF(GL$10, IF(GP137&gt;=GM$8, 0, GI137+STGY8[[#This Row],[RTN]]), GI137+STGY8[[#This Row],[RTN]]))</f>
        <v>0</v>
      </c>
      <c r="GJ138" s="18">
        <f>STGY8[[#This Row],[RTN-TL]]-STGY8[[#This Row],[INS-TL]]</f>
        <v>-100</v>
      </c>
      <c r="GK138" s="18">
        <f>IF(STGY8[[#This Row],[SNO]]=0,0,IF(GL$10, IF(STGY8[[#This Row],[INS]]=0, 0, GN137), GN137))</f>
        <v>0</v>
      </c>
      <c r="GL138" s="18">
        <f>STGY8[[#This Row],[INS]]</f>
        <v>0</v>
      </c>
      <c r="GM138" s="18">
        <f>IF(STGY8[[#This Row],[WrL]]="Loss", (STGY8[[#This Row],[INS]]*(1 + GP$8/100)), IF(STGY8[[#This Row],[WrL]]="Won", (0), 0))</f>
        <v>0</v>
      </c>
      <c r="GN138" s="18">
        <f>IF(STGY8[[#This Row],[WrL]]="Loss", (STGY8[[#This Row],[PAM]]+STGY8[[#This Row],[LOS-TEN]]), IF(STGY8[[#This Row],[WrL]]="Won", (STGY8[[#This Row],[INS]]), 0))</f>
        <v>0</v>
      </c>
      <c r="GO138" s="18">
        <f>STGY8[[#This Row],[PAPT]]/2</f>
        <v>0</v>
      </c>
      <c r="GP138" s="43">
        <f>IF(STGY8[[#This Row],[SNO]]=0,0,IF(GL$10, IF(STGY8[[#This Row],[INS-TL]]=0, 0, STGY8[[#This Row],[PFT]]/STGY8[[#This Row],[INS-TL]]%), STGY8[[#This Row],[PFT]]/STGY8[[#This Row],[INS-TL]]%))</f>
        <v>-100</v>
      </c>
      <c r="GS138" s="20"/>
      <c r="GT138" s="21"/>
      <c r="GZ138" s="22"/>
      <c r="HB138" s="42">
        <f t="shared" si="19"/>
        <v>123</v>
      </c>
      <c r="HC138" s="49"/>
      <c r="HD138" s="18">
        <f>IF(STGY9[[#This Row],[SNO]]=0,0,IF(STGY9[[#This Row],[SNO]]=1,HJ$8,IF(HL$10, IF(HP137&gt;=HM$8,0,IF(HP137=0,HJ$8,HO137)), HO137)))</f>
        <v>0</v>
      </c>
      <c r="HE138" s="18" t="str">
        <f>IF(MAIN_STGY[[#This Row],[RSLT]]="","", MAIN_STGY[[#This Row],[RSLT]])</f>
        <v/>
      </c>
      <c r="HF13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8" s="18">
        <f>IF(STGY9[[#This Row],[SNO]]=0,0,IF(HL$10, IF(HP137&gt;=HM$8, 0, STGY9[[#This Row],[INS]]+HH137), STGY9[[#This Row],[INS]]+HH137))</f>
        <v>100</v>
      </c>
      <c r="HI138" s="18">
        <f>IF(STGY9[[#This Row],[SNO]]=0,0,IF(HL$10, IF(HP137&gt;=HM$8, 0, HI137+STGY9[[#This Row],[RTN]]), HI137+STGY9[[#This Row],[RTN]]))</f>
        <v>0</v>
      </c>
      <c r="HJ138" s="18">
        <f>STGY9[[#This Row],[RTN-TL]]-STGY9[[#This Row],[INS-TL]]</f>
        <v>-100</v>
      </c>
      <c r="HK138" s="18">
        <f>IF(STGY9[[#This Row],[SNO]]=0,0,IF(HL$10, IF(STGY9[[#This Row],[INS]]=0, 0, HN137), HN137))</f>
        <v>0</v>
      </c>
      <c r="HL138" s="18">
        <f>STGY9[[#This Row],[INS]]</f>
        <v>0</v>
      </c>
      <c r="HM138" s="18">
        <f>IF(STGY9[[#This Row],[WrL]]="Loss", (STGY9[[#This Row],[INS]]*(1 + HP$8/100)), IF(STGY9[[#This Row],[WrL]]="Won", (0), 0))</f>
        <v>0</v>
      </c>
      <c r="HN138" s="18">
        <f>IF(STGY9[[#This Row],[WrL]]="Loss", (STGY9[[#This Row],[PAM]]+STGY9[[#This Row],[LOS-TEN]]), IF(STGY9[[#This Row],[WrL]]="Won", (STGY9[[#This Row],[INS]]), 0))</f>
        <v>0</v>
      </c>
      <c r="HO138" s="18">
        <f>STGY9[[#This Row],[PAPT]]/2</f>
        <v>0</v>
      </c>
      <c r="HP138" s="43">
        <f>IF(STGY9[[#This Row],[SNO]]=0,0,IF(HL$10, IF(STGY9[[#This Row],[INS-TL]]=0, 0, STGY9[[#This Row],[PFT]]/STGY9[[#This Row],[INS-TL]]%), STGY9[[#This Row],[PFT]]/STGY9[[#This Row],[INS-TL]]%))</f>
        <v>-100</v>
      </c>
      <c r="HS138" s="20"/>
      <c r="HT138" s="21"/>
      <c r="HZ138" s="22"/>
      <c r="IB138" s="42">
        <f t="shared" si="20"/>
        <v>123</v>
      </c>
      <c r="IC138" s="49"/>
      <c r="ID138" s="18">
        <f>IF(STGY10[[#This Row],[SNO]]=0,0,IF(STGY10[[#This Row],[SNO]]=1,IJ$8,IF(IL$10, IF(IP137&gt;=IM$8,0,IF(IP137=0,IJ$8,IO137)), IO137)))</f>
        <v>0</v>
      </c>
      <c r="IE138" s="18" t="str">
        <f>IF(MAIN_STGY[[#This Row],[RSLT]]="","", MAIN_STGY[[#This Row],[RSLT]])</f>
        <v/>
      </c>
      <c r="IF13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8" s="18">
        <f>IF(STGY10[[#This Row],[SNO]]=0,0,IF(IL$10, IF(IP137&gt;=IM$8, 0, STGY10[[#This Row],[INS]]+IH137), STGY10[[#This Row],[INS]]+IH137))</f>
        <v>100</v>
      </c>
      <c r="II138" s="18">
        <f>IF(STGY10[[#This Row],[SNO]]=0,0,IF(IL$10, IF(IP137&gt;=IM$8, 0, II137+STGY10[[#This Row],[RTN]]), II137+STGY10[[#This Row],[RTN]]))</f>
        <v>0</v>
      </c>
      <c r="IJ138" s="18">
        <f>STGY10[[#This Row],[RTN-TL]]-STGY10[[#This Row],[INS-TL]]</f>
        <v>-100</v>
      </c>
      <c r="IK138" s="18">
        <f>IF(STGY10[[#This Row],[SNO]]=0,0,IF(IL$10, IF(STGY10[[#This Row],[INS]]=0, 0, IN137), IN137))</f>
        <v>0</v>
      </c>
      <c r="IL138" s="18">
        <f>STGY10[[#This Row],[INS]]</f>
        <v>0</v>
      </c>
      <c r="IM138" s="18">
        <f>IF(STGY10[[#This Row],[WrL]]="Loss", (STGY10[[#This Row],[INS]]*(1 + IP$8/100)), IF(STGY10[[#This Row],[WrL]]="Won", (0), 0))</f>
        <v>0</v>
      </c>
      <c r="IN138" s="18">
        <f>IF(STGY10[[#This Row],[WrL]]="Loss", (STGY10[[#This Row],[PAM]]+STGY10[[#This Row],[LOS-TEN]]), IF(STGY10[[#This Row],[WrL]]="Won", (STGY10[[#This Row],[INS]]), 0))</f>
        <v>0</v>
      </c>
      <c r="IO138" s="18">
        <f>STGY10[[#This Row],[PAPT]]/2</f>
        <v>0</v>
      </c>
      <c r="IP138" s="43">
        <f>IF(STGY10[[#This Row],[SNO]]=0,0,IF(IL$10, IF(STGY10[[#This Row],[INS-TL]]=0, 0, STGY10[[#This Row],[PFT]]/STGY10[[#This Row],[INS-TL]]%), STGY10[[#This Row],[PFT]]/STGY10[[#This Row],[INS-TL]]%))</f>
        <v>-100</v>
      </c>
      <c r="IS138" s="20"/>
      <c r="IT138" s="21"/>
      <c r="IZ138" s="22"/>
    </row>
    <row r="139" spans="2:260" x14ac:dyDescent="0.3">
      <c r="B139" s="89">
        <f t="shared" si="21"/>
        <v>124</v>
      </c>
      <c r="C139" s="49"/>
      <c r="D139" s="18">
        <f>IF(MAIN_STGY[[#This Row],[SNO]]=0,0,IF(MAIN_STGY[[#This Row],[SNO]]=1,J$8,IF(L$10, IF(P138&gt;=M$8,0,IF(P138=0,J$8,O138)), O138)))</f>
        <v>0</v>
      </c>
      <c r="E139" s="12"/>
      <c r="F13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3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39" s="18">
        <f>IF(MAIN_STGY[[#This Row],[SNO]]=0,0,IF(L$10, IF(P138&gt;=M$8, 0, MAIN_STGY[[#This Row],[INS]]+H138), MAIN_STGY[[#This Row],[INS]]+H138))</f>
        <v>100</v>
      </c>
      <c r="I139" s="18">
        <f>IF(MAIN_STGY[[#This Row],[SNO]]=0,0,IF(L$10, IF(P138&gt;=M$8, 0, I138+MAIN_STGY[[#This Row],[RTN]]), I138+MAIN_STGY[[#This Row],[RTN]]))</f>
        <v>0</v>
      </c>
      <c r="J139" s="18">
        <f>MAIN_STGY[[#This Row],[RTN-TL]]-MAIN_STGY[[#This Row],[INS-TL]]</f>
        <v>-100</v>
      </c>
      <c r="K139" s="18">
        <f>IF(MAIN_STGY[[#This Row],[SNO]]=0,0,IF(L$10, IF(MAIN_STGY[[#This Row],[INS]]=0, 0, N138), N138))</f>
        <v>0</v>
      </c>
      <c r="L139" s="18">
        <f>MAIN_STGY[[#This Row],[INS]]</f>
        <v>0</v>
      </c>
      <c r="M139" s="18">
        <f>IF(MAIN_STGY[[#This Row],[WrL]]="Loss", (MAIN_STGY[[#This Row],[INS]]*(1 + P$8/100)), IF(MAIN_STGY[[#This Row],[WrL]]="Won", (0), 0))</f>
        <v>0</v>
      </c>
      <c r="N139" s="18">
        <f>IF(MAIN_STGY[[#This Row],[WrL]]="Loss", (MAIN_STGY[[#This Row],[PAM]]+MAIN_STGY[[#This Row],[LOS-TEN]]), IF(MAIN_STGY[[#This Row],[WrL]]="Won", (MAIN_STGY[[#This Row],[INS]]), 0))</f>
        <v>0</v>
      </c>
      <c r="O139" s="18">
        <f>MAIN_STGY[[#This Row],[PAPT]]/2</f>
        <v>0</v>
      </c>
      <c r="P13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39" s="55"/>
      <c r="S139" s="56"/>
      <c r="T139" s="46"/>
      <c r="U139" s="84"/>
      <c r="V139" s="44"/>
      <c r="W139" s="55"/>
      <c r="X139" s="55"/>
      <c r="Z139" s="22"/>
      <c r="AB139" s="42">
        <f t="shared" si="12"/>
        <v>124</v>
      </c>
      <c r="AC139" s="49"/>
      <c r="AD139" s="18">
        <f>IF(STGY2[[#This Row],[SNO]]=0,0,IF(STGY2[[#This Row],[SNO]]=1,AJ$8,IF(AL$10, IF(AP138&gt;=AM$8,0,IF(AP138=0,AJ$8,AO138)), AO138)))</f>
        <v>0</v>
      </c>
      <c r="AE139" s="18" t="str">
        <f>IF(MAIN_STGY[[#This Row],[RSLT]]="","", MAIN_STGY[[#This Row],[RSLT]])</f>
        <v/>
      </c>
      <c r="AF13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3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39" s="18">
        <f>IF(STGY2[[#This Row],[SNO]]=0,0,IF(AL$10, IF(AP138&gt;=AM$8, 0, STGY2[[#This Row],[INS]]+AH138), STGY2[[#This Row],[INS]]+AH138))</f>
        <v>100</v>
      </c>
      <c r="AI139" s="18">
        <f>IF(STGY2[[#This Row],[SNO]]=0,0,IF(AL$10, IF(AP138&gt;=AM$8, 0, AI138+STGY2[[#This Row],[RTN]]), AI138+STGY2[[#This Row],[RTN]]))</f>
        <v>0</v>
      </c>
      <c r="AJ139" s="18">
        <f>STGY2[[#This Row],[RTN-TL]]-STGY2[[#This Row],[INS-TL]]</f>
        <v>-100</v>
      </c>
      <c r="AK139" s="18">
        <f>IF(STGY2[[#This Row],[SNO]]=0,0,IF(AL$10, IF(STGY2[[#This Row],[INS]]=0, 0, AN138), AN138))</f>
        <v>0</v>
      </c>
      <c r="AL139" s="18">
        <f>STGY2[[#This Row],[INS]]</f>
        <v>0</v>
      </c>
      <c r="AM139" s="18">
        <f>IF(STGY2[[#This Row],[WrL]]="Loss", (STGY2[[#This Row],[INS]]*(1 + AP$8/100)), IF(STGY2[[#This Row],[WrL]]="Won", (0), 0))</f>
        <v>0</v>
      </c>
      <c r="AN139" s="18">
        <f>IF(STGY2[[#This Row],[WrL]]="Loss", (STGY2[[#This Row],[PAM]]+STGY2[[#This Row],[LOS-TEN]]), IF(STGY2[[#This Row],[WrL]]="Won", (STGY2[[#This Row],[INS]]), 0))</f>
        <v>0</v>
      </c>
      <c r="AO139" s="18">
        <f>STGY2[[#This Row],[PAPT]]/2</f>
        <v>0</v>
      </c>
      <c r="AP139" s="43">
        <f>IF(STGY2[[#This Row],[SNO]]=0,0,IF(AL$10, IF(STGY2[[#This Row],[INS-TL]]=0, 0, STGY2[[#This Row],[PFT]]/STGY2[[#This Row],[INS-TL]]%), STGY2[[#This Row],[PFT]]/STGY2[[#This Row],[INS-TL]]%))</f>
        <v>-100</v>
      </c>
      <c r="AS139" s="20"/>
      <c r="AT139" s="21"/>
      <c r="AZ139" s="22"/>
      <c r="BB139" s="42">
        <f t="shared" si="13"/>
        <v>124</v>
      </c>
      <c r="BC139" s="49"/>
      <c r="BD139" s="18">
        <f>IF(STGY3[[#This Row],[SNO]]=0,0,IF(STGY3[[#This Row],[SNO]]=1,BJ$8,IF(BL$10, IF(BP138&gt;=BM$8,0,IF(BP138=0,BJ$8,BO138)), BO138)))</f>
        <v>0</v>
      </c>
      <c r="BE139" s="18" t="str">
        <f>IF(MAIN_STGY[[#This Row],[RSLT]]="","", MAIN_STGY[[#This Row],[RSLT]])</f>
        <v/>
      </c>
      <c r="BF13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3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39" s="18">
        <f>IF(STGY3[[#This Row],[SNO]]=0,0,IF(BL$10, IF(BP138&gt;=BM$8, 0, STGY3[[#This Row],[INS]]+BH138), STGY3[[#This Row],[INS]]+BH138))</f>
        <v>100</v>
      </c>
      <c r="BI139" s="18">
        <f>IF(STGY3[[#This Row],[SNO]]=0,0,IF(BL$10, IF(BP138&gt;=BM$8, 0, BI138+STGY3[[#This Row],[RTN]]), BI138+STGY3[[#This Row],[RTN]]))</f>
        <v>0</v>
      </c>
      <c r="BJ139" s="18">
        <f>STGY3[[#This Row],[RTN-TL]]-STGY3[[#This Row],[INS-TL]]</f>
        <v>-100</v>
      </c>
      <c r="BK139" s="18">
        <f>IF(STGY3[[#This Row],[SNO]]=0,0,IF(BL$10, IF(STGY3[[#This Row],[INS]]=0, 0, BN138), BN138))</f>
        <v>0</v>
      </c>
      <c r="BL139" s="18">
        <f>STGY3[[#This Row],[INS]]</f>
        <v>0</v>
      </c>
      <c r="BM139" s="18">
        <f>IF(STGY3[[#This Row],[WrL]]="Loss", (STGY3[[#This Row],[INS]]*(1 + BP$8/100)), IF(STGY3[[#This Row],[WrL]]="Won", (0), 0))</f>
        <v>0</v>
      </c>
      <c r="BN139" s="18">
        <f>IF(STGY3[[#This Row],[WrL]]="Loss", (STGY3[[#This Row],[PAM]]+STGY3[[#This Row],[LOS-TEN]]), IF(STGY3[[#This Row],[WrL]]="Won", (STGY3[[#This Row],[INS]]), 0))</f>
        <v>0</v>
      </c>
      <c r="BO139" s="18">
        <f>STGY3[[#This Row],[PAPT]]/2</f>
        <v>0</v>
      </c>
      <c r="BP139" s="43">
        <f>IF(STGY3[[#This Row],[SNO]]=0,0,IF(BL$10, IF(STGY3[[#This Row],[INS-TL]]=0, 0, STGY3[[#This Row],[PFT]]/STGY3[[#This Row],[INS-TL]]%), STGY3[[#This Row],[PFT]]/STGY3[[#This Row],[INS-TL]]%))</f>
        <v>-100</v>
      </c>
      <c r="BS139" s="20"/>
      <c r="BT139" s="21"/>
      <c r="BZ139" s="22"/>
      <c r="CB139" s="42">
        <f t="shared" si="14"/>
        <v>124</v>
      </c>
      <c r="CC139" s="49"/>
      <c r="CD139" s="18">
        <f>IF(STGY4[[#This Row],[SNO]]=0,0,IF(STGY4[[#This Row],[SNO]]=1,CJ$8,IF(CL$10, IF(CP138&gt;=CM$8,0,IF(CP138=0,CJ$8,CO138)), CO138)))</f>
        <v>0</v>
      </c>
      <c r="CE139" s="18" t="str">
        <f>IF(MAIN_STGY[[#This Row],[RSLT]]="","", MAIN_STGY[[#This Row],[RSLT]])</f>
        <v/>
      </c>
      <c r="CF13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3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39" s="18">
        <f>IF(STGY4[[#This Row],[SNO]]=0,0,IF(CL$10, IF(CP138&gt;=CM$8, 0, STGY4[[#This Row],[INS]]+CH138), STGY4[[#This Row],[INS]]+CH138))</f>
        <v>100</v>
      </c>
      <c r="CI139" s="18">
        <f>IF(STGY4[[#This Row],[SNO]]=0,0,IF(CL$10, IF(CP138&gt;=CM$8, 0, CI138+STGY4[[#This Row],[RTN]]), CI138+STGY4[[#This Row],[RTN]]))</f>
        <v>0</v>
      </c>
      <c r="CJ139" s="18">
        <f>STGY4[[#This Row],[RTN-TL]]-STGY4[[#This Row],[INS-TL]]</f>
        <v>-100</v>
      </c>
      <c r="CK139" s="18">
        <f>IF(STGY4[[#This Row],[SNO]]=0,0,IF(CL$10, IF(STGY4[[#This Row],[INS]]=0, 0, CN138), CN138))</f>
        <v>0</v>
      </c>
      <c r="CL139" s="18">
        <f>STGY4[[#This Row],[INS]]</f>
        <v>0</v>
      </c>
      <c r="CM139" s="18">
        <f>IF(STGY4[[#This Row],[WrL]]="Loss", (STGY4[[#This Row],[INS]]*(1 + CP$8/100)), IF(STGY4[[#This Row],[WrL]]="Won", (0), 0))</f>
        <v>0</v>
      </c>
      <c r="CN139" s="18">
        <f>IF(STGY4[[#This Row],[WrL]]="Loss", (STGY4[[#This Row],[PAM]]+STGY4[[#This Row],[LOS-TEN]]), IF(STGY4[[#This Row],[WrL]]="Won", (STGY4[[#This Row],[INS]]), 0))</f>
        <v>0</v>
      </c>
      <c r="CO139" s="18">
        <f>STGY4[[#This Row],[PAPT]]/2</f>
        <v>0</v>
      </c>
      <c r="CP139" s="43">
        <f>IF(STGY4[[#This Row],[SNO]]=0,0,IF(CL$10, IF(STGY4[[#This Row],[INS-TL]]=0, 0, STGY4[[#This Row],[PFT]]/STGY4[[#This Row],[INS-TL]]%), STGY4[[#This Row],[PFT]]/STGY4[[#This Row],[INS-TL]]%))</f>
        <v>-100</v>
      </c>
      <c r="CS139" s="20"/>
      <c r="CT139" s="21"/>
      <c r="CZ139" s="22"/>
      <c r="DB139" s="42">
        <f t="shared" si="15"/>
        <v>124</v>
      </c>
      <c r="DC139" s="49"/>
      <c r="DD139" s="18">
        <f>IF(STGY5[[#This Row],[SNO]]=0,0,IF(STGY5[[#This Row],[SNO]]=1,DJ$8,IF(DL$10, IF(DP138&gt;=DM$8,0,IF(DP138=0,DJ$8,DO138)), DO138)))</f>
        <v>0</v>
      </c>
      <c r="DE139" s="18" t="str">
        <f>IF(MAIN_STGY[[#This Row],[RSLT]]="","", MAIN_STGY[[#This Row],[RSLT]])</f>
        <v/>
      </c>
      <c r="DF13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3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39" s="18">
        <f>IF(STGY5[[#This Row],[SNO]]=0,0,IF(DL$10, IF(DP138&gt;=DM$8, 0, STGY5[[#This Row],[INS]]+DH138), STGY5[[#This Row],[INS]]+DH138))</f>
        <v>100</v>
      </c>
      <c r="DI139" s="18">
        <f>IF(STGY5[[#This Row],[SNO]]=0,0,IF(DL$10, IF(DP138&gt;=DM$8, 0, DI138+STGY5[[#This Row],[RTN]]), DI138+STGY5[[#This Row],[RTN]]))</f>
        <v>0</v>
      </c>
      <c r="DJ139" s="18">
        <f>STGY5[[#This Row],[RTN-TL]]-STGY5[[#This Row],[INS-TL]]</f>
        <v>-100</v>
      </c>
      <c r="DK139" s="18">
        <f>IF(STGY5[[#This Row],[SNO]]=0,0,IF(DL$10, IF(STGY5[[#This Row],[INS]]=0, 0, DN138), DN138))</f>
        <v>0</v>
      </c>
      <c r="DL139" s="18">
        <f>STGY5[[#This Row],[INS]]</f>
        <v>0</v>
      </c>
      <c r="DM139" s="18">
        <f>IF(STGY5[[#This Row],[WrL]]="Loss", (STGY5[[#This Row],[INS]]*(1 + DP$8/100)), IF(STGY5[[#This Row],[WrL]]="Won", (0), 0))</f>
        <v>0</v>
      </c>
      <c r="DN139" s="18">
        <f>IF(STGY5[[#This Row],[WrL]]="Loss", (STGY5[[#This Row],[PAM]]+STGY5[[#This Row],[LOS-TEN]]), IF(STGY5[[#This Row],[WrL]]="Won", (STGY5[[#This Row],[INS]]), 0))</f>
        <v>0</v>
      </c>
      <c r="DO139" s="18">
        <f>STGY5[[#This Row],[PAPT]]/2</f>
        <v>0</v>
      </c>
      <c r="DP139" s="43">
        <f>IF(STGY5[[#This Row],[SNO]]=0,0,IF(DL$10, IF(STGY5[[#This Row],[INS-TL]]=0, 0, STGY5[[#This Row],[PFT]]/STGY5[[#This Row],[INS-TL]]%), STGY5[[#This Row],[PFT]]/STGY5[[#This Row],[INS-TL]]%))</f>
        <v>-100</v>
      </c>
      <c r="DS139" s="20"/>
      <c r="DT139" s="21"/>
      <c r="DZ139" s="22"/>
      <c r="EB139" s="42">
        <f t="shared" si="16"/>
        <v>124</v>
      </c>
      <c r="EC139" s="49"/>
      <c r="ED139" s="18">
        <f>IF(STGY6[[#This Row],[SNO]]=0,0,IF(STGY6[[#This Row],[SNO]]=1,EJ$8,IF(EL$10, IF(EP138&gt;=EM$8,0,IF(EP138=0,EJ$8,EO138)), EO138)))</f>
        <v>0</v>
      </c>
      <c r="EE139" s="18" t="str">
        <f>IF(MAIN_STGY[[#This Row],[RSLT]]="","", MAIN_STGY[[#This Row],[RSLT]])</f>
        <v/>
      </c>
      <c r="EF13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3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39" s="18">
        <f>IF(STGY6[[#This Row],[SNO]]=0,0,IF(EL$10, IF(EP138&gt;=EM$8, 0, STGY6[[#This Row],[INS]]+EH138), STGY6[[#This Row],[INS]]+EH138))</f>
        <v>100</v>
      </c>
      <c r="EI139" s="18">
        <f>IF(STGY6[[#This Row],[SNO]]=0,0,IF(EL$10, IF(EP138&gt;=EM$8, 0, EI138+STGY6[[#This Row],[RTN]]), EI138+STGY6[[#This Row],[RTN]]))</f>
        <v>0</v>
      </c>
      <c r="EJ139" s="18">
        <f>STGY6[[#This Row],[RTN-TL]]-STGY6[[#This Row],[INS-TL]]</f>
        <v>-100</v>
      </c>
      <c r="EK139" s="18">
        <f>IF(STGY6[[#This Row],[SNO]]=0,0,IF(EL$10, IF(STGY6[[#This Row],[INS]]=0, 0, EN138), EN138))</f>
        <v>0</v>
      </c>
      <c r="EL139" s="18">
        <f>STGY6[[#This Row],[INS]]</f>
        <v>0</v>
      </c>
      <c r="EM139" s="18">
        <f>IF(STGY6[[#This Row],[WrL]]="Loss", (STGY6[[#This Row],[INS]]*(1 + EP$8/100)), IF(STGY6[[#This Row],[WrL]]="Won", (0), 0))</f>
        <v>0</v>
      </c>
      <c r="EN139" s="18">
        <f>IF(STGY6[[#This Row],[WrL]]="Loss", (STGY6[[#This Row],[PAM]]+STGY6[[#This Row],[LOS-TEN]]), IF(STGY6[[#This Row],[WrL]]="Won", (STGY6[[#This Row],[INS]]), 0))</f>
        <v>0</v>
      </c>
      <c r="EO139" s="18">
        <f>STGY6[[#This Row],[PAPT]]/2</f>
        <v>0</v>
      </c>
      <c r="EP139" s="43">
        <f>IF(STGY6[[#This Row],[SNO]]=0,0,IF(EL$10, IF(STGY6[[#This Row],[INS-TL]]=0, 0, STGY6[[#This Row],[PFT]]/STGY6[[#This Row],[INS-TL]]%), STGY6[[#This Row],[PFT]]/STGY6[[#This Row],[INS-TL]]%))</f>
        <v>-100</v>
      </c>
      <c r="ES139" s="20"/>
      <c r="ET139" s="21"/>
      <c r="EZ139" s="22"/>
      <c r="FB139" s="42">
        <f t="shared" si="17"/>
        <v>124</v>
      </c>
      <c r="FC139" s="49"/>
      <c r="FD139" s="18">
        <f>IF(STGY7[[#This Row],[SNO]]=0,0,IF(STGY7[[#This Row],[SNO]]=1,FJ$8,IF(FL$10, IF(FP138&gt;=FM$8,0,IF(FP138=0,FJ$8,FO138)), FO138)))</f>
        <v>0</v>
      </c>
      <c r="FE139" s="18" t="str">
        <f>IF(MAIN_STGY[[#This Row],[RSLT]]="","", MAIN_STGY[[#This Row],[RSLT]])</f>
        <v/>
      </c>
      <c r="FF13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3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39" s="18">
        <f>IF(STGY7[[#This Row],[SNO]]=0,0,IF(FL$10, IF(FP138&gt;=FM$8, 0, STGY7[[#This Row],[INS]]+FH138), STGY7[[#This Row],[INS]]+FH138))</f>
        <v>100</v>
      </c>
      <c r="FI139" s="18">
        <f>IF(STGY7[[#This Row],[SNO]]=0,0,IF(FL$10, IF(FP138&gt;=FM$8, 0, FI138+STGY7[[#This Row],[RTN]]), FI138+STGY7[[#This Row],[RTN]]))</f>
        <v>0</v>
      </c>
      <c r="FJ139" s="18">
        <f>STGY7[[#This Row],[RTN-TL]]-STGY7[[#This Row],[INS-TL]]</f>
        <v>-100</v>
      </c>
      <c r="FK139" s="18">
        <f>IF(STGY7[[#This Row],[SNO]]=0,0,IF(FL$10, IF(STGY7[[#This Row],[INS]]=0, 0, FN138), FN138))</f>
        <v>0</v>
      </c>
      <c r="FL139" s="18">
        <f>STGY7[[#This Row],[INS]]</f>
        <v>0</v>
      </c>
      <c r="FM139" s="18">
        <f>IF(STGY7[[#This Row],[WrL]]="Loss", (STGY7[[#This Row],[INS]]*(1 + FP$8/100)), IF(STGY7[[#This Row],[WrL]]="Won", (0), 0))</f>
        <v>0</v>
      </c>
      <c r="FN139" s="18">
        <f>IF(STGY7[[#This Row],[WrL]]="Loss", (STGY7[[#This Row],[PAM]]+STGY7[[#This Row],[LOS-TEN]]), IF(STGY7[[#This Row],[WrL]]="Won", (STGY7[[#This Row],[INS]]), 0))</f>
        <v>0</v>
      </c>
      <c r="FO139" s="18">
        <f>STGY7[[#This Row],[PAPT]]/2</f>
        <v>0</v>
      </c>
      <c r="FP139" s="43">
        <f>IF(STGY7[[#This Row],[SNO]]=0,0,IF(FL$10, IF(STGY7[[#This Row],[INS-TL]]=0, 0, STGY7[[#This Row],[PFT]]/STGY7[[#This Row],[INS-TL]]%), STGY7[[#This Row],[PFT]]/STGY7[[#This Row],[INS-TL]]%))</f>
        <v>-100</v>
      </c>
      <c r="FS139" s="20"/>
      <c r="FT139" s="21"/>
      <c r="FZ139" s="22"/>
      <c r="GB139" s="42">
        <f t="shared" si="18"/>
        <v>124</v>
      </c>
      <c r="GC139" s="49"/>
      <c r="GD139" s="18">
        <f>IF(STGY8[[#This Row],[SNO]]=0,0,IF(STGY8[[#This Row],[SNO]]=1,GJ$8,IF(GL$10, IF(GP138&gt;=GM$8,0,IF(GP138=0,GJ$8,GO138)), GO138)))</f>
        <v>0</v>
      </c>
      <c r="GE139" s="18" t="str">
        <f>IF(MAIN_STGY[[#This Row],[RSLT]]="","", MAIN_STGY[[#This Row],[RSLT]])</f>
        <v/>
      </c>
      <c r="GF13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3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39" s="18">
        <f>IF(STGY8[[#This Row],[SNO]]=0,0,IF(GL$10, IF(GP138&gt;=GM$8, 0, STGY8[[#This Row],[INS]]+GH138), STGY8[[#This Row],[INS]]+GH138))</f>
        <v>100</v>
      </c>
      <c r="GI139" s="18">
        <f>IF(STGY8[[#This Row],[SNO]]=0,0,IF(GL$10, IF(GP138&gt;=GM$8, 0, GI138+STGY8[[#This Row],[RTN]]), GI138+STGY8[[#This Row],[RTN]]))</f>
        <v>0</v>
      </c>
      <c r="GJ139" s="18">
        <f>STGY8[[#This Row],[RTN-TL]]-STGY8[[#This Row],[INS-TL]]</f>
        <v>-100</v>
      </c>
      <c r="GK139" s="18">
        <f>IF(STGY8[[#This Row],[SNO]]=0,0,IF(GL$10, IF(STGY8[[#This Row],[INS]]=0, 0, GN138), GN138))</f>
        <v>0</v>
      </c>
      <c r="GL139" s="18">
        <f>STGY8[[#This Row],[INS]]</f>
        <v>0</v>
      </c>
      <c r="GM139" s="18">
        <f>IF(STGY8[[#This Row],[WrL]]="Loss", (STGY8[[#This Row],[INS]]*(1 + GP$8/100)), IF(STGY8[[#This Row],[WrL]]="Won", (0), 0))</f>
        <v>0</v>
      </c>
      <c r="GN139" s="18">
        <f>IF(STGY8[[#This Row],[WrL]]="Loss", (STGY8[[#This Row],[PAM]]+STGY8[[#This Row],[LOS-TEN]]), IF(STGY8[[#This Row],[WrL]]="Won", (STGY8[[#This Row],[INS]]), 0))</f>
        <v>0</v>
      </c>
      <c r="GO139" s="18">
        <f>STGY8[[#This Row],[PAPT]]/2</f>
        <v>0</v>
      </c>
      <c r="GP139" s="43">
        <f>IF(STGY8[[#This Row],[SNO]]=0,0,IF(GL$10, IF(STGY8[[#This Row],[INS-TL]]=0, 0, STGY8[[#This Row],[PFT]]/STGY8[[#This Row],[INS-TL]]%), STGY8[[#This Row],[PFT]]/STGY8[[#This Row],[INS-TL]]%))</f>
        <v>-100</v>
      </c>
      <c r="GS139" s="20"/>
      <c r="GT139" s="21"/>
      <c r="GZ139" s="22"/>
      <c r="HB139" s="42">
        <f t="shared" si="19"/>
        <v>124</v>
      </c>
      <c r="HC139" s="49"/>
      <c r="HD139" s="18">
        <f>IF(STGY9[[#This Row],[SNO]]=0,0,IF(STGY9[[#This Row],[SNO]]=1,HJ$8,IF(HL$10, IF(HP138&gt;=HM$8,0,IF(HP138=0,HJ$8,HO138)), HO138)))</f>
        <v>0</v>
      </c>
      <c r="HE139" s="18" t="str">
        <f>IF(MAIN_STGY[[#This Row],[RSLT]]="","", MAIN_STGY[[#This Row],[RSLT]])</f>
        <v/>
      </c>
      <c r="HF13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3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39" s="18">
        <f>IF(STGY9[[#This Row],[SNO]]=0,0,IF(HL$10, IF(HP138&gt;=HM$8, 0, STGY9[[#This Row],[INS]]+HH138), STGY9[[#This Row],[INS]]+HH138))</f>
        <v>100</v>
      </c>
      <c r="HI139" s="18">
        <f>IF(STGY9[[#This Row],[SNO]]=0,0,IF(HL$10, IF(HP138&gt;=HM$8, 0, HI138+STGY9[[#This Row],[RTN]]), HI138+STGY9[[#This Row],[RTN]]))</f>
        <v>0</v>
      </c>
      <c r="HJ139" s="18">
        <f>STGY9[[#This Row],[RTN-TL]]-STGY9[[#This Row],[INS-TL]]</f>
        <v>-100</v>
      </c>
      <c r="HK139" s="18">
        <f>IF(STGY9[[#This Row],[SNO]]=0,0,IF(HL$10, IF(STGY9[[#This Row],[INS]]=0, 0, HN138), HN138))</f>
        <v>0</v>
      </c>
      <c r="HL139" s="18">
        <f>STGY9[[#This Row],[INS]]</f>
        <v>0</v>
      </c>
      <c r="HM139" s="18">
        <f>IF(STGY9[[#This Row],[WrL]]="Loss", (STGY9[[#This Row],[INS]]*(1 + HP$8/100)), IF(STGY9[[#This Row],[WrL]]="Won", (0), 0))</f>
        <v>0</v>
      </c>
      <c r="HN139" s="18">
        <f>IF(STGY9[[#This Row],[WrL]]="Loss", (STGY9[[#This Row],[PAM]]+STGY9[[#This Row],[LOS-TEN]]), IF(STGY9[[#This Row],[WrL]]="Won", (STGY9[[#This Row],[INS]]), 0))</f>
        <v>0</v>
      </c>
      <c r="HO139" s="18">
        <f>STGY9[[#This Row],[PAPT]]/2</f>
        <v>0</v>
      </c>
      <c r="HP139" s="43">
        <f>IF(STGY9[[#This Row],[SNO]]=0,0,IF(HL$10, IF(STGY9[[#This Row],[INS-TL]]=0, 0, STGY9[[#This Row],[PFT]]/STGY9[[#This Row],[INS-TL]]%), STGY9[[#This Row],[PFT]]/STGY9[[#This Row],[INS-TL]]%))</f>
        <v>-100</v>
      </c>
      <c r="HS139" s="20"/>
      <c r="HT139" s="21"/>
      <c r="HZ139" s="22"/>
      <c r="IB139" s="42">
        <f t="shared" si="20"/>
        <v>124</v>
      </c>
      <c r="IC139" s="49"/>
      <c r="ID139" s="18">
        <f>IF(STGY10[[#This Row],[SNO]]=0,0,IF(STGY10[[#This Row],[SNO]]=1,IJ$8,IF(IL$10, IF(IP138&gt;=IM$8,0,IF(IP138=0,IJ$8,IO138)), IO138)))</f>
        <v>0</v>
      </c>
      <c r="IE139" s="18" t="str">
        <f>IF(MAIN_STGY[[#This Row],[RSLT]]="","", MAIN_STGY[[#This Row],[RSLT]])</f>
        <v/>
      </c>
      <c r="IF13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3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39" s="18">
        <f>IF(STGY10[[#This Row],[SNO]]=0,0,IF(IL$10, IF(IP138&gt;=IM$8, 0, STGY10[[#This Row],[INS]]+IH138), STGY10[[#This Row],[INS]]+IH138))</f>
        <v>100</v>
      </c>
      <c r="II139" s="18">
        <f>IF(STGY10[[#This Row],[SNO]]=0,0,IF(IL$10, IF(IP138&gt;=IM$8, 0, II138+STGY10[[#This Row],[RTN]]), II138+STGY10[[#This Row],[RTN]]))</f>
        <v>0</v>
      </c>
      <c r="IJ139" s="18">
        <f>STGY10[[#This Row],[RTN-TL]]-STGY10[[#This Row],[INS-TL]]</f>
        <v>-100</v>
      </c>
      <c r="IK139" s="18">
        <f>IF(STGY10[[#This Row],[SNO]]=0,0,IF(IL$10, IF(STGY10[[#This Row],[INS]]=0, 0, IN138), IN138))</f>
        <v>0</v>
      </c>
      <c r="IL139" s="18">
        <f>STGY10[[#This Row],[INS]]</f>
        <v>0</v>
      </c>
      <c r="IM139" s="18">
        <f>IF(STGY10[[#This Row],[WrL]]="Loss", (STGY10[[#This Row],[INS]]*(1 + IP$8/100)), IF(STGY10[[#This Row],[WrL]]="Won", (0), 0))</f>
        <v>0</v>
      </c>
      <c r="IN139" s="18">
        <f>IF(STGY10[[#This Row],[WrL]]="Loss", (STGY10[[#This Row],[PAM]]+STGY10[[#This Row],[LOS-TEN]]), IF(STGY10[[#This Row],[WrL]]="Won", (STGY10[[#This Row],[INS]]), 0))</f>
        <v>0</v>
      </c>
      <c r="IO139" s="18">
        <f>STGY10[[#This Row],[PAPT]]/2</f>
        <v>0</v>
      </c>
      <c r="IP139" s="43">
        <f>IF(STGY10[[#This Row],[SNO]]=0,0,IF(IL$10, IF(STGY10[[#This Row],[INS-TL]]=0, 0, STGY10[[#This Row],[PFT]]/STGY10[[#This Row],[INS-TL]]%), STGY10[[#This Row],[PFT]]/STGY10[[#This Row],[INS-TL]]%))</f>
        <v>-100</v>
      </c>
      <c r="IS139" s="20"/>
      <c r="IT139" s="21"/>
      <c r="IZ139" s="22"/>
    </row>
    <row r="140" spans="2:260" x14ac:dyDescent="0.3">
      <c r="B140" s="89">
        <f t="shared" si="21"/>
        <v>125</v>
      </c>
      <c r="C140" s="49"/>
      <c r="D140" s="18">
        <f>IF(MAIN_STGY[[#This Row],[SNO]]=0,0,IF(MAIN_STGY[[#This Row],[SNO]]=1,J$8,IF(L$10, IF(P139&gt;=M$8,0,IF(P139=0,J$8,O139)), O139)))</f>
        <v>0</v>
      </c>
      <c r="E140" s="12"/>
      <c r="F14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0" s="18">
        <f>IF(MAIN_STGY[[#This Row],[SNO]]=0,0,IF(L$10, IF(P139&gt;=M$8, 0, MAIN_STGY[[#This Row],[INS]]+H139), MAIN_STGY[[#This Row],[INS]]+H139))</f>
        <v>100</v>
      </c>
      <c r="I140" s="18">
        <f>IF(MAIN_STGY[[#This Row],[SNO]]=0,0,IF(L$10, IF(P139&gt;=M$8, 0, I139+MAIN_STGY[[#This Row],[RTN]]), I139+MAIN_STGY[[#This Row],[RTN]]))</f>
        <v>0</v>
      </c>
      <c r="J140" s="18">
        <f>MAIN_STGY[[#This Row],[RTN-TL]]-MAIN_STGY[[#This Row],[INS-TL]]</f>
        <v>-100</v>
      </c>
      <c r="K140" s="18">
        <f>IF(MAIN_STGY[[#This Row],[SNO]]=0,0,IF(L$10, IF(MAIN_STGY[[#This Row],[INS]]=0, 0, N139), N139))</f>
        <v>0</v>
      </c>
      <c r="L140" s="18">
        <f>MAIN_STGY[[#This Row],[INS]]</f>
        <v>0</v>
      </c>
      <c r="M140" s="18">
        <f>IF(MAIN_STGY[[#This Row],[WrL]]="Loss", (MAIN_STGY[[#This Row],[INS]]*(1 + P$8/100)), IF(MAIN_STGY[[#This Row],[WrL]]="Won", (0), 0))</f>
        <v>0</v>
      </c>
      <c r="N140" s="18">
        <f>IF(MAIN_STGY[[#This Row],[WrL]]="Loss", (MAIN_STGY[[#This Row],[PAM]]+MAIN_STGY[[#This Row],[LOS-TEN]]), IF(MAIN_STGY[[#This Row],[WrL]]="Won", (MAIN_STGY[[#This Row],[INS]]), 0))</f>
        <v>0</v>
      </c>
      <c r="O140" s="18">
        <f>MAIN_STGY[[#This Row],[PAPT]]/2</f>
        <v>0</v>
      </c>
      <c r="P14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40" s="55"/>
      <c r="S140" s="56"/>
      <c r="T140" s="57"/>
      <c r="U140" s="85"/>
      <c r="V140" s="55"/>
      <c r="W140" s="55"/>
      <c r="X140" s="55"/>
      <c r="Z140" s="22"/>
      <c r="AB140" s="42">
        <f t="shared" si="12"/>
        <v>125</v>
      </c>
      <c r="AC140" s="49"/>
      <c r="AD140" s="18">
        <f>IF(STGY2[[#This Row],[SNO]]=0,0,IF(STGY2[[#This Row],[SNO]]=1,AJ$8,IF(AL$10, IF(AP139&gt;=AM$8,0,IF(AP139=0,AJ$8,AO139)), AO139)))</f>
        <v>0</v>
      </c>
      <c r="AE140" s="18" t="str">
        <f>IF(MAIN_STGY[[#This Row],[RSLT]]="","", MAIN_STGY[[#This Row],[RSLT]])</f>
        <v/>
      </c>
      <c r="AF14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0" s="18">
        <f>IF(STGY2[[#This Row],[SNO]]=0,0,IF(AL$10, IF(AP139&gt;=AM$8, 0, STGY2[[#This Row],[INS]]+AH139), STGY2[[#This Row],[INS]]+AH139))</f>
        <v>100</v>
      </c>
      <c r="AI140" s="18">
        <f>IF(STGY2[[#This Row],[SNO]]=0,0,IF(AL$10, IF(AP139&gt;=AM$8, 0, AI139+STGY2[[#This Row],[RTN]]), AI139+STGY2[[#This Row],[RTN]]))</f>
        <v>0</v>
      </c>
      <c r="AJ140" s="18">
        <f>STGY2[[#This Row],[RTN-TL]]-STGY2[[#This Row],[INS-TL]]</f>
        <v>-100</v>
      </c>
      <c r="AK140" s="18">
        <f>IF(STGY2[[#This Row],[SNO]]=0,0,IF(AL$10, IF(STGY2[[#This Row],[INS]]=0, 0, AN139), AN139))</f>
        <v>0</v>
      </c>
      <c r="AL140" s="18">
        <f>STGY2[[#This Row],[INS]]</f>
        <v>0</v>
      </c>
      <c r="AM140" s="18">
        <f>IF(STGY2[[#This Row],[WrL]]="Loss", (STGY2[[#This Row],[INS]]*(1 + AP$8/100)), IF(STGY2[[#This Row],[WrL]]="Won", (0), 0))</f>
        <v>0</v>
      </c>
      <c r="AN140" s="18">
        <f>IF(STGY2[[#This Row],[WrL]]="Loss", (STGY2[[#This Row],[PAM]]+STGY2[[#This Row],[LOS-TEN]]), IF(STGY2[[#This Row],[WrL]]="Won", (STGY2[[#This Row],[INS]]), 0))</f>
        <v>0</v>
      </c>
      <c r="AO140" s="18">
        <f>STGY2[[#This Row],[PAPT]]/2</f>
        <v>0</v>
      </c>
      <c r="AP140" s="43">
        <f>IF(STGY2[[#This Row],[SNO]]=0,0,IF(AL$10, IF(STGY2[[#This Row],[INS-TL]]=0, 0, STGY2[[#This Row],[PFT]]/STGY2[[#This Row],[INS-TL]]%), STGY2[[#This Row],[PFT]]/STGY2[[#This Row],[INS-TL]]%))</f>
        <v>-100</v>
      </c>
      <c r="AS140" s="20"/>
      <c r="AT140" s="21"/>
      <c r="AZ140" s="22"/>
      <c r="BB140" s="42">
        <f t="shared" si="13"/>
        <v>125</v>
      </c>
      <c r="BC140" s="49"/>
      <c r="BD140" s="18">
        <f>IF(STGY3[[#This Row],[SNO]]=0,0,IF(STGY3[[#This Row],[SNO]]=1,BJ$8,IF(BL$10, IF(BP139&gt;=BM$8,0,IF(BP139=0,BJ$8,BO139)), BO139)))</f>
        <v>0</v>
      </c>
      <c r="BE140" s="18" t="str">
        <f>IF(MAIN_STGY[[#This Row],[RSLT]]="","", MAIN_STGY[[#This Row],[RSLT]])</f>
        <v/>
      </c>
      <c r="BF14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0" s="18">
        <f>IF(STGY3[[#This Row],[SNO]]=0,0,IF(BL$10, IF(BP139&gt;=BM$8, 0, STGY3[[#This Row],[INS]]+BH139), STGY3[[#This Row],[INS]]+BH139))</f>
        <v>100</v>
      </c>
      <c r="BI140" s="18">
        <f>IF(STGY3[[#This Row],[SNO]]=0,0,IF(BL$10, IF(BP139&gt;=BM$8, 0, BI139+STGY3[[#This Row],[RTN]]), BI139+STGY3[[#This Row],[RTN]]))</f>
        <v>0</v>
      </c>
      <c r="BJ140" s="18">
        <f>STGY3[[#This Row],[RTN-TL]]-STGY3[[#This Row],[INS-TL]]</f>
        <v>-100</v>
      </c>
      <c r="BK140" s="18">
        <f>IF(STGY3[[#This Row],[SNO]]=0,0,IF(BL$10, IF(STGY3[[#This Row],[INS]]=0, 0, BN139), BN139))</f>
        <v>0</v>
      </c>
      <c r="BL140" s="18">
        <f>STGY3[[#This Row],[INS]]</f>
        <v>0</v>
      </c>
      <c r="BM140" s="18">
        <f>IF(STGY3[[#This Row],[WrL]]="Loss", (STGY3[[#This Row],[INS]]*(1 + BP$8/100)), IF(STGY3[[#This Row],[WrL]]="Won", (0), 0))</f>
        <v>0</v>
      </c>
      <c r="BN140" s="18">
        <f>IF(STGY3[[#This Row],[WrL]]="Loss", (STGY3[[#This Row],[PAM]]+STGY3[[#This Row],[LOS-TEN]]), IF(STGY3[[#This Row],[WrL]]="Won", (STGY3[[#This Row],[INS]]), 0))</f>
        <v>0</v>
      </c>
      <c r="BO140" s="18">
        <f>STGY3[[#This Row],[PAPT]]/2</f>
        <v>0</v>
      </c>
      <c r="BP140" s="43">
        <f>IF(STGY3[[#This Row],[SNO]]=0,0,IF(BL$10, IF(STGY3[[#This Row],[INS-TL]]=0, 0, STGY3[[#This Row],[PFT]]/STGY3[[#This Row],[INS-TL]]%), STGY3[[#This Row],[PFT]]/STGY3[[#This Row],[INS-TL]]%))</f>
        <v>-100</v>
      </c>
      <c r="BS140" s="20"/>
      <c r="BT140" s="21"/>
      <c r="BZ140" s="22"/>
      <c r="CB140" s="42">
        <f t="shared" si="14"/>
        <v>125</v>
      </c>
      <c r="CC140" s="49"/>
      <c r="CD140" s="18">
        <f>IF(STGY4[[#This Row],[SNO]]=0,0,IF(STGY4[[#This Row],[SNO]]=1,CJ$8,IF(CL$10, IF(CP139&gt;=CM$8,0,IF(CP139=0,CJ$8,CO139)), CO139)))</f>
        <v>0</v>
      </c>
      <c r="CE140" s="18" t="str">
        <f>IF(MAIN_STGY[[#This Row],[RSLT]]="","", MAIN_STGY[[#This Row],[RSLT]])</f>
        <v/>
      </c>
      <c r="CF14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0" s="18">
        <f>IF(STGY4[[#This Row],[SNO]]=0,0,IF(CL$10, IF(CP139&gt;=CM$8, 0, STGY4[[#This Row],[INS]]+CH139), STGY4[[#This Row],[INS]]+CH139))</f>
        <v>100</v>
      </c>
      <c r="CI140" s="18">
        <f>IF(STGY4[[#This Row],[SNO]]=0,0,IF(CL$10, IF(CP139&gt;=CM$8, 0, CI139+STGY4[[#This Row],[RTN]]), CI139+STGY4[[#This Row],[RTN]]))</f>
        <v>0</v>
      </c>
      <c r="CJ140" s="18">
        <f>STGY4[[#This Row],[RTN-TL]]-STGY4[[#This Row],[INS-TL]]</f>
        <v>-100</v>
      </c>
      <c r="CK140" s="18">
        <f>IF(STGY4[[#This Row],[SNO]]=0,0,IF(CL$10, IF(STGY4[[#This Row],[INS]]=0, 0, CN139), CN139))</f>
        <v>0</v>
      </c>
      <c r="CL140" s="18">
        <f>STGY4[[#This Row],[INS]]</f>
        <v>0</v>
      </c>
      <c r="CM140" s="18">
        <f>IF(STGY4[[#This Row],[WrL]]="Loss", (STGY4[[#This Row],[INS]]*(1 + CP$8/100)), IF(STGY4[[#This Row],[WrL]]="Won", (0), 0))</f>
        <v>0</v>
      </c>
      <c r="CN140" s="18">
        <f>IF(STGY4[[#This Row],[WrL]]="Loss", (STGY4[[#This Row],[PAM]]+STGY4[[#This Row],[LOS-TEN]]), IF(STGY4[[#This Row],[WrL]]="Won", (STGY4[[#This Row],[INS]]), 0))</f>
        <v>0</v>
      </c>
      <c r="CO140" s="18">
        <f>STGY4[[#This Row],[PAPT]]/2</f>
        <v>0</v>
      </c>
      <c r="CP140" s="43">
        <f>IF(STGY4[[#This Row],[SNO]]=0,0,IF(CL$10, IF(STGY4[[#This Row],[INS-TL]]=0, 0, STGY4[[#This Row],[PFT]]/STGY4[[#This Row],[INS-TL]]%), STGY4[[#This Row],[PFT]]/STGY4[[#This Row],[INS-TL]]%))</f>
        <v>-100</v>
      </c>
      <c r="CS140" s="20"/>
      <c r="CT140" s="21"/>
      <c r="CZ140" s="22"/>
      <c r="DB140" s="42">
        <f t="shared" si="15"/>
        <v>125</v>
      </c>
      <c r="DC140" s="49"/>
      <c r="DD140" s="18">
        <f>IF(STGY5[[#This Row],[SNO]]=0,0,IF(STGY5[[#This Row],[SNO]]=1,DJ$8,IF(DL$10, IF(DP139&gt;=DM$8,0,IF(DP139=0,DJ$8,DO139)), DO139)))</f>
        <v>0</v>
      </c>
      <c r="DE140" s="18" t="str">
        <f>IF(MAIN_STGY[[#This Row],[RSLT]]="","", MAIN_STGY[[#This Row],[RSLT]])</f>
        <v/>
      </c>
      <c r="DF14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0" s="18">
        <f>IF(STGY5[[#This Row],[SNO]]=0,0,IF(DL$10, IF(DP139&gt;=DM$8, 0, STGY5[[#This Row],[INS]]+DH139), STGY5[[#This Row],[INS]]+DH139))</f>
        <v>100</v>
      </c>
      <c r="DI140" s="18">
        <f>IF(STGY5[[#This Row],[SNO]]=0,0,IF(DL$10, IF(DP139&gt;=DM$8, 0, DI139+STGY5[[#This Row],[RTN]]), DI139+STGY5[[#This Row],[RTN]]))</f>
        <v>0</v>
      </c>
      <c r="DJ140" s="18">
        <f>STGY5[[#This Row],[RTN-TL]]-STGY5[[#This Row],[INS-TL]]</f>
        <v>-100</v>
      </c>
      <c r="DK140" s="18">
        <f>IF(STGY5[[#This Row],[SNO]]=0,0,IF(DL$10, IF(STGY5[[#This Row],[INS]]=0, 0, DN139), DN139))</f>
        <v>0</v>
      </c>
      <c r="DL140" s="18">
        <f>STGY5[[#This Row],[INS]]</f>
        <v>0</v>
      </c>
      <c r="DM140" s="18">
        <f>IF(STGY5[[#This Row],[WrL]]="Loss", (STGY5[[#This Row],[INS]]*(1 + DP$8/100)), IF(STGY5[[#This Row],[WrL]]="Won", (0), 0))</f>
        <v>0</v>
      </c>
      <c r="DN140" s="18">
        <f>IF(STGY5[[#This Row],[WrL]]="Loss", (STGY5[[#This Row],[PAM]]+STGY5[[#This Row],[LOS-TEN]]), IF(STGY5[[#This Row],[WrL]]="Won", (STGY5[[#This Row],[INS]]), 0))</f>
        <v>0</v>
      </c>
      <c r="DO140" s="18">
        <f>STGY5[[#This Row],[PAPT]]/2</f>
        <v>0</v>
      </c>
      <c r="DP140" s="43">
        <f>IF(STGY5[[#This Row],[SNO]]=0,0,IF(DL$10, IF(STGY5[[#This Row],[INS-TL]]=0, 0, STGY5[[#This Row],[PFT]]/STGY5[[#This Row],[INS-TL]]%), STGY5[[#This Row],[PFT]]/STGY5[[#This Row],[INS-TL]]%))</f>
        <v>-100</v>
      </c>
      <c r="DS140" s="20"/>
      <c r="DT140" s="21"/>
      <c r="DZ140" s="22"/>
      <c r="EB140" s="42">
        <f t="shared" si="16"/>
        <v>125</v>
      </c>
      <c r="EC140" s="49"/>
      <c r="ED140" s="18">
        <f>IF(STGY6[[#This Row],[SNO]]=0,0,IF(STGY6[[#This Row],[SNO]]=1,EJ$8,IF(EL$10, IF(EP139&gt;=EM$8,0,IF(EP139=0,EJ$8,EO139)), EO139)))</f>
        <v>0</v>
      </c>
      <c r="EE140" s="18" t="str">
        <f>IF(MAIN_STGY[[#This Row],[RSLT]]="","", MAIN_STGY[[#This Row],[RSLT]])</f>
        <v/>
      </c>
      <c r="EF14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0" s="18">
        <f>IF(STGY6[[#This Row],[SNO]]=0,0,IF(EL$10, IF(EP139&gt;=EM$8, 0, STGY6[[#This Row],[INS]]+EH139), STGY6[[#This Row],[INS]]+EH139))</f>
        <v>100</v>
      </c>
      <c r="EI140" s="18">
        <f>IF(STGY6[[#This Row],[SNO]]=0,0,IF(EL$10, IF(EP139&gt;=EM$8, 0, EI139+STGY6[[#This Row],[RTN]]), EI139+STGY6[[#This Row],[RTN]]))</f>
        <v>0</v>
      </c>
      <c r="EJ140" s="18">
        <f>STGY6[[#This Row],[RTN-TL]]-STGY6[[#This Row],[INS-TL]]</f>
        <v>-100</v>
      </c>
      <c r="EK140" s="18">
        <f>IF(STGY6[[#This Row],[SNO]]=0,0,IF(EL$10, IF(STGY6[[#This Row],[INS]]=0, 0, EN139), EN139))</f>
        <v>0</v>
      </c>
      <c r="EL140" s="18">
        <f>STGY6[[#This Row],[INS]]</f>
        <v>0</v>
      </c>
      <c r="EM140" s="18">
        <f>IF(STGY6[[#This Row],[WrL]]="Loss", (STGY6[[#This Row],[INS]]*(1 + EP$8/100)), IF(STGY6[[#This Row],[WrL]]="Won", (0), 0))</f>
        <v>0</v>
      </c>
      <c r="EN140" s="18">
        <f>IF(STGY6[[#This Row],[WrL]]="Loss", (STGY6[[#This Row],[PAM]]+STGY6[[#This Row],[LOS-TEN]]), IF(STGY6[[#This Row],[WrL]]="Won", (STGY6[[#This Row],[INS]]), 0))</f>
        <v>0</v>
      </c>
      <c r="EO140" s="18">
        <f>STGY6[[#This Row],[PAPT]]/2</f>
        <v>0</v>
      </c>
      <c r="EP140" s="43">
        <f>IF(STGY6[[#This Row],[SNO]]=0,0,IF(EL$10, IF(STGY6[[#This Row],[INS-TL]]=0, 0, STGY6[[#This Row],[PFT]]/STGY6[[#This Row],[INS-TL]]%), STGY6[[#This Row],[PFT]]/STGY6[[#This Row],[INS-TL]]%))</f>
        <v>-100</v>
      </c>
      <c r="ES140" s="20"/>
      <c r="ET140" s="21"/>
      <c r="EZ140" s="22"/>
      <c r="FB140" s="42">
        <f t="shared" si="17"/>
        <v>125</v>
      </c>
      <c r="FC140" s="49"/>
      <c r="FD140" s="18">
        <f>IF(STGY7[[#This Row],[SNO]]=0,0,IF(STGY7[[#This Row],[SNO]]=1,FJ$8,IF(FL$10, IF(FP139&gt;=FM$8,0,IF(FP139=0,FJ$8,FO139)), FO139)))</f>
        <v>0</v>
      </c>
      <c r="FE140" s="18" t="str">
        <f>IF(MAIN_STGY[[#This Row],[RSLT]]="","", MAIN_STGY[[#This Row],[RSLT]])</f>
        <v/>
      </c>
      <c r="FF14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0" s="18">
        <f>IF(STGY7[[#This Row],[SNO]]=0,0,IF(FL$10, IF(FP139&gt;=FM$8, 0, STGY7[[#This Row],[INS]]+FH139), STGY7[[#This Row],[INS]]+FH139))</f>
        <v>100</v>
      </c>
      <c r="FI140" s="18">
        <f>IF(STGY7[[#This Row],[SNO]]=0,0,IF(FL$10, IF(FP139&gt;=FM$8, 0, FI139+STGY7[[#This Row],[RTN]]), FI139+STGY7[[#This Row],[RTN]]))</f>
        <v>0</v>
      </c>
      <c r="FJ140" s="18">
        <f>STGY7[[#This Row],[RTN-TL]]-STGY7[[#This Row],[INS-TL]]</f>
        <v>-100</v>
      </c>
      <c r="FK140" s="18">
        <f>IF(STGY7[[#This Row],[SNO]]=0,0,IF(FL$10, IF(STGY7[[#This Row],[INS]]=0, 0, FN139), FN139))</f>
        <v>0</v>
      </c>
      <c r="FL140" s="18">
        <f>STGY7[[#This Row],[INS]]</f>
        <v>0</v>
      </c>
      <c r="FM140" s="18">
        <f>IF(STGY7[[#This Row],[WrL]]="Loss", (STGY7[[#This Row],[INS]]*(1 + FP$8/100)), IF(STGY7[[#This Row],[WrL]]="Won", (0), 0))</f>
        <v>0</v>
      </c>
      <c r="FN140" s="18">
        <f>IF(STGY7[[#This Row],[WrL]]="Loss", (STGY7[[#This Row],[PAM]]+STGY7[[#This Row],[LOS-TEN]]), IF(STGY7[[#This Row],[WrL]]="Won", (STGY7[[#This Row],[INS]]), 0))</f>
        <v>0</v>
      </c>
      <c r="FO140" s="18">
        <f>STGY7[[#This Row],[PAPT]]/2</f>
        <v>0</v>
      </c>
      <c r="FP140" s="43">
        <f>IF(STGY7[[#This Row],[SNO]]=0,0,IF(FL$10, IF(STGY7[[#This Row],[INS-TL]]=0, 0, STGY7[[#This Row],[PFT]]/STGY7[[#This Row],[INS-TL]]%), STGY7[[#This Row],[PFT]]/STGY7[[#This Row],[INS-TL]]%))</f>
        <v>-100</v>
      </c>
      <c r="FS140" s="20"/>
      <c r="FT140" s="21"/>
      <c r="FZ140" s="22"/>
      <c r="GB140" s="42">
        <f t="shared" si="18"/>
        <v>125</v>
      </c>
      <c r="GC140" s="49"/>
      <c r="GD140" s="18">
        <f>IF(STGY8[[#This Row],[SNO]]=0,0,IF(STGY8[[#This Row],[SNO]]=1,GJ$8,IF(GL$10, IF(GP139&gt;=GM$8,0,IF(GP139=0,GJ$8,GO139)), GO139)))</f>
        <v>0</v>
      </c>
      <c r="GE140" s="18" t="str">
        <f>IF(MAIN_STGY[[#This Row],[RSLT]]="","", MAIN_STGY[[#This Row],[RSLT]])</f>
        <v/>
      </c>
      <c r="GF14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0" s="18">
        <f>IF(STGY8[[#This Row],[SNO]]=0,0,IF(GL$10, IF(GP139&gt;=GM$8, 0, STGY8[[#This Row],[INS]]+GH139), STGY8[[#This Row],[INS]]+GH139))</f>
        <v>100</v>
      </c>
      <c r="GI140" s="18">
        <f>IF(STGY8[[#This Row],[SNO]]=0,0,IF(GL$10, IF(GP139&gt;=GM$8, 0, GI139+STGY8[[#This Row],[RTN]]), GI139+STGY8[[#This Row],[RTN]]))</f>
        <v>0</v>
      </c>
      <c r="GJ140" s="18">
        <f>STGY8[[#This Row],[RTN-TL]]-STGY8[[#This Row],[INS-TL]]</f>
        <v>-100</v>
      </c>
      <c r="GK140" s="18">
        <f>IF(STGY8[[#This Row],[SNO]]=0,0,IF(GL$10, IF(STGY8[[#This Row],[INS]]=0, 0, GN139), GN139))</f>
        <v>0</v>
      </c>
      <c r="GL140" s="18">
        <f>STGY8[[#This Row],[INS]]</f>
        <v>0</v>
      </c>
      <c r="GM140" s="18">
        <f>IF(STGY8[[#This Row],[WrL]]="Loss", (STGY8[[#This Row],[INS]]*(1 + GP$8/100)), IF(STGY8[[#This Row],[WrL]]="Won", (0), 0))</f>
        <v>0</v>
      </c>
      <c r="GN140" s="18">
        <f>IF(STGY8[[#This Row],[WrL]]="Loss", (STGY8[[#This Row],[PAM]]+STGY8[[#This Row],[LOS-TEN]]), IF(STGY8[[#This Row],[WrL]]="Won", (STGY8[[#This Row],[INS]]), 0))</f>
        <v>0</v>
      </c>
      <c r="GO140" s="18">
        <f>STGY8[[#This Row],[PAPT]]/2</f>
        <v>0</v>
      </c>
      <c r="GP140" s="43">
        <f>IF(STGY8[[#This Row],[SNO]]=0,0,IF(GL$10, IF(STGY8[[#This Row],[INS-TL]]=0, 0, STGY8[[#This Row],[PFT]]/STGY8[[#This Row],[INS-TL]]%), STGY8[[#This Row],[PFT]]/STGY8[[#This Row],[INS-TL]]%))</f>
        <v>-100</v>
      </c>
      <c r="GS140" s="20"/>
      <c r="GT140" s="21"/>
      <c r="GZ140" s="22"/>
      <c r="HB140" s="42">
        <f t="shared" si="19"/>
        <v>125</v>
      </c>
      <c r="HC140" s="49"/>
      <c r="HD140" s="18">
        <f>IF(STGY9[[#This Row],[SNO]]=0,0,IF(STGY9[[#This Row],[SNO]]=1,HJ$8,IF(HL$10, IF(HP139&gt;=HM$8,0,IF(HP139=0,HJ$8,HO139)), HO139)))</f>
        <v>0</v>
      </c>
      <c r="HE140" s="18" t="str">
        <f>IF(MAIN_STGY[[#This Row],[RSLT]]="","", MAIN_STGY[[#This Row],[RSLT]])</f>
        <v/>
      </c>
      <c r="HF14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0" s="18">
        <f>IF(STGY9[[#This Row],[SNO]]=0,0,IF(HL$10, IF(HP139&gt;=HM$8, 0, STGY9[[#This Row],[INS]]+HH139), STGY9[[#This Row],[INS]]+HH139))</f>
        <v>100</v>
      </c>
      <c r="HI140" s="18">
        <f>IF(STGY9[[#This Row],[SNO]]=0,0,IF(HL$10, IF(HP139&gt;=HM$8, 0, HI139+STGY9[[#This Row],[RTN]]), HI139+STGY9[[#This Row],[RTN]]))</f>
        <v>0</v>
      </c>
      <c r="HJ140" s="18">
        <f>STGY9[[#This Row],[RTN-TL]]-STGY9[[#This Row],[INS-TL]]</f>
        <v>-100</v>
      </c>
      <c r="HK140" s="18">
        <f>IF(STGY9[[#This Row],[SNO]]=0,0,IF(HL$10, IF(STGY9[[#This Row],[INS]]=0, 0, HN139), HN139))</f>
        <v>0</v>
      </c>
      <c r="HL140" s="18">
        <f>STGY9[[#This Row],[INS]]</f>
        <v>0</v>
      </c>
      <c r="HM140" s="18">
        <f>IF(STGY9[[#This Row],[WrL]]="Loss", (STGY9[[#This Row],[INS]]*(1 + HP$8/100)), IF(STGY9[[#This Row],[WrL]]="Won", (0), 0))</f>
        <v>0</v>
      </c>
      <c r="HN140" s="18">
        <f>IF(STGY9[[#This Row],[WrL]]="Loss", (STGY9[[#This Row],[PAM]]+STGY9[[#This Row],[LOS-TEN]]), IF(STGY9[[#This Row],[WrL]]="Won", (STGY9[[#This Row],[INS]]), 0))</f>
        <v>0</v>
      </c>
      <c r="HO140" s="18">
        <f>STGY9[[#This Row],[PAPT]]/2</f>
        <v>0</v>
      </c>
      <c r="HP140" s="43">
        <f>IF(STGY9[[#This Row],[SNO]]=0,0,IF(HL$10, IF(STGY9[[#This Row],[INS-TL]]=0, 0, STGY9[[#This Row],[PFT]]/STGY9[[#This Row],[INS-TL]]%), STGY9[[#This Row],[PFT]]/STGY9[[#This Row],[INS-TL]]%))</f>
        <v>-100</v>
      </c>
      <c r="HS140" s="20"/>
      <c r="HT140" s="21"/>
      <c r="HZ140" s="22"/>
      <c r="IB140" s="42">
        <f t="shared" si="20"/>
        <v>125</v>
      </c>
      <c r="IC140" s="49"/>
      <c r="ID140" s="18">
        <f>IF(STGY10[[#This Row],[SNO]]=0,0,IF(STGY10[[#This Row],[SNO]]=1,IJ$8,IF(IL$10, IF(IP139&gt;=IM$8,0,IF(IP139=0,IJ$8,IO139)), IO139)))</f>
        <v>0</v>
      </c>
      <c r="IE140" s="18" t="str">
        <f>IF(MAIN_STGY[[#This Row],[RSLT]]="","", MAIN_STGY[[#This Row],[RSLT]])</f>
        <v/>
      </c>
      <c r="IF14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0" s="18">
        <f>IF(STGY10[[#This Row],[SNO]]=0,0,IF(IL$10, IF(IP139&gt;=IM$8, 0, STGY10[[#This Row],[INS]]+IH139), STGY10[[#This Row],[INS]]+IH139))</f>
        <v>100</v>
      </c>
      <c r="II140" s="18">
        <f>IF(STGY10[[#This Row],[SNO]]=0,0,IF(IL$10, IF(IP139&gt;=IM$8, 0, II139+STGY10[[#This Row],[RTN]]), II139+STGY10[[#This Row],[RTN]]))</f>
        <v>0</v>
      </c>
      <c r="IJ140" s="18">
        <f>STGY10[[#This Row],[RTN-TL]]-STGY10[[#This Row],[INS-TL]]</f>
        <v>-100</v>
      </c>
      <c r="IK140" s="18">
        <f>IF(STGY10[[#This Row],[SNO]]=0,0,IF(IL$10, IF(STGY10[[#This Row],[INS]]=0, 0, IN139), IN139))</f>
        <v>0</v>
      </c>
      <c r="IL140" s="18">
        <f>STGY10[[#This Row],[INS]]</f>
        <v>0</v>
      </c>
      <c r="IM140" s="18">
        <f>IF(STGY10[[#This Row],[WrL]]="Loss", (STGY10[[#This Row],[INS]]*(1 + IP$8/100)), IF(STGY10[[#This Row],[WrL]]="Won", (0), 0))</f>
        <v>0</v>
      </c>
      <c r="IN140" s="18">
        <f>IF(STGY10[[#This Row],[WrL]]="Loss", (STGY10[[#This Row],[PAM]]+STGY10[[#This Row],[LOS-TEN]]), IF(STGY10[[#This Row],[WrL]]="Won", (STGY10[[#This Row],[INS]]), 0))</f>
        <v>0</v>
      </c>
      <c r="IO140" s="18">
        <f>STGY10[[#This Row],[PAPT]]/2</f>
        <v>0</v>
      </c>
      <c r="IP140" s="43">
        <f>IF(STGY10[[#This Row],[SNO]]=0,0,IF(IL$10, IF(STGY10[[#This Row],[INS-TL]]=0, 0, STGY10[[#This Row],[PFT]]/STGY10[[#This Row],[INS-TL]]%), STGY10[[#This Row],[PFT]]/STGY10[[#This Row],[INS-TL]]%))</f>
        <v>-100</v>
      </c>
      <c r="IS140" s="20"/>
      <c r="IT140" s="21"/>
      <c r="IZ140" s="22"/>
    </row>
    <row r="141" spans="2:260" x14ac:dyDescent="0.3">
      <c r="B141" s="89">
        <f t="shared" si="21"/>
        <v>126</v>
      </c>
      <c r="C141" s="49"/>
      <c r="D141" s="18">
        <f>IF(MAIN_STGY[[#This Row],[SNO]]=0,0,IF(MAIN_STGY[[#This Row],[SNO]]=1,J$8,IF(L$10, IF(P140&gt;=M$8,0,IF(P140=0,J$8,O140)), O140)))</f>
        <v>0</v>
      </c>
      <c r="E141" s="12"/>
      <c r="F14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1" s="18">
        <f>IF(MAIN_STGY[[#This Row],[SNO]]=0,0,IF(L$10, IF(P140&gt;=M$8, 0, MAIN_STGY[[#This Row],[INS]]+H140), MAIN_STGY[[#This Row],[INS]]+H140))</f>
        <v>100</v>
      </c>
      <c r="I141" s="18">
        <f>IF(MAIN_STGY[[#This Row],[SNO]]=0,0,IF(L$10, IF(P140&gt;=M$8, 0, I140+MAIN_STGY[[#This Row],[RTN]]), I140+MAIN_STGY[[#This Row],[RTN]]))</f>
        <v>0</v>
      </c>
      <c r="J141" s="18">
        <f>MAIN_STGY[[#This Row],[RTN-TL]]-MAIN_STGY[[#This Row],[INS-TL]]</f>
        <v>-100</v>
      </c>
      <c r="K141" s="18">
        <f>IF(MAIN_STGY[[#This Row],[SNO]]=0,0,IF(L$10, IF(MAIN_STGY[[#This Row],[INS]]=0, 0, N140), N140))</f>
        <v>0</v>
      </c>
      <c r="L141" s="18">
        <f>MAIN_STGY[[#This Row],[INS]]</f>
        <v>0</v>
      </c>
      <c r="M141" s="18">
        <f>IF(MAIN_STGY[[#This Row],[WrL]]="Loss", (MAIN_STGY[[#This Row],[INS]]*(1 + P$8/100)), IF(MAIN_STGY[[#This Row],[WrL]]="Won", (0), 0))</f>
        <v>0</v>
      </c>
      <c r="N141" s="18">
        <f>IF(MAIN_STGY[[#This Row],[WrL]]="Loss", (MAIN_STGY[[#This Row],[PAM]]+MAIN_STGY[[#This Row],[LOS-TEN]]), IF(MAIN_STGY[[#This Row],[WrL]]="Won", (MAIN_STGY[[#This Row],[INS]]), 0))</f>
        <v>0</v>
      </c>
      <c r="O141" s="18">
        <f>MAIN_STGY[[#This Row],[PAPT]]/2</f>
        <v>0</v>
      </c>
      <c r="P14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41" s="22"/>
      <c r="AB141" s="42">
        <f t="shared" si="12"/>
        <v>126</v>
      </c>
      <c r="AC141" s="49"/>
      <c r="AD141" s="18">
        <f>IF(STGY2[[#This Row],[SNO]]=0,0,IF(STGY2[[#This Row],[SNO]]=1,AJ$8,IF(AL$10, IF(AP140&gt;=AM$8,0,IF(AP140=0,AJ$8,AO140)), AO140)))</f>
        <v>0</v>
      </c>
      <c r="AE141" s="18" t="str">
        <f>IF(MAIN_STGY[[#This Row],[RSLT]]="","", MAIN_STGY[[#This Row],[RSLT]])</f>
        <v/>
      </c>
      <c r="AF14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1" s="18">
        <f>IF(STGY2[[#This Row],[SNO]]=0,0,IF(AL$10, IF(AP140&gt;=AM$8, 0, STGY2[[#This Row],[INS]]+AH140), STGY2[[#This Row],[INS]]+AH140))</f>
        <v>100</v>
      </c>
      <c r="AI141" s="18">
        <f>IF(STGY2[[#This Row],[SNO]]=0,0,IF(AL$10, IF(AP140&gt;=AM$8, 0, AI140+STGY2[[#This Row],[RTN]]), AI140+STGY2[[#This Row],[RTN]]))</f>
        <v>0</v>
      </c>
      <c r="AJ141" s="18">
        <f>STGY2[[#This Row],[RTN-TL]]-STGY2[[#This Row],[INS-TL]]</f>
        <v>-100</v>
      </c>
      <c r="AK141" s="18">
        <f>IF(STGY2[[#This Row],[SNO]]=0,0,IF(AL$10, IF(STGY2[[#This Row],[INS]]=0, 0, AN140), AN140))</f>
        <v>0</v>
      </c>
      <c r="AL141" s="18">
        <f>STGY2[[#This Row],[INS]]</f>
        <v>0</v>
      </c>
      <c r="AM141" s="18">
        <f>IF(STGY2[[#This Row],[WrL]]="Loss", (STGY2[[#This Row],[INS]]*(1 + AP$8/100)), IF(STGY2[[#This Row],[WrL]]="Won", (0), 0))</f>
        <v>0</v>
      </c>
      <c r="AN141" s="18">
        <f>IF(STGY2[[#This Row],[WrL]]="Loss", (STGY2[[#This Row],[PAM]]+STGY2[[#This Row],[LOS-TEN]]), IF(STGY2[[#This Row],[WrL]]="Won", (STGY2[[#This Row],[INS]]), 0))</f>
        <v>0</v>
      </c>
      <c r="AO141" s="18">
        <f>STGY2[[#This Row],[PAPT]]/2</f>
        <v>0</v>
      </c>
      <c r="AP141" s="43">
        <f>IF(STGY2[[#This Row],[SNO]]=0,0,IF(AL$10, IF(STGY2[[#This Row],[INS-TL]]=0, 0, STGY2[[#This Row],[PFT]]/STGY2[[#This Row],[INS-TL]]%), STGY2[[#This Row],[PFT]]/STGY2[[#This Row],[INS-TL]]%))</f>
        <v>-100</v>
      </c>
      <c r="AS141" s="20"/>
      <c r="AT141" s="21"/>
      <c r="AZ141" s="22"/>
      <c r="BB141" s="42">
        <f t="shared" si="13"/>
        <v>126</v>
      </c>
      <c r="BC141" s="49"/>
      <c r="BD141" s="18">
        <f>IF(STGY3[[#This Row],[SNO]]=0,0,IF(STGY3[[#This Row],[SNO]]=1,BJ$8,IF(BL$10, IF(BP140&gt;=BM$8,0,IF(BP140=0,BJ$8,BO140)), BO140)))</f>
        <v>0</v>
      </c>
      <c r="BE141" s="18" t="str">
        <f>IF(MAIN_STGY[[#This Row],[RSLT]]="","", MAIN_STGY[[#This Row],[RSLT]])</f>
        <v/>
      </c>
      <c r="BF14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1" s="18">
        <f>IF(STGY3[[#This Row],[SNO]]=0,0,IF(BL$10, IF(BP140&gt;=BM$8, 0, STGY3[[#This Row],[INS]]+BH140), STGY3[[#This Row],[INS]]+BH140))</f>
        <v>100</v>
      </c>
      <c r="BI141" s="18">
        <f>IF(STGY3[[#This Row],[SNO]]=0,0,IF(BL$10, IF(BP140&gt;=BM$8, 0, BI140+STGY3[[#This Row],[RTN]]), BI140+STGY3[[#This Row],[RTN]]))</f>
        <v>0</v>
      </c>
      <c r="BJ141" s="18">
        <f>STGY3[[#This Row],[RTN-TL]]-STGY3[[#This Row],[INS-TL]]</f>
        <v>-100</v>
      </c>
      <c r="BK141" s="18">
        <f>IF(STGY3[[#This Row],[SNO]]=0,0,IF(BL$10, IF(STGY3[[#This Row],[INS]]=0, 0, BN140), BN140))</f>
        <v>0</v>
      </c>
      <c r="BL141" s="18">
        <f>STGY3[[#This Row],[INS]]</f>
        <v>0</v>
      </c>
      <c r="BM141" s="18">
        <f>IF(STGY3[[#This Row],[WrL]]="Loss", (STGY3[[#This Row],[INS]]*(1 + BP$8/100)), IF(STGY3[[#This Row],[WrL]]="Won", (0), 0))</f>
        <v>0</v>
      </c>
      <c r="BN141" s="18">
        <f>IF(STGY3[[#This Row],[WrL]]="Loss", (STGY3[[#This Row],[PAM]]+STGY3[[#This Row],[LOS-TEN]]), IF(STGY3[[#This Row],[WrL]]="Won", (STGY3[[#This Row],[INS]]), 0))</f>
        <v>0</v>
      </c>
      <c r="BO141" s="18">
        <f>STGY3[[#This Row],[PAPT]]/2</f>
        <v>0</v>
      </c>
      <c r="BP141" s="43">
        <f>IF(STGY3[[#This Row],[SNO]]=0,0,IF(BL$10, IF(STGY3[[#This Row],[INS-TL]]=0, 0, STGY3[[#This Row],[PFT]]/STGY3[[#This Row],[INS-TL]]%), STGY3[[#This Row],[PFT]]/STGY3[[#This Row],[INS-TL]]%))</f>
        <v>-100</v>
      </c>
      <c r="BS141" s="20"/>
      <c r="BT141" s="21"/>
      <c r="BZ141" s="22"/>
      <c r="CB141" s="42">
        <f t="shared" si="14"/>
        <v>126</v>
      </c>
      <c r="CC141" s="49"/>
      <c r="CD141" s="18">
        <f>IF(STGY4[[#This Row],[SNO]]=0,0,IF(STGY4[[#This Row],[SNO]]=1,CJ$8,IF(CL$10, IF(CP140&gt;=CM$8,0,IF(CP140=0,CJ$8,CO140)), CO140)))</f>
        <v>0</v>
      </c>
      <c r="CE141" s="18" t="str">
        <f>IF(MAIN_STGY[[#This Row],[RSLT]]="","", MAIN_STGY[[#This Row],[RSLT]])</f>
        <v/>
      </c>
      <c r="CF14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1" s="18">
        <f>IF(STGY4[[#This Row],[SNO]]=0,0,IF(CL$10, IF(CP140&gt;=CM$8, 0, STGY4[[#This Row],[INS]]+CH140), STGY4[[#This Row],[INS]]+CH140))</f>
        <v>100</v>
      </c>
      <c r="CI141" s="18">
        <f>IF(STGY4[[#This Row],[SNO]]=0,0,IF(CL$10, IF(CP140&gt;=CM$8, 0, CI140+STGY4[[#This Row],[RTN]]), CI140+STGY4[[#This Row],[RTN]]))</f>
        <v>0</v>
      </c>
      <c r="CJ141" s="18">
        <f>STGY4[[#This Row],[RTN-TL]]-STGY4[[#This Row],[INS-TL]]</f>
        <v>-100</v>
      </c>
      <c r="CK141" s="18">
        <f>IF(STGY4[[#This Row],[SNO]]=0,0,IF(CL$10, IF(STGY4[[#This Row],[INS]]=0, 0, CN140), CN140))</f>
        <v>0</v>
      </c>
      <c r="CL141" s="18">
        <f>STGY4[[#This Row],[INS]]</f>
        <v>0</v>
      </c>
      <c r="CM141" s="18">
        <f>IF(STGY4[[#This Row],[WrL]]="Loss", (STGY4[[#This Row],[INS]]*(1 + CP$8/100)), IF(STGY4[[#This Row],[WrL]]="Won", (0), 0))</f>
        <v>0</v>
      </c>
      <c r="CN141" s="18">
        <f>IF(STGY4[[#This Row],[WrL]]="Loss", (STGY4[[#This Row],[PAM]]+STGY4[[#This Row],[LOS-TEN]]), IF(STGY4[[#This Row],[WrL]]="Won", (STGY4[[#This Row],[INS]]), 0))</f>
        <v>0</v>
      </c>
      <c r="CO141" s="18">
        <f>STGY4[[#This Row],[PAPT]]/2</f>
        <v>0</v>
      </c>
      <c r="CP141" s="43">
        <f>IF(STGY4[[#This Row],[SNO]]=0,0,IF(CL$10, IF(STGY4[[#This Row],[INS-TL]]=0, 0, STGY4[[#This Row],[PFT]]/STGY4[[#This Row],[INS-TL]]%), STGY4[[#This Row],[PFT]]/STGY4[[#This Row],[INS-TL]]%))</f>
        <v>-100</v>
      </c>
      <c r="CS141" s="20"/>
      <c r="CT141" s="21"/>
      <c r="CZ141" s="22"/>
      <c r="DB141" s="42">
        <f t="shared" si="15"/>
        <v>126</v>
      </c>
      <c r="DC141" s="49"/>
      <c r="DD141" s="18">
        <f>IF(STGY5[[#This Row],[SNO]]=0,0,IF(STGY5[[#This Row],[SNO]]=1,DJ$8,IF(DL$10, IF(DP140&gt;=DM$8,0,IF(DP140=0,DJ$8,DO140)), DO140)))</f>
        <v>0</v>
      </c>
      <c r="DE141" s="18" t="str">
        <f>IF(MAIN_STGY[[#This Row],[RSLT]]="","", MAIN_STGY[[#This Row],[RSLT]])</f>
        <v/>
      </c>
      <c r="DF14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1" s="18">
        <f>IF(STGY5[[#This Row],[SNO]]=0,0,IF(DL$10, IF(DP140&gt;=DM$8, 0, STGY5[[#This Row],[INS]]+DH140), STGY5[[#This Row],[INS]]+DH140))</f>
        <v>100</v>
      </c>
      <c r="DI141" s="18">
        <f>IF(STGY5[[#This Row],[SNO]]=0,0,IF(DL$10, IF(DP140&gt;=DM$8, 0, DI140+STGY5[[#This Row],[RTN]]), DI140+STGY5[[#This Row],[RTN]]))</f>
        <v>0</v>
      </c>
      <c r="DJ141" s="18">
        <f>STGY5[[#This Row],[RTN-TL]]-STGY5[[#This Row],[INS-TL]]</f>
        <v>-100</v>
      </c>
      <c r="DK141" s="18">
        <f>IF(STGY5[[#This Row],[SNO]]=0,0,IF(DL$10, IF(STGY5[[#This Row],[INS]]=0, 0, DN140), DN140))</f>
        <v>0</v>
      </c>
      <c r="DL141" s="18">
        <f>STGY5[[#This Row],[INS]]</f>
        <v>0</v>
      </c>
      <c r="DM141" s="18">
        <f>IF(STGY5[[#This Row],[WrL]]="Loss", (STGY5[[#This Row],[INS]]*(1 + DP$8/100)), IF(STGY5[[#This Row],[WrL]]="Won", (0), 0))</f>
        <v>0</v>
      </c>
      <c r="DN141" s="18">
        <f>IF(STGY5[[#This Row],[WrL]]="Loss", (STGY5[[#This Row],[PAM]]+STGY5[[#This Row],[LOS-TEN]]), IF(STGY5[[#This Row],[WrL]]="Won", (STGY5[[#This Row],[INS]]), 0))</f>
        <v>0</v>
      </c>
      <c r="DO141" s="18">
        <f>STGY5[[#This Row],[PAPT]]/2</f>
        <v>0</v>
      </c>
      <c r="DP141" s="43">
        <f>IF(STGY5[[#This Row],[SNO]]=0,0,IF(DL$10, IF(STGY5[[#This Row],[INS-TL]]=0, 0, STGY5[[#This Row],[PFT]]/STGY5[[#This Row],[INS-TL]]%), STGY5[[#This Row],[PFT]]/STGY5[[#This Row],[INS-TL]]%))</f>
        <v>-100</v>
      </c>
      <c r="DS141" s="20"/>
      <c r="DT141" s="21"/>
      <c r="DZ141" s="22"/>
      <c r="EB141" s="42">
        <f t="shared" si="16"/>
        <v>126</v>
      </c>
      <c r="EC141" s="49"/>
      <c r="ED141" s="18">
        <f>IF(STGY6[[#This Row],[SNO]]=0,0,IF(STGY6[[#This Row],[SNO]]=1,EJ$8,IF(EL$10, IF(EP140&gt;=EM$8,0,IF(EP140=0,EJ$8,EO140)), EO140)))</f>
        <v>0</v>
      </c>
      <c r="EE141" s="18" t="str">
        <f>IF(MAIN_STGY[[#This Row],[RSLT]]="","", MAIN_STGY[[#This Row],[RSLT]])</f>
        <v/>
      </c>
      <c r="EF14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1" s="18">
        <f>IF(STGY6[[#This Row],[SNO]]=0,0,IF(EL$10, IF(EP140&gt;=EM$8, 0, STGY6[[#This Row],[INS]]+EH140), STGY6[[#This Row],[INS]]+EH140))</f>
        <v>100</v>
      </c>
      <c r="EI141" s="18">
        <f>IF(STGY6[[#This Row],[SNO]]=0,0,IF(EL$10, IF(EP140&gt;=EM$8, 0, EI140+STGY6[[#This Row],[RTN]]), EI140+STGY6[[#This Row],[RTN]]))</f>
        <v>0</v>
      </c>
      <c r="EJ141" s="18">
        <f>STGY6[[#This Row],[RTN-TL]]-STGY6[[#This Row],[INS-TL]]</f>
        <v>-100</v>
      </c>
      <c r="EK141" s="18">
        <f>IF(STGY6[[#This Row],[SNO]]=0,0,IF(EL$10, IF(STGY6[[#This Row],[INS]]=0, 0, EN140), EN140))</f>
        <v>0</v>
      </c>
      <c r="EL141" s="18">
        <f>STGY6[[#This Row],[INS]]</f>
        <v>0</v>
      </c>
      <c r="EM141" s="18">
        <f>IF(STGY6[[#This Row],[WrL]]="Loss", (STGY6[[#This Row],[INS]]*(1 + EP$8/100)), IF(STGY6[[#This Row],[WrL]]="Won", (0), 0))</f>
        <v>0</v>
      </c>
      <c r="EN141" s="18">
        <f>IF(STGY6[[#This Row],[WrL]]="Loss", (STGY6[[#This Row],[PAM]]+STGY6[[#This Row],[LOS-TEN]]), IF(STGY6[[#This Row],[WrL]]="Won", (STGY6[[#This Row],[INS]]), 0))</f>
        <v>0</v>
      </c>
      <c r="EO141" s="18">
        <f>STGY6[[#This Row],[PAPT]]/2</f>
        <v>0</v>
      </c>
      <c r="EP141" s="43">
        <f>IF(STGY6[[#This Row],[SNO]]=0,0,IF(EL$10, IF(STGY6[[#This Row],[INS-TL]]=0, 0, STGY6[[#This Row],[PFT]]/STGY6[[#This Row],[INS-TL]]%), STGY6[[#This Row],[PFT]]/STGY6[[#This Row],[INS-TL]]%))</f>
        <v>-100</v>
      </c>
      <c r="ES141" s="20"/>
      <c r="ET141" s="21"/>
      <c r="EZ141" s="22"/>
      <c r="FB141" s="42">
        <f t="shared" si="17"/>
        <v>126</v>
      </c>
      <c r="FC141" s="49"/>
      <c r="FD141" s="18">
        <f>IF(STGY7[[#This Row],[SNO]]=0,0,IF(STGY7[[#This Row],[SNO]]=1,FJ$8,IF(FL$10, IF(FP140&gt;=FM$8,0,IF(FP140=0,FJ$8,FO140)), FO140)))</f>
        <v>0</v>
      </c>
      <c r="FE141" s="18" t="str">
        <f>IF(MAIN_STGY[[#This Row],[RSLT]]="","", MAIN_STGY[[#This Row],[RSLT]])</f>
        <v/>
      </c>
      <c r="FF14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1" s="18">
        <f>IF(STGY7[[#This Row],[SNO]]=0,0,IF(FL$10, IF(FP140&gt;=FM$8, 0, STGY7[[#This Row],[INS]]+FH140), STGY7[[#This Row],[INS]]+FH140))</f>
        <v>100</v>
      </c>
      <c r="FI141" s="18">
        <f>IF(STGY7[[#This Row],[SNO]]=0,0,IF(FL$10, IF(FP140&gt;=FM$8, 0, FI140+STGY7[[#This Row],[RTN]]), FI140+STGY7[[#This Row],[RTN]]))</f>
        <v>0</v>
      </c>
      <c r="FJ141" s="18">
        <f>STGY7[[#This Row],[RTN-TL]]-STGY7[[#This Row],[INS-TL]]</f>
        <v>-100</v>
      </c>
      <c r="FK141" s="18">
        <f>IF(STGY7[[#This Row],[SNO]]=0,0,IF(FL$10, IF(STGY7[[#This Row],[INS]]=0, 0, FN140), FN140))</f>
        <v>0</v>
      </c>
      <c r="FL141" s="18">
        <f>STGY7[[#This Row],[INS]]</f>
        <v>0</v>
      </c>
      <c r="FM141" s="18">
        <f>IF(STGY7[[#This Row],[WrL]]="Loss", (STGY7[[#This Row],[INS]]*(1 + FP$8/100)), IF(STGY7[[#This Row],[WrL]]="Won", (0), 0))</f>
        <v>0</v>
      </c>
      <c r="FN141" s="18">
        <f>IF(STGY7[[#This Row],[WrL]]="Loss", (STGY7[[#This Row],[PAM]]+STGY7[[#This Row],[LOS-TEN]]), IF(STGY7[[#This Row],[WrL]]="Won", (STGY7[[#This Row],[INS]]), 0))</f>
        <v>0</v>
      </c>
      <c r="FO141" s="18">
        <f>STGY7[[#This Row],[PAPT]]/2</f>
        <v>0</v>
      </c>
      <c r="FP141" s="43">
        <f>IF(STGY7[[#This Row],[SNO]]=0,0,IF(FL$10, IF(STGY7[[#This Row],[INS-TL]]=0, 0, STGY7[[#This Row],[PFT]]/STGY7[[#This Row],[INS-TL]]%), STGY7[[#This Row],[PFT]]/STGY7[[#This Row],[INS-TL]]%))</f>
        <v>-100</v>
      </c>
      <c r="FS141" s="20"/>
      <c r="FT141" s="21"/>
      <c r="FZ141" s="22"/>
      <c r="GB141" s="42">
        <f t="shared" si="18"/>
        <v>126</v>
      </c>
      <c r="GC141" s="49"/>
      <c r="GD141" s="18">
        <f>IF(STGY8[[#This Row],[SNO]]=0,0,IF(STGY8[[#This Row],[SNO]]=1,GJ$8,IF(GL$10, IF(GP140&gt;=GM$8,0,IF(GP140=0,GJ$8,GO140)), GO140)))</f>
        <v>0</v>
      </c>
      <c r="GE141" s="18" t="str">
        <f>IF(MAIN_STGY[[#This Row],[RSLT]]="","", MAIN_STGY[[#This Row],[RSLT]])</f>
        <v/>
      </c>
      <c r="GF14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1" s="18">
        <f>IF(STGY8[[#This Row],[SNO]]=0,0,IF(GL$10, IF(GP140&gt;=GM$8, 0, STGY8[[#This Row],[INS]]+GH140), STGY8[[#This Row],[INS]]+GH140))</f>
        <v>100</v>
      </c>
      <c r="GI141" s="18">
        <f>IF(STGY8[[#This Row],[SNO]]=0,0,IF(GL$10, IF(GP140&gt;=GM$8, 0, GI140+STGY8[[#This Row],[RTN]]), GI140+STGY8[[#This Row],[RTN]]))</f>
        <v>0</v>
      </c>
      <c r="GJ141" s="18">
        <f>STGY8[[#This Row],[RTN-TL]]-STGY8[[#This Row],[INS-TL]]</f>
        <v>-100</v>
      </c>
      <c r="GK141" s="18">
        <f>IF(STGY8[[#This Row],[SNO]]=0,0,IF(GL$10, IF(STGY8[[#This Row],[INS]]=0, 0, GN140), GN140))</f>
        <v>0</v>
      </c>
      <c r="GL141" s="18">
        <f>STGY8[[#This Row],[INS]]</f>
        <v>0</v>
      </c>
      <c r="GM141" s="18">
        <f>IF(STGY8[[#This Row],[WrL]]="Loss", (STGY8[[#This Row],[INS]]*(1 + GP$8/100)), IF(STGY8[[#This Row],[WrL]]="Won", (0), 0))</f>
        <v>0</v>
      </c>
      <c r="GN141" s="18">
        <f>IF(STGY8[[#This Row],[WrL]]="Loss", (STGY8[[#This Row],[PAM]]+STGY8[[#This Row],[LOS-TEN]]), IF(STGY8[[#This Row],[WrL]]="Won", (STGY8[[#This Row],[INS]]), 0))</f>
        <v>0</v>
      </c>
      <c r="GO141" s="18">
        <f>STGY8[[#This Row],[PAPT]]/2</f>
        <v>0</v>
      </c>
      <c r="GP141" s="43">
        <f>IF(STGY8[[#This Row],[SNO]]=0,0,IF(GL$10, IF(STGY8[[#This Row],[INS-TL]]=0, 0, STGY8[[#This Row],[PFT]]/STGY8[[#This Row],[INS-TL]]%), STGY8[[#This Row],[PFT]]/STGY8[[#This Row],[INS-TL]]%))</f>
        <v>-100</v>
      </c>
      <c r="GS141" s="20"/>
      <c r="GT141" s="21"/>
      <c r="GZ141" s="22"/>
      <c r="HB141" s="42">
        <f t="shared" si="19"/>
        <v>126</v>
      </c>
      <c r="HC141" s="49"/>
      <c r="HD141" s="18">
        <f>IF(STGY9[[#This Row],[SNO]]=0,0,IF(STGY9[[#This Row],[SNO]]=1,HJ$8,IF(HL$10, IF(HP140&gt;=HM$8,0,IF(HP140=0,HJ$8,HO140)), HO140)))</f>
        <v>0</v>
      </c>
      <c r="HE141" s="18" t="str">
        <f>IF(MAIN_STGY[[#This Row],[RSLT]]="","", MAIN_STGY[[#This Row],[RSLT]])</f>
        <v/>
      </c>
      <c r="HF14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1" s="18">
        <f>IF(STGY9[[#This Row],[SNO]]=0,0,IF(HL$10, IF(HP140&gt;=HM$8, 0, STGY9[[#This Row],[INS]]+HH140), STGY9[[#This Row],[INS]]+HH140))</f>
        <v>100</v>
      </c>
      <c r="HI141" s="18">
        <f>IF(STGY9[[#This Row],[SNO]]=0,0,IF(HL$10, IF(HP140&gt;=HM$8, 0, HI140+STGY9[[#This Row],[RTN]]), HI140+STGY9[[#This Row],[RTN]]))</f>
        <v>0</v>
      </c>
      <c r="HJ141" s="18">
        <f>STGY9[[#This Row],[RTN-TL]]-STGY9[[#This Row],[INS-TL]]</f>
        <v>-100</v>
      </c>
      <c r="HK141" s="18">
        <f>IF(STGY9[[#This Row],[SNO]]=0,0,IF(HL$10, IF(STGY9[[#This Row],[INS]]=0, 0, HN140), HN140))</f>
        <v>0</v>
      </c>
      <c r="HL141" s="18">
        <f>STGY9[[#This Row],[INS]]</f>
        <v>0</v>
      </c>
      <c r="HM141" s="18">
        <f>IF(STGY9[[#This Row],[WrL]]="Loss", (STGY9[[#This Row],[INS]]*(1 + HP$8/100)), IF(STGY9[[#This Row],[WrL]]="Won", (0), 0))</f>
        <v>0</v>
      </c>
      <c r="HN141" s="18">
        <f>IF(STGY9[[#This Row],[WrL]]="Loss", (STGY9[[#This Row],[PAM]]+STGY9[[#This Row],[LOS-TEN]]), IF(STGY9[[#This Row],[WrL]]="Won", (STGY9[[#This Row],[INS]]), 0))</f>
        <v>0</v>
      </c>
      <c r="HO141" s="18">
        <f>STGY9[[#This Row],[PAPT]]/2</f>
        <v>0</v>
      </c>
      <c r="HP141" s="43">
        <f>IF(STGY9[[#This Row],[SNO]]=0,0,IF(HL$10, IF(STGY9[[#This Row],[INS-TL]]=0, 0, STGY9[[#This Row],[PFT]]/STGY9[[#This Row],[INS-TL]]%), STGY9[[#This Row],[PFT]]/STGY9[[#This Row],[INS-TL]]%))</f>
        <v>-100</v>
      </c>
      <c r="HS141" s="20"/>
      <c r="HT141" s="21"/>
      <c r="HZ141" s="22"/>
      <c r="IB141" s="42">
        <f t="shared" si="20"/>
        <v>126</v>
      </c>
      <c r="IC141" s="49"/>
      <c r="ID141" s="18">
        <f>IF(STGY10[[#This Row],[SNO]]=0,0,IF(STGY10[[#This Row],[SNO]]=1,IJ$8,IF(IL$10, IF(IP140&gt;=IM$8,0,IF(IP140=0,IJ$8,IO140)), IO140)))</f>
        <v>0</v>
      </c>
      <c r="IE141" s="18" t="str">
        <f>IF(MAIN_STGY[[#This Row],[RSLT]]="","", MAIN_STGY[[#This Row],[RSLT]])</f>
        <v/>
      </c>
      <c r="IF14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1" s="18">
        <f>IF(STGY10[[#This Row],[SNO]]=0,0,IF(IL$10, IF(IP140&gt;=IM$8, 0, STGY10[[#This Row],[INS]]+IH140), STGY10[[#This Row],[INS]]+IH140))</f>
        <v>100</v>
      </c>
      <c r="II141" s="18">
        <f>IF(STGY10[[#This Row],[SNO]]=0,0,IF(IL$10, IF(IP140&gt;=IM$8, 0, II140+STGY10[[#This Row],[RTN]]), II140+STGY10[[#This Row],[RTN]]))</f>
        <v>0</v>
      </c>
      <c r="IJ141" s="18">
        <f>STGY10[[#This Row],[RTN-TL]]-STGY10[[#This Row],[INS-TL]]</f>
        <v>-100</v>
      </c>
      <c r="IK141" s="18">
        <f>IF(STGY10[[#This Row],[SNO]]=0,0,IF(IL$10, IF(STGY10[[#This Row],[INS]]=0, 0, IN140), IN140))</f>
        <v>0</v>
      </c>
      <c r="IL141" s="18">
        <f>STGY10[[#This Row],[INS]]</f>
        <v>0</v>
      </c>
      <c r="IM141" s="18">
        <f>IF(STGY10[[#This Row],[WrL]]="Loss", (STGY10[[#This Row],[INS]]*(1 + IP$8/100)), IF(STGY10[[#This Row],[WrL]]="Won", (0), 0))</f>
        <v>0</v>
      </c>
      <c r="IN141" s="18">
        <f>IF(STGY10[[#This Row],[WrL]]="Loss", (STGY10[[#This Row],[PAM]]+STGY10[[#This Row],[LOS-TEN]]), IF(STGY10[[#This Row],[WrL]]="Won", (STGY10[[#This Row],[INS]]), 0))</f>
        <v>0</v>
      </c>
      <c r="IO141" s="18">
        <f>STGY10[[#This Row],[PAPT]]/2</f>
        <v>0</v>
      </c>
      <c r="IP141" s="43">
        <f>IF(STGY10[[#This Row],[SNO]]=0,0,IF(IL$10, IF(STGY10[[#This Row],[INS-TL]]=0, 0, STGY10[[#This Row],[PFT]]/STGY10[[#This Row],[INS-TL]]%), STGY10[[#This Row],[PFT]]/STGY10[[#This Row],[INS-TL]]%))</f>
        <v>-100</v>
      </c>
      <c r="IS141" s="20"/>
      <c r="IT141" s="21"/>
      <c r="IZ141" s="22"/>
    </row>
    <row r="142" spans="2:260" x14ac:dyDescent="0.3">
      <c r="B142" s="89">
        <f t="shared" si="21"/>
        <v>127</v>
      </c>
      <c r="C142" s="49"/>
      <c r="D142" s="18">
        <f>IF(MAIN_STGY[[#This Row],[SNO]]=0,0,IF(MAIN_STGY[[#This Row],[SNO]]=1,J$8,IF(L$10, IF(P141&gt;=M$8,0,IF(P141=0,J$8,O141)), O141)))</f>
        <v>0</v>
      </c>
      <c r="E142" s="12"/>
      <c r="F14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2" s="18">
        <f>IF(MAIN_STGY[[#This Row],[SNO]]=0,0,IF(L$10, IF(P141&gt;=M$8, 0, MAIN_STGY[[#This Row],[INS]]+H141), MAIN_STGY[[#This Row],[INS]]+H141))</f>
        <v>100</v>
      </c>
      <c r="I142" s="18">
        <f>IF(MAIN_STGY[[#This Row],[SNO]]=0,0,IF(L$10, IF(P141&gt;=M$8, 0, I141+MAIN_STGY[[#This Row],[RTN]]), I141+MAIN_STGY[[#This Row],[RTN]]))</f>
        <v>0</v>
      </c>
      <c r="J142" s="18">
        <f>MAIN_STGY[[#This Row],[RTN-TL]]-MAIN_STGY[[#This Row],[INS-TL]]</f>
        <v>-100</v>
      </c>
      <c r="K142" s="18">
        <f>IF(MAIN_STGY[[#This Row],[SNO]]=0,0,IF(L$10, IF(MAIN_STGY[[#This Row],[INS]]=0, 0, N141), N141))</f>
        <v>0</v>
      </c>
      <c r="L142" s="18">
        <f>MAIN_STGY[[#This Row],[INS]]</f>
        <v>0</v>
      </c>
      <c r="M142" s="18">
        <f>IF(MAIN_STGY[[#This Row],[WrL]]="Loss", (MAIN_STGY[[#This Row],[INS]]*(1 + P$8/100)), IF(MAIN_STGY[[#This Row],[WrL]]="Won", (0), 0))</f>
        <v>0</v>
      </c>
      <c r="N142" s="18">
        <f>IF(MAIN_STGY[[#This Row],[WrL]]="Loss", (MAIN_STGY[[#This Row],[PAM]]+MAIN_STGY[[#This Row],[LOS-TEN]]), IF(MAIN_STGY[[#This Row],[WrL]]="Won", (MAIN_STGY[[#This Row],[INS]]), 0))</f>
        <v>0</v>
      </c>
      <c r="O142" s="18">
        <f>MAIN_STGY[[#This Row],[PAPT]]/2</f>
        <v>0</v>
      </c>
      <c r="P14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42" s="22"/>
      <c r="AB142" s="42">
        <f t="shared" si="12"/>
        <v>127</v>
      </c>
      <c r="AC142" s="49"/>
      <c r="AD142" s="18">
        <f>IF(STGY2[[#This Row],[SNO]]=0,0,IF(STGY2[[#This Row],[SNO]]=1,AJ$8,IF(AL$10, IF(AP141&gt;=AM$8,0,IF(AP141=0,AJ$8,AO141)), AO141)))</f>
        <v>0</v>
      </c>
      <c r="AE142" s="18" t="str">
        <f>IF(MAIN_STGY[[#This Row],[RSLT]]="","", MAIN_STGY[[#This Row],[RSLT]])</f>
        <v/>
      </c>
      <c r="AF14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2" s="18">
        <f>IF(STGY2[[#This Row],[SNO]]=0,0,IF(AL$10, IF(AP141&gt;=AM$8, 0, STGY2[[#This Row],[INS]]+AH141), STGY2[[#This Row],[INS]]+AH141))</f>
        <v>100</v>
      </c>
      <c r="AI142" s="18">
        <f>IF(STGY2[[#This Row],[SNO]]=0,0,IF(AL$10, IF(AP141&gt;=AM$8, 0, AI141+STGY2[[#This Row],[RTN]]), AI141+STGY2[[#This Row],[RTN]]))</f>
        <v>0</v>
      </c>
      <c r="AJ142" s="18">
        <f>STGY2[[#This Row],[RTN-TL]]-STGY2[[#This Row],[INS-TL]]</f>
        <v>-100</v>
      </c>
      <c r="AK142" s="18">
        <f>IF(STGY2[[#This Row],[SNO]]=0,0,IF(AL$10, IF(STGY2[[#This Row],[INS]]=0, 0, AN141), AN141))</f>
        <v>0</v>
      </c>
      <c r="AL142" s="18">
        <f>STGY2[[#This Row],[INS]]</f>
        <v>0</v>
      </c>
      <c r="AM142" s="18">
        <f>IF(STGY2[[#This Row],[WrL]]="Loss", (STGY2[[#This Row],[INS]]*(1 + AP$8/100)), IF(STGY2[[#This Row],[WrL]]="Won", (0), 0))</f>
        <v>0</v>
      </c>
      <c r="AN142" s="18">
        <f>IF(STGY2[[#This Row],[WrL]]="Loss", (STGY2[[#This Row],[PAM]]+STGY2[[#This Row],[LOS-TEN]]), IF(STGY2[[#This Row],[WrL]]="Won", (STGY2[[#This Row],[INS]]), 0))</f>
        <v>0</v>
      </c>
      <c r="AO142" s="18">
        <f>STGY2[[#This Row],[PAPT]]/2</f>
        <v>0</v>
      </c>
      <c r="AP142" s="43">
        <f>IF(STGY2[[#This Row],[SNO]]=0,0,IF(AL$10, IF(STGY2[[#This Row],[INS-TL]]=0, 0, STGY2[[#This Row],[PFT]]/STGY2[[#This Row],[INS-TL]]%), STGY2[[#This Row],[PFT]]/STGY2[[#This Row],[INS-TL]]%))</f>
        <v>-100</v>
      </c>
      <c r="AS142" s="20"/>
      <c r="AT142" s="21"/>
      <c r="AZ142" s="22"/>
      <c r="BB142" s="42">
        <f t="shared" si="13"/>
        <v>127</v>
      </c>
      <c r="BC142" s="49"/>
      <c r="BD142" s="18">
        <f>IF(STGY3[[#This Row],[SNO]]=0,0,IF(STGY3[[#This Row],[SNO]]=1,BJ$8,IF(BL$10, IF(BP141&gt;=BM$8,0,IF(BP141=0,BJ$8,BO141)), BO141)))</f>
        <v>0</v>
      </c>
      <c r="BE142" s="18" t="str">
        <f>IF(MAIN_STGY[[#This Row],[RSLT]]="","", MAIN_STGY[[#This Row],[RSLT]])</f>
        <v/>
      </c>
      <c r="BF14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2" s="18">
        <f>IF(STGY3[[#This Row],[SNO]]=0,0,IF(BL$10, IF(BP141&gt;=BM$8, 0, STGY3[[#This Row],[INS]]+BH141), STGY3[[#This Row],[INS]]+BH141))</f>
        <v>100</v>
      </c>
      <c r="BI142" s="18">
        <f>IF(STGY3[[#This Row],[SNO]]=0,0,IF(BL$10, IF(BP141&gt;=BM$8, 0, BI141+STGY3[[#This Row],[RTN]]), BI141+STGY3[[#This Row],[RTN]]))</f>
        <v>0</v>
      </c>
      <c r="BJ142" s="18">
        <f>STGY3[[#This Row],[RTN-TL]]-STGY3[[#This Row],[INS-TL]]</f>
        <v>-100</v>
      </c>
      <c r="BK142" s="18">
        <f>IF(STGY3[[#This Row],[SNO]]=0,0,IF(BL$10, IF(STGY3[[#This Row],[INS]]=0, 0, BN141), BN141))</f>
        <v>0</v>
      </c>
      <c r="BL142" s="18">
        <f>STGY3[[#This Row],[INS]]</f>
        <v>0</v>
      </c>
      <c r="BM142" s="18">
        <f>IF(STGY3[[#This Row],[WrL]]="Loss", (STGY3[[#This Row],[INS]]*(1 + BP$8/100)), IF(STGY3[[#This Row],[WrL]]="Won", (0), 0))</f>
        <v>0</v>
      </c>
      <c r="BN142" s="18">
        <f>IF(STGY3[[#This Row],[WrL]]="Loss", (STGY3[[#This Row],[PAM]]+STGY3[[#This Row],[LOS-TEN]]), IF(STGY3[[#This Row],[WrL]]="Won", (STGY3[[#This Row],[INS]]), 0))</f>
        <v>0</v>
      </c>
      <c r="BO142" s="18">
        <f>STGY3[[#This Row],[PAPT]]/2</f>
        <v>0</v>
      </c>
      <c r="BP142" s="43">
        <f>IF(STGY3[[#This Row],[SNO]]=0,0,IF(BL$10, IF(STGY3[[#This Row],[INS-TL]]=0, 0, STGY3[[#This Row],[PFT]]/STGY3[[#This Row],[INS-TL]]%), STGY3[[#This Row],[PFT]]/STGY3[[#This Row],[INS-TL]]%))</f>
        <v>-100</v>
      </c>
      <c r="BS142" s="20"/>
      <c r="BT142" s="21"/>
      <c r="BZ142" s="22"/>
      <c r="CB142" s="42">
        <f t="shared" si="14"/>
        <v>127</v>
      </c>
      <c r="CC142" s="49"/>
      <c r="CD142" s="18">
        <f>IF(STGY4[[#This Row],[SNO]]=0,0,IF(STGY4[[#This Row],[SNO]]=1,CJ$8,IF(CL$10, IF(CP141&gt;=CM$8,0,IF(CP141=0,CJ$8,CO141)), CO141)))</f>
        <v>0</v>
      </c>
      <c r="CE142" s="18" t="str">
        <f>IF(MAIN_STGY[[#This Row],[RSLT]]="","", MAIN_STGY[[#This Row],[RSLT]])</f>
        <v/>
      </c>
      <c r="CF14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2" s="18">
        <f>IF(STGY4[[#This Row],[SNO]]=0,0,IF(CL$10, IF(CP141&gt;=CM$8, 0, STGY4[[#This Row],[INS]]+CH141), STGY4[[#This Row],[INS]]+CH141))</f>
        <v>100</v>
      </c>
      <c r="CI142" s="18">
        <f>IF(STGY4[[#This Row],[SNO]]=0,0,IF(CL$10, IF(CP141&gt;=CM$8, 0, CI141+STGY4[[#This Row],[RTN]]), CI141+STGY4[[#This Row],[RTN]]))</f>
        <v>0</v>
      </c>
      <c r="CJ142" s="18">
        <f>STGY4[[#This Row],[RTN-TL]]-STGY4[[#This Row],[INS-TL]]</f>
        <v>-100</v>
      </c>
      <c r="CK142" s="18">
        <f>IF(STGY4[[#This Row],[SNO]]=0,0,IF(CL$10, IF(STGY4[[#This Row],[INS]]=0, 0, CN141), CN141))</f>
        <v>0</v>
      </c>
      <c r="CL142" s="18">
        <f>STGY4[[#This Row],[INS]]</f>
        <v>0</v>
      </c>
      <c r="CM142" s="18">
        <f>IF(STGY4[[#This Row],[WrL]]="Loss", (STGY4[[#This Row],[INS]]*(1 + CP$8/100)), IF(STGY4[[#This Row],[WrL]]="Won", (0), 0))</f>
        <v>0</v>
      </c>
      <c r="CN142" s="18">
        <f>IF(STGY4[[#This Row],[WrL]]="Loss", (STGY4[[#This Row],[PAM]]+STGY4[[#This Row],[LOS-TEN]]), IF(STGY4[[#This Row],[WrL]]="Won", (STGY4[[#This Row],[INS]]), 0))</f>
        <v>0</v>
      </c>
      <c r="CO142" s="18">
        <f>STGY4[[#This Row],[PAPT]]/2</f>
        <v>0</v>
      </c>
      <c r="CP142" s="43">
        <f>IF(STGY4[[#This Row],[SNO]]=0,0,IF(CL$10, IF(STGY4[[#This Row],[INS-TL]]=0, 0, STGY4[[#This Row],[PFT]]/STGY4[[#This Row],[INS-TL]]%), STGY4[[#This Row],[PFT]]/STGY4[[#This Row],[INS-TL]]%))</f>
        <v>-100</v>
      </c>
      <c r="CS142" s="20"/>
      <c r="CT142" s="21"/>
      <c r="CZ142" s="22"/>
      <c r="DB142" s="42">
        <f t="shared" si="15"/>
        <v>127</v>
      </c>
      <c r="DC142" s="49"/>
      <c r="DD142" s="18">
        <f>IF(STGY5[[#This Row],[SNO]]=0,0,IF(STGY5[[#This Row],[SNO]]=1,DJ$8,IF(DL$10, IF(DP141&gt;=DM$8,0,IF(DP141=0,DJ$8,DO141)), DO141)))</f>
        <v>0</v>
      </c>
      <c r="DE142" s="18" t="str">
        <f>IF(MAIN_STGY[[#This Row],[RSLT]]="","", MAIN_STGY[[#This Row],[RSLT]])</f>
        <v/>
      </c>
      <c r="DF14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2" s="18">
        <f>IF(STGY5[[#This Row],[SNO]]=0,0,IF(DL$10, IF(DP141&gt;=DM$8, 0, STGY5[[#This Row],[INS]]+DH141), STGY5[[#This Row],[INS]]+DH141))</f>
        <v>100</v>
      </c>
      <c r="DI142" s="18">
        <f>IF(STGY5[[#This Row],[SNO]]=0,0,IF(DL$10, IF(DP141&gt;=DM$8, 0, DI141+STGY5[[#This Row],[RTN]]), DI141+STGY5[[#This Row],[RTN]]))</f>
        <v>0</v>
      </c>
      <c r="DJ142" s="18">
        <f>STGY5[[#This Row],[RTN-TL]]-STGY5[[#This Row],[INS-TL]]</f>
        <v>-100</v>
      </c>
      <c r="DK142" s="18">
        <f>IF(STGY5[[#This Row],[SNO]]=0,0,IF(DL$10, IF(STGY5[[#This Row],[INS]]=0, 0, DN141), DN141))</f>
        <v>0</v>
      </c>
      <c r="DL142" s="18">
        <f>STGY5[[#This Row],[INS]]</f>
        <v>0</v>
      </c>
      <c r="DM142" s="18">
        <f>IF(STGY5[[#This Row],[WrL]]="Loss", (STGY5[[#This Row],[INS]]*(1 + DP$8/100)), IF(STGY5[[#This Row],[WrL]]="Won", (0), 0))</f>
        <v>0</v>
      </c>
      <c r="DN142" s="18">
        <f>IF(STGY5[[#This Row],[WrL]]="Loss", (STGY5[[#This Row],[PAM]]+STGY5[[#This Row],[LOS-TEN]]), IF(STGY5[[#This Row],[WrL]]="Won", (STGY5[[#This Row],[INS]]), 0))</f>
        <v>0</v>
      </c>
      <c r="DO142" s="18">
        <f>STGY5[[#This Row],[PAPT]]/2</f>
        <v>0</v>
      </c>
      <c r="DP142" s="43">
        <f>IF(STGY5[[#This Row],[SNO]]=0,0,IF(DL$10, IF(STGY5[[#This Row],[INS-TL]]=0, 0, STGY5[[#This Row],[PFT]]/STGY5[[#This Row],[INS-TL]]%), STGY5[[#This Row],[PFT]]/STGY5[[#This Row],[INS-TL]]%))</f>
        <v>-100</v>
      </c>
      <c r="DS142" s="20"/>
      <c r="DT142" s="21"/>
      <c r="DZ142" s="22"/>
      <c r="EB142" s="42">
        <f t="shared" si="16"/>
        <v>127</v>
      </c>
      <c r="EC142" s="49"/>
      <c r="ED142" s="18">
        <f>IF(STGY6[[#This Row],[SNO]]=0,0,IF(STGY6[[#This Row],[SNO]]=1,EJ$8,IF(EL$10, IF(EP141&gt;=EM$8,0,IF(EP141=0,EJ$8,EO141)), EO141)))</f>
        <v>0</v>
      </c>
      <c r="EE142" s="18" t="str">
        <f>IF(MAIN_STGY[[#This Row],[RSLT]]="","", MAIN_STGY[[#This Row],[RSLT]])</f>
        <v/>
      </c>
      <c r="EF14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2" s="18">
        <f>IF(STGY6[[#This Row],[SNO]]=0,0,IF(EL$10, IF(EP141&gt;=EM$8, 0, STGY6[[#This Row],[INS]]+EH141), STGY6[[#This Row],[INS]]+EH141))</f>
        <v>100</v>
      </c>
      <c r="EI142" s="18">
        <f>IF(STGY6[[#This Row],[SNO]]=0,0,IF(EL$10, IF(EP141&gt;=EM$8, 0, EI141+STGY6[[#This Row],[RTN]]), EI141+STGY6[[#This Row],[RTN]]))</f>
        <v>0</v>
      </c>
      <c r="EJ142" s="18">
        <f>STGY6[[#This Row],[RTN-TL]]-STGY6[[#This Row],[INS-TL]]</f>
        <v>-100</v>
      </c>
      <c r="EK142" s="18">
        <f>IF(STGY6[[#This Row],[SNO]]=0,0,IF(EL$10, IF(STGY6[[#This Row],[INS]]=0, 0, EN141), EN141))</f>
        <v>0</v>
      </c>
      <c r="EL142" s="18">
        <f>STGY6[[#This Row],[INS]]</f>
        <v>0</v>
      </c>
      <c r="EM142" s="18">
        <f>IF(STGY6[[#This Row],[WrL]]="Loss", (STGY6[[#This Row],[INS]]*(1 + EP$8/100)), IF(STGY6[[#This Row],[WrL]]="Won", (0), 0))</f>
        <v>0</v>
      </c>
      <c r="EN142" s="18">
        <f>IF(STGY6[[#This Row],[WrL]]="Loss", (STGY6[[#This Row],[PAM]]+STGY6[[#This Row],[LOS-TEN]]), IF(STGY6[[#This Row],[WrL]]="Won", (STGY6[[#This Row],[INS]]), 0))</f>
        <v>0</v>
      </c>
      <c r="EO142" s="18">
        <f>STGY6[[#This Row],[PAPT]]/2</f>
        <v>0</v>
      </c>
      <c r="EP142" s="43">
        <f>IF(STGY6[[#This Row],[SNO]]=0,0,IF(EL$10, IF(STGY6[[#This Row],[INS-TL]]=0, 0, STGY6[[#This Row],[PFT]]/STGY6[[#This Row],[INS-TL]]%), STGY6[[#This Row],[PFT]]/STGY6[[#This Row],[INS-TL]]%))</f>
        <v>-100</v>
      </c>
      <c r="ES142" s="20"/>
      <c r="ET142" s="21"/>
      <c r="EZ142" s="22"/>
      <c r="FB142" s="42">
        <f t="shared" si="17"/>
        <v>127</v>
      </c>
      <c r="FC142" s="49"/>
      <c r="FD142" s="18">
        <f>IF(STGY7[[#This Row],[SNO]]=0,0,IF(STGY7[[#This Row],[SNO]]=1,FJ$8,IF(FL$10, IF(FP141&gt;=FM$8,0,IF(FP141=0,FJ$8,FO141)), FO141)))</f>
        <v>0</v>
      </c>
      <c r="FE142" s="18" t="str">
        <f>IF(MAIN_STGY[[#This Row],[RSLT]]="","", MAIN_STGY[[#This Row],[RSLT]])</f>
        <v/>
      </c>
      <c r="FF14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2" s="18">
        <f>IF(STGY7[[#This Row],[SNO]]=0,0,IF(FL$10, IF(FP141&gt;=FM$8, 0, STGY7[[#This Row],[INS]]+FH141), STGY7[[#This Row],[INS]]+FH141))</f>
        <v>100</v>
      </c>
      <c r="FI142" s="18">
        <f>IF(STGY7[[#This Row],[SNO]]=0,0,IF(FL$10, IF(FP141&gt;=FM$8, 0, FI141+STGY7[[#This Row],[RTN]]), FI141+STGY7[[#This Row],[RTN]]))</f>
        <v>0</v>
      </c>
      <c r="FJ142" s="18">
        <f>STGY7[[#This Row],[RTN-TL]]-STGY7[[#This Row],[INS-TL]]</f>
        <v>-100</v>
      </c>
      <c r="FK142" s="18">
        <f>IF(STGY7[[#This Row],[SNO]]=0,0,IF(FL$10, IF(STGY7[[#This Row],[INS]]=0, 0, FN141), FN141))</f>
        <v>0</v>
      </c>
      <c r="FL142" s="18">
        <f>STGY7[[#This Row],[INS]]</f>
        <v>0</v>
      </c>
      <c r="FM142" s="18">
        <f>IF(STGY7[[#This Row],[WrL]]="Loss", (STGY7[[#This Row],[INS]]*(1 + FP$8/100)), IF(STGY7[[#This Row],[WrL]]="Won", (0), 0))</f>
        <v>0</v>
      </c>
      <c r="FN142" s="18">
        <f>IF(STGY7[[#This Row],[WrL]]="Loss", (STGY7[[#This Row],[PAM]]+STGY7[[#This Row],[LOS-TEN]]), IF(STGY7[[#This Row],[WrL]]="Won", (STGY7[[#This Row],[INS]]), 0))</f>
        <v>0</v>
      </c>
      <c r="FO142" s="18">
        <f>STGY7[[#This Row],[PAPT]]/2</f>
        <v>0</v>
      </c>
      <c r="FP142" s="43">
        <f>IF(STGY7[[#This Row],[SNO]]=0,0,IF(FL$10, IF(STGY7[[#This Row],[INS-TL]]=0, 0, STGY7[[#This Row],[PFT]]/STGY7[[#This Row],[INS-TL]]%), STGY7[[#This Row],[PFT]]/STGY7[[#This Row],[INS-TL]]%))</f>
        <v>-100</v>
      </c>
      <c r="FS142" s="20"/>
      <c r="FT142" s="21"/>
      <c r="FZ142" s="22"/>
      <c r="GB142" s="42">
        <f t="shared" si="18"/>
        <v>127</v>
      </c>
      <c r="GC142" s="49"/>
      <c r="GD142" s="18">
        <f>IF(STGY8[[#This Row],[SNO]]=0,0,IF(STGY8[[#This Row],[SNO]]=1,GJ$8,IF(GL$10, IF(GP141&gt;=GM$8,0,IF(GP141=0,GJ$8,GO141)), GO141)))</f>
        <v>0</v>
      </c>
      <c r="GE142" s="18" t="str">
        <f>IF(MAIN_STGY[[#This Row],[RSLT]]="","", MAIN_STGY[[#This Row],[RSLT]])</f>
        <v/>
      </c>
      <c r="GF14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2" s="18">
        <f>IF(STGY8[[#This Row],[SNO]]=0,0,IF(GL$10, IF(GP141&gt;=GM$8, 0, STGY8[[#This Row],[INS]]+GH141), STGY8[[#This Row],[INS]]+GH141))</f>
        <v>100</v>
      </c>
      <c r="GI142" s="18">
        <f>IF(STGY8[[#This Row],[SNO]]=0,0,IF(GL$10, IF(GP141&gt;=GM$8, 0, GI141+STGY8[[#This Row],[RTN]]), GI141+STGY8[[#This Row],[RTN]]))</f>
        <v>0</v>
      </c>
      <c r="GJ142" s="18">
        <f>STGY8[[#This Row],[RTN-TL]]-STGY8[[#This Row],[INS-TL]]</f>
        <v>-100</v>
      </c>
      <c r="GK142" s="18">
        <f>IF(STGY8[[#This Row],[SNO]]=0,0,IF(GL$10, IF(STGY8[[#This Row],[INS]]=0, 0, GN141), GN141))</f>
        <v>0</v>
      </c>
      <c r="GL142" s="18">
        <f>STGY8[[#This Row],[INS]]</f>
        <v>0</v>
      </c>
      <c r="GM142" s="18">
        <f>IF(STGY8[[#This Row],[WrL]]="Loss", (STGY8[[#This Row],[INS]]*(1 + GP$8/100)), IF(STGY8[[#This Row],[WrL]]="Won", (0), 0))</f>
        <v>0</v>
      </c>
      <c r="GN142" s="18">
        <f>IF(STGY8[[#This Row],[WrL]]="Loss", (STGY8[[#This Row],[PAM]]+STGY8[[#This Row],[LOS-TEN]]), IF(STGY8[[#This Row],[WrL]]="Won", (STGY8[[#This Row],[INS]]), 0))</f>
        <v>0</v>
      </c>
      <c r="GO142" s="18">
        <f>STGY8[[#This Row],[PAPT]]/2</f>
        <v>0</v>
      </c>
      <c r="GP142" s="43">
        <f>IF(STGY8[[#This Row],[SNO]]=0,0,IF(GL$10, IF(STGY8[[#This Row],[INS-TL]]=0, 0, STGY8[[#This Row],[PFT]]/STGY8[[#This Row],[INS-TL]]%), STGY8[[#This Row],[PFT]]/STGY8[[#This Row],[INS-TL]]%))</f>
        <v>-100</v>
      </c>
      <c r="GS142" s="20"/>
      <c r="GT142" s="21"/>
      <c r="GZ142" s="22"/>
      <c r="HB142" s="42">
        <f t="shared" si="19"/>
        <v>127</v>
      </c>
      <c r="HC142" s="49"/>
      <c r="HD142" s="18">
        <f>IF(STGY9[[#This Row],[SNO]]=0,0,IF(STGY9[[#This Row],[SNO]]=1,HJ$8,IF(HL$10, IF(HP141&gt;=HM$8,0,IF(HP141=0,HJ$8,HO141)), HO141)))</f>
        <v>0</v>
      </c>
      <c r="HE142" s="18" t="str">
        <f>IF(MAIN_STGY[[#This Row],[RSLT]]="","", MAIN_STGY[[#This Row],[RSLT]])</f>
        <v/>
      </c>
      <c r="HF14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2" s="18">
        <f>IF(STGY9[[#This Row],[SNO]]=0,0,IF(HL$10, IF(HP141&gt;=HM$8, 0, STGY9[[#This Row],[INS]]+HH141), STGY9[[#This Row],[INS]]+HH141))</f>
        <v>100</v>
      </c>
      <c r="HI142" s="18">
        <f>IF(STGY9[[#This Row],[SNO]]=0,0,IF(HL$10, IF(HP141&gt;=HM$8, 0, HI141+STGY9[[#This Row],[RTN]]), HI141+STGY9[[#This Row],[RTN]]))</f>
        <v>0</v>
      </c>
      <c r="HJ142" s="18">
        <f>STGY9[[#This Row],[RTN-TL]]-STGY9[[#This Row],[INS-TL]]</f>
        <v>-100</v>
      </c>
      <c r="HK142" s="18">
        <f>IF(STGY9[[#This Row],[SNO]]=0,0,IF(HL$10, IF(STGY9[[#This Row],[INS]]=0, 0, HN141), HN141))</f>
        <v>0</v>
      </c>
      <c r="HL142" s="18">
        <f>STGY9[[#This Row],[INS]]</f>
        <v>0</v>
      </c>
      <c r="HM142" s="18">
        <f>IF(STGY9[[#This Row],[WrL]]="Loss", (STGY9[[#This Row],[INS]]*(1 + HP$8/100)), IF(STGY9[[#This Row],[WrL]]="Won", (0), 0))</f>
        <v>0</v>
      </c>
      <c r="HN142" s="18">
        <f>IF(STGY9[[#This Row],[WrL]]="Loss", (STGY9[[#This Row],[PAM]]+STGY9[[#This Row],[LOS-TEN]]), IF(STGY9[[#This Row],[WrL]]="Won", (STGY9[[#This Row],[INS]]), 0))</f>
        <v>0</v>
      </c>
      <c r="HO142" s="18">
        <f>STGY9[[#This Row],[PAPT]]/2</f>
        <v>0</v>
      </c>
      <c r="HP142" s="43">
        <f>IF(STGY9[[#This Row],[SNO]]=0,0,IF(HL$10, IF(STGY9[[#This Row],[INS-TL]]=0, 0, STGY9[[#This Row],[PFT]]/STGY9[[#This Row],[INS-TL]]%), STGY9[[#This Row],[PFT]]/STGY9[[#This Row],[INS-TL]]%))</f>
        <v>-100</v>
      </c>
      <c r="HS142" s="20"/>
      <c r="HT142" s="21"/>
      <c r="HZ142" s="22"/>
      <c r="IB142" s="42">
        <f t="shared" si="20"/>
        <v>127</v>
      </c>
      <c r="IC142" s="49"/>
      <c r="ID142" s="18">
        <f>IF(STGY10[[#This Row],[SNO]]=0,0,IF(STGY10[[#This Row],[SNO]]=1,IJ$8,IF(IL$10, IF(IP141&gt;=IM$8,0,IF(IP141=0,IJ$8,IO141)), IO141)))</f>
        <v>0</v>
      </c>
      <c r="IE142" s="18" t="str">
        <f>IF(MAIN_STGY[[#This Row],[RSLT]]="","", MAIN_STGY[[#This Row],[RSLT]])</f>
        <v/>
      </c>
      <c r="IF14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2" s="18">
        <f>IF(STGY10[[#This Row],[SNO]]=0,0,IF(IL$10, IF(IP141&gt;=IM$8, 0, STGY10[[#This Row],[INS]]+IH141), STGY10[[#This Row],[INS]]+IH141))</f>
        <v>100</v>
      </c>
      <c r="II142" s="18">
        <f>IF(STGY10[[#This Row],[SNO]]=0,0,IF(IL$10, IF(IP141&gt;=IM$8, 0, II141+STGY10[[#This Row],[RTN]]), II141+STGY10[[#This Row],[RTN]]))</f>
        <v>0</v>
      </c>
      <c r="IJ142" s="18">
        <f>STGY10[[#This Row],[RTN-TL]]-STGY10[[#This Row],[INS-TL]]</f>
        <v>-100</v>
      </c>
      <c r="IK142" s="18">
        <f>IF(STGY10[[#This Row],[SNO]]=0,0,IF(IL$10, IF(STGY10[[#This Row],[INS]]=0, 0, IN141), IN141))</f>
        <v>0</v>
      </c>
      <c r="IL142" s="18">
        <f>STGY10[[#This Row],[INS]]</f>
        <v>0</v>
      </c>
      <c r="IM142" s="18">
        <f>IF(STGY10[[#This Row],[WrL]]="Loss", (STGY10[[#This Row],[INS]]*(1 + IP$8/100)), IF(STGY10[[#This Row],[WrL]]="Won", (0), 0))</f>
        <v>0</v>
      </c>
      <c r="IN142" s="18">
        <f>IF(STGY10[[#This Row],[WrL]]="Loss", (STGY10[[#This Row],[PAM]]+STGY10[[#This Row],[LOS-TEN]]), IF(STGY10[[#This Row],[WrL]]="Won", (STGY10[[#This Row],[INS]]), 0))</f>
        <v>0</v>
      </c>
      <c r="IO142" s="18">
        <f>STGY10[[#This Row],[PAPT]]/2</f>
        <v>0</v>
      </c>
      <c r="IP142" s="43">
        <f>IF(STGY10[[#This Row],[SNO]]=0,0,IF(IL$10, IF(STGY10[[#This Row],[INS-TL]]=0, 0, STGY10[[#This Row],[PFT]]/STGY10[[#This Row],[INS-TL]]%), STGY10[[#This Row],[PFT]]/STGY10[[#This Row],[INS-TL]]%))</f>
        <v>-100</v>
      </c>
      <c r="IS142" s="20"/>
      <c r="IT142" s="21"/>
      <c r="IZ142" s="22"/>
    </row>
    <row r="143" spans="2:260" x14ac:dyDescent="0.3">
      <c r="B143" s="89">
        <f t="shared" si="21"/>
        <v>128</v>
      </c>
      <c r="C143" s="49"/>
      <c r="D143" s="18">
        <f>IF(MAIN_STGY[[#This Row],[SNO]]=0,0,IF(MAIN_STGY[[#This Row],[SNO]]=1,J$8,IF(L$10, IF(P142&gt;=M$8,0,IF(P142=0,J$8,O142)), O142)))</f>
        <v>0</v>
      </c>
      <c r="E143" s="12"/>
      <c r="F14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3" s="18">
        <f>IF(MAIN_STGY[[#This Row],[SNO]]=0,0,IF(L$10, IF(P142&gt;=M$8, 0, MAIN_STGY[[#This Row],[INS]]+H142), MAIN_STGY[[#This Row],[INS]]+H142))</f>
        <v>100</v>
      </c>
      <c r="I143" s="18">
        <f>IF(MAIN_STGY[[#This Row],[SNO]]=0,0,IF(L$10, IF(P142&gt;=M$8, 0, I142+MAIN_STGY[[#This Row],[RTN]]), I142+MAIN_STGY[[#This Row],[RTN]]))</f>
        <v>0</v>
      </c>
      <c r="J143" s="18">
        <f>MAIN_STGY[[#This Row],[RTN-TL]]-MAIN_STGY[[#This Row],[INS-TL]]</f>
        <v>-100</v>
      </c>
      <c r="K143" s="18">
        <f>IF(MAIN_STGY[[#This Row],[SNO]]=0,0,IF(L$10, IF(MAIN_STGY[[#This Row],[INS]]=0, 0, N142), N142))</f>
        <v>0</v>
      </c>
      <c r="L143" s="18">
        <f>MAIN_STGY[[#This Row],[INS]]</f>
        <v>0</v>
      </c>
      <c r="M143" s="18">
        <f>IF(MAIN_STGY[[#This Row],[WrL]]="Loss", (MAIN_STGY[[#This Row],[INS]]*(1 + P$8/100)), IF(MAIN_STGY[[#This Row],[WrL]]="Won", (0), 0))</f>
        <v>0</v>
      </c>
      <c r="N143" s="18">
        <f>IF(MAIN_STGY[[#This Row],[WrL]]="Loss", (MAIN_STGY[[#This Row],[PAM]]+MAIN_STGY[[#This Row],[LOS-TEN]]), IF(MAIN_STGY[[#This Row],[WrL]]="Won", (MAIN_STGY[[#This Row],[INS]]), 0))</f>
        <v>0</v>
      </c>
      <c r="O143" s="18">
        <f>MAIN_STGY[[#This Row],[PAPT]]/2</f>
        <v>0</v>
      </c>
      <c r="P14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43" s="22"/>
      <c r="AB143" s="42">
        <f t="shared" ref="AB143:AB206" si="22">IF(AB142="SNO",0,AB142+1)</f>
        <v>128</v>
      </c>
      <c r="AC143" s="49"/>
      <c r="AD143" s="18">
        <f>IF(STGY2[[#This Row],[SNO]]=0,0,IF(STGY2[[#This Row],[SNO]]=1,AJ$8,IF(AL$10, IF(AP142&gt;=AM$8,0,IF(AP142=0,AJ$8,AO142)), AO142)))</f>
        <v>0</v>
      </c>
      <c r="AE143" s="18" t="str">
        <f>IF(MAIN_STGY[[#This Row],[RSLT]]="","", MAIN_STGY[[#This Row],[RSLT]])</f>
        <v/>
      </c>
      <c r="AF14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3" s="18">
        <f>IF(STGY2[[#This Row],[SNO]]=0,0,IF(AL$10, IF(AP142&gt;=AM$8, 0, STGY2[[#This Row],[INS]]+AH142), STGY2[[#This Row],[INS]]+AH142))</f>
        <v>100</v>
      </c>
      <c r="AI143" s="18">
        <f>IF(STGY2[[#This Row],[SNO]]=0,0,IF(AL$10, IF(AP142&gt;=AM$8, 0, AI142+STGY2[[#This Row],[RTN]]), AI142+STGY2[[#This Row],[RTN]]))</f>
        <v>0</v>
      </c>
      <c r="AJ143" s="18">
        <f>STGY2[[#This Row],[RTN-TL]]-STGY2[[#This Row],[INS-TL]]</f>
        <v>-100</v>
      </c>
      <c r="AK143" s="18">
        <f>IF(STGY2[[#This Row],[SNO]]=0,0,IF(AL$10, IF(STGY2[[#This Row],[INS]]=0, 0, AN142), AN142))</f>
        <v>0</v>
      </c>
      <c r="AL143" s="18">
        <f>STGY2[[#This Row],[INS]]</f>
        <v>0</v>
      </c>
      <c r="AM143" s="18">
        <f>IF(STGY2[[#This Row],[WrL]]="Loss", (STGY2[[#This Row],[INS]]*(1 + AP$8/100)), IF(STGY2[[#This Row],[WrL]]="Won", (0), 0))</f>
        <v>0</v>
      </c>
      <c r="AN143" s="18">
        <f>IF(STGY2[[#This Row],[WrL]]="Loss", (STGY2[[#This Row],[PAM]]+STGY2[[#This Row],[LOS-TEN]]), IF(STGY2[[#This Row],[WrL]]="Won", (STGY2[[#This Row],[INS]]), 0))</f>
        <v>0</v>
      </c>
      <c r="AO143" s="18">
        <f>STGY2[[#This Row],[PAPT]]/2</f>
        <v>0</v>
      </c>
      <c r="AP143" s="43">
        <f>IF(STGY2[[#This Row],[SNO]]=0,0,IF(AL$10, IF(STGY2[[#This Row],[INS-TL]]=0, 0, STGY2[[#This Row],[PFT]]/STGY2[[#This Row],[INS-TL]]%), STGY2[[#This Row],[PFT]]/STGY2[[#This Row],[INS-TL]]%))</f>
        <v>-100</v>
      </c>
      <c r="AS143" s="20"/>
      <c r="AT143" s="21"/>
      <c r="AZ143" s="22"/>
      <c r="BB143" s="42">
        <f t="shared" ref="BB143:BB206" si="23">IF(BB142="SNO",0,BB142+1)</f>
        <v>128</v>
      </c>
      <c r="BC143" s="49"/>
      <c r="BD143" s="18">
        <f>IF(STGY3[[#This Row],[SNO]]=0,0,IF(STGY3[[#This Row],[SNO]]=1,BJ$8,IF(BL$10, IF(BP142&gt;=BM$8,0,IF(BP142=0,BJ$8,BO142)), BO142)))</f>
        <v>0</v>
      </c>
      <c r="BE143" s="18" t="str">
        <f>IF(MAIN_STGY[[#This Row],[RSLT]]="","", MAIN_STGY[[#This Row],[RSLT]])</f>
        <v/>
      </c>
      <c r="BF14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3" s="18">
        <f>IF(STGY3[[#This Row],[SNO]]=0,0,IF(BL$10, IF(BP142&gt;=BM$8, 0, STGY3[[#This Row],[INS]]+BH142), STGY3[[#This Row],[INS]]+BH142))</f>
        <v>100</v>
      </c>
      <c r="BI143" s="18">
        <f>IF(STGY3[[#This Row],[SNO]]=0,0,IF(BL$10, IF(BP142&gt;=BM$8, 0, BI142+STGY3[[#This Row],[RTN]]), BI142+STGY3[[#This Row],[RTN]]))</f>
        <v>0</v>
      </c>
      <c r="BJ143" s="18">
        <f>STGY3[[#This Row],[RTN-TL]]-STGY3[[#This Row],[INS-TL]]</f>
        <v>-100</v>
      </c>
      <c r="BK143" s="18">
        <f>IF(STGY3[[#This Row],[SNO]]=0,0,IF(BL$10, IF(STGY3[[#This Row],[INS]]=0, 0, BN142), BN142))</f>
        <v>0</v>
      </c>
      <c r="BL143" s="18">
        <f>STGY3[[#This Row],[INS]]</f>
        <v>0</v>
      </c>
      <c r="BM143" s="18">
        <f>IF(STGY3[[#This Row],[WrL]]="Loss", (STGY3[[#This Row],[INS]]*(1 + BP$8/100)), IF(STGY3[[#This Row],[WrL]]="Won", (0), 0))</f>
        <v>0</v>
      </c>
      <c r="BN143" s="18">
        <f>IF(STGY3[[#This Row],[WrL]]="Loss", (STGY3[[#This Row],[PAM]]+STGY3[[#This Row],[LOS-TEN]]), IF(STGY3[[#This Row],[WrL]]="Won", (STGY3[[#This Row],[INS]]), 0))</f>
        <v>0</v>
      </c>
      <c r="BO143" s="18">
        <f>STGY3[[#This Row],[PAPT]]/2</f>
        <v>0</v>
      </c>
      <c r="BP143" s="43">
        <f>IF(STGY3[[#This Row],[SNO]]=0,0,IF(BL$10, IF(STGY3[[#This Row],[INS-TL]]=0, 0, STGY3[[#This Row],[PFT]]/STGY3[[#This Row],[INS-TL]]%), STGY3[[#This Row],[PFT]]/STGY3[[#This Row],[INS-TL]]%))</f>
        <v>-100</v>
      </c>
      <c r="BS143" s="20"/>
      <c r="BT143" s="21"/>
      <c r="BZ143" s="22"/>
      <c r="CB143" s="42">
        <f t="shared" ref="CB143:CB206" si="24">IF(CB142="SNO",0,CB142+1)</f>
        <v>128</v>
      </c>
      <c r="CC143" s="49"/>
      <c r="CD143" s="18">
        <f>IF(STGY4[[#This Row],[SNO]]=0,0,IF(STGY4[[#This Row],[SNO]]=1,CJ$8,IF(CL$10, IF(CP142&gt;=CM$8,0,IF(CP142=0,CJ$8,CO142)), CO142)))</f>
        <v>0</v>
      </c>
      <c r="CE143" s="18" t="str">
        <f>IF(MAIN_STGY[[#This Row],[RSLT]]="","", MAIN_STGY[[#This Row],[RSLT]])</f>
        <v/>
      </c>
      <c r="CF14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3" s="18">
        <f>IF(STGY4[[#This Row],[SNO]]=0,0,IF(CL$10, IF(CP142&gt;=CM$8, 0, STGY4[[#This Row],[INS]]+CH142), STGY4[[#This Row],[INS]]+CH142))</f>
        <v>100</v>
      </c>
      <c r="CI143" s="18">
        <f>IF(STGY4[[#This Row],[SNO]]=0,0,IF(CL$10, IF(CP142&gt;=CM$8, 0, CI142+STGY4[[#This Row],[RTN]]), CI142+STGY4[[#This Row],[RTN]]))</f>
        <v>0</v>
      </c>
      <c r="CJ143" s="18">
        <f>STGY4[[#This Row],[RTN-TL]]-STGY4[[#This Row],[INS-TL]]</f>
        <v>-100</v>
      </c>
      <c r="CK143" s="18">
        <f>IF(STGY4[[#This Row],[SNO]]=0,0,IF(CL$10, IF(STGY4[[#This Row],[INS]]=0, 0, CN142), CN142))</f>
        <v>0</v>
      </c>
      <c r="CL143" s="18">
        <f>STGY4[[#This Row],[INS]]</f>
        <v>0</v>
      </c>
      <c r="CM143" s="18">
        <f>IF(STGY4[[#This Row],[WrL]]="Loss", (STGY4[[#This Row],[INS]]*(1 + CP$8/100)), IF(STGY4[[#This Row],[WrL]]="Won", (0), 0))</f>
        <v>0</v>
      </c>
      <c r="CN143" s="18">
        <f>IF(STGY4[[#This Row],[WrL]]="Loss", (STGY4[[#This Row],[PAM]]+STGY4[[#This Row],[LOS-TEN]]), IF(STGY4[[#This Row],[WrL]]="Won", (STGY4[[#This Row],[INS]]), 0))</f>
        <v>0</v>
      </c>
      <c r="CO143" s="18">
        <f>STGY4[[#This Row],[PAPT]]/2</f>
        <v>0</v>
      </c>
      <c r="CP143" s="43">
        <f>IF(STGY4[[#This Row],[SNO]]=0,0,IF(CL$10, IF(STGY4[[#This Row],[INS-TL]]=0, 0, STGY4[[#This Row],[PFT]]/STGY4[[#This Row],[INS-TL]]%), STGY4[[#This Row],[PFT]]/STGY4[[#This Row],[INS-TL]]%))</f>
        <v>-100</v>
      </c>
      <c r="CS143" s="20"/>
      <c r="CT143" s="21"/>
      <c r="CZ143" s="22"/>
      <c r="DB143" s="42">
        <f t="shared" ref="DB143:DB206" si="25">IF(DB142="SNO",0,DB142+1)</f>
        <v>128</v>
      </c>
      <c r="DC143" s="49"/>
      <c r="DD143" s="18">
        <f>IF(STGY5[[#This Row],[SNO]]=0,0,IF(STGY5[[#This Row],[SNO]]=1,DJ$8,IF(DL$10, IF(DP142&gt;=DM$8,0,IF(DP142=0,DJ$8,DO142)), DO142)))</f>
        <v>0</v>
      </c>
      <c r="DE143" s="18" t="str">
        <f>IF(MAIN_STGY[[#This Row],[RSLT]]="","", MAIN_STGY[[#This Row],[RSLT]])</f>
        <v/>
      </c>
      <c r="DF14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3" s="18">
        <f>IF(STGY5[[#This Row],[SNO]]=0,0,IF(DL$10, IF(DP142&gt;=DM$8, 0, STGY5[[#This Row],[INS]]+DH142), STGY5[[#This Row],[INS]]+DH142))</f>
        <v>100</v>
      </c>
      <c r="DI143" s="18">
        <f>IF(STGY5[[#This Row],[SNO]]=0,0,IF(DL$10, IF(DP142&gt;=DM$8, 0, DI142+STGY5[[#This Row],[RTN]]), DI142+STGY5[[#This Row],[RTN]]))</f>
        <v>0</v>
      </c>
      <c r="DJ143" s="18">
        <f>STGY5[[#This Row],[RTN-TL]]-STGY5[[#This Row],[INS-TL]]</f>
        <v>-100</v>
      </c>
      <c r="DK143" s="18">
        <f>IF(STGY5[[#This Row],[SNO]]=0,0,IF(DL$10, IF(STGY5[[#This Row],[INS]]=0, 0, DN142), DN142))</f>
        <v>0</v>
      </c>
      <c r="DL143" s="18">
        <f>STGY5[[#This Row],[INS]]</f>
        <v>0</v>
      </c>
      <c r="DM143" s="18">
        <f>IF(STGY5[[#This Row],[WrL]]="Loss", (STGY5[[#This Row],[INS]]*(1 + DP$8/100)), IF(STGY5[[#This Row],[WrL]]="Won", (0), 0))</f>
        <v>0</v>
      </c>
      <c r="DN143" s="18">
        <f>IF(STGY5[[#This Row],[WrL]]="Loss", (STGY5[[#This Row],[PAM]]+STGY5[[#This Row],[LOS-TEN]]), IF(STGY5[[#This Row],[WrL]]="Won", (STGY5[[#This Row],[INS]]), 0))</f>
        <v>0</v>
      </c>
      <c r="DO143" s="18">
        <f>STGY5[[#This Row],[PAPT]]/2</f>
        <v>0</v>
      </c>
      <c r="DP143" s="43">
        <f>IF(STGY5[[#This Row],[SNO]]=0,0,IF(DL$10, IF(STGY5[[#This Row],[INS-TL]]=0, 0, STGY5[[#This Row],[PFT]]/STGY5[[#This Row],[INS-TL]]%), STGY5[[#This Row],[PFT]]/STGY5[[#This Row],[INS-TL]]%))</f>
        <v>-100</v>
      </c>
      <c r="DS143" s="20"/>
      <c r="DT143" s="21"/>
      <c r="DZ143" s="22"/>
      <c r="EB143" s="42">
        <f t="shared" ref="EB143:EB206" si="26">IF(EB142="SNO",0,EB142+1)</f>
        <v>128</v>
      </c>
      <c r="EC143" s="49"/>
      <c r="ED143" s="18">
        <f>IF(STGY6[[#This Row],[SNO]]=0,0,IF(STGY6[[#This Row],[SNO]]=1,EJ$8,IF(EL$10, IF(EP142&gt;=EM$8,0,IF(EP142=0,EJ$8,EO142)), EO142)))</f>
        <v>0</v>
      </c>
      <c r="EE143" s="18" t="str">
        <f>IF(MAIN_STGY[[#This Row],[RSLT]]="","", MAIN_STGY[[#This Row],[RSLT]])</f>
        <v/>
      </c>
      <c r="EF14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3" s="18">
        <f>IF(STGY6[[#This Row],[SNO]]=0,0,IF(EL$10, IF(EP142&gt;=EM$8, 0, STGY6[[#This Row],[INS]]+EH142), STGY6[[#This Row],[INS]]+EH142))</f>
        <v>100</v>
      </c>
      <c r="EI143" s="18">
        <f>IF(STGY6[[#This Row],[SNO]]=0,0,IF(EL$10, IF(EP142&gt;=EM$8, 0, EI142+STGY6[[#This Row],[RTN]]), EI142+STGY6[[#This Row],[RTN]]))</f>
        <v>0</v>
      </c>
      <c r="EJ143" s="18">
        <f>STGY6[[#This Row],[RTN-TL]]-STGY6[[#This Row],[INS-TL]]</f>
        <v>-100</v>
      </c>
      <c r="EK143" s="18">
        <f>IF(STGY6[[#This Row],[SNO]]=0,0,IF(EL$10, IF(STGY6[[#This Row],[INS]]=0, 0, EN142), EN142))</f>
        <v>0</v>
      </c>
      <c r="EL143" s="18">
        <f>STGY6[[#This Row],[INS]]</f>
        <v>0</v>
      </c>
      <c r="EM143" s="18">
        <f>IF(STGY6[[#This Row],[WrL]]="Loss", (STGY6[[#This Row],[INS]]*(1 + EP$8/100)), IF(STGY6[[#This Row],[WrL]]="Won", (0), 0))</f>
        <v>0</v>
      </c>
      <c r="EN143" s="18">
        <f>IF(STGY6[[#This Row],[WrL]]="Loss", (STGY6[[#This Row],[PAM]]+STGY6[[#This Row],[LOS-TEN]]), IF(STGY6[[#This Row],[WrL]]="Won", (STGY6[[#This Row],[INS]]), 0))</f>
        <v>0</v>
      </c>
      <c r="EO143" s="18">
        <f>STGY6[[#This Row],[PAPT]]/2</f>
        <v>0</v>
      </c>
      <c r="EP143" s="43">
        <f>IF(STGY6[[#This Row],[SNO]]=0,0,IF(EL$10, IF(STGY6[[#This Row],[INS-TL]]=0, 0, STGY6[[#This Row],[PFT]]/STGY6[[#This Row],[INS-TL]]%), STGY6[[#This Row],[PFT]]/STGY6[[#This Row],[INS-TL]]%))</f>
        <v>-100</v>
      </c>
      <c r="ES143" s="20"/>
      <c r="ET143" s="21"/>
      <c r="EZ143" s="22"/>
      <c r="FB143" s="42">
        <f t="shared" ref="FB143:FB206" si="27">IF(FB142="SNO",0,FB142+1)</f>
        <v>128</v>
      </c>
      <c r="FC143" s="49"/>
      <c r="FD143" s="18">
        <f>IF(STGY7[[#This Row],[SNO]]=0,0,IF(STGY7[[#This Row],[SNO]]=1,FJ$8,IF(FL$10, IF(FP142&gt;=FM$8,0,IF(FP142=0,FJ$8,FO142)), FO142)))</f>
        <v>0</v>
      </c>
      <c r="FE143" s="18" t="str">
        <f>IF(MAIN_STGY[[#This Row],[RSLT]]="","", MAIN_STGY[[#This Row],[RSLT]])</f>
        <v/>
      </c>
      <c r="FF14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3" s="18">
        <f>IF(STGY7[[#This Row],[SNO]]=0,0,IF(FL$10, IF(FP142&gt;=FM$8, 0, STGY7[[#This Row],[INS]]+FH142), STGY7[[#This Row],[INS]]+FH142))</f>
        <v>100</v>
      </c>
      <c r="FI143" s="18">
        <f>IF(STGY7[[#This Row],[SNO]]=0,0,IF(FL$10, IF(FP142&gt;=FM$8, 0, FI142+STGY7[[#This Row],[RTN]]), FI142+STGY7[[#This Row],[RTN]]))</f>
        <v>0</v>
      </c>
      <c r="FJ143" s="18">
        <f>STGY7[[#This Row],[RTN-TL]]-STGY7[[#This Row],[INS-TL]]</f>
        <v>-100</v>
      </c>
      <c r="FK143" s="18">
        <f>IF(STGY7[[#This Row],[SNO]]=0,0,IF(FL$10, IF(STGY7[[#This Row],[INS]]=0, 0, FN142), FN142))</f>
        <v>0</v>
      </c>
      <c r="FL143" s="18">
        <f>STGY7[[#This Row],[INS]]</f>
        <v>0</v>
      </c>
      <c r="FM143" s="18">
        <f>IF(STGY7[[#This Row],[WrL]]="Loss", (STGY7[[#This Row],[INS]]*(1 + FP$8/100)), IF(STGY7[[#This Row],[WrL]]="Won", (0), 0))</f>
        <v>0</v>
      </c>
      <c r="FN143" s="18">
        <f>IF(STGY7[[#This Row],[WrL]]="Loss", (STGY7[[#This Row],[PAM]]+STGY7[[#This Row],[LOS-TEN]]), IF(STGY7[[#This Row],[WrL]]="Won", (STGY7[[#This Row],[INS]]), 0))</f>
        <v>0</v>
      </c>
      <c r="FO143" s="18">
        <f>STGY7[[#This Row],[PAPT]]/2</f>
        <v>0</v>
      </c>
      <c r="FP143" s="43">
        <f>IF(STGY7[[#This Row],[SNO]]=0,0,IF(FL$10, IF(STGY7[[#This Row],[INS-TL]]=0, 0, STGY7[[#This Row],[PFT]]/STGY7[[#This Row],[INS-TL]]%), STGY7[[#This Row],[PFT]]/STGY7[[#This Row],[INS-TL]]%))</f>
        <v>-100</v>
      </c>
      <c r="FS143" s="20"/>
      <c r="FT143" s="21"/>
      <c r="FZ143" s="22"/>
      <c r="GB143" s="42">
        <f t="shared" ref="GB143:GB206" si="28">IF(GB142="SNO",0,GB142+1)</f>
        <v>128</v>
      </c>
      <c r="GC143" s="49"/>
      <c r="GD143" s="18">
        <f>IF(STGY8[[#This Row],[SNO]]=0,0,IF(STGY8[[#This Row],[SNO]]=1,GJ$8,IF(GL$10, IF(GP142&gt;=GM$8,0,IF(GP142=0,GJ$8,GO142)), GO142)))</f>
        <v>0</v>
      </c>
      <c r="GE143" s="18" t="str">
        <f>IF(MAIN_STGY[[#This Row],[RSLT]]="","", MAIN_STGY[[#This Row],[RSLT]])</f>
        <v/>
      </c>
      <c r="GF14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3" s="18">
        <f>IF(STGY8[[#This Row],[SNO]]=0,0,IF(GL$10, IF(GP142&gt;=GM$8, 0, STGY8[[#This Row],[INS]]+GH142), STGY8[[#This Row],[INS]]+GH142))</f>
        <v>100</v>
      </c>
      <c r="GI143" s="18">
        <f>IF(STGY8[[#This Row],[SNO]]=0,0,IF(GL$10, IF(GP142&gt;=GM$8, 0, GI142+STGY8[[#This Row],[RTN]]), GI142+STGY8[[#This Row],[RTN]]))</f>
        <v>0</v>
      </c>
      <c r="GJ143" s="18">
        <f>STGY8[[#This Row],[RTN-TL]]-STGY8[[#This Row],[INS-TL]]</f>
        <v>-100</v>
      </c>
      <c r="GK143" s="18">
        <f>IF(STGY8[[#This Row],[SNO]]=0,0,IF(GL$10, IF(STGY8[[#This Row],[INS]]=0, 0, GN142), GN142))</f>
        <v>0</v>
      </c>
      <c r="GL143" s="18">
        <f>STGY8[[#This Row],[INS]]</f>
        <v>0</v>
      </c>
      <c r="GM143" s="18">
        <f>IF(STGY8[[#This Row],[WrL]]="Loss", (STGY8[[#This Row],[INS]]*(1 + GP$8/100)), IF(STGY8[[#This Row],[WrL]]="Won", (0), 0))</f>
        <v>0</v>
      </c>
      <c r="GN143" s="18">
        <f>IF(STGY8[[#This Row],[WrL]]="Loss", (STGY8[[#This Row],[PAM]]+STGY8[[#This Row],[LOS-TEN]]), IF(STGY8[[#This Row],[WrL]]="Won", (STGY8[[#This Row],[INS]]), 0))</f>
        <v>0</v>
      </c>
      <c r="GO143" s="18">
        <f>STGY8[[#This Row],[PAPT]]/2</f>
        <v>0</v>
      </c>
      <c r="GP143" s="43">
        <f>IF(STGY8[[#This Row],[SNO]]=0,0,IF(GL$10, IF(STGY8[[#This Row],[INS-TL]]=0, 0, STGY8[[#This Row],[PFT]]/STGY8[[#This Row],[INS-TL]]%), STGY8[[#This Row],[PFT]]/STGY8[[#This Row],[INS-TL]]%))</f>
        <v>-100</v>
      </c>
      <c r="GS143" s="20"/>
      <c r="GT143" s="21"/>
      <c r="GZ143" s="22"/>
      <c r="HB143" s="42">
        <f t="shared" ref="HB143:HB206" si="29">IF(HB142="SNO",0,HB142+1)</f>
        <v>128</v>
      </c>
      <c r="HC143" s="49"/>
      <c r="HD143" s="18">
        <f>IF(STGY9[[#This Row],[SNO]]=0,0,IF(STGY9[[#This Row],[SNO]]=1,HJ$8,IF(HL$10, IF(HP142&gt;=HM$8,0,IF(HP142=0,HJ$8,HO142)), HO142)))</f>
        <v>0</v>
      </c>
      <c r="HE143" s="18" t="str">
        <f>IF(MAIN_STGY[[#This Row],[RSLT]]="","", MAIN_STGY[[#This Row],[RSLT]])</f>
        <v/>
      </c>
      <c r="HF14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3" s="18">
        <f>IF(STGY9[[#This Row],[SNO]]=0,0,IF(HL$10, IF(HP142&gt;=HM$8, 0, STGY9[[#This Row],[INS]]+HH142), STGY9[[#This Row],[INS]]+HH142))</f>
        <v>100</v>
      </c>
      <c r="HI143" s="18">
        <f>IF(STGY9[[#This Row],[SNO]]=0,0,IF(HL$10, IF(HP142&gt;=HM$8, 0, HI142+STGY9[[#This Row],[RTN]]), HI142+STGY9[[#This Row],[RTN]]))</f>
        <v>0</v>
      </c>
      <c r="HJ143" s="18">
        <f>STGY9[[#This Row],[RTN-TL]]-STGY9[[#This Row],[INS-TL]]</f>
        <v>-100</v>
      </c>
      <c r="HK143" s="18">
        <f>IF(STGY9[[#This Row],[SNO]]=0,0,IF(HL$10, IF(STGY9[[#This Row],[INS]]=0, 0, HN142), HN142))</f>
        <v>0</v>
      </c>
      <c r="HL143" s="18">
        <f>STGY9[[#This Row],[INS]]</f>
        <v>0</v>
      </c>
      <c r="HM143" s="18">
        <f>IF(STGY9[[#This Row],[WrL]]="Loss", (STGY9[[#This Row],[INS]]*(1 + HP$8/100)), IF(STGY9[[#This Row],[WrL]]="Won", (0), 0))</f>
        <v>0</v>
      </c>
      <c r="HN143" s="18">
        <f>IF(STGY9[[#This Row],[WrL]]="Loss", (STGY9[[#This Row],[PAM]]+STGY9[[#This Row],[LOS-TEN]]), IF(STGY9[[#This Row],[WrL]]="Won", (STGY9[[#This Row],[INS]]), 0))</f>
        <v>0</v>
      </c>
      <c r="HO143" s="18">
        <f>STGY9[[#This Row],[PAPT]]/2</f>
        <v>0</v>
      </c>
      <c r="HP143" s="43">
        <f>IF(STGY9[[#This Row],[SNO]]=0,0,IF(HL$10, IF(STGY9[[#This Row],[INS-TL]]=0, 0, STGY9[[#This Row],[PFT]]/STGY9[[#This Row],[INS-TL]]%), STGY9[[#This Row],[PFT]]/STGY9[[#This Row],[INS-TL]]%))</f>
        <v>-100</v>
      </c>
      <c r="HS143" s="20"/>
      <c r="HT143" s="21"/>
      <c r="HZ143" s="22"/>
      <c r="IB143" s="42">
        <f t="shared" ref="IB143:IB206" si="30">IF(IB142="SNO",0,IB142+1)</f>
        <v>128</v>
      </c>
      <c r="IC143" s="49"/>
      <c r="ID143" s="18">
        <f>IF(STGY10[[#This Row],[SNO]]=0,0,IF(STGY10[[#This Row],[SNO]]=1,IJ$8,IF(IL$10, IF(IP142&gt;=IM$8,0,IF(IP142=0,IJ$8,IO142)), IO142)))</f>
        <v>0</v>
      </c>
      <c r="IE143" s="18" t="str">
        <f>IF(MAIN_STGY[[#This Row],[RSLT]]="","", MAIN_STGY[[#This Row],[RSLT]])</f>
        <v/>
      </c>
      <c r="IF14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3" s="18">
        <f>IF(STGY10[[#This Row],[SNO]]=0,0,IF(IL$10, IF(IP142&gt;=IM$8, 0, STGY10[[#This Row],[INS]]+IH142), STGY10[[#This Row],[INS]]+IH142))</f>
        <v>100</v>
      </c>
      <c r="II143" s="18">
        <f>IF(STGY10[[#This Row],[SNO]]=0,0,IF(IL$10, IF(IP142&gt;=IM$8, 0, II142+STGY10[[#This Row],[RTN]]), II142+STGY10[[#This Row],[RTN]]))</f>
        <v>0</v>
      </c>
      <c r="IJ143" s="18">
        <f>STGY10[[#This Row],[RTN-TL]]-STGY10[[#This Row],[INS-TL]]</f>
        <v>-100</v>
      </c>
      <c r="IK143" s="18">
        <f>IF(STGY10[[#This Row],[SNO]]=0,0,IF(IL$10, IF(STGY10[[#This Row],[INS]]=0, 0, IN142), IN142))</f>
        <v>0</v>
      </c>
      <c r="IL143" s="18">
        <f>STGY10[[#This Row],[INS]]</f>
        <v>0</v>
      </c>
      <c r="IM143" s="18">
        <f>IF(STGY10[[#This Row],[WrL]]="Loss", (STGY10[[#This Row],[INS]]*(1 + IP$8/100)), IF(STGY10[[#This Row],[WrL]]="Won", (0), 0))</f>
        <v>0</v>
      </c>
      <c r="IN143" s="18">
        <f>IF(STGY10[[#This Row],[WrL]]="Loss", (STGY10[[#This Row],[PAM]]+STGY10[[#This Row],[LOS-TEN]]), IF(STGY10[[#This Row],[WrL]]="Won", (STGY10[[#This Row],[INS]]), 0))</f>
        <v>0</v>
      </c>
      <c r="IO143" s="18">
        <f>STGY10[[#This Row],[PAPT]]/2</f>
        <v>0</v>
      </c>
      <c r="IP143" s="43">
        <f>IF(STGY10[[#This Row],[SNO]]=0,0,IF(IL$10, IF(STGY10[[#This Row],[INS-TL]]=0, 0, STGY10[[#This Row],[PFT]]/STGY10[[#This Row],[INS-TL]]%), STGY10[[#This Row],[PFT]]/STGY10[[#This Row],[INS-TL]]%))</f>
        <v>-100</v>
      </c>
      <c r="IS143" s="20"/>
      <c r="IT143" s="21"/>
      <c r="IZ143" s="22"/>
    </row>
    <row r="144" spans="2:260" x14ac:dyDescent="0.3">
      <c r="B144" s="89">
        <f t="shared" si="21"/>
        <v>129</v>
      </c>
      <c r="C144" s="49"/>
      <c r="D144" s="18">
        <f>IF(MAIN_STGY[[#This Row],[SNO]]=0,0,IF(MAIN_STGY[[#This Row],[SNO]]=1,J$8,IF(L$10, IF(P143&gt;=M$8,0,IF(P143=0,J$8,O143)), O143)))</f>
        <v>0</v>
      </c>
      <c r="E144" s="12"/>
      <c r="F14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4" s="18">
        <f>IF(MAIN_STGY[[#This Row],[SNO]]=0,0,IF(L$10, IF(P143&gt;=M$8, 0, MAIN_STGY[[#This Row],[INS]]+H143), MAIN_STGY[[#This Row],[INS]]+H143))</f>
        <v>100</v>
      </c>
      <c r="I144" s="18">
        <f>IF(MAIN_STGY[[#This Row],[SNO]]=0,0,IF(L$10, IF(P143&gt;=M$8, 0, I143+MAIN_STGY[[#This Row],[RTN]]), I143+MAIN_STGY[[#This Row],[RTN]]))</f>
        <v>0</v>
      </c>
      <c r="J144" s="18">
        <f>MAIN_STGY[[#This Row],[RTN-TL]]-MAIN_STGY[[#This Row],[INS-TL]]</f>
        <v>-100</v>
      </c>
      <c r="K144" s="18">
        <f>IF(MAIN_STGY[[#This Row],[SNO]]=0,0,IF(L$10, IF(MAIN_STGY[[#This Row],[INS]]=0, 0, N143), N143))</f>
        <v>0</v>
      </c>
      <c r="L144" s="18">
        <f>MAIN_STGY[[#This Row],[INS]]</f>
        <v>0</v>
      </c>
      <c r="M144" s="18">
        <f>IF(MAIN_STGY[[#This Row],[WrL]]="Loss", (MAIN_STGY[[#This Row],[INS]]*(1 + P$8/100)), IF(MAIN_STGY[[#This Row],[WrL]]="Won", (0), 0))</f>
        <v>0</v>
      </c>
      <c r="N144" s="18">
        <f>IF(MAIN_STGY[[#This Row],[WrL]]="Loss", (MAIN_STGY[[#This Row],[PAM]]+MAIN_STGY[[#This Row],[LOS-TEN]]), IF(MAIN_STGY[[#This Row],[WrL]]="Won", (MAIN_STGY[[#This Row],[INS]]), 0))</f>
        <v>0</v>
      </c>
      <c r="O144" s="18">
        <f>MAIN_STGY[[#This Row],[PAPT]]/2</f>
        <v>0</v>
      </c>
      <c r="P14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44" s="22"/>
      <c r="AB144" s="42">
        <f t="shared" si="22"/>
        <v>129</v>
      </c>
      <c r="AC144" s="49"/>
      <c r="AD144" s="18">
        <f>IF(STGY2[[#This Row],[SNO]]=0,0,IF(STGY2[[#This Row],[SNO]]=1,AJ$8,IF(AL$10, IF(AP143&gt;=AM$8,0,IF(AP143=0,AJ$8,AO143)), AO143)))</f>
        <v>0</v>
      </c>
      <c r="AE144" s="18" t="str">
        <f>IF(MAIN_STGY[[#This Row],[RSLT]]="","", MAIN_STGY[[#This Row],[RSLT]])</f>
        <v/>
      </c>
      <c r="AF14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4" s="18">
        <f>IF(STGY2[[#This Row],[SNO]]=0,0,IF(AL$10, IF(AP143&gt;=AM$8, 0, STGY2[[#This Row],[INS]]+AH143), STGY2[[#This Row],[INS]]+AH143))</f>
        <v>100</v>
      </c>
      <c r="AI144" s="18">
        <f>IF(STGY2[[#This Row],[SNO]]=0,0,IF(AL$10, IF(AP143&gt;=AM$8, 0, AI143+STGY2[[#This Row],[RTN]]), AI143+STGY2[[#This Row],[RTN]]))</f>
        <v>0</v>
      </c>
      <c r="AJ144" s="18">
        <f>STGY2[[#This Row],[RTN-TL]]-STGY2[[#This Row],[INS-TL]]</f>
        <v>-100</v>
      </c>
      <c r="AK144" s="18">
        <f>IF(STGY2[[#This Row],[SNO]]=0,0,IF(AL$10, IF(STGY2[[#This Row],[INS]]=0, 0, AN143), AN143))</f>
        <v>0</v>
      </c>
      <c r="AL144" s="18">
        <f>STGY2[[#This Row],[INS]]</f>
        <v>0</v>
      </c>
      <c r="AM144" s="18">
        <f>IF(STGY2[[#This Row],[WrL]]="Loss", (STGY2[[#This Row],[INS]]*(1 + AP$8/100)), IF(STGY2[[#This Row],[WrL]]="Won", (0), 0))</f>
        <v>0</v>
      </c>
      <c r="AN144" s="18">
        <f>IF(STGY2[[#This Row],[WrL]]="Loss", (STGY2[[#This Row],[PAM]]+STGY2[[#This Row],[LOS-TEN]]), IF(STGY2[[#This Row],[WrL]]="Won", (STGY2[[#This Row],[INS]]), 0))</f>
        <v>0</v>
      </c>
      <c r="AO144" s="18">
        <f>STGY2[[#This Row],[PAPT]]/2</f>
        <v>0</v>
      </c>
      <c r="AP144" s="43">
        <f>IF(STGY2[[#This Row],[SNO]]=0,0,IF(AL$10, IF(STGY2[[#This Row],[INS-TL]]=0, 0, STGY2[[#This Row],[PFT]]/STGY2[[#This Row],[INS-TL]]%), STGY2[[#This Row],[PFT]]/STGY2[[#This Row],[INS-TL]]%))</f>
        <v>-100</v>
      </c>
      <c r="AS144" s="20"/>
      <c r="AT144" s="21"/>
      <c r="AZ144" s="22"/>
      <c r="BB144" s="42">
        <f t="shared" si="23"/>
        <v>129</v>
      </c>
      <c r="BC144" s="49"/>
      <c r="BD144" s="18">
        <f>IF(STGY3[[#This Row],[SNO]]=0,0,IF(STGY3[[#This Row],[SNO]]=1,BJ$8,IF(BL$10, IF(BP143&gt;=BM$8,0,IF(BP143=0,BJ$8,BO143)), BO143)))</f>
        <v>0</v>
      </c>
      <c r="BE144" s="18" t="str">
        <f>IF(MAIN_STGY[[#This Row],[RSLT]]="","", MAIN_STGY[[#This Row],[RSLT]])</f>
        <v/>
      </c>
      <c r="BF14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4" s="18">
        <f>IF(STGY3[[#This Row],[SNO]]=0,0,IF(BL$10, IF(BP143&gt;=BM$8, 0, STGY3[[#This Row],[INS]]+BH143), STGY3[[#This Row],[INS]]+BH143))</f>
        <v>100</v>
      </c>
      <c r="BI144" s="18">
        <f>IF(STGY3[[#This Row],[SNO]]=0,0,IF(BL$10, IF(BP143&gt;=BM$8, 0, BI143+STGY3[[#This Row],[RTN]]), BI143+STGY3[[#This Row],[RTN]]))</f>
        <v>0</v>
      </c>
      <c r="BJ144" s="18">
        <f>STGY3[[#This Row],[RTN-TL]]-STGY3[[#This Row],[INS-TL]]</f>
        <v>-100</v>
      </c>
      <c r="BK144" s="18">
        <f>IF(STGY3[[#This Row],[SNO]]=0,0,IF(BL$10, IF(STGY3[[#This Row],[INS]]=0, 0, BN143), BN143))</f>
        <v>0</v>
      </c>
      <c r="BL144" s="18">
        <f>STGY3[[#This Row],[INS]]</f>
        <v>0</v>
      </c>
      <c r="BM144" s="18">
        <f>IF(STGY3[[#This Row],[WrL]]="Loss", (STGY3[[#This Row],[INS]]*(1 + BP$8/100)), IF(STGY3[[#This Row],[WrL]]="Won", (0), 0))</f>
        <v>0</v>
      </c>
      <c r="BN144" s="18">
        <f>IF(STGY3[[#This Row],[WrL]]="Loss", (STGY3[[#This Row],[PAM]]+STGY3[[#This Row],[LOS-TEN]]), IF(STGY3[[#This Row],[WrL]]="Won", (STGY3[[#This Row],[INS]]), 0))</f>
        <v>0</v>
      </c>
      <c r="BO144" s="18">
        <f>STGY3[[#This Row],[PAPT]]/2</f>
        <v>0</v>
      </c>
      <c r="BP144" s="43">
        <f>IF(STGY3[[#This Row],[SNO]]=0,0,IF(BL$10, IF(STGY3[[#This Row],[INS-TL]]=0, 0, STGY3[[#This Row],[PFT]]/STGY3[[#This Row],[INS-TL]]%), STGY3[[#This Row],[PFT]]/STGY3[[#This Row],[INS-TL]]%))</f>
        <v>-100</v>
      </c>
      <c r="BS144" s="20"/>
      <c r="BT144" s="21"/>
      <c r="BZ144" s="22"/>
      <c r="CB144" s="42">
        <f t="shared" si="24"/>
        <v>129</v>
      </c>
      <c r="CC144" s="49"/>
      <c r="CD144" s="18">
        <f>IF(STGY4[[#This Row],[SNO]]=0,0,IF(STGY4[[#This Row],[SNO]]=1,CJ$8,IF(CL$10, IF(CP143&gt;=CM$8,0,IF(CP143=0,CJ$8,CO143)), CO143)))</f>
        <v>0</v>
      </c>
      <c r="CE144" s="18" t="str">
        <f>IF(MAIN_STGY[[#This Row],[RSLT]]="","", MAIN_STGY[[#This Row],[RSLT]])</f>
        <v/>
      </c>
      <c r="CF14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4" s="18">
        <f>IF(STGY4[[#This Row],[SNO]]=0,0,IF(CL$10, IF(CP143&gt;=CM$8, 0, STGY4[[#This Row],[INS]]+CH143), STGY4[[#This Row],[INS]]+CH143))</f>
        <v>100</v>
      </c>
      <c r="CI144" s="18">
        <f>IF(STGY4[[#This Row],[SNO]]=0,0,IF(CL$10, IF(CP143&gt;=CM$8, 0, CI143+STGY4[[#This Row],[RTN]]), CI143+STGY4[[#This Row],[RTN]]))</f>
        <v>0</v>
      </c>
      <c r="CJ144" s="18">
        <f>STGY4[[#This Row],[RTN-TL]]-STGY4[[#This Row],[INS-TL]]</f>
        <v>-100</v>
      </c>
      <c r="CK144" s="18">
        <f>IF(STGY4[[#This Row],[SNO]]=0,0,IF(CL$10, IF(STGY4[[#This Row],[INS]]=0, 0, CN143), CN143))</f>
        <v>0</v>
      </c>
      <c r="CL144" s="18">
        <f>STGY4[[#This Row],[INS]]</f>
        <v>0</v>
      </c>
      <c r="CM144" s="18">
        <f>IF(STGY4[[#This Row],[WrL]]="Loss", (STGY4[[#This Row],[INS]]*(1 + CP$8/100)), IF(STGY4[[#This Row],[WrL]]="Won", (0), 0))</f>
        <v>0</v>
      </c>
      <c r="CN144" s="18">
        <f>IF(STGY4[[#This Row],[WrL]]="Loss", (STGY4[[#This Row],[PAM]]+STGY4[[#This Row],[LOS-TEN]]), IF(STGY4[[#This Row],[WrL]]="Won", (STGY4[[#This Row],[INS]]), 0))</f>
        <v>0</v>
      </c>
      <c r="CO144" s="18">
        <f>STGY4[[#This Row],[PAPT]]/2</f>
        <v>0</v>
      </c>
      <c r="CP144" s="43">
        <f>IF(STGY4[[#This Row],[SNO]]=0,0,IF(CL$10, IF(STGY4[[#This Row],[INS-TL]]=0, 0, STGY4[[#This Row],[PFT]]/STGY4[[#This Row],[INS-TL]]%), STGY4[[#This Row],[PFT]]/STGY4[[#This Row],[INS-TL]]%))</f>
        <v>-100</v>
      </c>
      <c r="CS144" s="20"/>
      <c r="CT144" s="21"/>
      <c r="CZ144" s="22"/>
      <c r="DB144" s="42">
        <f t="shared" si="25"/>
        <v>129</v>
      </c>
      <c r="DC144" s="49"/>
      <c r="DD144" s="18">
        <f>IF(STGY5[[#This Row],[SNO]]=0,0,IF(STGY5[[#This Row],[SNO]]=1,DJ$8,IF(DL$10, IF(DP143&gt;=DM$8,0,IF(DP143=0,DJ$8,DO143)), DO143)))</f>
        <v>0</v>
      </c>
      <c r="DE144" s="18" t="str">
        <f>IF(MAIN_STGY[[#This Row],[RSLT]]="","", MAIN_STGY[[#This Row],[RSLT]])</f>
        <v/>
      </c>
      <c r="DF14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4" s="18">
        <f>IF(STGY5[[#This Row],[SNO]]=0,0,IF(DL$10, IF(DP143&gt;=DM$8, 0, STGY5[[#This Row],[INS]]+DH143), STGY5[[#This Row],[INS]]+DH143))</f>
        <v>100</v>
      </c>
      <c r="DI144" s="18">
        <f>IF(STGY5[[#This Row],[SNO]]=0,0,IF(DL$10, IF(DP143&gt;=DM$8, 0, DI143+STGY5[[#This Row],[RTN]]), DI143+STGY5[[#This Row],[RTN]]))</f>
        <v>0</v>
      </c>
      <c r="DJ144" s="18">
        <f>STGY5[[#This Row],[RTN-TL]]-STGY5[[#This Row],[INS-TL]]</f>
        <v>-100</v>
      </c>
      <c r="DK144" s="18">
        <f>IF(STGY5[[#This Row],[SNO]]=0,0,IF(DL$10, IF(STGY5[[#This Row],[INS]]=0, 0, DN143), DN143))</f>
        <v>0</v>
      </c>
      <c r="DL144" s="18">
        <f>STGY5[[#This Row],[INS]]</f>
        <v>0</v>
      </c>
      <c r="DM144" s="18">
        <f>IF(STGY5[[#This Row],[WrL]]="Loss", (STGY5[[#This Row],[INS]]*(1 + DP$8/100)), IF(STGY5[[#This Row],[WrL]]="Won", (0), 0))</f>
        <v>0</v>
      </c>
      <c r="DN144" s="18">
        <f>IF(STGY5[[#This Row],[WrL]]="Loss", (STGY5[[#This Row],[PAM]]+STGY5[[#This Row],[LOS-TEN]]), IF(STGY5[[#This Row],[WrL]]="Won", (STGY5[[#This Row],[INS]]), 0))</f>
        <v>0</v>
      </c>
      <c r="DO144" s="18">
        <f>STGY5[[#This Row],[PAPT]]/2</f>
        <v>0</v>
      </c>
      <c r="DP144" s="43">
        <f>IF(STGY5[[#This Row],[SNO]]=0,0,IF(DL$10, IF(STGY5[[#This Row],[INS-TL]]=0, 0, STGY5[[#This Row],[PFT]]/STGY5[[#This Row],[INS-TL]]%), STGY5[[#This Row],[PFT]]/STGY5[[#This Row],[INS-TL]]%))</f>
        <v>-100</v>
      </c>
      <c r="DS144" s="20"/>
      <c r="DT144" s="21"/>
      <c r="DZ144" s="22"/>
      <c r="EB144" s="42">
        <f t="shared" si="26"/>
        <v>129</v>
      </c>
      <c r="EC144" s="49"/>
      <c r="ED144" s="18">
        <f>IF(STGY6[[#This Row],[SNO]]=0,0,IF(STGY6[[#This Row],[SNO]]=1,EJ$8,IF(EL$10, IF(EP143&gt;=EM$8,0,IF(EP143=0,EJ$8,EO143)), EO143)))</f>
        <v>0</v>
      </c>
      <c r="EE144" s="18" t="str">
        <f>IF(MAIN_STGY[[#This Row],[RSLT]]="","", MAIN_STGY[[#This Row],[RSLT]])</f>
        <v/>
      </c>
      <c r="EF14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4" s="18">
        <f>IF(STGY6[[#This Row],[SNO]]=0,0,IF(EL$10, IF(EP143&gt;=EM$8, 0, STGY6[[#This Row],[INS]]+EH143), STGY6[[#This Row],[INS]]+EH143))</f>
        <v>100</v>
      </c>
      <c r="EI144" s="18">
        <f>IF(STGY6[[#This Row],[SNO]]=0,0,IF(EL$10, IF(EP143&gt;=EM$8, 0, EI143+STGY6[[#This Row],[RTN]]), EI143+STGY6[[#This Row],[RTN]]))</f>
        <v>0</v>
      </c>
      <c r="EJ144" s="18">
        <f>STGY6[[#This Row],[RTN-TL]]-STGY6[[#This Row],[INS-TL]]</f>
        <v>-100</v>
      </c>
      <c r="EK144" s="18">
        <f>IF(STGY6[[#This Row],[SNO]]=0,0,IF(EL$10, IF(STGY6[[#This Row],[INS]]=0, 0, EN143), EN143))</f>
        <v>0</v>
      </c>
      <c r="EL144" s="18">
        <f>STGY6[[#This Row],[INS]]</f>
        <v>0</v>
      </c>
      <c r="EM144" s="18">
        <f>IF(STGY6[[#This Row],[WrL]]="Loss", (STGY6[[#This Row],[INS]]*(1 + EP$8/100)), IF(STGY6[[#This Row],[WrL]]="Won", (0), 0))</f>
        <v>0</v>
      </c>
      <c r="EN144" s="18">
        <f>IF(STGY6[[#This Row],[WrL]]="Loss", (STGY6[[#This Row],[PAM]]+STGY6[[#This Row],[LOS-TEN]]), IF(STGY6[[#This Row],[WrL]]="Won", (STGY6[[#This Row],[INS]]), 0))</f>
        <v>0</v>
      </c>
      <c r="EO144" s="18">
        <f>STGY6[[#This Row],[PAPT]]/2</f>
        <v>0</v>
      </c>
      <c r="EP144" s="43">
        <f>IF(STGY6[[#This Row],[SNO]]=0,0,IF(EL$10, IF(STGY6[[#This Row],[INS-TL]]=0, 0, STGY6[[#This Row],[PFT]]/STGY6[[#This Row],[INS-TL]]%), STGY6[[#This Row],[PFT]]/STGY6[[#This Row],[INS-TL]]%))</f>
        <v>-100</v>
      </c>
      <c r="ES144" s="20"/>
      <c r="ET144" s="21"/>
      <c r="EZ144" s="22"/>
      <c r="FB144" s="42">
        <f t="shared" si="27"/>
        <v>129</v>
      </c>
      <c r="FC144" s="49"/>
      <c r="FD144" s="18">
        <f>IF(STGY7[[#This Row],[SNO]]=0,0,IF(STGY7[[#This Row],[SNO]]=1,FJ$8,IF(FL$10, IF(FP143&gt;=FM$8,0,IF(FP143=0,FJ$8,FO143)), FO143)))</f>
        <v>0</v>
      </c>
      <c r="FE144" s="18" t="str">
        <f>IF(MAIN_STGY[[#This Row],[RSLT]]="","", MAIN_STGY[[#This Row],[RSLT]])</f>
        <v/>
      </c>
      <c r="FF14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4" s="18">
        <f>IF(STGY7[[#This Row],[SNO]]=0,0,IF(FL$10, IF(FP143&gt;=FM$8, 0, STGY7[[#This Row],[INS]]+FH143), STGY7[[#This Row],[INS]]+FH143))</f>
        <v>100</v>
      </c>
      <c r="FI144" s="18">
        <f>IF(STGY7[[#This Row],[SNO]]=0,0,IF(FL$10, IF(FP143&gt;=FM$8, 0, FI143+STGY7[[#This Row],[RTN]]), FI143+STGY7[[#This Row],[RTN]]))</f>
        <v>0</v>
      </c>
      <c r="FJ144" s="18">
        <f>STGY7[[#This Row],[RTN-TL]]-STGY7[[#This Row],[INS-TL]]</f>
        <v>-100</v>
      </c>
      <c r="FK144" s="18">
        <f>IF(STGY7[[#This Row],[SNO]]=0,0,IF(FL$10, IF(STGY7[[#This Row],[INS]]=0, 0, FN143), FN143))</f>
        <v>0</v>
      </c>
      <c r="FL144" s="18">
        <f>STGY7[[#This Row],[INS]]</f>
        <v>0</v>
      </c>
      <c r="FM144" s="18">
        <f>IF(STGY7[[#This Row],[WrL]]="Loss", (STGY7[[#This Row],[INS]]*(1 + FP$8/100)), IF(STGY7[[#This Row],[WrL]]="Won", (0), 0))</f>
        <v>0</v>
      </c>
      <c r="FN144" s="18">
        <f>IF(STGY7[[#This Row],[WrL]]="Loss", (STGY7[[#This Row],[PAM]]+STGY7[[#This Row],[LOS-TEN]]), IF(STGY7[[#This Row],[WrL]]="Won", (STGY7[[#This Row],[INS]]), 0))</f>
        <v>0</v>
      </c>
      <c r="FO144" s="18">
        <f>STGY7[[#This Row],[PAPT]]/2</f>
        <v>0</v>
      </c>
      <c r="FP144" s="43">
        <f>IF(STGY7[[#This Row],[SNO]]=0,0,IF(FL$10, IF(STGY7[[#This Row],[INS-TL]]=0, 0, STGY7[[#This Row],[PFT]]/STGY7[[#This Row],[INS-TL]]%), STGY7[[#This Row],[PFT]]/STGY7[[#This Row],[INS-TL]]%))</f>
        <v>-100</v>
      </c>
      <c r="FS144" s="20"/>
      <c r="FT144" s="21"/>
      <c r="FZ144" s="22"/>
      <c r="GB144" s="42">
        <f t="shared" si="28"/>
        <v>129</v>
      </c>
      <c r="GC144" s="49"/>
      <c r="GD144" s="18">
        <f>IF(STGY8[[#This Row],[SNO]]=0,0,IF(STGY8[[#This Row],[SNO]]=1,GJ$8,IF(GL$10, IF(GP143&gt;=GM$8,0,IF(GP143=0,GJ$8,GO143)), GO143)))</f>
        <v>0</v>
      </c>
      <c r="GE144" s="18" t="str">
        <f>IF(MAIN_STGY[[#This Row],[RSLT]]="","", MAIN_STGY[[#This Row],[RSLT]])</f>
        <v/>
      </c>
      <c r="GF14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4" s="18">
        <f>IF(STGY8[[#This Row],[SNO]]=0,0,IF(GL$10, IF(GP143&gt;=GM$8, 0, STGY8[[#This Row],[INS]]+GH143), STGY8[[#This Row],[INS]]+GH143))</f>
        <v>100</v>
      </c>
      <c r="GI144" s="18">
        <f>IF(STGY8[[#This Row],[SNO]]=0,0,IF(GL$10, IF(GP143&gt;=GM$8, 0, GI143+STGY8[[#This Row],[RTN]]), GI143+STGY8[[#This Row],[RTN]]))</f>
        <v>0</v>
      </c>
      <c r="GJ144" s="18">
        <f>STGY8[[#This Row],[RTN-TL]]-STGY8[[#This Row],[INS-TL]]</f>
        <v>-100</v>
      </c>
      <c r="GK144" s="18">
        <f>IF(STGY8[[#This Row],[SNO]]=0,0,IF(GL$10, IF(STGY8[[#This Row],[INS]]=0, 0, GN143), GN143))</f>
        <v>0</v>
      </c>
      <c r="GL144" s="18">
        <f>STGY8[[#This Row],[INS]]</f>
        <v>0</v>
      </c>
      <c r="GM144" s="18">
        <f>IF(STGY8[[#This Row],[WrL]]="Loss", (STGY8[[#This Row],[INS]]*(1 + GP$8/100)), IF(STGY8[[#This Row],[WrL]]="Won", (0), 0))</f>
        <v>0</v>
      </c>
      <c r="GN144" s="18">
        <f>IF(STGY8[[#This Row],[WrL]]="Loss", (STGY8[[#This Row],[PAM]]+STGY8[[#This Row],[LOS-TEN]]), IF(STGY8[[#This Row],[WrL]]="Won", (STGY8[[#This Row],[INS]]), 0))</f>
        <v>0</v>
      </c>
      <c r="GO144" s="18">
        <f>STGY8[[#This Row],[PAPT]]/2</f>
        <v>0</v>
      </c>
      <c r="GP144" s="43">
        <f>IF(STGY8[[#This Row],[SNO]]=0,0,IF(GL$10, IF(STGY8[[#This Row],[INS-TL]]=0, 0, STGY8[[#This Row],[PFT]]/STGY8[[#This Row],[INS-TL]]%), STGY8[[#This Row],[PFT]]/STGY8[[#This Row],[INS-TL]]%))</f>
        <v>-100</v>
      </c>
      <c r="GS144" s="20"/>
      <c r="GT144" s="21"/>
      <c r="GZ144" s="22"/>
      <c r="HB144" s="42">
        <f t="shared" si="29"/>
        <v>129</v>
      </c>
      <c r="HC144" s="49"/>
      <c r="HD144" s="18">
        <f>IF(STGY9[[#This Row],[SNO]]=0,0,IF(STGY9[[#This Row],[SNO]]=1,HJ$8,IF(HL$10, IF(HP143&gt;=HM$8,0,IF(HP143=0,HJ$8,HO143)), HO143)))</f>
        <v>0</v>
      </c>
      <c r="HE144" s="18" t="str">
        <f>IF(MAIN_STGY[[#This Row],[RSLT]]="","", MAIN_STGY[[#This Row],[RSLT]])</f>
        <v/>
      </c>
      <c r="HF14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4" s="18">
        <f>IF(STGY9[[#This Row],[SNO]]=0,0,IF(HL$10, IF(HP143&gt;=HM$8, 0, STGY9[[#This Row],[INS]]+HH143), STGY9[[#This Row],[INS]]+HH143))</f>
        <v>100</v>
      </c>
      <c r="HI144" s="18">
        <f>IF(STGY9[[#This Row],[SNO]]=0,0,IF(HL$10, IF(HP143&gt;=HM$8, 0, HI143+STGY9[[#This Row],[RTN]]), HI143+STGY9[[#This Row],[RTN]]))</f>
        <v>0</v>
      </c>
      <c r="HJ144" s="18">
        <f>STGY9[[#This Row],[RTN-TL]]-STGY9[[#This Row],[INS-TL]]</f>
        <v>-100</v>
      </c>
      <c r="HK144" s="18">
        <f>IF(STGY9[[#This Row],[SNO]]=0,0,IF(HL$10, IF(STGY9[[#This Row],[INS]]=0, 0, HN143), HN143))</f>
        <v>0</v>
      </c>
      <c r="HL144" s="18">
        <f>STGY9[[#This Row],[INS]]</f>
        <v>0</v>
      </c>
      <c r="HM144" s="18">
        <f>IF(STGY9[[#This Row],[WrL]]="Loss", (STGY9[[#This Row],[INS]]*(1 + HP$8/100)), IF(STGY9[[#This Row],[WrL]]="Won", (0), 0))</f>
        <v>0</v>
      </c>
      <c r="HN144" s="18">
        <f>IF(STGY9[[#This Row],[WrL]]="Loss", (STGY9[[#This Row],[PAM]]+STGY9[[#This Row],[LOS-TEN]]), IF(STGY9[[#This Row],[WrL]]="Won", (STGY9[[#This Row],[INS]]), 0))</f>
        <v>0</v>
      </c>
      <c r="HO144" s="18">
        <f>STGY9[[#This Row],[PAPT]]/2</f>
        <v>0</v>
      </c>
      <c r="HP144" s="43">
        <f>IF(STGY9[[#This Row],[SNO]]=0,0,IF(HL$10, IF(STGY9[[#This Row],[INS-TL]]=0, 0, STGY9[[#This Row],[PFT]]/STGY9[[#This Row],[INS-TL]]%), STGY9[[#This Row],[PFT]]/STGY9[[#This Row],[INS-TL]]%))</f>
        <v>-100</v>
      </c>
      <c r="HS144" s="20"/>
      <c r="HT144" s="21"/>
      <c r="HZ144" s="22"/>
      <c r="IB144" s="42">
        <f t="shared" si="30"/>
        <v>129</v>
      </c>
      <c r="IC144" s="49"/>
      <c r="ID144" s="18">
        <f>IF(STGY10[[#This Row],[SNO]]=0,0,IF(STGY10[[#This Row],[SNO]]=1,IJ$8,IF(IL$10, IF(IP143&gt;=IM$8,0,IF(IP143=0,IJ$8,IO143)), IO143)))</f>
        <v>0</v>
      </c>
      <c r="IE144" s="18" t="str">
        <f>IF(MAIN_STGY[[#This Row],[RSLT]]="","", MAIN_STGY[[#This Row],[RSLT]])</f>
        <v/>
      </c>
      <c r="IF14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4" s="18">
        <f>IF(STGY10[[#This Row],[SNO]]=0,0,IF(IL$10, IF(IP143&gt;=IM$8, 0, STGY10[[#This Row],[INS]]+IH143), STGY10[[#This Row],[INS]]+IH143))</f>
        <v>100</v>
      </c>
      <c r="II144" s="18">
        <f>IF(STGY10[[#This Row],[SNO]]=0,0,IF(IL$10, IF(IP143&gt;=IM$8, 0, II143+STGY10[[#This Row],[RTN]]), II143+STGY10[[#This Row],[RTN]]))</f>
        <v>0</v>
      </c>
      <c r="IJ144" s="18">
        <f>STGY10[[#This Row],[RTN-TL]]-STGY10[[#This Row],[INS-TL]]</f>
        <v>-100</v>
      </c>
      <c r="IK144" s="18">
        <f>IF(STGY10[[#This Row],[SNO]]=0,0,IF(IL$10, IF(STGY10[[#This Row],[INS]]=0, 0, IN143), IN143))</f>
        <v>0</v>
      </c>
      <c r="IL144" s="18">
        <f>STGY10[[#This Row],[INS]]</f>
        <v>0</v>
      </c>
      <c r="IM144" s="18">
        <f>IF(STGY10[[#This Row],[WrL]]="Loss", (STGY10[[#This Row],[INS]]*(1 + IP$8/100)), IF(STGY10[[#This Row],[WrL]]="Won", (0), 0))</f>
        <v>0</v>
      </c>
      <c r="IN144" s="18">
        <f>IF(STGY10[[#This Row],[WrL]]="Loss", (STGY10[[#This Row],[PAM]]+STGY10[[#This Row],[LOS-TEN]]), IF(STGY10[[#This Row],[WrL]]="Won", (STGY10[[#This Row],[INS]]), 0))</f>
        <v>0</v>
      </c>
      <c r="IO144" s="18">
        <f>STGY10[[#This Row],[PAPT]]/2</f>
        <v>0</v>
      </c>
      <c r="IP144" s="43">
        <f>IF(STGY10[[#This Row],[SNO]]=0,0,IF(IL$10, IF(STGY10[[#This Row],[INS-TL]]=0, 0, STGY10[[#This Row],[PFT]]/STGY10[[#This Row],[INS-TL]]%), STGY10[[#This Row],[PFT]]/STGY10[[#This Row],[INS-TL]]%))</f>
        <v>-100</v>
      </c>
      <c r="IS144" s="20"/>
      <c r="IT144" s="21"/>
      <c r="IZ144" s="22"/>
    </row>
    <row r="145" spans="2:260" x14ac:dyDescent="0.3">
      <c r="B145" s="89">
        <f t="shared" si="21"/>
        <v>130</v>
      </c>
      <c r="C145" s="49"/>
      <c r="D145" s="18">
        <f>IF(MAIN_STGY[[#This Row],[SNO]]=0,0,IF(MAIN_STGY[[#This Row],[SNO]]=1,J$8,IF(L$10, IF(P144&gt;=M$8,0,IF(P144=0,J$8,O144)), O144)))</f>
        <v>0</v>
      </c>
      <c r="E145" s="12"/>
      <c r="F14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5" s="18">
        <f>IF(MAIN_STGY[[#This Row],[SNO]]=0,0,IF(L$10, IF(P144&gt;=M$8, 0, MAIN_STGY[[#This Row],[INS]]+H144), MAIN_STGY[[#This Row],[INS]]+H144))</f>
        <v>100</v>
      </c>
      <c r="I145" s="18">
        <f>IF(MAIN_STGY[[#This Row],[SNO]]=0,0,IF(L$10, IF(P144&gt;=M$8, 0, I144+MAIN_STGY[[#This Row],[RTN]]), I144+MAIN_STGY[[#This Row],[RTN]]))</f>
        <v>0</v>
      </c>
      <c r="J145" s="18">
        <f>MAIN_STGY[[#This Row],[RTN-TL]]-MAIN_STGY[[#This Row],[INS-TL]]</f>
        <v>-100</v>
      </c>
      <c r="K145" s="18">
        <f>IF(MAIN_STGY[[#This Row],[SNO]]=0,0,IF(L$10, IF(MAIN_STGY[[#This Row],[INS]]=0, 0, N144), N144))</f>
        <v>0</v>
      </c>
      <c r="L145" s="18">
        <f>MAIN_STGY[[#This Row],[INS]]</f>
        <v>0</v>
      </c>
      <c r="M145" s="18">
        <f>IF(MAIN_STGY[[#This Row],[WrL]]="Loss", (MAIN_STGY[[#This Row],[INS]]*(1 + P$8/100)), IF(MAIN_STGY[[#This Row],[WrL]]="Won", (0), 0))</f>
        <v>0</v>
      </c>
      <c r="N145" s="18">
        <f>IF(MAIN_STGY[[#This Row],[WrL]]="Loss", (MAIN_STGY[[#This Row],[PAM]]+MAIN_STGY[[#This Row],[LOS-TEN]]), IF(MAIN_STGY[[#This Row],[WrL]]="Won", (MAIN_STGY[[#This Row],[INS]]), 0))</f>
        <v>0</v>
      </c>
      <c r="O145" s="18">
        <f>MAIN_STGY[[#This Row],[PAPT]]/2</f>
        <v>0</v>
      </c>
      <c r="P14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45" s="22"/>
      <c r="AB145" s="42">
        <f t="shared" si="22"/>
        <v>130</v>
      </c>
      <c r="AC145" s="49"/>
      <c r="AD145" s="18">
        <f>IF(STGY2[[#This Row],[SNO]]=0,0,IF(STGY2[[#This Row],[SNO]]=1,AJ$8,IF(AL$10, IF(AP144&gt;=AM$8,0,IF(AP144=0,AJ$8,AO144)), AO144)))</f>
        <v>0</v>
      </c>
      <c r="AE145" s="18" t="str">
        <f>IF(MAIN_STGY[[#This Row],[RSLT]]="","", MAIN_STGY[[#This Row],[RSLT]])</f>
        <v/>
      </c>
      <c r="AF14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5" s="18">
        <f>IF(STGY2[[#This Row],[SNO]]=0,0,IF(AL$10, IF(AP144&gt;=AM$8, 0, STGY2[[#This Row],[INS]]+AH144), STGY2[[#This Row],[INS]]+AH144))</f>
        <v>100</v>
      </c>
      <c r="AI145" s="18">
        <f>IF(STGY2[[#This Row],[SNO]]=0,0,IF(AL$10, IF(AP144&gt;=AM$8, 0, AI144+STGY2[[#This Row],[RTN]]), AI144+STGY2[[#This Row],[RTN]]))</f>
        <v>0</v>
      </c>
      <c r="AJ145" s="18">
        <f>STGY2[[#This Row],[RTN-TL]]-STGY2[[#This Row],[INS-TL]]</f>
        <v>-100</v>
      </c>
      <c r="AK145" s="18">
        <f>IF(STGY2[[#This Row],[SNO]]=0,0,IF(AL$10, IF(STGY2[[#This Row],[INS]]=0, 0, AN144), AN144))</f>
        <v>0</v>
      </c>
      <c r="AL145" s="18">
        <f>STGY2[[#This Row],[INS]]</f>
        <v>0</v>
      </c>
      <c r="AM145" s="18">
        <f>IF(STGY2[[#This Row],[WrL]]="Loss", (STGY2[[#This Row],[INS]]*(1 + AP$8/100)), IF(STGY2[[#This Row],[WrL]]="Won", (0), 0))</f>
        <v>0</v>
      </c>
      <c r="AN145" s="18">
        <f>IF(STGY2[[#This Row],[WrL]]="Loss", (STGY2[[#This Row],[PAM]]+STGY2[[#This Row],[LOS-TEN]]), IF(STGY2[[#This Row],[WrL]]="Won", (STGY2[[#This Row],[INS]]), 0))</f>
        <v>0</v>
      </c>
      <c r="AO145" s="18">
        <f>STGY2[[#This Row],[PAPT]]/2</f>
        <v>0</v>
      </c>
      <c r="AP145" s="43">
        <f>IF(STGY2[[#This Row],[SNO]]=0,0,IF(AL$10, IF(STGY2[[#This Row],[INS-TL]]=0, 0, STGY2[[#This Row],[PFT]]/STGY2[[#This Row],[INS-TL]]%), STGY2[[#This Row],[PFT]]/STGY2[[#This Row],[INS-TL]]%))</f>
        <v>-100</v>
      </c>
      <c r="AS145" s="20"/>
      <c r="AT145" s="21"/>
      <c r="AZ145" s="22"/>
      <c r="BB145" s="42">
        <f t="shared" si="23"/>
        <v>130</v>
      </c>
      <c r="BC145" s="49"/>
      <c r="BD145" s="18">
        <f>IF(STGY3[[#This Row],[SNO]]=0,0,IF(STGY3[[#This Row],[SNO]]=1,BJ$8,IF(BL$10, IF(BP144&gt;=BM$8,0,IF(BP144=0,BJ$8,BO144)), BO144)))</f>
        <v>0</v>
      </c>
      <c r="BE145" s="18" t="str">
        <f>IF(MAIN_STGY[[#This Row],[RSLT]]="","", MAIN_STGY[[#This Row],[RSLT]])</f>
        <v/>
      </c>
      <c r="BF14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5" s="18">
        <f>IF(STGY3[[#This Row],[SNO]]=0,0,IF(BL$10, IF(BP144&gt;=BM$8, 0, STGY3[[#This Row],[INS]]+BH144), STGY3[[#This Row],[INS]]+BH144))</f>
        <v>100</v>
      </c>
      <c r="BI145" s="18">
        <f>IF(STGY3[[#This Row],[SNO]]=0,0,IF(BL$10, IF(BP144&gt;=BM$8, 0, BI144+STGY3[[#This Row],[RTN]]), BI144+STGY3[[#This Row],[RTN]]))</f>
        <v>0</v>
      </c>
      <c r="BJ145" s="18">
        <f>STGY3[[#This Row],[RTN-TL]]-STGY3[[#This Row],[INS-TL]]</f>
        <v>-100</v>
      </c>
      <c r="BK145" s="18">
        <f>IF(STGY3[[#This Row],[SNO]]=0,0,IF(BL$10, IF(STGY3[[#This Row],[INS]]=0, 0, BN144), BN144))</f>
        <v>0</v>
      </c>
      <c r="BL145" s="18">
        <f>STGY3[[#This Row],[INS]]</f>
        <v>0</v>
      </c>
      <c r="BM145" s="18">
        <f>IF(STGY3[[#This Row],[WrL]]="Loss", (STGY3[[#This Row],[INS]]*(1 + BP$8/100)), IF(STGY3[[#This Row],[WrL]]="Won", (0), 0))</f>
        <v>0</v>
      </c>
      <c r="BN145" s="18">
        <f>IF(STGY3[[#This Row],[WrL]]="Loss", (STGY3[[#This Row],[PAM]]+STGY3[[#This Row],[LOS-TEN]]), IF(STGY3[[#This Row],[WrL]]="Won", (STGY3[[#This Row],[INS]]), 0))</f>
        <v>0</v>
      </c>
      <c r="BO145" s="18">
        <f>STGY3[[#This Row],[PAPT]]/2</f>
        <v>0</v>
      </c>
      <c r="BP145" s="43">
        <f>IF(STGY3[[#This Row],[SNO]]=0,0,IF(BL$10, IF(STGY3[[#This Row],[INS-TL]]=0, 0, STGY3[[#This Row],[PFT]]/STGY3[[#This Row],[INS-TL]]%), STGY3[[#This Row],[PFT]]/STGY3[[#This Row],[INS-TL]]%))</f>
        <v>-100</v>
      </c>
      <c r="BS145" s="20"/>
      <c r="BT145" s="21"/>
      <c r="BZ145" s="22"/>
      <c r="CB145" s="42">
        <f t="shared" si="24"/>
        <v>130</v>
      </c>
      <c r="CC145" s="49"/>
      <c r="CD145" s="18">
        <f>IF(STGY4[[#This Row],[SNO]]=0,0,IF(STGY4[[#This Row],[SNO]]=1,CJ$8,IF(CL$10, IF(CP144&gt;=CM$8,0,IF(CP144=0,CJ$8,CO144)), CO144)))</f>
        <v>0</v>
      </c>
      <c r="CE145" s="18" t="str">
        <f>IF(MAIN_STGY[[#This Row],[RSLT]]="","", MAIN_STGY[[#This Row],[RSLT]])</f>
        <v/>
      </c>
      <c r="CF14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5" s="18">
        <f>IF(STGY4[[#This Row],[SNO]]=0,0,IF(CL$10, IF(CP144&gt;=CM$8, 0, STGY4[[#This Row],[INS]]+CH144), STGY4[[#This Row],[INS]]+CH144))</f>
        <v>100</v>
      </c>
      <c r="CI145" s="18">
        <f>IF(STGY4[[#This Row],[SNO]]=0,0,IF(CL$10, IF(CP144&gt;=CM$8, 0, CI144+STGY4[[#This Row],[RTN]]), CI144+STGY4[[#This Row],[RTN]]))</f>
        <v>0</v>
      </c>
      <c r="CJ145" s="18">
        <f>STGY4[[#This Row],[RTN-TL]]-STGY4[[#This Row],[INS-TL]]</f>
        <v>-100</v>
      </c>
      <c r="CK145" s="18">
        <f>IF(STGY4[[#This Row],[SNO]]=0,0,IF(CL$10, IF(STGY4[[#This Row],[INS]]=0, 0, CN144), CN144))</f>
        <v>0</v>
      </c>
      <c r="CL145" s="18">
        <f>STGY4[[#This Row],[INS]]</f>
        <v>0</v>
      </c>
      <c r="CM145" s="18">
        <f>IF(STGY4[[#This Row],[WrL]]="Loss", (STGY4[[#This Row],[INS]]*(1 + CP$8/100)), IF(STGY4[[#This Row],[WrL]]="Won", (0), 0))</f>
        <v>0</v>
      </c>
      <c r="CN145" s="18">
        <f>IF(STGY4[[#This Row],[WrL]]="Loss", (STGY4[[#This Row],[PAM]]+STGY4[[#This Row],[LOS-TEN]]), IF(STGY4[[#This Row],[WrL]]="Won", (STGY4[[#This Row],[INS]]), 0))</f>
        <v>0</v>
      </c>
      <c r="CO145" s="18">
        <f>STGY4[[#This Row],[PAPT]]/2</f>
        <v>0</v>
      </c>
      <c r="CP145" s="43">
        <f>IF(STGY4[[#This Row],[SNO]]=0,0,IF(CL$10, IF(STGY4[[#This Row],[INS-TL]]=0, 0, STGY4[[#This Row],[PFT]]/STGY4[[#This Row],[INS-TL]]%), STGY4[[#This Row],[PFT]]/STGY4[[#This Row],[INS-TL]]%))</f>
        <v>-100</v>
      </c>
      <c r="CS145" s="20"/>
      <c r="CT145" s="21"/>
      <c r="CZ145" s="22"/>
      <c r="DB145" s="42">
        <f t="shared" si="25"/>
        <v>130</v>
      </c>
      <c r="DC145" s="49"/>
      <c r="DD145" s="18">
        <f>IF(STGY5[[#This Row],[SNO]]=0,0,IF(STGY5[[#This Row],[SNO]]=1,DJ$8,IF(DL$10, IF(DP144&gt;=DM$8,0,IF(DP144=0,DJ$8,DO144)), DO144)))</f>
        <v>0</v>
      </c>
      <c r="DE145" s="18" t="str">
        <f>IF(MAIN_STGY[[#This Row],[RSLT]]="","", MAIN_STGY[[#This Row],[RSLT]])</f>
        <v/>
      </c>
      <c r="DF14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5" s="18">
        <f>IF(STGY5[[#This Row],[SNO]]=0,0,IF(DL$10, IF(DP144&gt;=DM$8, 0, STGY5[[#This Row],[INS]]+DH144), STGY5[[#This Row],[INS]]+DH144))</f>
        <v>100</v>
      </c>
      <c r="DI145" s="18">
        <f>IF(STGY5[[#This Row],[SNO]]=0,0,IF(DL$10, IF(DP144&gt;=DM$8, 0, DI144+STGY5[[#This Row],[RTN]]), DI144+STGY5[[#This Row],[RTN]]))</f>
        <v>0</v>
      </c>
      <c r="DJ145" s="18">
        <f>STGY5[[#This Row],[RTN-TL]]-STGY5[[#This Row],[INS-TL]]</f>
        <v>-100</v>
      </c>
      <c r="DK145" s="18">
        <f>IF(STGY5[[#This Row],[SNO]]=0,0,IF(DL$10, IF(STGY5[[#This Row],[INS]]=0, 0, DN144), DN144))</f>
        <v>0</v>
      </c>
      <c r="DL145" s="18">
        <f>STGY5[[#This Row],[INS]]</f>
        <v>0</v>
      </c>
      <c r="DM145" s="18">
        <f>IF(STGY5[[#This Row],[WrL]]="Loss", (STGY5[[#This Row],[INS]]*(1 + DP$8/100)), IF(STGY5[[#This Row],[WrL]]="Won", (0), 0))</f>
        <v>0</v>
      </c>
      <c r="DN145" s="18">
        <f>IF(STGY5[[#This Row],[WrL]]="Loss", (STGY5[[#This Row],[PAM]]+STGY5[[#This Row],[LOS-TEN]]), IF(STGY5[[#This Row],[WrL]]="Won", (STGY5[[#This Row],[INS]]), 0))</f>
        <v>0</v>
      </c>
      <c r="DO145" s="18">
        <f>STGY5[[#This Row],[PAPT]]/2</f>
        <v>0</v>
      </c>
      <c r="DP145" s="43">
        <f>IF(STGY5[[#This Row],[SNO]]=0,0,IF(DL$10, IF(STGY5[[#This Row],[INS-TL]]=0, 0, STGY5[[#This Row],[PFT]]/STGY5[[#This Row],[INS-TL]]%), STGY5[[#This Row],[PFT]]/STGY5[[#This Row],[INS-TL]]%))</f>
        <v>-100</v>
      </c>
      <c r="DS145" s="20"/>
      <c r="DT145" s="21"/>
      <c r="DZ145" s="22"/>
      <c r="EB145" s="42">
        <f t="shared" si="26"/>
        <v>130</v>
      </c>
      <c r="EC145" s="49"/>
      <c r="ED145" s="18">
        <f>IF(STGY6[[#This Row],[SNO]]=0,0,IF(STGY6[[#This Row],[SNO]]=1,EJ$8,IF(EL$10, IF(EP144&gt;=EM$8,0,IF(EP144=0,EJ$8,EO144)), EO144)))</f>
        <v>0</v>
      </c>
      <c r="EE145" s="18" t="str">
        <f>IF(MAIN_STGY[[#This Row],[RSLT]]="","", MAIN_STGY[[#This Row],[RSLT]])</f>
        <v/>
      </c>
      <c r="EF14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5" s="18">
        <f>IF(STGY6[[#This Row],[SNO]]=0,0,IF(EL$10, IF(EP144&gt;=EM$8, 0, STGY6[[#This Row],[INS]]+EH144), STGY6[[#This Row],[INS]]+EH144))</f>
        <v>100</v>
      </c>
      <c r="EI145" s="18">
        <f>IF(STGY6[[#This Row],[SNO]]=0,0,IF(EL$10, IF(EP144&gt;=EM$8, 0, EI144+STGY6[[#This Row],[RTN]]), EI144+STGY6[[#This Row],[RTN]]))</f>
        <v>0</v>
      </c>
      <c r="EJ145" s="18">
        <f>STGY6[[#This Row],[RTN-TL]]-STGY6[[#This Row],[INS-TL]]</f>
        <v>-100</v>
      </c>
      <c r="EK145" s="18">
        <f>IF(STGY6[[#This Row],[SNO]]=0,0,IF(EL$10, IF(STGY6[[#This Row],[INS]]=0, 0, EN144), EN144))</f>
        <v>0</v>
      </c>
      <c r="EL145" s="18">
        <f>STGY6[[#This Row],[INS]]</f>
        <v>0</v>
      </c>
      <c r="EM145" s="18">
        <f>IF(STGY6[[#This Row],[WrL]]="Loss", (STGY6[[#This Row],[INS]]*(1 + EP$8/100)), IF(STGY6[[#This Row],[WrL]]="Won", (0), 0))</f>
        <v>0</v>
      </c>
      <c r="EN145" s="18">
        <f>IF(STGY6[[#This Row],[WrL]]="Loss", (STGY6[[#This Row],[PAM]]+STGY6[[#This Row],[LOS-TEN]]), IF(STGY6[[#This Row],[WrL]]="Won", (STGY6[[#This Row],[INS]]), 0))</f>
        <v>0</v>
      </c>
      <c r="EO145" s="18">
        <f>STGY6[[#This Row],[PAPT]]/2</f>
        <v>0</v>
      </c>
      <c r="EP145" s="43">
        <f>IF(STGY6[[#This Row],[SNO]]=0,0,IF(EL$10, IF(STGY6[[#This Row],[INS-TL]]=0, 0, STGY6[[#This Row],[PFT]]/STGY6[[#This Row],[INS-TL]]%), STGY6[[#This Row],[PFT]]/STGY6[[#This Row],[INS-TL]]%))</f>
        <v>-100</v>
      </c>
      <c r="ES145" s="20"/>
      <c r="ET145" s="21"/>
      <c r="EZ145" s="22"/>
      <c r="FB145" s="42">
        <f t="shared" si="27"/>
        <v>130</v>
      </c>
      <c r="FC145" s="49"/>
      <c r="FD145" s="18">
        <f>IF(STGY7[[#This Row],[SNO]]=0,0,IF(STGY7[[#This Row],[SNO]]=1,FJ$8,IF(FL$10, IF(FP144&gt;=FM$8,0,IF(FP144=0,FJ$8,FO144)), FO144)))</f>
        <v>0</v>
      </c>
      <c r="FE145" s="18" t="str">
        <f>IF(MAIN_STGY[[#This Row],[RSLT]]="","", MAIN_STGY[[#This Row],[RSLT]])</f>
        <v/>
      </c>
      <c r="FF14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5" s="18">
        <f>IF(STGY7[[#This Row],[SNO]]=0,0,IF(FL$10, IF(FP144&gt;=FM$8, 0, STGY7[[#This Row],[INS]]+FH144), STGY7[[#This Row],[INS]]+FH144))</f>
        <v>100</v>
      </c>
      <c r="FI145" s="18">
        <f>IF(STGY7[[#This Row],[SNO]]=0,0,IF(FL$10, IF(FP144&gt;=FM$8, 0, FI144+STGY7[[#This Row],[RTN]]), FI144+STGY7[[#This Row],[RTN]]))</f>
        <v>0</v>
      </c>
      <c r="FJ145" s="18">
        <f>STGY7[[#This Row],[RTN-TL]]-STGY7[[#This Row],[INS-TL]]</f>
        <v>-100</v>
      </c>
      <c r="FK145" s="18">
        <f>IF(STGY7[[#This Row],[SNO]]=0,0,IF(FL$10, IF(STGY7[[#This Row],[INS]]=0, 0, FN144), FN144))</f>
        <v>0</v>
      </c>
      <c r="FL145" s="18">
        <f>STGY7[[#This Row],[INS]]</f>
        <v>0</v>
      </c>
      <c r="FM145" s="18">
        <f>IF(STGY7[[#This Row],[WrL]]="Loss", (STGY7[[#This Row],[INS]]*(1 + FP$8/100)), IF(STGY7[[#This Row],[WrL]]="Won", (0), 0))</f>
        <v>0</v>
      </c>
      <c r="FN145" s="18">
        <f>IF(STGY7[[#This Row],[WrL]]="Loss", (STGY7[[#This Row],[PAM]]+STGY7[[#This Row],[LOS-TEN]]), IF(STGY7[[#This Row],[WrL]]="Won", (STGY7[[#This Row],[INS]]), 0))</f>
        <v>0</v>
      </c>
      <c r="FO145" s="18">
        <f>STGY7[[#This Row],[PAPT]]/2</f>
        <v>0</v>
      </c>
      <c r="FP145" s="43">
        <f>IF(STGY7[[#This Row],[SNO]]=0,0,IF(FL$10, IF(STGY7[[#This Row],[INS-TL]]=0, 0, STGY7[[#This Row],[PFT]]/STGY7[[#This Row],[INS-TL]]%), STGY7[[#This Row],[PFT]]/STGY7[[#This Row],[INS-TL]]%))</f>
        <v>-100</v>
      </c>
      <c r="FS145" s="20"/>
      <c r="FT145" s="21"/>
      <c r="FZ145" s="22"/>
      <c r="GB145" s="42">
        <f t="shared" si="28"/>
        <v>130</v>
      </c>
      <c r="GC145" s="49"/>
      <c r="GD145" s="18">
        <f>IF(STGY8[[#This Row],[SNO]]=0,0,IF(STGY8[[#This Row],[SNO]]=1,GJ$8,IF(GL$10, IF(GP144&gt;=GM$8,0,IF(GP144=0,GJ$8,GO144)), GO144)))</f>
        <v>0</v>
      </c>
      <c r="GE145" s="18" t="str">
        <f>IF(MAIN_STGY[[#This Row],[RSLT]]="","", MAIN_STGY[[#This Row],[RSLT]])</f>
        <v/>
      </c>
      <c r="GF14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5" s="18">
        <f>IF(STGY8[[#This Row],[SNO]]=0,0,IF(GL$10, IF(GP144&gt;=GM$8, 0, STGY8[[#This Row],[INS]]+GH144), STGY8[[#This Row],[INS]]+GH144))</f>
        <v>100</v>
      </c>
      <c r="GI145" s="18">
        <f>IF(STGY8[[#This Row],[SNO]]=0,0,IF(GL$10, IF(GP144&gt;=GM$8, 0, GI144+STGY8[[#This Row],[RTN]]), GI144+STGY8[[#This Row],[RTN]]))</f>
        <v>0</v>
      </c>
      <c r="GJ145" s="18">
        <f>STGY8[[#This Row],[RTN-TL]]-STGY8[[#This Row],[INS-TL]]</f>
        <v>-100</v>
      </c>
      <c r="GK145" s="18">
        <f>IF(STGY8[[#This Row],[SNO]]=0,0,IF(GL$10, IF(STGY8[[#This Row],[INS]]=0, 0, GN144), GN144))</f>
        <v>0</v>
      </c>
      <c r="GL145" s="18">
        <f>STGY8[[#This Row],[INS]]</f>
        <v>0</v>
      </c>
      <c r="GM145" s="18">
        <f>IF(STGY8[[#This Row],[WrL]]="Loss", (STGY8[[#This Row],[INS]]*(1 + GP$8/100)), IF(STGY8[[#This Row],[WrL]]="Won", (0), 0))</f>
        <v>0</v>
      </c>
      <c r="GN145" s="18">
        <f>IF(STGY8[[#This Row],[WrL]]="Loss", (STGY8[[#This Row],[PAM]]+STGY8[[#This Row],[LOS-TEN]]), IF(STGY8[[#This Row],[WrL]]="Won", (STGY8[[#This Row],[INS]]), 0))</f>
        <v>0</v>
      </c>
      <c r="GO145" s="18">
        <f>STGY8[[#This Row],[PAPT]]/2</f>
        <v>0</v>
      </c>
      <c r="GP145" s="43">
        <f>IF(STGY8[[#This Row],[SNO]]=0,0,IF(GL$10, IF(STGY8[[#This Row],[INS-TL]]=0, 0, STGY8[[#This Row],[PFT]]/STGY8[[#This Row],[INS-TL]]%), STGY8[[#This Row],[PFT]]/STGY8[[#This Row],[INS-TL]]%))</f>
        <v>-100</v>
      </c>
      <c r="GS145" s="20"/>
      <c r="GT145" s="21"/>
      <c r="GZ145" s="22"/>
      <c r="HB145" s="42">
        <f t="shared" si="29"/>
        <v>130</v>
      </c>
      <c r="HC145" s="49"/>
      <c r="HD145" s="18">
        <f>IF(STGY9[[#This Row],[SNO]]=0,0,IF(STGY9[[#This Row],[SNO]]=1,HJ$8,IF(HL$10, IF(HP144&gt;=HM$8,0,IF(HP144=0,HJ$8,HO144)), HO144)))</f>
        <v>0</v>
      </c>
      <c r="HE145" s="18" t="str">
        <f>IF(MAIN_STGY[[#This Row],[RSLT]]="","", MAIN_STGY[[#This Row],[RSLT]])</f>
        <v/>
      </c>
      <c r="HF14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5" s="18">
        <f>IF(STGY9[[#This Row],[SNO]]=0,0,IF(HL$10, IF(HP144&gt;=HM$8, 0, STGY9[[#This Row],[INS]]+HH144), STGY9[[#This Row],[INS]]+HH144))</f>
        <v>100</v>
      </c>
      <c r="HI145" s="18">
        <f>IF(STGY9[[#This Row],[SNO]]=0,0,IF(HL$10, IF(HP144&gt;=HM$8, 0, HI144+STGY9[[#This Row],[RTN]]), HI144+STGY9[[#This Row],[RTN]]))</f>
        <v>0</v>
      </c>
      <c r="HJ145" s="18">
        <f>STGY9[[#This Row],[RTN-TL]]-STGY9[[#This Row],[INS-TL]]</f>
        <v>-100</v>
      </c>
      <c r="HK145" s="18">
        <f>IF(STGY9[[#This Row],[SNO]]=0,0,IF(HL$10, IF(STGY9[[#This Row],[INS]]=0, 0, HN144), HN144))</f>
        <v>0</v>
      </c>
      <c r="HL145" s="18">
        <f>STGY9[[#This Row],[INS]]</f>
        <v>0</v>
      </c>
      <c r="HM145" s="18">
        <f>IF(STGY9[[#This Row],[WrL]]="Loss", (STGY9[[#This Row],[INS]]*(1 + HP$8/100)), IF(STGY9[[#This Row],[WrL]]="Won", (0), 0))</f>
        <v>0</v>
      </c>
      <c r="HN145" s="18">
        <f>IF(STGY9[[#This Row],[WrL]]="Loss", (STGY9[[#This Row],[PAM]]+STGY9[[#This Row],[LOS-TEN]]), IF(STGY9[[#This Row],[WrL]]="Won", (STGY9[[#This Row],[INS]]), 0))</f>
        <v>0</v>
      </c>
      <c r="HO145" s="18">
        <f>STGY9[[#This Row],[PAPT]]/2</f>
        <v>0</v>
      </c>
      <c r="HP145" s="43">
        <f>IF(STGY9[[#This Row],[SNO]]=0,0,IF(HL$10, IF(STGY9[[#This Row],[INS-TL]]=0, 0, STGY9[[#This Row],[PFT]]/STGY9[[#This Row],[INS-TL]]%), STGY9[[#This Row],[PFT]]/STGY9[[#This Row],[INS-TL]]%))</f>
        <v>-100</v>
      </c>
      <c r="HS145" s="20"/>
      <c r="HT145" s="21"/>
      <c r="HZ145" s="22"/>
      <c r="IB145" s="42">
        <f t="shared" si="30"/>
        <v>130</v>
      </c>
      <c r="IC145" s="49"/>
      <c r="ID145" s="18">
        <f>IF(STGY10[[#This Row],[SNO]]=0,0,IF(STGY10[[#This Row],[SNO]]=1,IJ$8,IF(IL$10, IF(IP144&gt;=IM$8,0,IF(IP144=0,IJ$8,IO144)), IO144)))</f>
        <v>0</v>
      </c>
      <c r="IE145" s="18" t="str">
        <f>IF(MAIN_STGY[[#This Row],[RSLT]]="","", MAIN_STGY[[#This Row],[RSLT]])</f>
        <v/>
      </c>
      <c r="IF14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5" s="18">
        <f>IF(STGY10[[#This Row],[SNO]]=0,0,IF(IL$10, IF(IP144&gt;=IM$8, 0, STGY10[[#This Row],[INS]]+IH144), STGY10[[#This Row],[INS]]+IH144))</f>
        <v>100</v>
      </c>
      <c r="II145" s="18">
        <f>IF(STGY10[[#This Row],[SNO]]=0,0,IF(IL$10, IF(IP144&gt;=IM$8, 0, II144+STGY10[[#This Row],[RTN]]), II144+STGY10[[#This Row],[RTN]]))</f>
        <v>0</v>
      </c>
      <c r="IJ145" s="18">
        <f>STGY10[[#This Row],[RTN-TL]]-STGY10[[#This Row],[INS-TL]]</f>
        <v>-100</v>
      </c>
      <c r="IK145" s="18">
        <f>IF(STGY10[[#This Row],[SNO]]=0,0,IF(IL$10, IF(STGY10[[#This Row],[INS]]=0, 0, IN144), IN144))</f>
        <v>0</v>
      </c>
      <c r="IL145" s="18">
        <f>STGY10[[#This Row],[INS]]</f>
        <v>0</v>
      </c>
      <c r="IM145" s="18">
        <f>IF(STGY10[[#This Row],[WrL]]="Loss", (STGY10[[#This Row],[INS]]*(1 + IP$8/100)), IF(STGY10[[#This Row],[WrL]]="Won", (0), 0))</f>
        <v>0</v>
      </c>
      <c r="IN145" s="18">
        <f>IF(STGY10[[#This Row],[WrL]]="Loss", (STGY10[[#This Row],[PAM]]+STGY10[[#This Row],[LOS-TEN]]), IF(STGY10[[#This Row],[WrL]]="Won", (STGY10[[#This Row],[INS]]), 0))</f>
        <v>0</v>
      </c>
      <c r="IO145" s="18">
        <f>STGY10[[#This Row],[PAPT]]/2</f>
        <v>0</v>
      </c>
      <c r="IP145" s="43">
        <f>IF(STGY10[[#This Row],[SNO]]=0,0,IF(IL$10, IF(STGY10[[#This Row],[INS-TL]]=0, 0, STGY10[[#This Row],[PFT]]/STGY10[[#This Row],[INS-TL]]%), STGY10[[#This Row],[PFT]]/STGY10[[#This Row],[INS-TL]]%))</f>
        <v>-100</v>
      </c>
      <c r="IS145" s="20"/>
      <c r="IT145" s="21"/>
      <c r="IZ145" s="22"/>
    </row>
    <row r="146" spans="2:260" x14ac:dyDescent="0.3">
      <c r="B146" s="89">
        <f t="shared" si="21"/>
        <v>131</v>
      </c>
      <c r="C146" s="49"/>
      <c r="D146" s="18">
        <f>IF(MAIN_STGY[[#This Row],[SNO]]=0,0,IF(MAIN_STGY[[#This Row],[SNO]]=1,J$8,IF(L$10, IF(P145&gt;=M$8,0,IF(P145=0,J$8,O145)), O145)))</f>
        <v>0</v>
      </c>
      <c r="E146" s="12"/>
      <c r="F14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6" s="18">
        <f>IF(MAIN_STGY[[#This Row],[SNO]]=0,0,IF(L$10, IF(P145&gt;=M$8, 0, MAIN_STGY[[#This Row],[INS]]+H145), MAIN_STGY[[#This Row],[INS]]+H145))</f>
        <v>100</v>
      </c>
      <c r="I146" s="18">
        <f>IF(MAIN_STGY[[#This Row],[SNO]]=0,0,IF(L$10, IF(P145&gt;=M$8, 0, I145+MAIN_STGY[[#This Row],[RTN]]), I145+MAIN_STGY[[#This Row],[RTN]]))</f>
        <v>0</v>
      </c>
      <c r="J146" s="18">
        <f>MAIN_STGY[[#This Row],[RTN-TL]]-MAIN_STGY[[#This Row],[INS-TL]]</f>
        <v>-100</v>
      </c>
      <c r="K146" s="18">
        <f>IF(MAIN_STGY[[#This Row],[SNO]]=0,0,IF(L$10, IF(MAIN_STGY[[#This Row],[INS]]=0, 0, N145), N145))</f>
        <v>0</v>
      </c>
      <c r="L146" s="18">
        <f>MAIN_STGY[[#This Row],[INS]]</f>
        <v>0</v>
      </c>
      <c r="M146" s="18">
        <f>IF(MAIN_STGY[[#This Row],[WrL]]="Loss", (MAIN_STGY[[#This Row],[INS]]*(1 + P$8/100)), IF(MAIN_STGY[[#This Row],[WrL]]="Won", (0), 0))</f>
        <v>0</v>
      </c>
      <c r="N146" s="18">
        <f>IF(MAIN_STGY[[#This Row],[WrL]]="Loss", (MAIN_STGY[[#This Row],[PAM]]+MAIN_STGY[[#This Row],[LOS-TEN]]), IF(MAIN_STGY[[#This Row],[WrL]]="Won", (MAIN_STGY[[#This Row],[INS]]), 0))</f>
        <v>0</v>
      </c>
      <c r="O146" s="18">
        <f>MAIN_STGY[[#This Row],[PAPT]]/2</f>
        <v>0</v>
      </c>
      <c r="P14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46" s="22"/>
      <c r="AB146" s="42">
        <f t="shared" si="22"/>
        <v>131</v>
      </c>
      <c r="AC146" s="49"/>
      <c r="AD146" s="18">
        <f>IF(STGY2[[#This Row],[SNO]]=0,0,IF(STGY2[[#This Row],[SNO]]=1,AJ$8,IF(AL$10, IF(AP145&gt;=AM$8,0,IF(AP145=0,AJ$8,AO145)), AO145)))</f>
        <v>0</v>
      </c>
      <c r="AE146" s="18" t="str">
        <f>IF(MAIN_STGY[[#This Row],[RSLT]]="","", MAIN_STGY[[#This Row],[RSLT]])</f>
        <v/>
      </c>
      <c r="AF14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6" s="18">
        <f>IF(STGY2[[#This Row],[SNO]]=0,0,IF(AL$10, IF(AP145&gt;=AM$8, 0, STGY2[[#This Row],[INS]]+AH145), STGY2[[#This Row],[INS]]+AH145))</f>
        <v>100</v>
      </c>
      <c r="AI146" s="18">
        <f>IF(STGY2[[#This Row],[SNO]]=0,0,IF(AL$10, IF(AP145&gt;=AM$8, 0, AI145+STGY2[[#This Row],[RTN]]), AI145+STGY2[[#This Row],[RTN]]))</f>
        <v>0</v>
      </c>
      <c r="AJ146" s="18">
        <f>STGY2[[#This Row],[RTN-TL]]-STGY2[[#This Row],[INS-TL]]</f>
        <v>-100</v>
      </c>
      <c r="AK146" s="18">
        <f>IF(STGY2[[#This Row],[SNO]]=0,0,IF(AL$10, IF(STGY2[[#This Row],[INS]]=0, 0, AN145), AN145))</f>
        <v>0</v>
      </c>
      <c r="AL146" s="18">
        <f>STGY2[[#This Row],[INS]]</f>
        <v>0</v>
      </c>
      <c r="AM146" s="18">
        <f>IF(STGY2[[#This Row],[WrL]]="Loss", (STGY2[[#This Row],[INS]]*(1 + AP$8/100)), IF(STGY2[[#This Row],[WrL]]="Won", (0), 0))</f>
        <v>0</v>
      </c>
      <c r="AN146" s="18">
        <f>IF(STGY2[[#This Row],[WrL]]="Loss", (STGY2[[#This Row],[PAM]]+STGY2[[#This Row],[LOS-TEN]]), IF(STGY2[[#This Row],[WrL]]="Won", (STGY2[[#This Row],[INS]]), 0))</f>
        <v>0</v>
      </c>
      <c r="AO146" s="18">
        <f>STGY2[[#This Row],[PAPT]]/2</f>
        <v>0</v>
      </c>
      <c r="AP146" s="43">
        <f>IF(STGY2[[#This Row],[SNO]]=0,0,IF(AL$10, IF(STGY2[[#This Row],[INS-TL]]=0, 0, STGY2[[#This Row],[PFT]]/STGY2[[#This Row],[INS-TL]]%), STGY2[[#This Row],[PFT]]/STGY2[[#This Row],[INS-TL]]%))</f>
        <v>-100</v>
      </c>
      <c r="AS146" s="20"/>
      <c r="AT146" s="21"/>
      <c r="AZ146" s="22"/>
      <c r="BB146" s="42">
        <f t="shared" si="23"/>
        <v>131</v>
      </c>
      <c r="BC146" s="49"/>
      <c r="BD146" s="18">
        <f>IF(STGY3[[#This Row],[SNO]]=0,0,IF(STGY3[[#This Row],[SNO]]=1,BJ$8,IF(BL$10, IF(BP145&gt;=BM$8,0,IF(BP145=0,BJ$8,BO145)), BO145)))</f>
        <v>0</v>
      </c>
      <c r="BE146" s="18" t="str">
        <f>IF(MAIN_STGY[[#This Row],[RSLT]]="","", MAIN_STGY[[#This Row],[RSLT]])</f>
        <v/>
      </c>
      <c r="BF14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6" s="18">
        <f>IF(STGY3[[#This Row],[SNO]]=0,0,IF(BL$10, IF(BP145&gt;=BM$8, 0, STGY3[[#This Row],[INS]]+BH145), STGY3[[#This Row],[INS]]+BH145))</f>
        <v>100</v>
      </c>
      <c r="BI146" s="18">
        <f>IF(STGY3[[#This Row],[SNO]]=0,0,IF(BL$10, IF(BP145&gt;=BM$8, 0, BI145+STGY3[[#This Row],[RTN]]), BI145+STGY3[[#This Row],[RTN]]))</f>
        <v>0</v>
      </c>
      <c r="BJ146" s="18">
        <f>STGY3[[#This Row],[RTN-TL]]-STGY3[[#This Row],[INS-TL]]</f>
        <v>-100</v>
      </c>
      <c r="BK146" s="18">
        <f>IF(STGY3[[#This Row],[SNO]]=0,0,IF(BL$10, IF(STGY3[[#This Row],[INS]]=0, 0, BN145), BN145))</f>
        <v>0</v>
      </c>
      <c r="BL146" s="18">
        <f>STGY3[[#This Row],[INS]]</f>
        <v>0</v>
      </c>
      <c r="BM146" s="18">
        <f>IF(STGY3[[#This Row],[WrL]]="Loss", (STGY3[[#This Row],[INS]]*(1 + BP$8/100)), IF(STGY3[[#This Row],[WrL]]="Won", (0), 0))</f>
        <v>0</v>
      </c>
      <c r="BN146" s="18">
        <f>IF(STGY3[[#This Row],[WrL]]="Loss", (STGY3[[#This Row],[PAM]]+STGY3[[#This Row],[LOS-TEN]]), IF(STGY3[[#This Row],[WrL]]="Won", (STGY3[[#This Row],[INS]]), 0))</f>
        <v>0</v>
      </c>
      <c r="BO146" s="18">
        <f>STGY3[[#This Row],[PAPT]]/2</f>
        <v>0</v>
      </c>
      <c r="BP146" s="43">
        <f>IF(STGY3[[#This Row],[SNO]]=0,0,IF(BL$10, IF(STGY3[[#This Row],[INS-TL]]=0, 0, STGY3[[#This Row],[PFT]]/STGY3[[#This Row],[INS-TL]]%), STGY3[[#This Row],[PFT]]/STGY3[[#This Row],[INS-TL]]%))</f>
        <v>-100</v>
      </c>
      <c r="BS146" s="20"/>
      <c r="BT146" s="21"/>
      <c r="BZ146" s="22"/>
      <c r="CB146" s="42">
        <f t="shared" si="24"/>
        <v>131</v>
      </c>
      <c r="CC146" s="49"/>
      <c r="CD146" s="18">
        <f>IF(STGY4[[#This Row],[SNO]]=0,0,IF(STGY4[[#This Row],[SNO]]=1,CJ$8,IF(CL$10, IF(CP145&gt;=CM$8,0,IF(CP145=0,CJ$8,CO145)), CO145)))</f>
        <v>0</v>
      </c>
      <c r="CE146" s="18" t="str">
        <f>IF(MAIN_STGY[[#This Row],[RSLT]]="","", MAIN_STGY[[#This Row],[RSLT]])</f>
        <v/>
      </c>
      <c r="CF14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6" s="18">
        <f>IF(STGY4[[#This Row],[SNO]]=0,0,IF(CL$10, IF(CP145&gt;=CM$8, 0, STGY4[[#This Row],[INS]]+CH145), STGY4[[#This Row],[INS]]+CH145))</f>
        <v>100</v>
      </c>
      <c r="CI146" s="18">
        <f>IF(STGY4[[#This Row],[SNO]]=0,0,IF(CL$10, IF(CP145&gt;=CM$8, 0, CI145+STGY4[[#This Row],[RTN]]), CI145+STGY4[[#This Row],[RTN]]))</f>
        <v>0</v>
      </c>
      <c r="CJ146" s="18">
        <f>STGY4[[#This Row],[RTN-TL]]-STGY4[[#This Row],[INS-TL]]</f>
        <v>-100</v>
      </c>
      <c r="CK146" s="18">
        <f>IF(STGY4[[#This Row],[SNO]]=0,0,IF(CL$10, IF(STGY4[[#This Row],[INS]]=0, 0, CN145), CN145))</f>
        <v>0</v>
      </c>
      <c r="CL146" s="18">
        <f>STGY4[[#This Row],[INS]]</f>
        <v>0</v>
      </c>
      <c r="CM146" s="18">
        <f>IF(STGY4[[#This Row],[WrL]]="Loss", (STGY4[[#This Row],[INS]]*(1 + CP$8/100)), IF(STGY4[[#This Row],[WrL]]="Won", (0), 0))</f>
        <v>0</v>
      </c>
      <c r="CN146" s="18">
        <f>IF(STGY4[[#This Row],[WrL]]="Loss", (STGY4[[#This Row],[PAM]]+STGY4[[#This Row],[LOS-TEN]]), IF(STGY4[[#This Row],[WrL]]="Won", (STGY4[[#This Row],[INS]]), 0))</f>
        <v>0</v>
      </c>
      <c r="CO146" s="18">
        <f>STGY4[[#This Row],[PAPT]]/2</f>
        <v>0</v>
      </c>
      <c r="CP146" s="43">
        <f>IF(STGY4[[#This Row],[SNO]]=0,0,IF(CL$10, IF(STGY4[[#This Row],[INS-TL]]=0, 0, STGY4[[#This Row],[PFT]]/STGY4[[#This Row],[INS-TL]]%), STGY4[[#This Row],[PFT]]/STGY4[[#This Row],[INS-TL]]%))</f>
        <v>-100</v>
      </c>
      <c r="CS146" s="20"/>
      <c r="CT146" s="21"/>
      <c r="CZ146" s="22"/>
      <c r="DB146" s="42">
        <f t="shared" si="25"/>
        <v>131</v>
      </c>
      <c r="DC146" s="49"/>
      <c r="DD146" s="18">
        <f>IF(STGY5[[#This Row],[SNO]]=0,0,IF(STGY5[[#This Row],[SNO]]=1,DJ$8,IF(DL$10, IF(DP145&gt;=DM$8,0,IF(DP145=0,DJ$8,DO145)), DO145)))</f>
        <v>0</v>
      </c>
      <c r="DE146" s="18" t="str">
        <f>IF(MAIN_STGY[[#This Row],[RSLT]]="","", MAIN_STGY[[#This Row],[RSLT]])</f>
        <v/>
      </c>
      <c r="DF14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6" s="18">
        <f>IF(STGY5[[#This Row],[SNO]]=0,0,IF(DL$10, IF(DP145&gt;=DM$8, 0, STGY5[[#This Row],[INS]]+DH145), STGY5[[#This Row],[INS]]+DH145))</f>
        <v>100</v>
      </c>
      <c r="DI146" s="18">
        <f>IF(STGY5[[#This Row],[SNO]]=0,0,IF(DL$10, IF(DP145&gt;=DM$8, 0, DI145+STGY5[[#This Row],[RTN]]), DI145+STGY5[[#This Row],[RTN]]))</f>
        <v>0</v>
      </c>
      <c r="DJ146" s="18">
        <f>STGY5[[#This Row],[RTN-TL]]-STGY5[[#This Row],[INS-TL]]</f>
        <v>-100</v>
      </c>
      <c r="DK146" s="18">
        <f>IF(STGY5[[#This Row],[SNO]]=0,0,IF(DL$10, IF(STGY5[[#This Row],[INS]]=0, 0, DN145), DN145))</f>
        <v>0</v>
      </c>
      <c r="DL146" s="18">
        <f>STGY5[[#This Row],[INS]]</f>
        <v>0</v>
      </c>
      <c r="DM146" s="18">
        <f>IF(STGY5[[#This Row],[WrL]]="Loss", (STGY5[[#This Row],[INS]]*(1 + DP$8/100)), IF(STGY5[[#This Row],[WrL]]="Won", (0), 0))</f>
        <v>0</v>
      </c>
      <c r="DN146" s="18">
        <f>IF(STGY5[[#This Row],[WrL]]="Loss", (STGY5[[#This Row],[PAM]]+STGY5[[#This Row],[LOS-TEN]]), IF(STGY5[[#This Row],[WrL]]="Won", (STGY5[[#This Row],[INS]]), 0))</f>
        <v>0</v>
      </c>
      <c r="DO146" s="18">
        <f>STGY5[[#This Row],[PAPT]]/2</f>
        <v>0</v>
      </c>
      <c r="DP146" s="43">
        <f>IF(STGY5[[#This Row],[SNO]]=0,0,IF(DL$10, IF(STGY5[[#This Row],[INS-TL]]=0, 0, STGY5[[#This Row],[PFT]]/STGY5[[#This Row],[INS-TL]]%), STGY5[[#This Row],[PFT]]/STGY5[[#This Row],[INS-TL]]%))</f>
        <v>-100</v>
      </c>
      <c r="DS146" s="20"/>
      <c r="DT146" s="21"/>
      <c r="DZ146" s="22"/>
      <c r="EB146" s="42">
        <f t="shared" si="26"/>
        <v>131</v>
      </c>
      <c r="EC146" s="49"/>
      <c r="ED146" s="18">
        <f>IF(STGY6[[#This Row],[SNO]]=0,0,IF(STGY6[[#This Row],[SNO]]=1,EJ$8,IF(EL$10, IF(EP145&gt;=EM$8,0,IF(EP145=0,EJ$8,EO145)), EO145)))</f>
        <v>0</v>
      </c>
      <c r="EE146" s="18" t="str">
        <f>IF(MAIN_STGY[[#This Row],[RSLT]]="","", MAIN_STGY[[#This Row],[RSLT]])</f>
        <v/>
      </c>
      <c r="EF14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6" s="18">
        <f>IF(STGY6[[#This Row],[SNO]]=0,0,IF(EL$10, IF(EP145&gt;=EM$8, 0, STGY6[[#This Row],[INS]]+EH145), STGY6[[#This Row],[INS]]+EH145))</f>
        <v>100</v>
      </c>
      <c r="EI146" s="18">
        <f>IF(STGY6[[#This Row],[SNO]]=0,0,IF(EL$10, IF(EP145&gt;=EM$8, 0, EI145+STGY6[[#This Row],[RTN]]), EI145+STGY6[[#This Row],[RTN]]))</f>
        <v>0</v>
      </c>
      <c r="EJ146" s="18">
        <f>STGY6[[#This Row],[RTN-TL]]-STGY6[[#This Row],[INS-TL]]</f>
        <v>-100</v>
      </c>
      <c r="EK146" s="18">
        <f>IF(STGY6[[#This Row],[SNO]]=0,0,IF(EL$10, IF(STGY6[[#This Row],[INS]]=0, 0, EN145), EN145))</f>
        <v>0</v>
      </c>
      <c r="EL146" s="18">
        <f>STGY6[[#This Row],[INS]]</f>
        <v>0</v>
      </c>
      <c r="EM146" s="18">
        <f>IF(STGY6[[#This Row],[WrL]]="Loss", (STGY6[[#This Row],[INS]]*(1 + EP$8/100)), IF(STGY6[[#This Row],[WrL]]="Won", (0), 0))</f>
        <v>0</v>
      </c>
      <c r="EN146" s="18">
        <f>IF(STGY6[[#This Row],[WrL]]="Loss", (STGY6[[#This Row],[PAM]]+STGY6[[#This Row],[LOS-TEN]]), IF(STGY6[[#This Row],[WrL]]="Won", (STGY6[[#This Row],[INS]]), 0))</f>
        <v>0</v>
      </c>
      <c r="EO146" s="18">
        <f>STGY6[[#This Row],[PAPT]]/2</f>
        <v>0</v>
      </c>
      <c r="EP146" s="43">
        <f>IF(STGY6[[#This Row],[SNO]]=0,0,IF(EL$10, IF(STGY6[[#This Row],[INS-TL]]=0, 0, STGY6[[#This Row],[PFT]]/STGY6[[#This Row],[INS-TL]]%), STGY6[[#This Row],[PFT]]/STGY6[[#This Row],[INS-TL]]%))</f>
        <v>-100</v>
      </c>
      <c r="ES146" s="20"/>
      <c r="ET146" s="21"/>
      <c r="EZ146" s="22"/>
      <c r="FB146" s="42">
        <f t="shared" si="27"/>
        <v>131</v>
      </c>
      <c r="FC146" s="49"/>
      <c r="FD146" s="18">
        <f>IF(STGY7[[#This Row],[SNO]]=0,0,IF(STGY7[[#This Row],[SNO]]=1,FJ$8,IF(FL$10, IF(FP145&gt;=FM$8,0,IF(FP145=0,FJ$8,FO145)), FO145)))</f>
        <v>0</v>
      </c>
      <c r="FE146" s="18" t="str">
        <f>IF(MAIN_STGY[[#This Row],[RSLT]]="","", MAIN_STGY[[#This Row],[RSLT]])</f>
        <v/>
      </c>
      <c r="FF14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6" s="18">
        <f>IF(STGY7[[#This Row],[SNO]]=0,0,IF(FL$10, IF(FP145&gt;=FM$8, 0, STGY7[[#This Row],[INS]]+FH145), STGY7[[#This Row],[INS]]+FH145))</f>
        <v>100</v>
      </c>
      <c r="FI146" s="18">
        <f>IF(STGY7[[#This Row],[SNO]]=0,0,IF(FL$10, IF(FP145&gt;=FM$8, 0, FI145+STGY7[[#This Row],[RTN]]), FI145+STGY7[[#This Row],[RTN]]))</f>
        <v>0</v>
      </c>
      <c r="FJ146" s="18">
        <f>STGY7[[#This Row],[RTN-TL]]-STGY7[[#This Row],[INS-TL]]</f>
        <v>-100</v>
      </c>
      <c r="FK146" s="18">
        <f>IF(STGY7[[#This Row],[SNO]]=0,0,IF(FL$10, IF(STGY7[[#This Row],[INS]]=0, 0, FN145), FN145))</f>
        <v>0</v>
      </c>
      <c r="FL146" s="18">
        <f>STGY7[[#This Row],[INS]]</f>
        <v>0</v>
      </c>
      <c r="FM146" s="18">
        <f>IF(STGY7[[#This Row],[WrL]]="Loss", (STGY7[[#This Row],[INS]]*(1 + FP$8/100)), IF(STGY7[[#This Row],[WrL]]="Won", (0), 0))</f>
        <v>0</v>
      </c>
      <c r="FN146" s="18">
        <f>IF(STGY7[[#This Row],[WrL]]="Loss", (STGY7[[#This Row],[PAM]]+STGY7[[#This Row],[LOS-TEN]]), IF(STGY7[[#This Row],[WrL]]="Won", (STGY7[[#This Row],[INS]]), 0))</f>
        <v>0</v>
      </c>
      <c r="FO146" s="18">
        <f>STGY7[[#This Row],[PAPT]]/2</f>
        <v>0</v>
      </c>
      <c r="FP146" s="43">
        <f>IF(STGY7[[#This Row],[SNO]]=0,0,IF(FL$10, IF(STGY7[[#This Row],[INS-TL]]=0, 0, STGY7[[#This Row],[PFT]]/STGY7[[#This Row],[INS-TL]]%), STGY7[[#This Row],[PFT]]/STGY7[[#This Row],[INS-TL]]%))</f>
        <v>-100</v>
      </c>
      <c r="FS146" s="20"/>
      <c r="FT146" s="21"/>
      <c r="FZ146" s="22"/>
      <c r="GB146" s="42">
        <f t="shared" si="28"/>
        <v>131</v>
      </c>
      <c r="GC146" s="49"/>
      <c r="GD146" s="18">
        <f>IF(STGY8[[#This Row],[SNO]]=0,0,IF(STGY8[[#This Row],[SNO]]=1,GJ$8,IF(GL$10, IF(GP145&gt;=GM$8,0,IF(GP145=0,GJ$8,GO145)), GO145)))</f>
        <v>0</v>
      </c>
      <c r="GE146" s="18" t="str">
        <f>IF(MAIN_STGY[[#This Row],[RSLT]]="","", MAIN_STGY[[#This Row],[RSLT]])</f>
        <v/>
      </c>
      <c r="GF14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6" s="18">
        <f>IF(STGY8[[#This Row],[SNO]]=0,0,IF(GL$10, IF(GP145&gt;=GM$8, 0, STGY8[[#This Row],[INS]]+GH145), STGY8[[#This Row],[INS]]+GH145))</f>
        <v>100</v>
      </c>
      <c r="GI146" s="18">
        <f>IF(STGY8[[#This Row],[SNO]]=0,0,IF(GL$10, IF(GP145&gt;=GM$8, 0, GI145+STGY8[[#This Row],[RTN]]), GI145+STGY8[[#This Row],[RTN]]))</f>
        <v>0</v>
      </c>
      <c r="GJ146" s="18">
        <f>STGY8[[#This Row],[RTN-TL]]-STGY8[[#This Row],[INS-TL]]</f>
        <v>-100</v>
      </c>
      <c r="GK146" s="18">
        <f>IF(STGY8[[#This Row],[SNO]]=0,0,IF(GL$10, IF(STGY8[[#This Row],[INS]]=0, 0, GN145), GN145))</f>
        <v>0</v>
      </c>
      <c r="GL146" s="18">
        <f>STGY8[[#This Row],[INS]]</f>
        <v>0</v>
      </c>
      <c r="GM146" s="18">
        <f>IF(STGY8[[#This Row],[WrL]]="Loss", (STGY8[[#This Row],[INS]]*(1 + GP$8/100)), IF(STGY8[[#This Row],[WrL]]="Won", (0), 0))</f>
        <v>0</v>
      </c>
      <c r="GN146" s="18">
        <f>IF(STGY8[[#This Row],[WrL]]="Loss", (STGY8[[#This Row],[PAM]]+STGY8[[#This Row],[LOS-TEN]]), IF(STGY8[[#This Row],[WrL]]="Won", (STGY8[[#This Row],[INS]]), 0))</f>
        <v>0</v>
      </c>
      <c r="GO146" s="18">
        <f>STGY8[[#This Row],[PAPT]]/2</f>
        <v>0</v>
      </c>
      <c r="GP146" s="43">
        <f>IF(STGY8[[#This Row],[SNO]]=0,0,IF(GL$10, IF(STGY8[[#This Row],[INS-TL]]=0, 0, STGY8[[#This Row],[PFT]]/STGY8[[#This Row],[INS-TL]]%), STGY8[[#This Row],[PFT]]/STGY8[[#This Row],[INS-TL]]%))</f>
        <v>-100</v>
      </c>
      <c r="GS146" s="20"/>
      <c r="GT146" s="21"/>
      <c r="GZ146" s="22"/>
      <c r="HB146" s="42">
        <f t="shared" si="29"/>
        <v>131</v>
      </c>
      <c r="HC146" s="49"/>
      <c r="HD146" s="18">
        <f>IF(STGY9[[#This Row],[SNO]]=0,0,IF(STGY9[[#This Row],[SNO]]=1,HJ$8,IF(HL$10, IF(HP145&gt;=HM$8,0,IF(HP145=0,HJ$8,HO145)), HO145)))</f>
        <v>0</v>
      </c>
      <c r="HE146" s="18" t="str">
        <f>IF(MAIN_STGY[[#This Row],[RSLT]]="","", MAIN_STGY[[#This Row],[RSLT]])</f>
        <v/>
      </c>
      <c r="HF14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6" s="18">
        <f>IF(STGY9[[#This Row],[SNO]]=0,0,IF(HL$10, IF(HP145&gt;=HM$8, 0, STGY9[[#This Row],[INS]]+HH145), STGY9[[#This Row],[INS]]+HH145))</f>
        <v>100</v>
      </c>
      <c r="HI146" s="18">
        <f>IF(STGY9[[#This Row],[SNO]]=0,0,IF(HL$10, IF(HP145&gt;=HM$8, 0, HI145+STGY9[[#This Row],[RTN]]), HI145+STGY9[[#This Row],[RTN]]))</f>
        <v>0</v>
      </c>
      <c r="HJ146" s="18">
        <f>STGY9[[#This Row],[RTN-TL]]-STGY9[[#This Row],[INS-TL]]</f>
        <v>-100</v>
      </c>
      <c r="HK146" s="18">
        <f>IF(STGY9[[#This Row],[SNO]]=0,0,IF(HL$10, IF(STGY9[[#This Row],[INS]]=0, 0, HN145), HN145))</f>
        <v>0</v>
      </c>
      <c r="HL146" s="18">
        <f>STGY9[[#This Row],[INS]]</f>
        <v>0</v>
      </c>
      <c r="HM146" s="18">
        <f>IF(STGY9[[#This Row],[WrL]]="Loss", (STGY9[[#This Row],[INS]]*(1 + HP$8/100)), IF(STGY9[[#This Row],[WrL]]="Won", (0), 0))</f>
        <v>0</v>
      </c>
      <c r="HN146" s="18">
        <f>IF(STGY9[[#This Row],[WrL]]="Loss", (STGY9[[#This Row],[PAM]]+STGY9[[#This Row],[LOS-TEN]]), IF(STGY9[[#This Row],[WrL]]="Won", (STGY9[[#This Row],[INS]]), 0))</f>
        <v>0</v>
      </c>
      <c r="HO146" s="18">
        <f>STGY9[[#This Row],[PAPT]]/2</f>
        <v>0</v>
      </c>
      <c r="HP146" s="43">
        <f>IF(STGY9[[#This Row],[SNO]]=0,0,IF(HL$10, IF(STGY9[[#This Row],[INS-TL]]=0, 0, STGY9[[#This Row],[PFT]]/STGY9[[#This Row],[INS-TL]]%), STGY9[[#This Row],[PFT]]/STGY9[[#This Row],[INS-TL]]%))</f>
        <v>-100</v>
      </c>
      <c r="HS146" s="20"/>
      <c r="HT146" s="21"/>
      <c r="HZ146" s="22"/>
      <c r="IB146" s="42">
        <f t="shared" si="30"/>
        <v>131</v>
      </c>
      <c r="IC146" s="49"/>
      <c r="ID146" s="18">
        <f>IF(STGY10[[#This Row],[SNO]]=0,0,IF(STGY10[[#This Row],[SNO]]=1,IJ$8,IF(IL$10, IF(IP145&gt;=IM$8,0,IF(IP145=0,IJ$8,IO145)), IO145)))</f>
        <v>0</v>
      </c>
      <c r="IE146" s="18" t="str">
        <f>IF(MAIN_STGY[[#This Row],[RSLT]]="","", MAIN_STGY[[#This Row],[RSLT]])</f>
        <v/>
      </c>
      <c r="IF14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6" s="18">
        <f>IF(STGY10[[#This Row],[SNO]]=0,0,IF(IL$10, IF(IP145&gt;=IM$8, 0, STGY10[[#This Row],[INS]]+IH145), STGY10[[#This Row],[INS]]+IH145))</f>
        <v>100</v>
      </c>
      <c r="II146" s="18">
        <f>IF(STGY10[[#This Row],[SNO]]=0,0,IF(IL$10, IF(IP145&gt;=IM$8, 0, II145+STGY10[[#This Row],[RTN]]), II145+STGY10[[#This Row],[RTN]]))</f>
        <v>0</v>
      </c>
      <c r="IJ146" s="18">
        <f>STGY10[[#This Row],[RTN-TL]]-STGY10[[#This Row],[INS-TL]]</f>
        <v>-100</v>
      </c>
      <c r="IK146" s="18">
        <f>IF(STGY10[[#This Row],[SNO]]=0,0,IF(IL$10, IF(STGY10[[#This Row],[INS]]=0, 0, IN145), IN145))</f>
        <v>0</v>
      </c>
      <c r="IL146" s="18">
        <f>STGY10[[#This Row],[INS]]</f>
        <v>0</v>
      </c>
      <c r="IM146" s="18">
        <f>IF(STGY10[[#This Row],[WrL]]="Loss", (STGY10[[#This Row],[INS]]*(1 + IP$8/100)), IF(STGY10[[#This Row],[WrL]]="Won", (0), 0))</f>
        <v>0</v>
      </c>
      <c r="IN146" s="18">
        <f>IF(STGY10[[#This Row],[WrL]]="Loss", (STGY10[[#This Row],[PAM]]+STGY10[[#This Row],[LOS-TEN]]), IF(STGY10[[#This Row],[WrL]]="Won", (STGY10[[#This Row],[INS]]), 0))</f>
        <v>0</v>
      </c>
      <c r="IO146" s="18">
        <f>STGY10[[#This Row],[PAPT]]/2</f>
        <v>0</v>
      </c>
      <c r="IP146" s="43">
        <f>IF(STGY10[[#This Row],[SNO]]=0,0,IF(IL$10, IF(STGY10[[#This Row],[INS-TL]]=0, 0, STGY10[[#This Row],[PFT]]/STGY10[[#This Row],[INS-TL]]%), STGY10[[#This Row],[PFT]]/STGY10[[#This Row],[INS-TL]]%))</f>
        <v>-100</v>
      </c>
      <c r="IS146" s="20"/>
      <c r="IT146" s="21"/>
      <c r="IZ146" s="22"/>
    </row>
    <row r="147" spans="2:260" x14ac:dyDescent="0.3">
      <c r="B147" s="89">
        <f t="shared" si="21"/>
        <v>132</v>
      </c>
      <c r="C147" s="49"/>
      <c r="D147" s="18">
        <f>IF(MAIN_STGY[[#This Row],[SNO]]=0,0,IF(MAIN_STGY[[#This Row],[SNO]]=1,J$8,IF(L$10, IF(P146&gt;=M$8,0,IF(P146=0,J$8,O146)), O146)))</f>
        <v>0</v>
      </c>
      <c r="E147" s="12"/>
      <c r="F14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7" s="18">
        <f>IF(MAIN_STGY[[#This Row],[SNO]]=0,0,IF(L$10, IF(P146&gt;=M$8, 0, MAIN_STGY[[#This Row],[INS]]+H146), MAIN_STGY[[#This Row],[INS]]+H146))</f>
        <v>100</v>
      </c>
      <c r="I147" s="18">
        <f>IF(MAIN_STGY[[#This Row],[SNO]]=0,0,IF(L$10, IF(P146&gt;=M$8, 0, I146+MAIN_STGY[[#This Row],[RTN]]), I146+MAIN_STGY[[#This Row],[RTN]]))</f>
        <v>0</v>
      </c>
      <c r="J147" s="18">
        <f>MAIN_STGY[[#This Row],[RTN-TL]]-MAIN_STGY[[#This Row],[INS-TL]]</f>
        <v>-100</v>
      </c>
      <c r="K147" s="18">
        <f>IF(MAIN_STGY[[#This Row],[SNO]]=0,0,IF(L$10, IF(MAIN_STGY[[#This Row],[INS]]=0, 0, N146), N146))</f>
        <v>0</v>
      </c>
      <c r="L147" s="18">
        <f>MAIN_STGY[[#This Row],[INS]]</f>
        <v>0</v>
      </c>
      <c r="M147" s="18">
        <f>IF(MAIN_STGY[[#This Row],[WrL]]="Loss", (MAIN_STGY[[#This Row],[INS]]*(1 + P$8/100)), IF(MAIN_STGY[[#This Row],[WrL]]="Won", (0), 0))</f>
        <v>0</v>
      </c>
      <c r="N147" s="18">
        <f>IF(MAIN_STGY[[#This Row],[WrL]]="Loss", (MAIN_STGY[[#This Row],[PAM]]+MAIN_STGY[[#This Row],[LOS-TEN]]), IF(MAIN_STGY[[#This Row],[WrL]]="Won", (MAIN_STGY[[#This Row],[INS]]), 0))</f>
        <v>0</v>
      </c>
      <c r="O147" s="18">
        <f>MAIN_STGY[[#This Row],[PAPT]]/2</f>
        <v>0</v>
      </c>
      <c r="P14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47" s="44"/>
      <c r="S147" s="45"/>
      <c r="T147" s="46"/>
      <c r="U147" s="84"/>
      <c r="V147" s="44"/>
      <c r="W147" s="44"/>
      <c r="X147" s="44"/>
      <c r="Z147" s="22"/>
      <c r="AB147" s="42">
        <f t="shared" si="22"/>
        <v>132</v>
      </c>
      <c r="AC147" s="49"/>
      <c r="AD147" s="18">
        <f>IF(STGY2[[#This Row],[SNO]]=0,0,IF(STGY2[[#This Row],[SNO]]=1,AJ$8,IF(AL$10, IF(AP146&gt;=AM$8,0,IF(AP146=0,AJ$8,AO146)), AO146)))</f>
        <v>0</v>
      </c>
      <c r="AE147" s="18" t="str">
        <f>IF(MAIN_STGY[[#This Row],[RSLT]]="","", MAIN_STGY[[#This Row],[RSLT]])</f>
        <v/>
      </c>
      <c r="AF14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7" s="18">
        <f>IF(STGY2[[#This Row],[SNO]]=0,0,IF(AL$10, IF(AP146&gt;=AM$8, 0, STGY2[[#This Row],[INS]]+AH146), STGY2[[#This Row],[INS]]+AH146))</f>
        <v>100</v>
      </c>
      <c r="AI147" s="18">
        <f>IF(STGY2[[#This Row],[SNO]]=0,0,IF(AL$10, IF(AP146&gt;=AM$8, 0, AI146+STGY2[[#This Row],[RTN]]), AI146+STGY2[[#This Row],[RTN]]))</f>
        <v>0</v>
      </c>
      <c r="AJ147" s="18">
        <f>STGY2[[#This Row],[RTN-TL]]-STGY2[[#This Row],[INS-TL]]</f>
        <v>-100</v>
      </c>
      <c r="AK147" s="18">
        <f>IF(STGY2[[#This Row],[SNO]]=0,0,IF(AL$10, IF(STGY2[[#This Row],[INS]]=0, 0, AN146), AN146))</f>
        <v>0</v>
      </c>
      <c r="AL147" s="18">
        <f>STGY2[[#This Row],[INS]]</f>
        <v>0</v>
      </c>
      <c r="AM147" s="18">
        <f>IF(STGY2[[#This Row],[WrL]]="Loss", (STGY2[[#This Row],[INS]]*(1 + AP$8/100)), IF(STGY2[[#This Row],[WrL]]="Won", (0), 0))</f>
        <v>0</v>
      </c>
      <c r="AN147" s="18">
        <f>IF(STGY2[[#This Row],[WrL]]="Loss", (STGY2[[#This Row],[PAM]]+STGY2[[#This Row],[LOS-TEN]]), IF(STGY2[[#This Row],[WrL]]="Won", (STGY2[[#This Row],[INS]]), 0))</f>
        <v>0</v>
      </c>
      <c r="AO147" s="18">
        <f>STGY2[[#This Row],[PAPT]]/2</f>
        <v>0</v>
      </c>
      <c r="AP147" s="43">
        <f>IF(STGY2[[#This Row],[SNO]]=0,0,IF(AL$10, IF(STGY2[[#This Row],[INS-TL]]=0, 0, STGY2[[#This Row],[PFT]]/STGY2[[#This Row],[INS-TL]]%), STGY2[[#This Row],[PFT]]/STGY2[[#This Row],[INS-TL]]%))</f>
        <v>-100</v>
      </c>
      <c r="AS147" s="20"/>
      <c r="AT147" s="21"/>
      <c r="AZ147" s="22"/>
      <c r="BB147" s="42">
        <f t="shared" si="23"/>
        <v>132</v>
      </c>
      <c r="BC147" s="49"/>
      <c r="BD147" s="18">
        <f>IF(STGY3[[#This Row],[SNO]]=0,0,IF(STGY3[[#This Row],[SNO]]=1,BJ$8,IF(BL$10, IF(BP146&gt;=BM$8,0,IF(BP146=0,BJ$8,BO146)), BO146)))</f>
        <v>0</v>
      </c>
      <c r="BE147" s="18" t="str">
        <f>IF(MAIN_STGY[[#This Row],[RSLT]]="","", MAIN_STGY[[#This Row],[RSLT]])</f>
        <v/>
      </c>
      <c r="BF14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7" s="18">
        <f>IF(STGY3[[#This Row],[SNO]]=0,0,IF(BL$10, IF(BP146&gt;=BM$8, 0, STGY3[[#This Row],[INS]]+BH146), STGY3[[#This Row],[INS]]+BH146))</f>
        <v>100</v>
      </c>
      <c r="BI147" s="18">
        <f>IF(STGY3[[#This Row],[SNO]]=0,0,IF(BL$10, IF(BP146&gt;=BM$8, 0, BI146+STGY3[[#This Row],[RTN]]), BI146+STGY3[[#This Row],[RTN]]))</f>
        <v>0</v>
      </c>
      <c r="BJ147" s="18">
        <f>STGY3[[#This Row],[RTN-TL]]-STGY3[[#This Row],[INS-TL]]</f>
        <v>-100</v>
      </c>
      <c r="BK147" s="18">
        <f>IF(STGY3[[#This Row],[SNO]]=0,0,IF(BL$10, IF(STGY3[[#This Row],[INS]]=0, 0, BN146), BN146))</f>
        <v>0</v>
      </c>
      <c r="BL147" s="18">
        <f>STGY3[[#This Row],[INS]]</f>
        <v>0</v>
      </c>
      <c r="BM147" s="18">
        <f>IF(STGY3[[#This Row],[WrL]]="Loss", (STGY3[[#This Row],[INS]]*(1 + BP$8/100)), IF(STGY3[[#This Row],[WrL]]="Won", (0), 0))</f>
        <v>0</v>
      </c>
      <c r="BN147" s="18">
        <f>IF(STGY3[[#This Row],[WrL]]="Loss", (STGY3[[#This Row],[PAM]]+STGY3[[#This Row],[LOS-TEN]]), IF(STGY3[[#This Row],[WrL]]="Won", (STGY3[[#This Row],[INS]]), 0))</f>
        <v>0</v>
      </c>
      <c r="BO147" s="18">
        <f>STGY3[[#This Row],[PAPT]]/2</f>
        <v>0</v>
      </c>
      <c r="BP147" s="43">
        <f>IF(STGY3[[#This Row],[SNO]]=0,0,IF(BL$10, IF(STGY3[[#This Row],[INS-TL]]=0, 0, STGY3[[#This Row],[PFT]]/STGY3[[#This Row],[INS-TL]]%), STGY3[[#This Row],[PFT]]/STGY3[[#This Row],[INS-TL]]%))</f>
        <v>-100</v>
      </c>
      <c r="BS147" s="20"/>
      <c r="BT147" s="21"/>
      <c r="BZ147" s="22"/>
      <c r="CB147" s="42">
        <f t="shared" si="24"/>
        <v>132</v>
      </c>
      <c r="CC147" s="49"/>
      <c r="CD147" s="18">
        <f>IF(STGY4[[#This Row],[SNO]]=0,0,IF(STGY4[[#This Row],[SNO]]=1,CJ$8,IF(CL$10, IF(CP146&gt;=CM$8,0,IF(CP146=0,CJ$8,CO146)), CO146)))</f>
        <v>0</v>
      </c>
      <c r="CE147" s="18" t="str">
        <f>IF(MAIN_STGY[[#This Row],[RSLT]]="","", MAIN_STGY[[#This Row],[RSLT]])</f>
        <v/>
      </c>
      <c r="CF14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7" s="18">
        <f>IF(STGY4[[#This Row],[SNO]]=0,0,IF(CL$10, IF(CP146&gt;=CM$8, 0, STGY4[[#This Row],[INS]]+CH146), STGY4[[#This Row],[INS]]+CH146))</f>
        <v>100</v>
      </c>
      <c r="CI147" s="18">
        <f>IF(STGY4[[#This Row],[SNO]]=0,0,IF(CL$10, IF(CP146&gt;=CM$8, 0, CI146+STGY4[[#This Row],[RTN]]), CI146+STGY4[[#This Row],[RTN]]))</f>
        <v>0</v>
      </c>
      <c r="CJ147" s="18">
        <f>STGY4[[#This Row],[RTN-TL]]-STGY4[[#This Row],[INS-TL]]</f>
        <v>-100</v>
      </c>
      <c r="CK147" s="18">
        <f>IF(STGY4[[#This Row],[SNO]]=0,0,IF(CL$10, IF(STGY4[[#This Row],[INS]]=0, 0, CN146), CN146))</f>
        <v>0</v>
      </c>
      <c r="CL147" s="18">
        <f>STGY4[[#This Row],[INS]]</f>
        <v>0</v>
      </c>
      <c r="CM147" s="18">
        <f>IF(STGY4[[#This Row],[WrL]]="Loss", (STGY4[[#This Row],[INS]]*(1 + CP$8/100)), IF(STGY4[[#This Row],[WrL]]="Won", (0), 0))</f>
        <v>0</v>
      </c>
      <c r="CN147" s="18">
        <f>IF(STGY4[[#This Row],[WrL]]="Loss", (STGY4[[#This Row],[PAM]]+STGY4[[#This Row],[LOS-TEN]]), IF(STGY4[[#This Row],[WrL]]="Won", (STGY4[[#This Row],[INS]]), 0))</f>
        <v>0</v>
      </c>
      <c r="CO147" s="18">
        <f>STGY4[[#This Row],[PAPT]]/2</f>
        <v>0</v>
      </c>
      <c r="CP147" s="43">
        <f>IF(STGY4[[#This Row],[SNO]]=0,0,IF(CL$10, IF(STGY4[[#This Row],[INS-TL]]=0, 0, STGY4[[#This Row],[PFT]]/STGY4[[#This Row],[INS-TL]]%), STGY4[[#This Row],[PFT]]/STGY4[[#This Row],[INS-TL]]%))</f>
        <v>-100</v>
      </c>
      <c r="CS147" s="20"/>
      <c r="CT147" s="21"/>
      <c r="CZ147" s="22"/>
      <c r="DB147" s="42">
        <f t="shared" si="25"/>
        <v>132</v>
      </c>
      <c r="DC147" s="49"/>
      <c r="DD147" s="18">
        <f>IF(STGY5[[#This Row],[SNO]]=0,0,IF(STGY5[[#This Row],[SNO]]=1,DJ$8,IF(DL$10, IF(DP146&gt;=DM$8,0,IF(DP146=0,DJ$8,DO146)), DO146)))</f>
        <v>0</v>
      </c>
      <c r="DE147" s="18" t="str">
        <f>IF(MAIN_STGY[[#This Row],[RSLT]]="","", MAIN_STGY[[#This Row],[RSLT]])</f>
        <v/>
      </c>
      <c r="DF14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7" s="18">
        <f>IF(STGY5[[#This Row],[SNO]]=0,0,IF(DL$10, IF(DP146&gt;=DM$8, 0, STGY5[[#This Row],[INS]]+DH146), STGY5[[#This Row],[INS]]+DH146))</f>
        <v>100</v>
      </c>
      <c r="DI147" s="18">
        <f>IF(STGY5[[#This Row],[SNO]]=0,0,IF(DL$10, IF(DP146&gt;=DM$8, 0, DI146+STGY5[[#This Row],[RTN]]), DI146+STGY5[[#This Row],[RTN]]))</f>
        <v>0</v>
      </c>
      <c r="DJ147" s="18">
        <f>STGY5[[#This Row],[RTN-TL]]-STGY5[[#This Row],[INS-TL]]</f>
        <v>-100</v>
      </c>
      <c r="DK147" s="18">
        <f>IF(STGY5[[#This Row],[SNO]]=0,0,IF(DL$10, IF(STGY5[[#This Row],[INS]]=0, 0, DN146), DN146))</f>
        <v>0</v>
      </c>
      <c r="DL147" s="18">
        <f>STGY5[[#This Row],[INS]]</f>
        <v>0</v>
      </c>
      <c r="DM147" s="18">
        <f>IF(STGY5[[#This Row],[WrL]]="Loss", (STGY5[[#This Row],[INS]]*(1 + DP$8/100)), IF(STGY5[[#This Row],[WrL]]="Won", (0), 0))</f>
        <v>0</v>
      </c>
      <c r="DN147" s="18">
        <f>IF(STGY5[[#This Row],[WrL]]="Loss", (STGY5[[#This Row],[PAM]]+STGY5[[#This Row],[LOS-TEN]]), IF(STGY5[[#This Row],[WrL]]="Won", (STGY5[[#This Row],[INS]]), 0))</f>
        <v>0</v>
      </c>
      <c r="DO147" s="18">
        <f>STGY5[[#This Row],[PAPT]]/2</f>
        <v>0</v>
      </c>
      <c r="DP147" s="43">
        <f>IF(STGY5[[#This Row],[SNO]]=0,0,IF(DL$10, IF(STGY5[[#This Row],[INS-TL]]=0, 0, STGY5[[#This Row],[PFT]]/STGY5[[#This Row],[INS-TL]]%), STGY5[[#This Row],[PFT]]/STGY5[[#This Row],[INS-TL]]%))</f>
        <v>-100</v>
      </c>
      <c r="DS147" s="20"/>
      <c r="DT147" s="21"/>
      <c r="DZ147" s="22"/>
      <c r="EB147" s="42">
        <f t="shared" si="26"/>
        <v>132</v>
      </c>
      <c r="EC147" s="49"/>
      <c r="ED147" s="18">
        <f>IF(STGY6[[#This Row],[SNO]]=0,0,IF(STGY6[[#This Row],[SNO]]=1,EJ$8,IF(EL$10, IF(EP146&gt;=EM$8,0,IF(EP146=0,EJ$8,EO146)), EO146)))</f>
        <v>0</v>
      </c>
      <c r="EE147" s="18" t="str">
        <f>IF(MAIN_STGY[[#This Row],[RSLT]]="","", MAIN_STGY[[#This Row],[RSLT]])</f>
        <v/>
      </c>
      <c r="EF14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7" s="18">
        <f>IF(STGY6[[#This Row],[SNO]]=0,0,IF(EL$10, IF(EP146&gt;=EM$8, 0, STGY6[[#This Row],[INS]]+EH146), STGY6[[#This Row],[INS]]+EH146))</f>
        <v>100</v>
      </c>
      <c r="EI147" s="18">
        <f>IF(STGY6[[#This Row],[SNO]]=0,0,IF(EL$10, IF(EP146&gt;=EM$8, 0, EI146+STGY6[[#This Row],[RTN]]), EI146+STGY6[[#This Row],[RTN]]))</f>
        <v>0</v>
      </c>
      <c r="EJ147" s="18">
        <f>STGY6[[#This Row],[RTN-TL]]-STGY6[[#This Row],[INS-TL]]</f>
        <v>-100</v>
      </c>
      <c r="EK147" s="18">
        <f>IF(STGY6[[#This Row],[SNO]]=0,0,IF(EL$10, IF(STGY6[[#This Row],[INS]]=0, 0, EN146), EN146))</f>
        <v>0</v>
      </c>
      <c r="EL147" s="18">
        <f>STGY6[[#This Row],[INS]]</f>
        <v>0</v>
      </c>
      <c r="EM147" s="18">
        <f>IF(STGY6[[#This Row],[WrL]]="Loss", (STGY6[[#This Row],[INS]]*(1 + EP$8/100)), IF(STGY6[[#This Row],[WrL]]="Won", (0), 0))</f>
        <v>0</v>
      </c>
      <c r="EN147" s="18">
        <f>IF(STGY6[[#This Row],[WrL]]="Loss", (STGY6[[#This Row],[PAM]]+STGY6[[#This Row],[LOS-TEN]]), IF(STGY6[[#This Row],[WrL]]="Won", (STGY6[[#This Row],[INS]]), 0))</f>
        <v>0</v>
      </c>
      <c r="EO147" s="18">
        <f>STGY6[[#This Row],[PAPT]]/2</f>
        <v>0</v>
      </c>
      <c r="EP147" s="43">
        <f>IF(STGY6[[#This Row],[SNO]]=0,0,IF(EL$10, IF(STGY6[[#This Row],[INS-TL]]=0, 0, STGY6[[#This Row],[PFT]]/STGY6[[#This Row],[INS-TL]]%), STGY6[[#This Row],[PFT]]/STGY6[[#This Row],[INS-TL]]%))</f>
        <v>-100</v>
      </c>
      <c r="ES147" s="20"/>
      <c r="ET147" s="21"/>
      <c r="EZ147" s="22"/>
      <c r="FB147" s="42">
        <f t="shared" si="27"/>
        <v>132</v>
      </c>
      <c r="FC147" s="49"/>
      <c r="FD147" s="18">
        <f>IF(STGY7[[#This Row],[SNO]]=0,0,IF(STGY7[[#This Row],[SNO]]=1,FJ$8,IF(FL$10, IF(FP146&gt;=FM$8,0,IF(FP146=0,FJ$8,FO146)), FO146)))</f>
        <v>0</v>
      </c>
      <c r="FE147" s="18" t="str">
        <f>IF(MAIN_STGY[[#This Row],[RSLT]]="","", MAIN_STGY[[#This Row],[RSLT]])</f>
        <v/>
      </c>
      <c r="FF14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7" s="18">
        <f>IF(STGY7[[#This Row],[SNO]]=0,0,IF(FL$10, IF(FP146&gt;=FM$8, 0, STGY7[[#This Row],[INS]]+FH146), STGY7[[#This Row],[INS]]+FH146))</f>
        <v>100</v>
      </c>
      <c r="FI147" s="18">
        <f>IF(STGY7[[#This Row],[SNO]]=0,0,IF(FL$10, IF(FP146&gt;=FM$8, 0, FI146+STGY7[[#This Row],[RTN]]), FI146+STGY7[[#This Row],[RTN]]))</f>
        <v>0</v>
      </c>
      <c r="FJ147" s="18">
        <f>STGY7[[#This Row],[RTN-TL]]-STGY7[[#This Row],[INS-TL]]</f>
        <v>-100</v>
      </c>
      <c r="FK147" s="18">
        <f>IF(STGY7[[#This Row],[SNO]]=0,0,IF(FL$10, IF(STGY7[[#This Row],[INS]]=0, 0, FN146), FN146))</f>
        <v>0</v>
      </c>
      <c r="FL147" s="18">
        <f>STGY7[[#This Row],[INS]]</f>
        <v>0</v>
      </c>
      <c r="FM147" s="18">
        <f>IF(STGY7[[#This Row],[WrL]]="Loss", (STGY7[[#This Row],[INS]]*(1 + FP$8/100)), IF(STGY7[[#This Row],[WrL]]="Won", (0), 0))</f>
        <v>0</v>
      </c>
      <c r="FN147" s="18">
        <f>IF(STGY7[[#This Row],[WrL]]="Loss", (STGY7[[#This Row],[PAM]]+STGY7[[#This Row],[LOS-TEN]]), IF(STGY7[[#This Row],[WrL]]="Won", (STGY7[[#This Row],[INS]]), 0))</f>
        <v>0</v>
      </c>
      <c r="FO147" s="18">
        <f>STGY7[[#This Row],[PAPT]]/2</f>
        <v>0</v>
      </c>
      <c r="FP147" s="43">
        <f>IF(STGY7[[#This Row],[SNO]]=0,0,IF(FL$10, IF(STGY7[[#This Row],[INS-TL]]=0, 0, STGY7[[#This Row],[PFT]]/STGY7[[#This Row],[INS-TL]]%), STGY7[[#This Row],[PFT]]/STGY7[[#This Row],[INS-TL]]%))</f>
        <v>-100</v>
      </c>
      <c r="FS147" s="20"/>
      <c r="FT147" s="21"/>
      <c r="FZ147" s="22"/>
      <c r="GB147" s="42">
        <f t="shared" si="28"/>
        <v>132</v>
      </c>
      <c r="GC147" s="49"/>
      <c r="GD147" s="18">
        <f>IF(STGY8[[#This Row],[SNO]]=0,0,IF(STGY8[[#This Row],[SNO]]=1,GJ$8,IF(GL$10, IF(GP146&gt;=GM$8,0,IF(GP146=0,GJ$8,GO146)), GO146)))</f>
        <v>0</v>
      </c>
      <c r="GE147" s="18" t="str">
        <f>IF(MAIN_STGY[[#This Row],[RSLT]]="","", MAIN_STGY[[#This Row],[RSLT]])</f>
        <v/>
      </c>
      <c r="GF14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7" s="18">
        <f>IF(STGY8[[#This Row],[SNO]]=0,0,IF(GL$10, IF(GP146&gt;=GM$8, 0, STGY8[[#This Row],[INS]]+GH146), STGY8[[#This Row],[INS]]+GH146))</f>
        <v>100</v>
      </c>
      <c r="GI147" s="18">
        <f>IF(STGY8[[#This Row],[SNO]]=0,0,IF(GL$10, IF(GP146&gt;=GM$8, 0, GI146+STGY8[[#This Row],[RTN]]), GI146+STGY8[[#This Row],[RTN]]))</f>
        <v>0</v>
      </c>
      <c r="GJ147" s="18">
        <f>STGY8[[#This Row],[RTN-TL]]-STGY8[[#This Row],[INS-TL]]</f>
        <v>-100</v>
      </c>
      <c r="GK147" s="18">
        <f>IF(STGY8[[#This Row],[SNO]]=0,0,IF(GL$10, IF(STGY8[[#This Row],[INS]]=0, 0, GN146), GN146))</f>
        <v>0</v>
      </c>
      <c r="GL147" s="18">
        <f>STGY8[[#This Row],[INS]]</f>
        <v>0</v>
      </c>
      <c r="GM147" s="18">
        <f>IF(STGY8[[#This Row],[WrL]]="Loss", (STGY8[[#This Row],[INS]]*(1 + GP$8/100)), IF(STGY8[[#This Row],[WrL]]="Won", (0), 0))</f>
        <v>0</v>
      </c>
      <c r="GN147" s="18">
        <f>IF(STGY8[[#This Row],[WrL]]="Loss", (STGY8[[#This Row],[PAM]]+STGY8[[#This Row],[LOS-TEN]]), IF(STGY8[[#This Row],[WrL]]="Won", (STGY8[[#This Row],[INS]]), 0))</f>
        <v>0</v>
      </c>
      <c r="GO147" s="18">
        <f>STGY8[[#This Row],[PAPT]]/2</f>
        <v>0</v>
      </c>
      <c r="GP147" s="43">
        <f>IF(STGY8[[#This Row],[SNO]]=0,0,IF(GL$10, IF(STGY8[[#This Row],[INS-TL]]=0, 0, STGY8[[#This Row],[PFT]]/STGY8[[#This Row],[INS-TL]]%), STGY8[[#This Row],[PFT]]/STGY8[[#This Row],[INS-TL]]%))</f>
        <v>-100</v>
      </c>
      <c r="GS147" s="20"/>
      <c r="GT147" s="21"/>
      <c r="GZ147" s="22"/>
      <c r="HB147" s="42">
        <f t="shared" si="29"/>
        <v>132</v>
      </c>
      <c r="HC147" s="49"/>
      <c r="HD147" s="18">
        <f>IF(STGY9[[#This Row],[SNO]]=0,0,IF(STGY9[[#This Row],[SNO]]=1,HJ$8,IF(HL$10, IF(HP146&gt;=HM$8,0,IF(HP146=0,HJ$8,HO146)), HO146)))</f>
        <v>0</v>
      </c>
      <c r="HE147" s="18" t="str">
        <f>IF(MAIN_STGY[[#This Row],[RSLT]]="","", MAIN_STGY[[#This Row],[RSLT]])</f>
        <v/>
      </c>
      <c r="HF14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7" s="18">
        <f>IF(STGY9[[#This Row],[SNO]]=0,0,IF(HL$10, IF(HP146&gt;=HM$8, 0, STGY9[[#This Row],[INS]]+HH146), STGY9[[#This Row],[INS]]+HH146))</f>
        <v>100</v>
      </c>
      <c r="HI147" s="18">
        <f>IF(STGY9[[#This Row],[SNO]]=0,0,IF(HL$10, IF(HP146&gt;=HM$8, 0, HI146+STGY9[[#This Row],[RTN]]), HI146+STGY9[[#This Row],[RTN]]))</f>
        <v>0</v>
      </c>
      <c r="HJ147" s="18">
        <f>STGY9[[#This Row],[RTN-TL]]-STGY9[[#This Row],[INS-TL]]</f>
        <v>-100</v>
      </c>
      <c r="HK147" s="18">
        <f>IF(STGY9[[#This Row],[SNO]]=0,0,IF(HL$10, IF(STGY9[[#This Row],[INS]]=0, 0, HN146), HN146))</f>
        <v>0</v>
      </c>
      <c r="HL147" s="18">
        <f>STGY9[[#This Row],[INS]]</f>
        <v>0</v>
      </c>
      <c r="HM147" s="18">
        <f>IF(STGY9[[#This Row],[WrL]]="Loss", (STGY9[[#This Row],[INS]]*(1 + HP$8/100)), IF(STGY9[[#This Row],[WrL]]="Won", (0), 0))</f>
        <v>0</v>
      </c>
      <c r="HN147" s="18">
        <f>IF(STGY9[[#This Row],[WrL]]="Loss", (STGY9[[#This Row],[PAM]]+STGY9[[#This Row],[LOS-TEN]]), IF(STGY9[[#This Row],[WrL]]="Won", (STGY9[[#This Row],[INS]]), 0))</f>
        <v>0</v>
      </c>
      <c r="HO147" s="18">
        <f>STGY9[[#This Row],[PAPT]]/2</f>
        <v>0</v>
      </c>
      <c r="HP147" s="43">
        <f>IF(STGY9[[#This Row],[SNO]]=0,0,IF(HL$10, IF(STGY9[[#This Row],[INS-TL]]=0, 0, STGY9[[#This Row],[PFT]]/STGY9[[#This Row],[INS-TL]]%), STGY9[[#This Row],[PFT]]/STGY9[[#This Row],[INS-TL]]%))</f>
        <v>-100</v>
      </c>
      <c r="HS147" s="20"/>
      <c r="HT147" s="21"/>
      <c r="HZ147" s="22"/>
      <c r="IB147" s="42">
        <f t="shared" si="30"/>
        <v>132</v>
      </c>
      <c r="IC147" s="49"/>
      <c r="ID147" s="18">
        <f>IF(STGY10[[#This Row],[SNO]]=0,0,IF(STGY10[[#This Row],[SNO]]=1,IJ$8,IF(IL$10, IF(IP146&gt;=IM$8,0,IF(IP146=0,IJ$8,IO146)), IO146)))</f>
        <v>0</v>
      </c>
      <c r="IE147" s="18" t="str">
        <f>IF(MAIN_STGY[[#This Row],[RSLT]]="","", MAIN_STGY[[#This Row],[RSLT]])</f>
        <v/>
      </c>
      <c r="IF14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7" s="18">
        <f>IF(STGY10[[#This Row],[SNO]]=0,0,IF(IL$10, IF(IP146&gt;=IM$8, 0, STGY10[[#This Row],[INS]]+IH146), STGY10[[#This Row],[INS]]+IH146))</f>
        <v>100</v>
      </c>
      <c r="II147" s="18">
        <f>IF(STGY10[[#This Row],[SNO]]=0,0,IF(IL$10, IF(IP146&gt;=IM$8, 0, II146+STGY10[[#This Row],[RTN]]), II146+STGY10[[#This Row],[RTN]]))</f>
        <v>0</v>
      </c>
      <c r="IJ147" s="18">
        <f>STGY10[[#This Row],[RTN-TL]]-STGY10[[#This Row],[INS-TL]]</f>
        <v>-100</v>
      </c>
      <c r="IK147" s="18">
        <f>IF(STGY10[[#This Row],[SNO]]=0,0,IF(IL$10, IF(STGY10[[#This Row],[INS]]=0, 0, IN146), IN146))</f>
        <v>0</v>
      </c>
      <c r="IL147" s="18">
        <f>STGY10[[#This Row],[INS]]</f>
        <v>0</v>
      </c>
      <c r="IM147" s="18">
        <f>IF(STGY10[[#This Row],[WrL]]="Loss", (STGY10[[#This Row],[INS]]*(1 + IP$8/100)), IF(STGY10[[#This Row],[WrL]]="Won", (0), 0))</f>
        <v>0</v>
      </c>
      <c r="IN147" s="18">
        <f>IF(STGY10[[#This Row],[WrL]]="Loss", (STGY10[[#This Row],[PAM]]+STGY10[[#This Row],[LOS-TEN]]), IF(STGY10[[#This Row],[WrL]]="Won", (STGY10[[#This Row],[INS]]), 0))</f>
        <v>0</v>
      </c>
      <c r="IO147" s="18">
        <f>STGY10[[#This Row],[PAPT]]/2</f>
        <v>0</v>
      </c>
      <c r="IP147" s="43">
        <f>IF(STGY10[[#This Row],[SNO]]=0,0,IF(IL$10, IF(STGY10[[#This Row],[INS-TL]]=0, 0, STGY10[[#This Row],[PFT]]/STGY10[[#This Row],[INS-TL]]%), STGY10[[#This Row],[PFT]]/STGY10[[#This Row],[INS-TL]]%))</f>
        <v>-100</v>
      </c>
      <c r="IS147" s="20"/>
      <c r="IT147" s="21"/>
      <c r="IZ147" s="22"/>
    </row>
    <row r="148" spans="2:260" x14ac:dyDescent="0.3">
      <c r="B148" s="89">
        <f t="shared" ref="B148:B179" si="31">IF(B147="SNO",0,B147+1)</f>
        <v>133</v>
      </c>
      <c r="C148" s="49"/>
      <c r="D148" s="18">
        <f>IF(MAIN_STGY[[#This Row],[SNO]]=0,0,IF(MAIN_STGY[[#This Row],[SNO]]=1,J$8,IF(L$10, IF(P147&gt;=M$8,0,IF(P147=0,J$8,O147)), O147)))</f>
        <v>0</v>
      </c>
      <c r="E148" s="12"/>
      <c r="F14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8" s="18">
        <f>IF(MAIN_STGY[[#This Row],[SNO]]=0,0,IF(L$10, IF(P147&gt;=M$8, 0, MAIN_STGY[[#This Row],[INS]]+H147), MAIN_STGY[[#This Row],[INS]]+H147))</f>
        <v>100</v>
      </c>
      <c r="I148" s="18">
        <f>IF(MAIN_STGY[[#This Row],[SNO]]=0,0,IF(L$10, IF(P147&gt;=M$8, 0, I147+MAIN_STGY[[#This Row],[RTN]]), I147+MAIN_STGY[[#This Row],[RTN]]))</f>
        <v>0</v>
      </c>
      <c r="J148" s="18">
        <f>MAIN_STGY[[#This Row],[RTN-TL]]-MAIN_STGY[[#This Row],[INS-TL]]</f>
        <v>-100</v>
      </c>
      <c r="K148" s="18">
        <f>IF(MAIN_STGY[[#This Row],[SNO]]=0,0,IF(L$10, IF(MAIN_STGY[[#This Row],[INS]]=0, 0, N147), N147))</f>
        <v>0</v>
      </c>
      <c r="L148" s="18">
        <f>MAIN_STGY[[#This Row],[INS]]</f>
        <v>0</v>
      </c>
      <c r="M148" s="18">
        <f>IF(MAIN_STGY[[#This Row],[WrL]]="Loss", (MAIN_STGY[[#This Row],[INS]]*(1 + P$8/100)), IF(MAIN_STGY[[#This Row],[WrL]]="Won", (0), 0))</f>
        <v>0</v>
      </c>
      <c r="N148" s="18">
        <f>IF(MAIN_STGY[[#This Row],[WrL]]="Loss", (MAIN_STGY[[#This Row],[PAM]]+MAIN_STGY[[#This Row],[LOS-TEN]]), IF(MAIN_STGY[[#This Row],[WrL]]="Won", (MAIN_STGY[[#This Row],[INS]]), 0))</f>
        <v>0</v>
      </c>
      <c r="O148" s="18">
        <f>MAIN_STGY[[#This Row],[PAPT]]/2</f>
        <v>0</v>
      </c>
      <c r="P14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48" s="44"/>
      <c r="S148" s="45"/>
      <c r="T148" s="46"/>
      <c r="U148" s="84"/>
      <c r="V148" s="44"/>
      <c r="W148" s="44"/>
      <c r="X148" s="44"/>
      <c r="Z148" s="22"/>
      <c r="AB148" s="42">
        <f t="shared" si="22"/>
        <v>133</v>
      </c>
      <c r="AC148" s="49"/>
      <c r="AD148" s="18">
        <f>IF(STGY2[[#This Row],[SNO]]=0,0,IF(STGY2[[#This Row],[SNO]]=1,AJ$8,IF(AL$10, IF(AP147&gt;=AM$8,0,IF(AP147=0,AJ$8,AO147)), AO147)))</f>
        <v>0</v>
      </c>
      <c r="AE148" s="18" t="str">
        <f>IF(MAIN_STGY[[#This Row],[RSLT]]="","", MAIN_STGY[[#This Row],[RSLT]])</f>
        <v/>
      </c>
      <c r="AF14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8" s="18">
        <f>IF(STGY2[[#This Row],[SNO]]=0,0,IF(AL$10, IF(AP147&gt;=AM$8, 0, STGY2[[#This Row],[INS]]+AH147), STGY2[[#This Row],[INS]]+AH147))</f>
        <v>100</v>
      </c>
      <c r="AI148" s="18">
        <f>IF(STGY2[[#This Row],[SNO]]=0,0,IF(AL$10, IF(AP147&gt;=AM$8, 0, AI147+STGY2[[#This Row],[RTN]]), AI147+STGY2[[#This Row],[RTN]]))</f>
        <v>0</v>
      </c>
      <c r="AJ148" s="18">
        <f>STGY2[[#This Row],[RTN-TL]]-STGY2[[#This Row],[INS-TL]]</f>
        <v>-100</v>
      </c>
      <c r="AK148" s="18">
        <f>IF(STGY2[[#This Row],[SNO]]=0,0,IF(AL$10, IF(STGY2[[#This Row],[INS]]=0, 0, AN147), AN147))</f>
        <v>0</v>
      </c>
      <c r="AL148" s="18">
        <f>STGY2[[#This Row],[INS]]</f>
        <v>0</v>
      </c>
      <c r="AM148" s="18">
        <f>IF(STGY2[[#This Row],[WrL]]="Loss", (STGY2[[#This Row],[INS]]*(1 + AP$8/100)), IF(STGY2[[#This Row],[WrL]]="Won", (0), 0))</f>
        <v>0</v>
      </c>
      <c r="AN148" s="18">
        <f>IF(STGY2[[#This Row],[WrL]]="Loss", (STGY2[[#This Row],[PAM]]+STGY2[[#This Row],[LOS-TEN]]), IF(STGY2[[#This Row],[WrL]]="Won", (STGY2[[#This Row],[INS]]), 0))</f>
        <v>0</v>
      </c>
      <c r="AO148" s="18">
        <f>STGY2[[#This Row],[PAPT]]/2</f>
        <v>0</v>
      </c>
      <c r="AP148" s="43">
        <f>IF(STGY2[[#This Row],[SNO]]=0,0,IF(AL$10, IF(STGY2[[#This Row],[INS-TL]]=0, 0, STGY2[[#This Row],[PFT]]/STGY2[[#This Row],[INS-TL]]%), STGY2[[#This Row],[PFT]]/STGY2[[#This Row],[INS-TL]]%))</f>
        <v>-100</v>
      </c>
      <c r="AS148" s="20"/>
      <c r="AT148" s="21"/>
      <c r="AZ148" s="22"/>
      <c r="BB148" s="42">
        <f t="shared" si="23"/>
        <v>133</v>
      </c>
      <c r="BC148" s="49"/>
      <c r="BD148" s="18">
        <f>IF(STGY3[[#This Row],[SNO]]=0,0,IF(STGY3[[#This Row],[SNO]]=1,BJ$8,IF(BL$10, IF(BP147&gt;=BM$8,0,IF(BP147=0,BJ$8,BO147)), BO147)))</f>
        <v>0</v>
      </c>
      <c r="BE148" s="18" t="str">
        <f>IF(MAIN_STGY[[#This Row],[RSLT]]="","", MAIN_STGY[[#This Row],[RSLT]])</f>
        <v/>
      </c>
      <c r="BF14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8" s="18">
        <f>IF(STGY3[[#This Row],[SNO]]=0,0,IF(BL$10, IF(BP147&gt;=BM$8, 0, STGY3[[#This Row],[INS]]+BH147), STGY3[[#This Row],[INS]]+BH147))</f>
        <v>100</v>
      </c>
      <c r="BI148" s="18">
        <f>IF(STGY3[[#This Row],[SNO]]=0,0,IF(BL$10, IF(BP147&gt;=BM$8, 0, BI147+STGY3[[#This Row],[RTN]]), BI147+STGY3[[#This Row],[RTN]]))</f>
        <v>0</v>
      </c>
      <c r="BJ148" s="18">
        <f>STGY3[[#This Row],[RTN-TL]]-STGY3[[#This Row],[INS-TL]]</f>
        <v>-100</v>
      </c>
      <c r="BK148" s="18">
        <f>IF(STGY3[[#This Row],[SNO]]=0,0,IF(BL$10, IF(STGY3[[#This Row],[INS]]=0, 0, BN147), BN147))</f>
        <v>0</v>
      </c>
      <c r="BL148" s="18">
        <f>STGY3[[#This Row],[INS]]</f>
        <v>0</v>
      </c>
      <c r="BM148" s="18">
        <f>IF(STGY3[[#This Row],[WrL]]="Loss", (STGY3[[#This Row],[INS]]*(1 + BP$8/100)), IF(STGY3[[#This Row],[WrL]]="Won", (0), 0))</f>
        <v>0</v>
      </c>
      <c r="BN148" s="18">
        <f>IF(STGY3[[#This Row],[WrL]]="Loss", (STGY3[[#This Row],[PAM]]+STGY3[[#This Row],[LOS-TEN]]), IF(STGY3[[#This Row],[WrL]]="Won", (STGY3[[#This Row],[INS]]), 0))</f>
        <v>0</v>
      </c>
      <c r="BO148" s="18">
        <f>STGY3[[#This Row],[PAPT]]/2</f>
        <v>0</v>
      </c>
      <c r="BP148" s="43">
        <f>IF(STGY3[[#This Row],[SNO]]=0,0,IF(BL$10, IF(STGY3[[#This Row],[INS-TL]]=0, 0, STGY3[[#This Row],[PFT]]/STGY3[[#This Row],[INS-TL]]%), STGY3[[#This Row],[PFT]]/STGY3[[#This Row],[INS-TL]]%))</f>
        <v>-100</v>
      </c>
      <c r="BS148" s="20"/>
      <c r="BT148" s="21"/>
      <c r="BZ148" s="22"/>
      <c r="CB148" s="42">
        <f t="shared" si="24"/>
        <v>133</v>
      </c>
      <c r="CC148" s="49"/>
      <c r="CD148" s="18">
        <f>IF(STGY4[[#This Row],[SNO]]=0,0,IF(STGY4[[#This Row],[SNO]]=1,CJ$8,IF(CL$10, IF(CP147&gt;=CM$8,0,IF(CP147=0,CJ$8,CO147)), CO147)))</f>
        <v>0</v>
      </c>
      <c r="CE148" s="18" t="str">
        <f>IF(MAIN_STGY[[#This Row],[RSLT]]="","", MAIN_STGY[[#This Row],[RSLT]])</f>
        <v/>
      </c>
      <c r="CF14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8" s="18">
        <f>IF(STGY4[[#This Row],[SNO]]=0,0,IF(CL$10, IF(CP147&gt;=CM$8, 0, STGY4[[#This Row],[INS]]+CH147), STGY4[[#This Row],[INS]]+CH147))</f>
        <v>100</v>
      </c>
      <c r="CI148" s="18">
        <f>IF(STGY4[[#This Row],[SNO]]=0,0,IF(CL$10, IF(CP147&gt;=CM$8, 0, CI147+STGY4[[#This Row],[RTN]]), CI147+STGY4[[#This Row],[RTN]]))</f>
        <v>0</v>
      </c>
      <c r="CJ148" s="18">
        <f>STGY4[[#This Row],[RTN-TL]]-STGY4[[#This Row],[INS-TL]]</f>
        <v>-100</v>
      </c>
      <c r="CK148" s="18">
        <f>IF(STGY4[[#This Row],[SNO]]=0,0,IF(CL$10, IF(STGY4[[#This Row],[INS]]=0, 0, CN147), CN147))</f>
        <v>0</v>
      </c>
      <c r="CL148" s="18">
        <f>STGY4[[#This Row],[INS]]</f>
        <v>0</v>
      </c>
      <c r="CM148" s="18">
        <f>IF(STGY4[[#This Row],[WrL]]="Loss", (STGY4[[#This Row],[INS]]*(1 + CP$8/100)), IF(STGY4[[#This Row],[WrL]]="Won", (0), 0))</f>
        <v>0</v>
      </c>
      <c r="CN148" s="18">
        <f>IF(STGY4[[#This Row],[WrL]]="Loss", (STGY4[[#This Row],[PAM]]+STGY4[[#This Row],[LOS-TEN]]), IF(STGY4[[#This Row],[WrL]]="Won", (STGY4[[#This Row],[INS]]), 0))</f>
        <v>0</v>
      </c>
      <c r="CO148" s="18">
        <f>STGY4[[#This Row],[PAPT]]/2</f>
        <v>0</v>
      </c>
      <c r="CP148" s="43">
        <f>IF(STGY4[[#This Row],[SNO]]=0,0,IF(CL$10, IF(STGY4[[#This Row],[INS-TL]]=0, 0, STGY4[[#This Row],[PFT]]/STGY4[[#This Row],[INS-TL]]%), STGY4[[#This Row],[PFT]]/STGY4[[#This Row],[INS-TL]]%))</f>
        <v>-100</v>
      </c>
      <c r="CS148" s="20"/>
      <c r="CT148" s="21"/>
      <c r="CZ148" s="22"/>
      <c r="DB148" s="42">
        <f t="shared" si="25"/>
        <v>133</v>
      </c>
      <c r="DC148" s="49"/>
      <c r="DD148" s="18">
        <f>IF(STGY5[[#This Row],[SNO]]=0,0,IF(STGY5[[#This Row],[SNO]]=1,DJ$8,IF(DL$10, IF(DP147&gt;=DM$8,0,IF(DP147=0,DJ$8,DO147)), DO147)))</f>
        <v>0</v>
      </c>
      <c r="DE148" s="18" t="str">
        <f>IF(MAIN_STGY[[#This Row],[RSLT]]="","", MAIN_STGY[[#This Row],[RSLT]])</f>
        <v/>
      </c>
      <c r="DF14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8" s="18">
        <f>IF(STGY5[[#This Row],[SNO]]=0,0,IF(DL$10, IF(DP147&gt;=DM$8, 0, STGY5[[#This Row],[INS]]+DH147), STGY5[[#This Row],[INS]]+DH147))</f>
        <v>100</v>
      </c>
      <c r="DI148" s="18">
        <f>IF(STGY5[[#This Row],[SNO]]=0,0,IF(DL$10, IF(DP147&gt;=DM$8, 0, DI147+STGY5[[#This Row],[RTN]]), DI147+STGY5[[#This Row],[RTN]]))</f>
        <v>0</v>
      </c>
      <c r="DJ148" s="18">
        <f>STGY5[[#This Row],[RTN-TL]]-STGY5[[#This Row],[INS-TL]]</f>
        <v>-100</v>
      </c>
      <c r="DK148" s="18">
        <f>IF(STGY5[[#This Row],[SNO]]=0,0,IF(DL$10, IF(STGY5[[#This Row],[INS]]=0, 0, DN147), DN147))</f>
        <v>0</v>
      </c>
      <c r="DL148" s="18">
        <f>STGY5[[#This Row],[INS]]</f>
        <v>0</v>
      </c>
      <c r="DM148" s="18">
        <f>IF(STGY5[[#This Row],[WrL]]="Loss", (STGY5[[#This Row],[INS]]*(1 + DP$8/100)), IF(STGY5[[#This Row],[WrL]]="Won", (0), 0))</f>
        <v>0</v>
      </c>
      <c r="DN148" s="18">
        <f>IF(STGY5[[#This Row],[WrL]]="Loss", (STGY5[[#This Row],[PAM]]+STGY5[[#This Row],[LOS-TEN]]), IF(STGY5[[#This Row],[WrL]]="Won", (STGY5[[#This Row],[INS]]), 0))</f>
        <v>0</v>
      </c>
      <c r="DO148" s="18">
        <f>STGY5[[#This Row],[PAPT]]/2</f>
        <v>0</v>
      </c>
      <c r="DP148" s="43">
        <f>IF(STGY5[[#This Row],[SNO]]=0,0,IF(DL$10, IF(STGY5[[#This Row],[INS-TL]]=0, 0, STGY5[[#This Row],[PFT]]/STGY5[[#This Row],[INS-TL]]%), STGY5[[#This Row],[PFT]]/STGY5[[#This Row],[INS-TL]]%))</f>
        <v>-100</v>
      </c>
      <c r="DS148" s="20"/>
      <c r="DT148" s="21"/>
      <c r="DZ148" s="22"/>
      <c r="EB148" s="42">
        <f t="shared" si="26"/>
        <v>133</v>
      </c>
      <c r="EC148" s="49"/>
      <c r="ED148" s="18">
        <f>IF(STGY6[[#This Row],[SNO]]=0,0,IF(STGY6[[#This Row],[SNO]]=1,EJ$8,IF(EL$10, IF(EP147&gt;=EM$8,0,IF(EP147=0,EJ$8,EO147)), EO147)))</f>
        <v>0</v>
      </c>
      <c r="EE148" s="18" t="str">
        <f>IF(MAIN_STGY[[#This Row],[RSLT]]="","", MAIN_STGY[[#This Row],[RSLT]])</f>
        <v/>
      </c>
      <c r="EF14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8" s="18">
        <f>IF(STGY6[[#This Row],[SNO]]=0,0,IF(EL$10, IF(EP147&gt;=EM$8, 0, STGY6[[#This Row],[INS]]+EH147), STGY6[[#This Row],[INS]]+EH147))</f>
        <v>100</v>
      </c>
      <c r="EI148" s="18">
        <f>IF(STGY6[[#This Row],[SNO]]=0,0,IF(EL$10, IF(EP147&gt;=EM$8, 0, EI147+STGY6[[#This Row],[RTN]]), EI147+STGY6[[#This Row],[RTN]]))</f>
        <v>0</v>
      </c>
      <c r="EJ148" s="18">
        <f>STGY6[[#This Row],[RTN-TL]]-STGY6[[#This Row],[INS-TL]]</f>
        <v>-100</v>
      </c>
      <c r="EK148" s="18">
        <f>IF(STGY6[[#This Row],[SNO]]=0,0,IF(EL$10, IF(STGY6[[#This Row],[INS]]=0, 0, EN147), EN147))</f>
        <v>0</v>
      </c>
      <c r="EL148" s="18">
        <f>STGY6[[#This Row],[INS]]</f>
        <v>0</v>
      </c>
      <c r="EM148" s="18">
        <f>IF(STGY6[[#This Row],[WrL]]="Loss", (STGY6[[#This Row],[INS]]*(1 + EP$8/100)), IF(STGY6[[#This Row],[WrL]]="Won", (0), 0))</f>
        <v>0</v>
      </c>
      <c r="EN148" s="18">
        <f>IF(STGY6[[#This Row],[WrL]]="Loss", (STGY6[[#This Row],[PAM]]+STGY6[[#This Row],[LOS-TEN]]), IF(STGY6[[#This Row],[WrL]]="Won", (STGY6[[#This Row],[INS]]), 0))</f>
        <v>0</v>
      </c>
      <c r="EO148" s="18">
        <f>STGY6[[#This Row],[PAPT]]/2</f>
        <v>0</v>
      </c>
      <c r="EP148" s="43">
        <f>IF(STGY6[[#This Row],[SNO]]=0,0,IF(EL$10, IF(STGY6[[#This Row],[INS-TL]]=0, 0, STGY6[[#This Row],[PFT]]/STGY6[[#This Row],[INS-TL]]%), STGY6[[#This Row],[PFT]]/STGY6[[#This Row],[INS-TL]]%))</f>
        <v>-100</v>
      </c>
      <c r="ES148" s="20"/>
      <c r="ET148" s="21"/>
      <c r="EZ148" s="22"/>
      <c r="FB148" s="42">
        <f t="shared" si="27"/>
        <v>133</v>
      </c>
      <c r="FC148" s="49"/>
      <c r="FD148" s="18">
        <f>IF(STGY7[[#This Row],[SNO]]=0,0,IF(STGY7[[#This Row],[SNO]]=1,FJ$8,IF(FL$10, IF(FP147&gt;=FM$8,0,IF(FP147=0,FJ$8,FO147)), FO147)))</f>
        <v>0</v>
      </c>
      <c r="FE148" s="18" t="str">
        <f>IF(MAIN_STGY[[#This Row],[RSLT]]="","", MAIN_STGY[[#This Row],[RSLT]])</f>
        <v/>
      </c>
      <c r="FF14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8" s="18">
        <f>IF(STGY7[[#This Row],[SNO]]=0,0,IF(FL$10, IF(FP147&gt;=FM$8, 0, STGY7[[#This Row],[INS]]+FH147), STGY7[[#This Row],[INS]]+FH147))</f>
        <v>100</v>
      </c>
      <c r="FI148" s="18">
        <f>IF(STGY7[[#This Row],[SNO]]=0,0,IF(FL$10, IF(FP147&gt;=FM$8, 0, FI147+STGY7[[#This Row],[RTN]]), FI147+STGY7[[#This Row],[RTN]]))</f>
        <v>0</v>
      </c>
      <c r="FJ148" s="18">
        <f>STGY7[[#This Row],[RTN-TL]]-STGY7[[#This Row],[INS-TL]]</f>
        <v>-100</v>
      </c>
      <c r="FK148" s="18">
        <f>IF(STGY7[[#This Row],[SNO]]=0,0,IF(FL$10, IF(STGY7[[#This Row],[INS]]=0, 0, FN147), FN147))</f>
        <v>0</v>
      </c>
      <c r="FL148" s="18">
        <f>STGY7[[#This Row],[INS]]</f>
        <v>0</v>
      </c>
      <c r="FM148" s="18">
        <f>IF(STGY7[[#This Row],[WrL]]="Loss", (STGY7[[#This Row],[INS]]*(1 + FP$8/100)), IF(STGY7[[#This Row],[WrL]]="Won", (0), 0))</f>
        <v>0</v>
      </c>
      <c r="FN148" s="18">
        <f>IF(STGY7[[#This Row],[WrL]]="Loss", (STGY7[[#This Row],[PAM]]+STGY7[[#This Row],[LOS-TEN]]), IF(STGY7[[#This Row],[WrL]]="Won", (STGY7[[#This Row],[INS]]), 0))</f>
        <v>0</v>
      </c>
      <c r="FO148" s="18">
        <f>STGY7[[#This Row],[PAPT]]/2</f>
        <v>0</v>
      </c>
      <c r="FP148" s="43">
        <f>IF(STGY7[[#This Row],[SNO]]=0,0,IF(FL$10, IF(STGY7[[#This Row],[INS-TL]]=0, 0, STGY7[[#This Row],[PFT]]/STGY7[[#This Row],[INS-TL]]%), STGY7[[#This Row],[PFT]]/STGY7[[#This Row],[INS-TL]]%))</f>
        <v>-100</v>
      </c>
      <c r="FS148" s="20"/>
      <c r="FT148" s="21"/>
      <c r="FZ148" s="22"/>
      <c r="GB148" s="42">
        <f t="shared" si="28"/>
        <v>133</v>
      </c>
      <c r="GC148" s="49"/>
      <c r="GD148" s="18">
        <f>IF(STGY8[[#This Row],[SNO]]=0,0,IF(STGY8[[#This Row],[SNO]]=1,GJ$8,IF(GL$10, IF(GP147&gt;=GM$8,0,IF(GP147=0,GJ$8,GO147)), GO147)))</f>
        <v>0</v>
      </c>
      <c r="GE148" s="18" t="str">
        <f>IF(MAIN_STGY[[#This Row],[RSLT]]="","", MAIN_STGY[[#This Row],[RSLT]])</f>
        <v/>
      </c>
      <c r="GF14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8" s="18">
        <f>IF(STGY8[[#This Row],[SNO]]=0,0,IF(GL$10, IF(GP147&gt;=GM$8, 0, STGY8[[#This Row],[INS]]+GH147), STGY8[[#This Row],[INS]]+GH147))</f>
        <v>100</v>
      </c>
      <c r="GI148" s="18">
        <f>IF(STGY8[[#This Row],[SNO]]=0,0,IF(GL$10, IF(GP147&gt;=GM$8, 0, GI147+STGY8[[#This Row],[RTN]]), GI147+STGY8[[#This Row],[RTN]]))</f>
        <v>0</v>
      </c>
      <c r="GJ148" s="18">
        <f>STGY8[[#This Row],[RTN-TL]]-STGY8[[#This Row],[INS-TL]]</f>
        <v>-100</v>
      </c>
      <c r="GK148" s="18">
        <f>IF(STGY8[[#This Row],[SNO]]=0,0,IF(GL$10, IF(STGY8[[#This Row],[INS]]=0, 0, GN147), GN147))</f>
        <v>0</v>
      </c>
      <c r="GL148" s="18">
        <f>STGY8[[#This Row],[INS]]</f>
        <v>0</v>
      </c>
      <c r="GM148" s="18">
        <f>IF(STGY8[[#This Row],[WrL]]="Loss", (STGY8[[#This Row],[INS]]*(1 + GP$8/100)), IF(STGY8[[#This Row],[WrL]]="Won", (0), 0))</f>
        <v>0</v>
      </c>
      <c r="GN148" s="18">
        <f>IF(STGY8[[#This Row],[WrL]]="Loss", (STGY8[[#This Row],[PAM]]+STGY8[[#This Row],[LOS-TEN]]), IF(STGY8[[#This Row],[WrL]]="Won", (STGY8[[#This Row],[INS]]), 0))</f>
        <v>0</v>
      </c>
      <c r="GO148" s="18">
        <f>STGY8[[#This Row],[PAPT]]/2</f>
        <v>0</v>
      </c>
      <c r="GP148" s="43">
        <f>IF(STGY8[[#This Row],[SNO]]=0,0,IF(GL$10, IF(STGY8[[#This Row],[INS-TL]]=0, 0, STGY8[[#This Row],[PFT]]/STGY8[[#This Row],[INS-TL]]%), STGY8[[#This Row],[PFT]]/STGY8[[#This Row],[INS-TL]]%))</f>
        <v>-100</v>
      </c>
      <c r="GS148" s="20"/>
      <c r="GT148" s="21"/>
      <c r="GZ148" s="22"/>
      <c r="HB148" s="42">
        <f t="shared" si="29"/>
        <v>133</v>
      </c>
      <c r="HC148" s="49"/>
      <c r="HD148" s="18">
        <f>IF(STGY9[[#This Row],[SNO]]=0,0,IF(STGY9[[#This Row],[SNO]]=1,HJ$8,IF(HL$10, IF(HP147&gt;=HM$8,0,IF(HP147=0,HJ$8,HO147)), HO147)))</f>
        <v>0</v>
      </c>
      <c r="HE148" s="18" t="str">
        <f>IF(MAIN_STGY[[#This Row],[RSLT]]="","", MAIN_STGY[[#This Row],[RSLT]])</f>
        <v/>
      </c>
      <c r="HF14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8" s="18">
        <f>IF(STGY9[[#This Row],[SNO]]=0,0,IF(HL$10, IF(HP147&gt;=HM$8, 0, STGY9[[#This Row],[INS]]+HH147), STGY9[[#This Row],[INS]]+HH147))</f>
        <v>100</v>
      </c>
      <c r="HI148" s="18">
        <f>IF(STGY9[[#This Row],[SNO]]=0,0,IF(HL$10, IF(HP147&gt;=HM$8, 0, HI147+STGY9[[#This Row],[RTN]]), HI147+STGY9[[#This Row],[RTN]]))</f>
        <v>0</v>
      </c>
      <c r="HJ148" s="18">
        <f>STGY9[[#This Row],[RTN-TL]]-STGY9[[#This Row],[INS-TL]]</f>
        <v>-100</v>
      </c>
      <c r="HK148" s="18">
        <f>IF(STGY9[[#This Row],[SNO]]=0,0,IF(HL$10, IF(STGY9[[#This Row],[INS]]=0, 0, HN147), HN147))</f>
        <v>0</v>
      </c>
      <c r="HL148" s="18">
        <f>STGY9[[#This Row],[INS]]</f>
        <v>0</v>
      </c>
      <c r="HM148" s="18">
        <f>IF(STGY9[[#This Row],[WrL]]="Loss", (STGY9[[#This Row],[INS]]*(1 + HP$8/100)), IF(STGY9[[#This Row],[WrL]]="Won", (0), 0))</f>
        <v>0</v>
      </c>
      <c r="HN148" s="18">
        <f>IF(STGY9[[#This Row],[WrL]]="Loss", (STGY9[[#This Row],[PAM]]+STGY9[[#This Row],[LOS-TEN]]), IF(STGY9[[#This Row],[WrL]]="Won", (STGY9[[#This Row],[INS]]), 0))</f>
        <v>0</v>
      </c>
      <c r="HO148" s="18">
        <f>STGY9[[#This Row],[PAPT]]/2</f>
        <v>0</v>
      </c>
      <c r="HP148" s="43">
        <f>IF(STGY9[[#This Row],[SNO]]=0,0,IF(HL$10, IF(STGY9[[#This Row],[INS-TL]]=0, 0, STGY9[[#This Row],[PFT]]/STGY9[[#This Row],[INS-TL]]%), STGY9[[#This Row],[PFT]]/STGY9[[#This Row],[INS-TL]]%))</f>
        <v>-100</v>
      </c>
      <c r="HS148" s="20"/>
      <c r="HT148" s="21"/>
      <c r="HZ148" s="22"/>
      <c r="IB148" s="42">
        <f t="shared" si="30"/>
        <v>133</v>
      </c>
      <c r="IC148" s="49"/>
      <c r="ID148" s="18">
        <f>IF(STGY10[[#This Row],[SNO]]=0,0,IF(STGY10[[#This Row],[SNO]]=1,IJ$8,IF(IL$10, IF(IP147&gt;=IM$8,0,IF(IP147=0,IJ$8,IO147)), IO147)))</f>
        <v>0</v>
      </c>
      <c r="IE148" s="18" t="str">
        <f>IF(MAIN_STGY[[#This Row],[RSLT]]="","", MAIN_STGY[[#This Row],[RSLT]])</f>
        <v/>
      </c>
      <c r="IF14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8" s="18">
        <f>IF(STGY10[[#This Row],[SNO]]=0,0,IF(IL$10, IF(IP147&gt;=IM$8, 0, STGY10[[#This Row],[INS]]+IH147), STGY10[[#This Row],[INS]]+IH147))</f>
        <v>100</v>
      </c>
      <c r="II148" s="18">
        <f>IF(STGY10[[#This Row],[SNO]]=0,0,IF(IL$10, IF(IP147&gt;=IM$8, 0, II147+STGY10[[#This Row],[RTN]]), II147+STGY10[[#This Row],[RTN]]))</f>
        <v>0</v>
      </c>
      <c r="IJ148" s="18">
        <f>STGY10[[#This Row],[RTN-TL]]-STGY10[[#This Row],[INS-TL]]</f>
        <v>-100</v>
      </c>
      <c r="IK148" s="18">
        <f>IF(STGY10[[#This Row],[SNO]]=0,0,IF(IL$10, IF(STGY10[[#This Row],[INS]]=0, 0, IN147), IN147))</f>
        <v>0</v>
      </c>
      <c r="IL148" s="18">
        <f>STGY10[[#This Row],[INS]]</f>
        <v>0</v>
      </c>
      <c r="IM148" s="18">
        <f>IF(STGY10[[#This Row],[WrL]]="Loss", (STGY10[[#This Row],[INS]]*(1 + IP$8/100)), IF(STGY10[[#This Row],[WrL]]="Won", (0), 0))</f>
        <v>0</v>
      </c>
      <c r="IN148" s="18">
        <f>IF(STGY10[[#This Row],[WrL]]="Loss", (STGY10[[#This Row],[PAM]]+STGY10[[#This Row],[LOS-TEN]]), IF(STGY10[[#This Row],[WrL]]="Won", (STGY10[[#This Row],[INS]]), 0))</f>
        <v>0</v>
      </c>
      <c r="IO148" s="18">
        <f>STGY10[[#This Row],[PAPT]]/2</f>
        <v>0</v>
      </c>
      <c r="IP148" s="43">
        <f>IF(STGY10[[#This Row],[SNO]]=0,0,IF(IL$10, IF(STGY10[[#This Row],[INS-TL]]=0, 0, STGY10[[#This Row],[PFT]]/STGY10[[#This Row],[INS-TL]]%), STGY10[[#This Row],[PFT]]/STGY10[[#This Row],[INS-TL]]%))</f>
        <v>-100</v>
      </c>
      <c r="IS148" s="20"/>
      <c r="IT148" s="21"/>
      <c r="IZ148" s="22"/>
    </row>
    <row r="149" spans="2:260" ht="15.65" x14ac:dyDescent="0.3">
      <c r="B149" s="89">
        <f t="shared" si="31"/>
        <v>134</v>
      </c>
      <c r="C149" s="49"/>
      <c r="D149" s="18">
        <f>IF(MAIN_STGY[[#This Row],[SNO]]=0,0,IF(MAIN_STGY[[#This Row],[SNO]]=1,J$8,IF(L$10, IF(P148&gt;=M$8,0,IF(P148=0,J$8,O148)), O148)))</f>
        <v>0</v>
      </c>
      <c r="E149" s="12"/>
      <c r="F14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4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49" s="18">
        <f>IF(MAIN_STGY[[#This Row],[SNO]]=0,0,IF(L$10, IF(P148&gt;=M$8, 0, MAIN_STGY[[#This Row],[INS]]+H148), MAIN_STGY[[#This Row],[INS]]+H148))</f>
        <v>100</v>
      </c>
      <c r="I149" s="18">
        <f>IF(MAIN_STGY[[#This Row],[SNO]]=0,0,IF(L$10, IF(P148&gt;=M$8, 0, I148+MAIN_STGY[[#This Row],[RTN]]), I148+MAIN_STGY[[#This Row],[RTN]]))</f>
        <v>0</v>
      </c>
      <c r="J149" s="18">
        <f>MAIN_STGY[[#This Row],[RTN-TL]]-MAIN_STGY[[#This Row],[INS-TL]]</f>
        <v>-100</v>
      </c>
      <c r="K149" s="18">
        <f>IF(MAIN_STGY[[#This Row],[SNO]]=0,0,IF(L$10, IF(MAIN_STGY[[#This Row],[INS]]=0, 0, N148), N148))</f>
        <v>0</v>
      </c>
      <c r="L149" s="18">
        <f>MAIN_STGY[[#This Row],[INS]]</f>
        <v>0</v>
      </c>
      <c r="M149" s="18">
        <f>IF(MAIN_STGY[[#This Row],[WrL]]="Loss", (MAIN_STGY[[#This Row],[INS]]*(1 + P$8/100)), IF(MAIN_STGY[[#This Row],[WrL]]="Won", (0), 0))</f>
        <v>0</v>
      </c>
      <c r="N149" s="18">
        <f>IF(MAIN_STGY[[#This Row],[WrL]]="Loss", (MAIN_STGY[[#This Row],[PAM]]+MAIN_STGY[[#This Row],[LOS-TEN]]), IF(MAIN_STGY[[#This Row],[WrL]]="Won", (MAIN_STGY[[#This Row],[INS]]), 0))</f>
        <v>0</v>
      </c>
      <c r="O149" s="18">
        <f>MAIN_STGY[[#This Row],[PAPT]]/2</f>
        <v>0</v>
      </c>
      <c r="P14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49" s="52" t="s">
        <v>68</v>
      </c>
      <c r="S149" s="52" t="s">
        <v>70</v>
      </c>
      <c r="T149" s="52" t="s">
        <v>70</v>
      </c>
      <c r="U149" s="52" t="s">
        <v>70</v>
      </c>
      <c r="V149" s="52" t="s">
        <v>70</v>
      </c>
      <c r="W149" s="55"/>
      <c r="X149" s="44"/>
      <c r="Z149" s="22"/>
      <c r="AB149" s="42">
        <f t="shared" si="22"/>
        <v>134</v>
      </c>
      <c r="AC149" s="49"/>
      <c r="AD149" s="18">
        <f>IF(STGY2[[#This Row],[SNO]]=0,0,IF(STGY2[[#This Row],[SNO]]=1,AJ$8,IF(AL$10, IF(AP148&gt;=AM$8,0,IF(AP148=0,AJ$8,AO148)), AO148)))</f>
        <v>0</v>
      </c>
      <c r="AE149" s="18" t="str">
        <f>IF(MAIN_STGY[[#This Row],[RSLT]]="","", MAIN_STGY[[#This Row],[RSLT]])</f>
        <v/>
      </c>
      <c r="AF14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4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49" s="18">
        <f>IF(STGY2[[#This Row],[SNO]]=0,0,IF(AL$10, IF(AP148&gt;=AM$8, 0, STGY2[[#This Row],[INS]]+AH148), STGY2[[#This Row],[INS]]+AH148))</f>
        <v>100</v>
      </c>
      <c r="AI149" s="18">
        <f>IF(STGY2[[#This Row],[SNO]]=0,0,IF(AL$10, IF(AP148&gt;=AM$8, 0, AI148+STGY2[[#This Row],[RTN]]), AI148+STGY2[[#This Row],[RTN]]))</f>
        <v>0</v>
      </c>
      <c r="AJ149" s="18">
        <f>STGY2[[#This Row],[RTN-TL]]-STGY2[[#This Row],[INS-TL]]</f>
        <v>-100</v>
      </c>
      <c r="AK149" s="18">
        <f>IF(STGY2[[#This Row],[SNO]]=0,0,IF(AL$10, IF(STGY2[[#This Row],[INS]]=0, 0, AN148), AN148))</f>
        <v>0</v>
      </c>
      <c r="AL149" s="18">
        <f>STGY2[[#This Row],[INS]]</f>
        <v>0</v>
      </c>
      <c r="AM149" s="18">
        <f>IF(STGY2[[#This Row],[WrL]]="Loss", (STGY2[[#This Row],[INS]]*(1 + AP$8/100)), IF(STGY2[[#This Row],[WrL]]="Won", (0), 0))</f>
        <v>0</v>
      </c>
      <c r="AN149" s="18">
        <f>IF(STGY2[[#This Row],[WrL]]="Loss", (STGY2[[#This Row],[PAM]]+STGY2[[#This Row],[LOS-TEN]]), IF(STGY2[[#This Row],[WrL]]="Won", (STGY2[[#This Row],[INS]]), 0))</f>
        <v>0</v>
      </c>
      <c r="AO149" s="18">
        <f>STGY2[[#This Row],[PAPT]]/2</f>
        <v>0</v>
      </c>
      <c r="AP149" s="43">
        <f>IF(STGY2[[#This Row],[SNO]]=0,0,IF(AL$10, IF(STGY2[[#This Row],[INS-TL]]=0, 0, STGY2[[#This Row],[PFT]]/STGY2[[#This Row],[INS-TL]]%), STGY2[[#This Row],[PFT]]/STGY2[[#This Row],[INS-TL]]%))</f>
        <v>-100</v>
      </c>
      <c r="AS149" s="20"/>
      <c r="AT149" s="21"/>
      <c r="AZ149" s="22"/>
      <c r="BB149" s="42">
        <f t="shared" si="23"/>
        <v>134</v>
      </c>
      <c r="BC149" s="49"/>
      <c r="BD149" s="18">
        <f>IF(STGY3[[#This Row],[SNO]]=0,0,IF(STGY3[[#This Row],[SNO]]=1,BJ$8,IF(BL$10, IF(BP148&gt;=BM$8,0,IF(BP148=0,BJ$8,BO148)), BO148)))</f>
        <v>0</v>
      </c>
      <c r="BE149" s="18" t="str">
        <f>IF(MAIN_STGY[[#This Row],[RSLT]]="","", MAIN_STGY[[#This Row],[RSLT]])</f>
        <v/>
      </c>
      <c r="BF14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4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49" s="18">
        <f>IF(STGY3[[#This Row],[SNO]]=0,0,IF(BL$10, IF(BP148&gt;=BM$8, 0, STGY3[[#This Row],[INS]]+BH148), STGY3[[#This Row],[INS]]+BH148))</f>
        <v>100</v>
      </c>
      <c r="BI149" s="18">
        <f>IF(STGY3[[#This Row],[SNO]]=0,0,IF(BL$10, IF(BP148&gt;=BM$8, 0, BI148+STGY3[[#This Row],[RTN]]), BI148+STGY3[[#This Row],[RTN]]))</f>
        <v>0</v>
      </c>
      <c r="BJ149" s="18">
        <f>STGY3[[#This Row],[RTN-TL]]-STGY3[[#This Row],[INS-TL]]</f>
        <v>-100</v>
      </c>
      <c r="BK149" s="18">
        <f>IF(STGY3[[#This Row],[SNO]]=0,0,IF(BL$10, IF(STGY3[[#This Row],[INS]]=0, 0, BN148), BN148))</f>
        <v>0</v>
      </c>
      <c r="BL149" s="18">
        <f>STGY3[[#This Row],[INS]]</f>
        <v>0</v>
      </c>
      <c r="BM149" s="18">
        <f>IF(STGY3[[#This Row],[WrL]]="Loss", (STGY3[[#This Row],[INS]]*(1 + BP$8/100)), IF(STGY3[[#This Row],[WrL]]="Won", (0), 0))</f>
        <v>0</v>
      </c>
      <c r="BN149" s="18">
        <f>IF(STGY3[[#This Row],[WrL]]="Loss", (STGY3[[#This Row],[PAM]]+STGY3[[#This Row],[LOS-TEN]]), IF(STGY3[[#This Row],[WrL]]="Won", (STGY3[[#This Row],[INS]]), 0))</f>
        <v>0</v>
      </c>
      <c r="BO149" s="18">
        <f>STGY3[[#This Row],[PAPT]]/2</f>
        <v>0</v>
      </c>
      <c r="BP149" s="43">
        <f>IF(STGY3[[#This Row],[SNO]]=0,0,IF(BL$10, IF(STGY3[[#This Row],[INS-TL]]=0, 0, STGY3[[#This Row],[PFT]]/STGY3[[#This Row],[INS-TL]]%), STGY3[[#This Row],[PFT]]/STGY3[[#This Row],[INS-TL]]%))</f>
        <v>-100</v>
      </c>
      <c r="BS149" s="20"/>
      <c r="BT149" s="21"/>
      <c r="BZ149" s="22"/>
      <c r="CB149" s="42">
        <f t="shared" si="24"/>
        <v>134</v>
      </c>
      <c r="CC149" s="49"/>
      <c r="CD149" s="18">
        <f>IF(STGY4[[#This Row],[SNO]]=0,0,IF(STGY4[[#This Row],[SNO]]=1,CJ$8,IF(CL$10, IF(CP148&gt;=CM$8,0,IF(CP148=0,CJ$8,CO148)), CO148)))</f>
        <v>0</v>
      </c>
      <c r="CE149" s="18" t="str">
        <f>IF(MAIN_STGY[[#This Row],[RSLT]]="","", MAIN_STGY[[#This Row],[RSLT]])</f>
        <v/>
      </c>
      <c r="CF14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4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49" s="18">
        <f>IF(STGY4[[#This Row],[SNO]]=0,0,IF(CL$10, IF(CP148&gt;=CM$8, 0, STGY4[[#This Row],[INS]]+CH148), STGY4[[#This Row],[INS]]+CH148))</f>
        <v>100</v>
      </c>
      <c r="CI149" s="18">
        <f>IF(STGY4[[#This Row],[SNO]]=0,0,IF(CL$10, IF(CP148&gt;=CM$8, 0, CI148+STGY4[[#This Row],[RTN]]), CI148+STGY4[[#This Row],[RTN]]))</f>
        <v>0</v>
      </c>
      <c r="CJ149" s="18">
        <f>STGY4[[#This Row],[RTN-TL]]-STGY4[[#This Row],[INS-TL]]</f>
        <v>-100</v>
      </c>
      <c r="CK149" s="18">
        <f>IF(STGY4[[#This Row],[SNO]]=0,0,IF(CL$10, IF(STGY4[[#This Row],[INS]]=0, 0, CN148), CN148))</f>
        <v>0</v>
      </c>
      <c r="CL149" s="18">
        <f>STGY4[[#This Row],[INS]]</f>
        <v>0</v>
      </c>
      <c r="CM149" s="18">
        <f>IF(STGY4[[#This Row],[WrL]]="Loss", (STGY4[[#This Row],[INS]]*(1 + CP$8/100)), IF(STGY4[[#This Row],[WrL]]="Won", (0), 0))</f>
        <v>0</v>
      </c>
      <c r="CN149" s="18">
        <f>IF(STGY4[[#This Row],[WrL]]="Loss", (STGY4[[#This Row],[PAM]]+STGY4[[#This Row],[LOS-TEN]]), IF(STGY4[[#This Row],[WrL]]="Won", (STGY4[[#This Row],[INS]]), 0))</f>
        <v>0</v>
      </c>
      <c r="CO149" s="18">
        <f>STGY4[[#This Row],[PAPT]]/2</f>
        <v>0</v>
      </c>
      <c r="CP149" s="43">
        <f>IF(STGY4[[#This Row],[SNO]]=0,0,IF(CL$10, IF(STGY4[[#This Row],[INS-TL]]=0, 0, STGY4[[#This Row],[PFT]]/STGY4[[#This Row],[INS-TL]]%), STGY4[[#This Row],[PFT]]/STGY4[[#This Row],[INS-TL]]%))</f>
        <v>-100</v>
      </c>
      <c r="CS149" s="20"/>
      <c r="CT149" s="21"/>
      <c r="CZ149" s="22"/>
      <c r="DB149" s="42">
        <f t="shared" si="25"/>
        <v>134</v>
      </c>
      <c r="DC149" s="49"/>
      <c r="DD149" s="18">
        <f>IF(STGY5[[#This Row],[SNO]]=0,0,IF(STGY5[[#This Row],[SNO]]=1,DJ$8,IF(DL$10, IF(DP148&gt;=DM$8,0,IF(DP148=0,DJ$8,DO148)), DO148)))</f>
        <v>0</v>
      </c>
      <c r="DE149" s="18" t="str">
        <f>IF(MAIN_STGY[[#This Row],[RSLT]]="","", MAIN_STGY[[#This Row],[RSLT]])</f>
        <v/>
      </c>
      <c r="DF14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4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49" s="18">
        <f>IF(STGY5[[#This Row],[SNO]]=0,0,IF(DL$10, IF(DP148&gt;=DM$8, 0, STGY5[[#This Row],[INS]]+DH148), STGY5[[#This Row],[INS]]+DH148))</f>
        <v>100</v>
      </c>
      <c r="DI149" s="18">
        <f>IF(STGY5[[#This Row],[SNO]]=0,0,IF(DL$10, IF(DP148&gt;=DM$8, 0, DI148+STGY5[[#This Row],[RTN]]), DI148+STGY5[[#This Row],[RTN]]))</f>
        <v>0</v>
      </c>
      <c r="DJ149" s="18">
        <f>STGY5[[#This Row],[RTN-TL]]-STGY5[[#This Row],[INS-TL]]</f>
        <v>-100</v>
      </c>
      <c r="DK149" s="18">
        <f>IF(STGY5[[#This Row],[SNO]]=0,0,IF(DL$10, IF(STGY5[[#This Row],[INS]]=0, 0, DN148), DN148))</f>
        <v>0</v>
      </c>
      <c r="DL149" s="18">
        <f>STGY5[[#This Row],[INS]]</f>
        <v>0</v>
      </c>
      <c r="DM149" s="18">
        <f>IF(STGY5[[#This Row],[WrL]]="Loss", (STGY5[[#This Row],[INS]]*(1 + DP$8/100)), IF(STGY5[[#This Row],[WrL]]="Won", (0), 0))</f>
        <v>0</v>
      </c>
      <c r="DN149" s="18">
        <f>IF(STGY5[[#This Row],[WrL]]="Loss", (STGY5[[#This Row],[PAM]]+STGY5[[#This Row],[LOS-TEN]]), IF(STGY5[[#This Row],[WrL]]="Won", (STGY5[[#This Row],[INS]]), 0))</f>
        <v>0</v>
      </c>
      <c r="DO149" s="18">
        <f>STGY5[[#This Row],[PAPT]]/2</f>
        <v>0</v>
      </c>
      <c r="DP149" s="43">
        <f>IF(STGY5[[#This Row],[SNO]]=0,0,IF(DL$10, IF(STGY5[[#This Row],[INS-TL]]=0, 0, STGY5[[#This Row],[PFT]]/STGY5[[#This Row],[INS-TL]]%), STGY5[[#This Row],[PFT]]/STGY5[[#This Row],[INS-TL]]%))</f>
        <v>-100</v>
      </c>
      <c r="DS149" s="20"/>
      <c r="DT149" s="21"/>
      <c r="DZ149" s="22"/>
      <c r="EB149" s="42">
        <f t="shared" si="26"/>
        <v>134</v>
      </c>
      <c r="EC149" s="49"/>
      <c r="ED149" s="18">
        <f>IF(STGY6[[#This Row],[SNO]]=0,0,IF(STGY6[[#This Row],[SNO]]=1,EJ$8,IF(EL$10, IF(EP148&gt;=EM$8,0,IF(EP148=0,EJ$8,EO148)), EO148)))</f>
        <v>0</v>
      </c>
      <c r="EE149" s="18" t="str">
        <f>IF(MAIN_STGY[[#This Row],[RSLT]]="","", MAIN_STGY[[#This Row],[RSLT]])</f>
        <v/>
      </c>
      <c r="EF14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4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49" s="18">
        <f>IF(STGY6[[#This Row],[SNO]]=0,0,IF(EL$10, IF(EP148&gt;=EM$8, 0, STGY6[[#This Row],[INS]]+EH148), STGY6[[#This Row],[INS]]+EH148))</f>
        <v>100</v>
      </c>
      <c r="EI149" s="18">
        <f>IF(STGY6[[#This Row],[SNO]]=0,0,IF(EL$10, IF(EP148&gt;=EM$8, 0, EI148+STGY6[[#This Row],[RTN]]), EI148+STGY6[[#This Row],[RTN]]))</f>
        <v>0</v>
      </c>
      <c r="EJ149" s="18">
        <f>STGY6[[#This Row],[RTN-TL]]-STGY6[[#This Row],[INS-TL]]</f>
        <v>-100</v>
      </c>
      <c r="EK149" s="18">
        <f>IF(STGY6[[#This Row],[SNO]]=0,0,IF(EL$10, IF(STGY6[[#This Row],[INS]]=0, 0, EN148), EN148))</f>
        <v>0</v>
      </c>
      <c r="EL149" s="18">
        <f>STGY6[[#This Row],[INS]]</f>
        <v>0</v>
      </c>
      <c r="EM149" s="18">
        <f>IF(STGY6[[#This Row],[WrL]]="Loss", (STGY6[[#This Row],[INS]]*(1 + EP$8/100)), IF(STGY6[[#This Row],[WrL]]="Won", (0), 0))</f>
        <v>0</v>
      </c>
      <c r="EN149" s="18">
        <f>IF(STGY6[[#This Row],[WrL]]="Loss", (STGY6[[#This Row],[PAM]]+STGY6[[#This Row],[LOS-TEN]]), IF(STGY6[[#This Row],[WrL]]="Won", (STGY6[[#This Row],[INS]]), 0))</f>
        <v>0</v>
      </c>
      <c r="EO149" s="18">
        <f>STGY6[[#This Row],[PAPT]]/2</f>
        <v>0</v>
      </c>
      <c r="EP149" s="43">
        <f>IF(STGY6[[#This Row],[SNO]]=0,0,IF(EL$10, IF(STGY6[[#This Row],[INS-TL]]=0, 0, STGY6[[#This Row],[PFT]]/STGY6[[#This Row],[INS-TL]]%), STGY6[[#This Row],[PFT]]/STGY6[[#This Row],[INS-TL]]%))</f>
        <v>-100</v>
      </c>
      <c r="ES149" s="20"/>
      <c r="ET149" s="21"/>
      <c r="EZ149" s="22"/>
      <c r="FB149" s="42">
        <f t="shared" si="27"/>
        <v>134</v>
      </c>
      <c r="FC149" s="49"/>
      <c r="FD149" s="18">
        <f>IF(STGY7[[#This Row],[SNO]]=0,0,IF(STGY7[[#This Row],[SNO]]=1,FJ$8,IF(FL$10, IF(FP148&gt;=FM$8,0,IF(FP148=0,FJ$8,FO148)), FO148)))</f>
        <v>0</v>
      </c>
      <c r="FE149" s="18" t="str">
        <f>IF(MAIN_STGY[[#This Row],[RSLT]]="","", MAIN_STGY[[#This Row],[RSLT]])</f>
        <v/>
      </c>
      <c r="FF14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4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49" s="18">
        <f>IF(STGY7[[#This Row],[SNO]]=0,0,IF(FL$10, IF(FP148&gt;=FM$8, 0, STGY7[[#This Row],[INS]]+FH148), STGY7[[#This Row],[INS]]+FH148))</f>
        <v>100</v>
      </c>
      <c r="FI149" s="18">
        <f>IF(STGY7[[#This Row],[SNO]]=0,0,IF(FL$10, IF(FP148&gt;=FM$8, 0, FI148+STGY7[[#This Row],[RTN]]), FI148+STGY7[[#This Row],[RTN]]))</f>
        <v>0</v>
      </c>
      <c r="FJ149" s="18">
        <f>STGY7[[#This Row],[RTN-TL]]-STGY7[[#This Row],[INS-TL]]</f>
        <v>-100</v>
      </c>
      <c r="FK149" s="18">
        <f>IF(STGY7[[#This Row],[SNO]]=0,0,IF(FL$10, IF(STGY7[[#This Row],[INS]]=0, 0, FN148), FN148))</f>
        <v>0</v>
      </c>
      <c r="FL149" s="18">
        <f>STGY7[[#This Row],[INS]]</f>
        <v>0</v>
      </c>
      <c r="FM149" s="18">
        <f>IF(STGY7[[#This Row],[WrL]]="Loss", (STGY7[[#This Row],[INS]]*(1 + FP$8/100)), IF(STGY7[[#This Row],[WrL]]="Won", (0), 0))</f>
        <v>0</v>
      </c>
      <c r="FN149" s="18">
        <f>IF(STGY7[[#This Row],[WrL]]="Loss", (STGY7[[#This Row],[PAM]]+STGY7[[#This Row],[LOS-TEN]]), IF(STGY7[[#This Row],[WrL]]="Won", (STGY7[[#This Row],[INS]]), 0))</f>
        <v>0</v>
      </c>
      <c r="FO149" s="18">
        <f>STGY7[[#This Row],[PAPT]]/2</f>
        <v>0</v>
      </c>
      <c r="FP149" s="43">
        <f>IF(STGY7[[#This Row],[SNO]]=0,0,IF(FL$10, IF(STGY7[[#This Row],[INS-TL]]=0, 0, STGY7[[#This Row],[PFT]]/STGY7[[#This Row],[INS-TL]]%), STGY7[[#This Row],[PFT]]/STGY7[[#This Row],[INS-TL]]%))</f>
        <v>-100</v>
      </c>
      <c r="FS149" s="20"/>
      <c r="FT149" s="21"/>
      <c r="FZ149" s="22"/>
      <c r="GB149" s="42">
        <f t="shared" si="28"/>
        <v>134</v>
      </c>
      <c r="GC149" s="49"/>
      <c r="GD149" s="18">
        <f>IF(STGY8[[#This Row],[SNO]]=0,0,IF(STGY8[[#This Row],[SNO]]=1,GJ$8,IF(GL$10, IF(GP148&gt;=GM$8,0,IF(GP148=0,GJ$8,GO148)), GO148)))</f>
        <v>0</v>
      </c>
      <c r="GE149" s="18" t="str">
        <f>IF(MAIN_STGY[[#This Row],[RSLT]]="","", MAIN_STGY[[#This Row],[RSLT]])</f>
        <v/>
      </c>
      <c r="GF14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4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49" s="18">
        <f>IF(STGY8[[#This Row],[SNO]]=0,0,IF(GL$10, IF(GP148&gt;=GM$8, 0, STGY8[[#This Row],[INS]]+GH148), STGY8[[#This Row],[INS]]+GH148))</f>
        <v>100</v>
      </c>
      <c r="GI149" s="18">
        <f>IF(STGY8[[#This Row],[SNO]]=0,0,IF(GL$10, IF(GP148&gt;=GM$8, 0, GI148+STGY8[[#This Row],[RTN]]), GI148+STGY8[[#This Row],[RTN]]))</f>
        <v>0</v>
      </c>
      <c r="GJ149" s="18">
        <f>STGY8[[#This Row],[RTN-TL]]-STGY8[[#This Row],[INS-TL]]</f>
        <v>-100</v>
      </c>
      <c r="GK149" s="18">
        <f>IF(STGY8[[#This Row],[SNO]]=0,0,IF(GL$10, IF(STGY8[[#This Row],[INS]]=0, 0, GN148), GN148))</f>
        <v>0</v>
      </c>
      <c r="GL149" s="18">
        <f>STGY8[[#This Row],[INS]]</f>
        <v>0</v>
      </c>
      <c r="GM149" s="18">
        <f>IF(STGY8[[#This Row],[WrL]]="Loss", (STGY8[[#This Row],[INS]]*(1 + GP$8/100)), IF(STGY8[[#This Row],[WrL]]="Won", (0), 0))</f>
        <v>0</v>
      </c>
      <c r="GN149" s="18">
        <f>IF(STGY8[[#This Row],[WrL]]="Loss", (STGY8[[#This Row],[PAM]]+STGY8[[#This Row],[LOS-TEN]]), IF(STGY8[[#This Row],[WrL]]="Won", (STGY8[[#This Row],[INS]]), 0))</f>
        <v>0</v>
      </c>
      <c r="GO149" s="18">
        <f>STGY8[[#This Row],[PAPT]]/2</f>
        <v>0</v>
      </c>
      <c r="GP149" s="43">
        <f>IF(STGY8[[#This Row],[SNO]]=0,0,IF(GL$10, IF(STGY8[[#This Row],[INS-TL]]=0, 0, STGY8[[#This Row],[PFT]]/STGY8[[#This Row],[INS-TL]]%), STGY8[[#This Row],[PFT]]/STGY8[[#This Row],[INS-TL]]%))</f>
        <v>-100</v>
      </c>
      <c r="GS149" s="20"/>
      <c r="GT149" s="21"/>
      <c r="GZ149" s="22"/>
      <c r="HB149" s="42">
        <f t="shared" si="29"/>
        <v>134</v>
      </c>
      <c r="HC149" s="49"/>
      <c r="HD149" s="18">
        <f>IF(STGY9[[#This Row],[SNO]]=0,0,IF(STGY9[[#This Row],[SNO]]=1,HJ$8,IF(HL$10, IF(HP148&gt;=HM$8,0,IF(HP148=0,HJ$8,HO148)), HO148)))</f>
        <v>0</v>
      </c>
      <c r="HE149" s="18" t="str">
        <f>IF(MAIN_STGY[[#This Row],[RSLT]]="","", MAIN_STGY[[#This Row],[RSLT]])</f>
        <v/>
      </c>
      <c r="HF14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4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49" s="18">
        <f>IF(STGY9[[#This Row],[SNO]]=0,0,IF(HL$10, IF(HP148&gt;=HM$8, 0, STGY9[[#This Row],[INS]]+HH148), STGY9[[#This Row],[INS]]+HH148))</f>
        <v>100</v>
      </c>
      <c r="HI149" s="18">
        <f>IF(STGY9[[#This Row],[SNO]]=0,0,IF(HL$10, IF(HP148&gt;=HM$8, 0, HI148+STGY9[[#This Row],[RTN]]), HI148+STGY9[[#This Row],[RTN]]))</f>
        <v>0</v>
      </c>
      <c r="HJ149" s="18">
        <f>STGY9[[#This Row],[RTN-TL]]-STGY9[[#This Row],[INS-TL]]</f>
        <v>-100</v>
      </c>
      <c r="HK149" s="18">
        <f>IF(STGY9[[#This Row],[SNO]]=0,0,IF(HL$10, IF(STGY9[[#This Row],[INS]]=0, 0, HN148), HN148))</f>
        <v>0</v>
      </c>
      <c r="HL149" s="18">
        <f>STGY9[[#This Row],[INS]]</f>
        <v>0</v>
      </c>
      <c r="HM149" s="18">
        <f>IF(STGY9[[#This Row],[WrL]]="Loss", (STGY9[[#This Row],[INS]]*(1 + HP$8/100)), IF(STGY9[[#This Row],[WrL]]="Won", (0), 0))</f>
        <v>0</v>
      </c>
      <c r="HN149" s="18">
        <f>IF(STGY9[[#This Row],[WrL]]="Loss", (STGY9[[#This Row],[PAM]]+STGY9[[#This Row],[LOS-TEN]]), IF(STGY9[[#This Row],[WrL]]="Won", (STGY9[[#This Row],[INS]]), 0))</f>
        <v>0</v>
      </c>
      <c r="HO149" s="18">
        <f>STGY9[[#This Row],[PAPT]]/2</f>
        <v>0</v>
      </c>
      <c r="HP149" s="43">
        <f>IF(STGY9[[#This Row],[SNO]]=0,0,IF(HL$10, IF(STGY9[[#This Row],[INS-TL]]=0, 0, STGY9[[#This Row],[PFT]]/STGY9[[#This Row],[INS-TL]]%), STGY9[[#This Row],[PFT]]/STGY9[[#This Row],[INS-TL]]%))</f>
        <v>-100</v>
      </c>
      <c r="HS149" s="20"/>
      <c r="HT149" s="21"/>
      <c r="HZ149" s="22"/>
      <c r="IB149" s="42">
        <f t="shared" si="30"/>
        <v>134</v>
      </c>
      <c r="IC149" s="49"/>
      <c r="ID149" s="18">
        <f>IF(STGY10[[#This Row],[SNO]]=0,0,IF(STGY10[[#This Row],[SNO]]=1,IJ$8,IF(IL$10, IF(IP148&gt;=IM$8,0,IF(IP148=0,IJ$8,IO148)), IO148)))</f>
        <v>0</v>
      </c>
      <c r="IE149" s="18" t="str">
        <f>IF(MAIN_STGY[[#This Row],[RSLT]]="","", MAIN_STGY[[#This Row],[RSLT]])</f>
        <v/>
      </c>
      <c r="IF14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4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49" s="18">
        <f>IF(STGY10[[#This Row],[SNO]]=0,0,IF(IL$10, IF(IP148&gt;=IM$8, 0, STGY10[[#This Row],[INS]]+IH148), STGY10[[#This Row],[INS]]+IH148))</f>
        <v>100</v>
      </c>
      <c r="II149" s="18">
        <f>IF(STGY10[[#This Row],[SNO]]=0,0,IF(IL$10, IF(IP148&gt;=IM$8, 0, II148+STGY10[[#This Row],[RTN]]), II148+STGY10[[#This Row],[RTN]]))</f>
        <v>0</v>
      </c>
      <c r="IJ149" s="18">
        <f>STGY10[[#This Row],[RTN-TL]]-STGY10[[#This Row],[INS-TL]]</f>
        <v>-100</v>
      </c>
      <c r="IK149" s="18">
        <f>IF(STGY10[[#This Row],[SNO]]=0,0,IF(IL$10, IF(STGY10[[#This Row],[INS]]=0, 0, IN148), IN148))</f>
        <v>0</v>
      </c>
      <c r="IL149" s="18">
        <f>STGY10[[#This Row],[INS]]</f>
        <v>0</v>
      </c>
      <c r="IM149" s="18">
        <f>IF(STGY10[[#This Row],[WrL]]="Loss", (STGY10[[#This Row],[INS]]*(1 + IP$8/100)), IF(STGY10[[#This Row],[WrL]]="Won", (0), 0))</f>
        <v>0</v>
      </c>
      <c r="IN149" s="18">
        <f>IF(STGY10[[#This Row],[WrL]]="Loss", (STGY10[[#This Row],[PAM]]+STGY10[[#This Row],[LOS-TEN]]), IF(STGY10[[#This Row],[WrL]]="Won", (STGY10[[#This Row],[INS]]), 0))</f>
        <v>0</v>
      </c>
      <c r="IO149" s="18">
        <f>STGY10[[#This Row],[PAPT]]/2</f>
        <v>0</v>
      </c>
      <c r="IP149" s="43">
        <f>IF(STGY10[[#This Row],[SNO]]=0,0,IF(IL$10, IF(STGY10[[#This Row],[INS-TL]]=0, 0, STGY10[[#This Row],[PFT]]/STGY10[[#This Row],[INS-TL]]%), STGY10[[#This Row],[PFT]]/STGY10[[#This Row],[INS-TL]]%))</f>
        <v>-100</v>
      </c>
      <c r="IS149" s="20"/>
      <c r="IT149" s="21"/>
      <c r="IZ149" s="22"/>
    </row>
    <row r="150" spans="2:260" ht="15.65" x14ac:dyDescent="0.3">
      <c r="B150" s="89">
        <f t="shared" si="31"/>
        <v>135</v>
      </c>
      <c r="C150" s="49"/>
      <c r="D150" s="18">
        <f>IF(MAIN_STGY[[#This Row],[SNO]]=0,0,IF(MAIN_STGY[[#This Row],[SNO]]=1,J$8,IF(L$10, IF(P149&gt;=M$8,0,IF(P149=0,J$8,O149)), O149)))</f>
        <v>0</v>
      </c>
      <c r="E150" s="12"/>
      <c r="F15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0" s="18">
        <f>IF(MAIN_STGY[[#This Row],[SNO]]=0,0,IF(L$10, IF(P149&gt;=M$8, 0, MAIN_STGY[[#This Row],[INS]]+H149), MAIN_STGY[[#This Row],[INS]]+H149))</f>
        <v>100</v>
      </c>
      <c r="I150" s="18">
        <f>IF(MAIN_STGY[[#This Row],[SNO]]=0,0,IF(L$10, IF(P149&gt;=M$8, 0, I149+MAIN_STGY[[#This Row],[RTN]]), I149+MAIN_STGY[[#This Row],[RTN]]))</f>
        <v>0</v>
      </c>
      <c r="J150" s="18">
        <f>MAIN_STGY[[#This Row],[RTN-TL]]-MAIN_STGY[[#This Row],[INS-TL]]</f>
        <v>-100</v>
      </c>
      <c r="K150" s="18">
        <f>IF(MAIN_STGY[[#This Row],[SNO]]=0,0,IF(L$10, IF(MAIN_STGY[[#This Row],[INS]]=0, 0, N149), N149))</f>
        <v>0</v>
      </c>
      <c r="L150" s="18">
        <f>MAIN_STGY[[#This Row],[INS]]</f>
        <v>0</v>
      </c>
      <c r="M150" s="18">
        <f>IF(MAIN_STGY[[#This Row],[WrL]]="Loss", (MAIN_STGY[[#This Row],[INS]]*(1 + P$8/100)), IF(MAIN_STGY[[#This Row],[WrL]]="Won", (0), 0))</f>
        <v>0</v>
      </c>
      <c r="N150" s="18">
        <f>IF(MAIN_STGY[[#This Row],[WrL]]="Loss", (MAIN_STGY[[#This Row],[PAM]]+MAIN_STGY[[#This Row],[LOS-TEN]]), IF(MAIN_STGY[[#This Row],[WrL]]="Won", (MAIN_STGY[[#This Row],[INS]]), 0))</f>
        <v>0</v>
      </c>
      <c r="O150" s="18">
        <f>MAIN_STGY[[#This Row],[PAPT]]/2</f>
        <v>0</v>
      </c>
      <c r="P15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0" s="53" t="s">
        <v>69</v>
      </c>
      <c r="S150" s="53" t="s">
        <v>69</v>
      </c>
      <c r="T150" s="53" t="s">
        <v>69</v>
      </c>
      <c r="U150" s="53" t="s">
        <v>69</v>
      </c>
      <c r="V150" s="53" t="s">
        <v>69</v>
      </c>
      <c r="W150" s="55"/>
      <c r="X150" s="44"/>
      <c r="Z150" s="22"/>
      <c r="AB150" s="42">
        <f t="shared" si="22"/>
        <v>135</v>
      </c>
      <c r="AC150" s="49"/>
      <c r="AD150" s="18">
        <f>IF(STGY2[[#This Row],[SNO]]=0,0,IF(STGY2[[#This Row],[SNO]]=1,AJ$8,IF(AL$10, IF(AP149&gt;=AM$8,0,IF(AP149=0,AJ$8,AO149)), AO149)))</f>
        <v>0</v>
      </c>
      <c r="AE150" s="18" t="str">
        <f>IF(MAIN_STGY[[#This Row],[RSLT]]="","", MAIN_STGY[[#This Row],[RSLT]])</f>
        <v/>
      </c>
      <c r="AF15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0" s="18">
        <f>IF(STGY2[[#This Row],[SNO]]=0,0,IF(AL$10, IF(AP149&gt;=AM$8, 0, STGY2[[#This Row],[INS]]+AH149), STGY2[[#This Row],[INS]]+AH149))</f>
        <v>100</v>
      </c>
      <c r="AI150" s="18">
        <f>IF(STGY2[[#This Row],[SNO]]=0,0,IF(AL$10, IF(AP149&gt;=AM$8, 0, AI149+STGY2[[#This Row],[RTN]]), AI149+STGY2[[#This Row],[RTN]]))</f>
        <v>0</v>
      </c>
      <c r="AJ150" s="18">
        <f>STGY2[[#This Row],[RTN-TL]]-STGY2[[#This Row],[INS-TL]]</f>
        <v>-100</v>
      </c>
      <c r="AK150" s="18">
        <f>IF(STGY2[[#This Row],[SNO]]=0,0,IF(AL$10, IF(STGY2[[#This Row],[INS]]=0, 0, AN149), AN149))</f>
        <v>0</v>
      </c>
      <c r="AL150" s="18">
        <f>STGY2[[#This Row],[INS]]</f>
        <v>0</v>
      </c>
      <c r="AM150" s="18">
        <f>IF(STGY2[[#This Row],[WrL]]="Loss", (STGY2[[#This Row],[INS]]*(1 + AP$8/100)), IF(STGY2[[#This Row],[WrL]]="Won", (0), 0))</f>
        <v>0</v>
      </c>
      <c r="AN150" s="18">
        <f>IF(STGY2[[#This Row],[WrL]]="Loss", (STGY2[[#This Row],[PAM]]+STGY2[[#This Row],[LOS-TEN]]), IF(STGY2[[#This Row],[WrL]]="Won", (STGY2[[#This Row],[INS]]), 0))</f>
        <v>0</v>
      </c>
      <c r="AO150" s="18">
        <f>STGY2[[#This Row],[PAPT]]/2</f>
        <v>0</v>
      </c>
      <c r="AP150" s="43">
        <f>IF(STGY2[[#This Row],[SNO]]=0,0,IF(AL$10, IF(STGY2[[#This Row],[INS-TL]]=0, 0, STGY2[[#This Row],[PFT]]/STGY2[[#This Row],[INS-TL]]%), STGY2[[#This Row],[PFT]]/STGY2[[#This Row],[INS-TL]]%))</f>
        <v>-100</v>
      </c>
      <c r="AS150" s="20"/>
      <c r="AT150" s="21"/>
      <c r="AZ150" s="22"/>
      <c r="BB150" s="42">
        <f t="shared" si="23"/>
        <v>135</v>
      </c>
      <c r="BC150" s="49"/>
      <c r="BD150" s="18">
        <f>IF(STGY3[[#This Row],[SNO]]=0,0,IF(STGY3[[#This Row],[SNO]]=1,BJ$8,IF(BL$10, IF(BP149&gt;=BM$8,0,IF(BP149=0,BJ$8,BO149)), BO149)))</f>
        <v>0</v>
      </c>
      <c r="BE150" s="18" t="str">
        <f>IF(MAIN_STGY[[#This Row],[RSLT]]="","", MAIN_STGY[[#This Row],[RSLT]])</f>
        <v/>
      </c>
      <c r="BF15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0" s="18">
        <f>IF(STGY3[[#This Row],[SNO]]=0,0,IF(BL$10, IF(BP149&gt;=BM$8, 0, STGY3[[#This Row],[INS]]+BH149), STGY3[[#This Row],[INS]]+BH149))</f>
        <v>100</v>
      </c>
      <c r="BI150" s="18">
        <f>IF(STGY3[[#This Row],[SNO]]=0,0,IF(BL$10, IF(BP149&gt;=BM$8, 0, BI149+STGY3[[#This Row],[RTN]]), BI149+STGY3[[#This Row],[RTN]]))</f>
        <v>0</v>
      </c>
      <c r="BJ150" s="18">
        <f>STGY3[[#This Row],[RTN-TL]]-STGY3[[#This Row],[INS-TL]]</f>
        <v>-100</v>
      </c>
      <c r="BK150" s="18">
        <f>IF(STGY3[[#This Row],[SNO]]=0,0,IF(BL$10, IF(STGY3[[#This Row],[INS]]=0, 0, BN149), BN149))</f>
        <v>0</v>
      </c>
      <c r="BL150" s="18">
        <f>STGY3[[#This Row],[INS]]</f>
        <v>0</v>
      </c>
      <c r="BM150" s="18">
        <f>IF(STGY3[[#This Row],[WrL]]="Loss", (STGY3[[#This Row],[INS]]*(1 + BP$8/100)), IF(STGY3[[#This Row],[WrL]]="Won", (0), 0))</f>
        <v>0</v>
      </c>
      <c r="BN150" s="18">
        <f>IF(STGY3[[#This Row],[WrL]]="Loss", (STGY3[[#This Row],[PAM]]+STGY3[[#This Row],[LOS-TEN]]), IF(STGY3[[#This Row],[WrL]]="Won", (STGY3[[#This Row],[INS]]), 0))</f>
        <v>0</v>
      </c>
      <c r="BO150" s="18">
        <f>STGY3[[#This Row],[PAPT]]/2</f>
        <v>0</v>
      </c>
      <c r="BP150" s="43">
        <f>IF(STGY3[[#This Row],[SNO]]=0,0,IF(BL$10, IF(STGY3[[#This Row],[INS-TL]]=0, 0, STGY3[[#This Row],[PFT]]/STGY3[[#This Row],[INS-TL]]%), STGY3[[#This Row],[PFT]]/STGY3[[#This Row],[INS-TL]]%))</f>
        <v>-100</v>
      </c>
      <c r="BS150" s="20"/>
      <c r="BT150" s="21"/>
      <c r="BZ150" s="22"/>
      <c r="CB150" s="42">
        <f t="shared" si="24"/>
        <v>135</v>
      </c>
      <c r="CC150" s="49"/>
      <c r="CD150" s="18">
        <f>IF(STGY4[[#This Row],[SNO]]=0,0,IF(STGY4[[#This Row],[SNO]]=1,CJ$8,IF(CL$10, IF(CP149&gt;=CM$8,0,IF(CP149=0,CJ$8,CO149)), CO149)))</f>
        <v>0</v>
      </c>
      <c r="CE150" s="18" t="str">
        <f>IF(MAIN_STGY[[#This Row],[RSLT]]="","", MAIN_STGY[[#This Row],[RSLT]])</f>
        <v/>
      </c>
      <c r="CF15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0" s="18">
        <f>IF(STGY4[[#This Row],[SNO]]=0,0,IF(CL$10, IF(CP149&gt;=CM$8, 0, STGY4[[#This Row],[INS]]+CH149), STGY4[[#This Row],[INS]]+CH149))</f>
        <v>100</v>
      </c>
      <c r="CI150" s="18">
        <f>IF(STGY4[[#This Row],[SNO]]=0,0,IF(CL$10, IF(CP149&gt;=CM$8, 0, CI149+STGY4[[#This Row],[RTN]]), CI149+STGY4[[#This Row],[RTN]]))</f>
        <v>0</v>
      </c>
      <c r="CJ150" s="18">
        <f>STGY4[[#This Row],[RTN-TL]]-STGY4[[#This Row],[INS-TL]]</f>
        <v>-100</v>
      </c>
      <c r="CK150" s="18">
        <f>IF(STGY4[[#This Row],[SNO]]=0,0,IF(CL$10, IF(STGY4[[#This Row],[INS]]=0, 0, CN149), CN149))</f>
        <v>0</v>
      </c>
      <c r="CL150" s="18">
        <f>STGY4[[#This Row],[INS]]</f>
        <v>0</v>
      </c>
      <c r="CM150" s="18">
        <f>IF(STGY4[[#This Row],[WrL]]="Loss", (STGY4[[#This Row],[INS]]*(1 + CP$8/100)), IF(STGY4[[#This Row],[WrL]]="Won", (0), 0))</f>
        <v>0</v>
      </c>
      <c r="CN150" s="18">
        <f>IF(STGY4[[#This Row],[WrL]]="Loss", (STGY4[[#This Row],[PAM]]+STGY4[[#This Row],[LOS-TEN]]), IF(STGY4[[#This Row],[WrL]]="Won", (STGY4[[#This Row],[INS]]), 0))</f>
        <v>0</v>
      </c>
      <c r="CO150" s="18">
        <f>STGY4[[#This Row],[PAPT]]/2</f>
        <v>0</v>
      </c>
      <c r="CP150" s="43">
        <f>IF(STGY4[[#This Row],[SNO]]=0,0,IF(CL$10, IF(STGY4[[#This Row],[INS-TL]]=0, 0, STGY4[[#This Row],[PFT]]/STGY4[[#This Row],[INS-TL]]%), STGY4[[#This Row],[PFT]]/STGY4[[#This Row],[INS-TL]]%))</f>
        <v>-100</v>
      </c>
      <c r="CS150" s="20"/>
      <c r="CT150" s="21"/>
      <c r="CZ150" s="22"/>
      <c r="DB150" s="42">
        <f t="shared" si="25"/>
        <v>135</v>
      </c>
      <c r="DC150" s="49"/>
      <c r="DD150" s="18">
        <f>IF(STGY5[[#This Row],[SNO]]=0,0,IF(STGY5[[#This Row],[SNO]]=1,DJ$8,IF(DL$10, IF(DP149&gt;=DM$8,0,IF(DP149=0,DJ$8,DO149)), DO149)))</f>
        <v>0</v>
      </c>
      <c r="DE150" s="18" t="str">
        <f>IF(MAIN_STGY[[#This Row],[RSLT]]="","", MAIN_STGY[[#This Row],[RSLT]])</f>
        <v/>
      </c>
      <c r="DF15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0" s="18">
        <f>IF(STGY5[[#This Row],[SNO]]=0,0,IF(DL$10, IF(DP149&gt;=DM$8, 0, STGY5[[#This Row],[INS]]+DH149), STGY5[[#This Row],[INS]]+DH149))</f>
        <v>100</v>
      </c>
      <c r="DI150" s="18">
        <f>IF(STGY5[[#This Row],[SNO]]=0,0,IF(DL$10, IF(DP149&gt;=DM$8, 0, DI149+STGY5[[#This Row],[RTN]]), DI149+STGY5[[#This Row],[RTN]]))</f>
        <v>0</v>
      </c>
      <c r="DJ150" s="18">
        <f>STGY5[[#This Row],[RTN-TL]]-STGY5[[#This Row],[INS-TL]]</f>
        <v>-100</v>
      </c>
      <c r="DK150" s="18">
        <f>IF(STGY5[[#This Row],[SNO]]=0,0,IF(DL$10, IF(STGY5[[#This Row],[INS]]=0, 0, DN149), DN149))</f>
        <v>0</v>
      </c>
      <c r="DL150" s="18">
        <f>STGY5[[#This Row],[INS]]</f>
        <v>0</v>
      </c>
      <c r="DM150" s="18">
        <f>IF(STGY5[[#This Row],[WrL]]="Loss", (STGY5[[#This Row],[INS]]*(1 + DP$8/100)), IF(STGY5[[#This Row],[WrL]]="Won", (0), 0))</f>
        <v>0</v>
      </c>
      <c r="DN150" s="18">
        <f>IF(STGY5[[#This Row],[WrL]]="Loss", (STGY5[[#This Row],[PAM]]+STGY5[[#This Row],[LOS-TEN]]), IF(STGY5[[#This Row],[WrL]]="Won", (STGY5[[#This Row],[INS]]), 0))</f>
        <v>0</v>
      </c>
      <c r="DO150" s="18">
        <f>STGY5[[#This Row],[PAPT]]/2</f>
        <v>0</v>
      </c>
      <c r="DP150" s="43">
        <f>IF(STGY5[[#This Row],[SNO]]=0,0,IF(DL$10, IF(STGY5[[#This Row],[INS-TL]]=0, 0, STGY5[[#This Row],[PFT]]/STGY5[[#This Row],[INS-TL]]%), STGY5[[#This Row],[PFT]]/STGY5[[#This Row],[INS-TL]]%))</f>
        <v>-100</v>
      </c>
      <c r="DS150" s="20"/>
      <c r="DT150" s="21"/>
      <c r="DZ150" s="22"/>
      <c r="EB150" s="42">
        <f t="shared" si="26"/>
        <v>135</v>
      </c>
      <c r="EC150" s="49"/>
      <c r="ED150" s="18">
        <f>IF(STGY6[[#This Row],[SNO]]=0,0,IF(STGY6[[#This Row],[SNO]]=1,EJ$8,IF(EL$10, IF(EP149&gt;=EM$8,0,IF(EP149=0,EJ$8,EO149)), EO149)))</f>
        <v>0</v>
      </c>
      <c r="EE150" s="18" t="str">
        <f>IF(MAIN_STGY[[#This Row],[RSLT]]="","", MAIN_STGY[[#This Row],[RSLT]])</f>
        <v/>
      </c>
      <c r="EF15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0" s="18">
        <f>IF(STGY6[[#This Row],[SNO]]=0,0,IF(EL$10, IF(EP149&gt;=EM$8, 0, STGY6[[#This Row],[INS]]+EH149), STGY6[[#This Row],[INS]]+EH149))</f>
        <v>100</v>
      </c>
      <c r="EI150" s="18">
        <f>IF(STGY6[[#This Row],[SNO]]=0,0,IF(EL$10, IF(EP149&gt;=EM$8, 0, EI149+STGY6[[#This Row],[RTN]]), EI149+STGY6[[#This Row],[RTN]]))</f>
        <v>0</v>
      </c>
      <c r="EJ150" s="18">
        <f>STGY6[[#This Row],[RTN-TL]]-STGY6[[#This Row],[INS-TL]]</f>
        <v>-100</v>
      </c>
      <c r="EK150" s="18">
        <f>IF(STGY6[[#This Row],[SNO]]=0,0,IF(EL$10, IF(STGY6[[#This Row],[INS]]=0, 0, EN149), EN149))</f>
        <v>0</v>
      </c>
      <c r="EL150" s="18">
        <f>STGY6[[#This Row],[INS]]</f>
        <v>0</v>
      </c>
      <c r="EM150" s="18">
        <f>IF(STGY6[[#This Row],[WrL]]="Loss", (STGY6[[#This Row],[INS]]*(1 + EP$8/100)), IF(STGY6[[#This Row],[WrL]]="Won", (0), 0))</f>
        <v>0</v>
      </c>
      <c r="EN150" s="18">
        <f>IF(STGY6[[#This Row],[WrL]]="Loss", (STGY6[[#This Row],[PAM]]+STGY6[[#This Row],[LOS-TEN]]), IF(STGY6[[#This Row],[WrL]]="Won", (STGY6[[#This Row],[INS]]), 0))</f>
        <v>0</v>
      </c>
      <c r="EO150" s="18">
        <f>STGY6[[#This Row],[PAPT]]/2</f>
        <v>0</v>
      </c>
      <c r="EP150" s="43">
        <f>IF(STGY6[[#This Row],[SNO]]=0,0,IF(EL$10, IF(STGY6[[#This Row],[INS-TL]]=0, 0, STGY6[[#This Row],[PFT]]/STGY6[[#This Row],[INS-TL]]%), STGY6[[#This Row],[PFT]]/STGY6[[#This Row],[INS-TL]]%))</f>
        <v>-100</v>
      </c>
      <c r="ES150" s="20"/>
      <c r="ET150" s="21"/>
      <c r="EZ150" s="22"/>
      <c r="FB150" s="42">
        <f t="shared" si="27"/>
        <v>135</v>
      </c>
      <c r="FC150" s="49"/>
      <c r="FD150" s="18">
        <f>IF(STGY7[[#This Row],[SNO]]=0,0,IF(STGY7[[#This Row],[SNO]]=1,FJ$8,IF(FL$10, IF(FP149&gt;=FM$8,0,IF(FP149=0,FJ$8,FO149)), FO149)))</f>
        <v>0</v>
      </c>
      <c r="FE150" s="18" t="str">
        <f>IF(MAIN_STGY[[#This Row],[RSLT]]="","", MAIN_STGY[[#This Row],[RSLT]])</f>
        <v/>
      </c>
      <c r="FF15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0" s="18">
        <f>IF(STGY7[[#This Row],[SNO]]=0,0,IF(FL$10, IF(FP149&gt;=FM$8, 0, STGY7[[#This Row],[INS]]+FH149), STGY7[[#This Row],[INS]]+FH149))</f>
        <v>100</v>
      </c>
      <c r="FI150" s="18">
        <f>IF(STGY7[[#This Row],[SNO]]=0,0,IF(FL$10, IF(FP149&gt;=FM$8, 0, FI149+STGY7[[#This Row],[RTN]]), FI149+STGY7[[#This Row],[RTN]]))</f>
        <v>0</v>
      </c>
      <c r="FJ150" s="18">
        <f>STGY7[[#This Row],[RTN-TL]]-STGY7[[#This Row],[INS-TL]]</f>
        <v>-100</v>
      </c>
      <c r="FK150" s="18">
        <f>IF(STGY7[[#This Row],[SNO]]=0,0,IF(FL$10, IF(STGY7[[#This Row],[INS]]=0, 0, FN149), FN149))</f>
        <v>0</v>
      </c>
      <c r="FL150" s="18">
        <f>STGY7[[#This Row],[INS]]</f>
        <v>0</v>
      </c>
      <c r="FM150" s="18">
        <f>IF(STGY7[[#This Row],[WrL]]="Loss", (STGY7[[#This Row],[INS]]*(1 + FP$8/100)), IF(STGY7[[#This Row],[WrL]]="Won", (0), 0))</f>
        <v>0</v>
      </c>
      <c r="FN150" s="18">
        <f>IF(STGY7[[#This Row],[WrL]]="Loss", (STGY7[[#This Row],[PAM]]+STGY7[[#This Row],[LOS-TEN]]), IF(STGY7[[#This Row],[WrL]]="Won", (STGY7[[#This Row],[INS]]), 0))</f>
        <v>0</v>
      </c>
      <c r="FO150" s="18">
        <f>STGY7[[#This Row],[PAPT]]/2</f>
        <v>0</v>
      </c>
      <c r="FP150" s="43">
        <f>IF(STGY7[[#This Row],[SNO]]=0,0,IF(FL$10, IF(STGY7[[#This Row],[INS-TL]]=0, 0, STGY7[[#This Row],[PFT]]/STGY7[[#This Row],[INS-TL]]%), STGY7[[#This Row],[PFT]]/STGY7[[#This Row],[INS-TL]]%))</f>
        <v>-100</v>
      </c>
      <c r="FS150" s="20"/>
      <c r="FT150" s="21"/>
      <c r="FZ150" s="22"/>
      <c r="GB150" s="42">
        <f t="shared" si="28"/>
        <v>135</v>
      </c>
      <c r="GC150" s="49"/>
      <c r="GD150" s="18">
        <f>IF(STGY8[[#This Row],[SNO]]=0,0,IF(STGY8[[#This Row],[SNO]]=1,GJ$8,IF(GL$10, IF(GP149&gt;=GM$8,0,IF(GP149=0,GJ$8,GO149)), GO149)))</f>
        <v>0</v>
      </c>
      <c r="GE150" s="18" t="str">
        <f>IF(MAIN_STGY[[#This Row],[RSLT]]="","", MAIN_STGY[[#This Row],[RSLT]])</f>
        <v/>
      </c>
      <c r="GF15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0" s="18">
        <f>IF(STGY8[[#This Row],[SNO]]=0,0,IF(GL$10, IF(GP149&gt;=GM$8, 0, STGY8[[#This Row],[INS]]+GH149), STGY8[[#This Row],[INS]]+GH149))</f>
        <v>100</v>
      </c>
      <c r="GI150" s="18">
        <f>IF(STGY8[[#This Row],[SNO]]=0,0,IF(GL$10, IF(GP149&gt;=GM$8, 0, GI149+STGY8[[#This Row],[RTN]]), GI149+STGY8[[#This Row],[RTN]]))</f>
        <v>0</v>
      </c>
      <c r="GJ150" s="18">
        <f>STGY8[[#This Row],[RTN-TL]]-STGY8[[#This Row],[INS-TL]]</f>
        <v>-100</v>
      </c>
      <c r="GK150" s="18">
        <f>IF(STGY8[[#This Row],[SNO]]=0,0,IF(GL$10, IF(STGY8[[#This Row],[INS]]=0, 0, GN149), GN149))</f>
        <v>0</v>
      </c>
      <c r="GL150" s="18">
        <f>STGY8[[#This Row],[INS]]</f>
        <v>0</v>
      </c>
      <c r="GM150" s="18">
        <f>IF(STGY8[[#This Row],[WrL]]="Loss", (STGY8[[#This Row],[INS]]*(1 + GP$8/100)), IF(STGY8[[#This Row],[WrL]]="Won", (0), 0))</f>
        <v>0</v>
      </c>
      <c r="GN150" s="18">
        <f>IF(STGY8[[#This Row],[WrL]]="Loss", (STGY8[[#This Row],[PAM]]+STGY8[[#This Row],[LOS-TEN]]), IF(STGY8[[#This Row],[WrL]]="Won", (STGY8[[#This Row],[INS]]), 0))</f>
        <v>0</v>
      </c>
      <c r="GO150" s="18">
        <f>STGY8[[#This Row],[PAPT]]/2</f>
        <v>0</v>
      </c>
      <c r="GP150" s="43">
        <f>IF(STGY8[[#This Row],[SNO]]=0,0,IF(GL$10, IF(STGY8[[#This Row],[INS-TL]]=0, 0, STGY8[[#This Row],[PFT]]/STGY8[[#This Row],[INS-TL]]%), STGY8[[#This Row],[PFT]]/STGY8[[#This Row],[INS-TL]]%))</f>
        <v>-100</v>
      </c>
      <c r="GS150" s="20"/>
      <c r="GT150" s="21"/>
      <c r="GZ150" s="22"/>
      <c r="HB150" s="42">
        <f t="shared" si="29"/>
        <v>135</v>
      </c>
      <c r="HC150" s="49"/>
      <c r="HD150" s="18">
        <f>IF(STGY9[[#This Row],[SNO]]=0,0,IF(STGY9[[#This Row],[SNO]]=1,HJ$8,IF(HL$10, IF(HP149&gt;=HM$8,0,IF(HP149=0,HJ$8,HO149)), HO149)))</f>
        <v>0</v>
      </c>
      <c r="HE150" s="18" t="str">
        <f>IF(MAIN_STGY[[#This Row],[RSLT]]="","", MAIN_STGY[[#This Row],[RSLT]])</f>
        <v/>
      </c>
      <c r="HF15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0" s="18">
        <f>IF(STGY9[[#This Row],[SNO]]=0,0,IF(HL$10, IF(HP149&gt;=HM$8, 0, STGY9[[#This Row],[INS]]+HH149), STGY9[[#This Row],[INS]]+HH149))</f>
        <v>100</v>
      </c>
      <c r="HI150" s="18">
        <f>IF(STGY9[[#This Row],[SNO]]=0,0,IF(HL$10, IF(HP149&gt;=HM$8, 0, HI149+STGY9[[#This Row],[RTN]]), HI149+STGY9[[#This Row],[RTN]]))</f>
        <v>0</v>
      </c>
      <c r="HJ150" s="18">
        <f>STGY9[[#This Row],[RTN-TL]]-STGY9[[#This Row],[INS-TL]]</f>
        <v>-100</v>
      </c>
      <c r="HK150" s="18">
        <f>IF(STGY9[[#This Row],[SNO]]=0,0,IF(HL$10, IF(STGY9[[#This Row],[INS]]=0, 0, HN149), HN149))</f>
        <v>0</v>
      </c>
      <c r="HL150" s="18">
        <f>STGY9[[#This Row],[INS]]</f>
        <v>0</v>
      </c>
      <c r="HM150" s="18">
        <f>IF(STGY9[[#This Row],[WrL]]="Loss", (STGY9[[#This Row],[INS]]*(1 + HP$8/100)), IF(STGY9[[#This Row],[WrL]]="Won", (0), 0))</f>
        <v>0</v>
      </c>
      <c r="HN150" s="18">
        <f>IF(STGY9[[#This Row],[WrL]]="Loss", (STGY9[[#This Row],[PAM]]+STGY9[[#This Row],[LOS-TEN]]), IF(STGY9[[#This Row],[WrL]]="Won", (STGY9[[#This Row],[INS]]), 0))</f>
        <v>0</v>
      </c>
      <c r="HO150" s="18">
        <f>STGY9[[#This Row],[PAPT]]/2</f>
        <v>0</v>
      </c>
      <c r="HP150" s="43">
        <f>IF(STGY9[[#This Row],[SNO]]=0,0,IF(HL$10, IF(STGY9[[#This Row],[INS-TL]]=0, 0, STGY9[[#This Row],[PFT]]/STGY9[[#This Row],[INS-TL]]%), STGY9[[#This Row],[PFT]]/STGY9[[#This Row],[INS-TL]]%))</f>
        <v>-100</v>
      </c>
      <c r="HS150" s="20"/>
      <c r="HT150" s="21"/>
      <c r="HZ150" s="22"/>
      <c r="IB150" s="42">
        <f t="shared" si="30"/>
        <v>135</v>
      </c>
      <c r="IC150" s="49"/>
      <c r="ID150" s="18">
        <f>IF(STGY10[[#This Row],[SNO]]=0,0,IF(STGY10[[#This Row],[SNO]]=1,IJ$8,IF(IL$10, IF(IP149&gt;=IM$8,0,IF(IP149=0,IJ$8,IO149)), IO149)))</f>
        <v>0</v>
      </c>
      <c r="IE150" s="18" t="str">
        <f>IF(MAIN_STGY[[#This Row],[RSLT]]="","", MAIN_STGY[[#This Row],[RSLT]])</f>
        <v/>
      </c>
      <c r="IF15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0" s="18">
        <f>IF(STGY10[[#This Row],[SNO]]=0,0,IF(IL$10, IF(IP149&gt;=IM$8, 0, STGY10[[#This Row],[INS]]+IH149), STGY10[[#This Row],[INS]]+IH149))</f>
        <v>100</v>
      </c>
      <c r="II150" s="18">
        <f>IF(STGY10[[#This Row],[SNO]]=0,0,IF(IL$10, IF(IP149&gt;=IM$8, 0, II149+STGY10[[#This Row],[RTN]]), II149+STGY10[[#This Row],[RTN]]))</f>
        <v>0</v>
      </c>
      <c r="IJ150" s="18">
        <f>STGY10[[#This Row],[RTN-TL]]-STGY10[[#This Row],[INS-TL]]</f>
        <v>-100</v>
      </c>
      <c r="IK150" s="18">
        <f>IF(STGY10[[#This Row],[SNO]]=0,0,IF(IL$10, IF(STGY10[[#This Row],[INS]]=0, 0, IN149), IN149))</f>
        <v>0</v>
      </c>
      <c r="IL150" s="18">
        <f>STGY10[[#This Row],[INS]]</f>
        <v>0</v>
      </c>
      <c r="IM150" s="18">
        <f>IF(STGY10[[#This Row],[WrL]]="Loss", (STGY10[[#This Row],[INS]]*(1 + IP$8/100)), IF(STGY10[[#This Row],[WrL]]="Won", (0), 0))</f>
        <v>0</v>
      </c>
      <c r="IN150" s="18">
        <f>IF(STGY10[[#This Row],[WrL]]="Loss", (STGY10[[#This Row],[PAM]]+STGY10[[#This Row],[LOS-TEN]]), IF(STGY10[[#This Row],[WrL]]="Won", (STGY10[[#This Row],[INS]]), 0))</f>
        <v>0</v>
      </c>
      <c r="IO150" s="18">
        <f>STGY10[[#This Row],[PAPT]]/2</f>
        <v>0</v>
      </c>
      <c r="IP150" s="43">
        <f>IF(STGY10[[#This Row],[SNO]]=0,0,IF(IL$10, IF(STGY10[[#This Row],[INS-TL]]=0, 0, STGY10[[#This Row],[PFT]]/STGY10[[#This Row],[INS-TL]]%), STGY10[[#This Row],[PFT]]/STGY10[[#This Row],[INS-TL]]%))</f>
        <v>-100</v>
      </c>
      <c r="IS150" s="20"/>
      <c r="IT150" s="21"/>
      <c r="IZ150" s="22"/>
    </row>
    <row r="151" spans="2:260" ht="15.65" x14ac:dyDescent="0.3">
      <c r="B151" s="89">
        <f t="shared" si="31"/>
        <v>136</v>
      </c>
      <c r="C151" s="49"/>
      <c r="D151" s="18">
        <f>IF(MAIN_STGY[[#This Row],[SNO]]=0,0,IF(MAIN_STGY[[#This Row],[SNO]]=1,J$8,IF(L$10, IF(P150&gt;=M$8,0,IF(P150=0,J$8,O150)), O150)))</f>
        <v>0</v>
      </c>
      <c r="E151" s="12"/>
      <c r="F15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1" s="18">
        <f>IF(MAIN_STGY[[#This Row],[SNO]]=0,0,IF(L$10, IF(P150&gt;=M$8, 0, MAIN_STGY[[#This Row],[INS]]+H150), MAIN_STGY[[#This Row],[INS]]+H150))</f>
        <v>100</v>
      </c>
      <c r="I151" s="18">
        <f>IF(MAIN_STGY[[#This Row],[SNO]]=0,0,IF(L$10, IF(P150&gt;=M$8, 0, I150+MAIN_STGY[[#This Row],[RTN]]), I150+MAIN_STGY[[#This Row],[RTN]]))</f>
        <v>0</v>
      </c>
      <c r="J151" s="18">
        <f>MAIN_STGY[[#This Row],[RTN-TL]]-MAIN_STGY[[#This Row],[INS-TL]]</f>
        <v>-100</v>
      </c>
      <c r="K151" s="18">
        <f>IF(MAIN_STGY[[#This Row],[SNO]]=0,0,IF(L$10, IF(MAIN_STGY[[#This Row],[INS]]=0, 0, N150), N150))</f>
        <v>0</v>
      </c>
      <c r="L151" s="18">
        <f>MAIN_STGY[[#This Row],[INS]]</f>
        <v>0</v>
      </c>
      <c r="M151" s="18">
        <f>IF(MAIN_STGY[[#This Row],[WrL]]="Loss", (MAIN_STGY[[#This Row],[INS]]*(1 + P$8/100)), IF(MAIN_STGY[[#This Row],[WrL]]="Won", (0), 0))</f>
        <v>0</v>
      </c>
      <c r="N151" s="18">
        <f>IF(MAIN_STGY[[#This Row],[WrL]]="Loss", (MAIN_STGY[[#This Row],[PAM]]+MAIN_STGY[[#This Row],[LOS-TEN]]), IF(MAIN_STGY[[#This Row],[WrL]]="Won", (MAIN_STGY[[#This Row],[INS]]), 0))</f>
        <v>0</v>
      </c>
      <c r="O151" s="18">
        <f>MAIN_STGY[[#This Row],[PAPT]]/2</f>
        <v>0</v>
      </c>
      <c r="P15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1" s="54" t="s">
        <v>56</v>
      </c>
      <c r="S151" s="54" t="s">
        <v>57</v>
      </c>
      <c r="T151" s="54" t="s">
        <v>71</v>
      </c>
      <c r="U151" s="54" t="s">
        <v>58</v>
      </c>
      <c r="V151" s="54" t="s">
        <v>59</v>
      </c>
      <c r="W151" s="55"/>
      <c r="X151" s="44"/>
      <c r="Z151" s="22"/>
      <c r="AB151" s="42">
        <f t="shared" si="22"/>
        <v>136</v>
      </c>
      <c r="AC151" s="49"/>
      <c r="AD151" s="18">
        <f>IF(STGY2[[#This Row],[SNO]]=0,0,IF(STGY2[[#This Row],[SNO]]=1,AJ$8,IF(AL$10, IF(AP150&gt;=AM$8,0,IF(AP150=0,AJ$8,AO150)), AO150)))</f>
        <v>0</v>
      </c>
      <c r="AE151" s="18" t="str">
        <f>IF(MAIN_STGY[[#This Row],[RSLT]]="","", MAIN_STGY[[#This Row],[RSLT]])</f>
        <v/>
      </c>
      <c r="AF15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1" s="18">
        <f>IF(STGY2[[#This Row],[SNO]]=0,0,IF(AL$10, IF(AP150&gt;=AM$8, 0, STGY2[[#This Row],[INS]]+AH150), STGY2[[#This Row],[INS]]+AH150))</f>
        <v>100</v>
      </c>
      <c r="AI151" s="18">
        <f>IF(STGY2[[#This Row],[SNO]]=0,0,IF(AL$10, IF(AP150&gt;=AM$8, 0, AI150+STGY2[[#This Row],[RTN]]), AI150+STGY2[[#This Row],[RTN]]))</f>
        <v>0</v>
      </c>
      <c r="AJ151" s="18">
        <f>STGY2[[#This Row],[RTN-TL]]-STGY2[[#This Row],[INS-TL]]</f>
        <v>-100</v>
      </c>
      <c r="AK151" s="18">
        <f>IF(STGY2[[#This Row],[SNO]]=0,0,IF(AL$10, IF(STGY2[[#This Row],[INS]]=0, 0, AN150), AN150))</f>
        <v>0</v>
      </c>
      <c r="AL151" s="18">
        <f>STGY2[[#This Row],[INS]]</f>
        <v>0</v>
      </c>
      <c r="AM151" s="18">
        <f>IF(STGY2[[#This Row],[WrL]]="Loss", (STGY2[[#This Row],[INS]]*(1 + AP$8/100)), IF(STGY2[[#This Row],[WrL]]="Won", (0), 0))</f>
        <v>0</v>
      </c>
      <c r="AN151" s="18">
        <f>IF(STGY2[[#This Row],[WrL]]="Loss", (STGY2[[#This Row],[PAM]]+STGY2[[#This Row],[LOS-TEN]]), IF(STGY2[[#This Row],[WrL]]="Won", (STGY2[[#This Row],[INS]]), 0))</f>
        <v>0</v>
      </c>
      <c r="AO151" s="18">
        <f>STGY2[[#This Row],[PAPT]]/2</f>
        <v>0</v>
      </c>
      <c r="AP151" s="43">
        <f>IF(STGY2[[#This Row],[SNO]]=0,0,IF(AL$10, IF(STGY2[[#This Row],[INS-TL]]=0, 0, STGY2[[#This Row],[PFT]]/STGY2[[#This Row],[INS-TL]]%), STGY2[[#This Row],[PFT]]/STGY2[[#This Row],[INS-TL]]%))</f>
        <v>-100</v>
      </c>
      <c r="AS151" s="20"/>
      <c r="AT151" s="21"/>
      <c r="AZ151" s="22"/>
      <c r="BB151" s="42">
        <f t="shared" si="23"/>
        <v>136</v>
      </c>
      <c r="BC151" s="49"/>
      <c r="BD151" s="18">
        <f>IF(STGY3[[#This Row],[SNO]]=0,0,IF(STGY3[[#This Row],[SNO]]=1,BJ$8,IF(BL$10, IF(BP150&gt;=BM$8,0,IF(BP150=0,BJ$8,BO150)), BO150)))</f>
        <v>0</v>
      </c>
      <c r="BE151" s="18" t="str">
        <f>IF(MAIN_STGY[[#This Row],[RSLT]]="","", MAIN_STGY[[#This Row],[RSLT]])</f>
        <v/>
      </c>
      <c r="BF15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1" s="18">
        <f>IF(STGY3[[#This Row],[SNO]]=0,0,IF(BL$10, IF(BP150&gt;=BM$8, 0, STGY3[[#This Row],[INS]]+BH150), STGY3[[#This Row],[INS]]+BH150))</f>
        <v>100</v>
      </c>
      <c r="BI151" s="18">
        <f>IF(STGY3[[#This Row],[SNO]]=0,0,IF(BL$10, IF(BP150&gt;=BM$8, 0, BI150+STGY3[[#This Row],[RTN]]), BI150+STGY3[[#This Row],[RTN]]))</f>
        <v>0</v>
      </c>
      <c r="BJ151" s="18">
        <f>STGY3[[#This Row],[RTN-TL]]-STGY3[[#This Row],[INS-TL]]</f>
        <v>-100</v>
      </c>
      <c r="BK151" s="18">
        <f>IF(STGY3[[#This Row],[SNO]]=0,0,IF(BL$10, IF(STGY3[[#This Row],[INS]]=0, 0, BN150), BN150))</f>
        <v>0</v>
      </c>
      <c r="BL151" s="18">
        <f>STGY3[[#This Row],[INS]]</f>
        <v>0</v>
      </c>
      <c r="BM151" s="18">
        <f>IF(STGY3[[#This Row],[WrL]]="Loss", (STGY3[[#This Row],[INS]]*(1 + BP$8/100)), IF(STGY3[[#This Row],[WrL]]="Won", (0), 0))</f>
        <v>0</v>
      </c>
      <c r="BN151" s="18">
        <f>IF(STGY3[[#This Row],[WrL]]="Loss", (STGY3[[#This Row],[PAM]]+STGY3[[#This Row],[LOS-TEN]]), IF(STGY3[[#This Row],[WrL]]="Won", (STGY3[[#This Row],[INS]]), 0))</f>
        <v>0</v>
      </c>
      <c r="BO151" s="18">
        <f>STGY3[[#This Row],[PAPT]]/2</f>
        <v>0</v>
      </c>
      <c r="BP151" s="43">
        <f>IF(STGY3[[#This Row],[SNO]]=0,0,IF(BL$10, IF(STGY3[[#This Row],[INS-TL]]=0, 0, STGY3[[#This Row],[PFT]]/STGY3[[#This Row],[INS-TL]]%), STGY3[[#This Row],[PFT]]/STGY3[[#This Row],[INS-TL]]%))</f>
        <v>-100</v>
      </c>
      <c r="BS151" s="20"/>
      <c r="BT151" s="21"/>
      <c r="BZ151" s="22"/>
      <c r="CB151" s="42">
        <f t="shared" si="24"/>
        <v>136</v>
      </c>
      <c r="CC151" s="49"/>
      <c r="CD151" s="18">
        <f>IF(STGY4[[#This Row],[SNO]]=0,0,IF(STGY4[[#This Row],[SNO]]=1,CJ$8,IF(CL$10, IF(CP150&gt;=CM$8,0,IF(CP150=0,CJ$8,CO150)), CO150)))</f>
        <v>0</v>
      </c>
      <c r="CE151" s="18" t="str">
        <f>IF(MAIN_STGY[[#This Row],[RSLT]]="","", MAIN_STGY[[#This Row],[RSLT]])</f>
        <v/>
      </c>
      <c r="CF15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1" s="18">
        <f>IF(STGY4[[#This Row],[SNO]]=0,0,IF(CL$10, IF(CP150&gt;=CM$8, 0, STGY4[[#This Row],[INS]]+CH150), STGY4[[#This Row],[INS]]+CH150))</f>
        <v>100</v>
      </c>
      <c r="CI151" s="18">
        <f>IF(STGY4[[#This Row],[SNO]]=0,0,IF(CL$10, IF(CP150&gt;=CM$8, 0, CI150+STGY4[[#This Row],[RTN]]), CI150+STGY4[[#This Row],[RTN]]))</f>
        <v>0</v>
      </c>
      <c r="CJ151" s="18">
        <f>STGY4[[#This Row],[RTN-TL]]-STGY4[[#This Row],[INS-TL]]</f>
        <v>-100</v>
      </c>
      <c r="CK151" s="18">
        <f>IF(STGY4[[#This Row],[SNO]]=0,0,IF(CL$10, IF(STGY4[[#This Row],[INS]]=0, 0, CN150), CN150))</f>
        <v>0</v>
      </c>
      <c r="CL151" s="18">
        <f>STGY4[[#This Row],[INS]]</f>
        <v>0</v>
      </c>
      <c r="CM151" s="18">
        <f>IF(STGY4[[#This Row],[WrL]]="Loss", (STGY4[[#This Row],[INS]]*(1 + CP$8/100)), IF(STGY4[[#This Row],[WrL]]="Won", (0), 0))</f>
        <v>0</v>
      </c>
      <c r="CN151" s="18">
        <f>IF(STGY4[[#This Row],[WrL]]="Loss", (STGY4[[#This Row],[PAM]]+STGY4[[#This Row],[LOS-TEN]]), IF(STGY4[[#This Row],[WrL]]="Won", (STGY4[[#This Row],[INS]]), 0))</f>
        <v>0</v>
      </c>
      <c r="CO151" s="18">
        <f>STGY4[[#This Row],[PAPT]]/2</f>
        <v>0</v>
      </c>
      <c r="CP151" s="43">
        <f>IF(STGY4[[#This Row],[SNO]]=0,0,IF(CL$10, IF(STGY4[[#This Row],[INS-TL]]=0, 0, STGY4[[#This Row],[PFT]]/STGY4[[#This Row],[INS-TL]]%), STGY4[[#This Row],[PFT]]/STGY4[[#This Row],[INS-TL]]%))</f>
        <v>-100</v>
      </c>
      <c r="CS151" s="20"/>
      <c r="CT151" s="21"/>
      <c r="CZ151" s="22"/>
      <c r="DB151" s="42">
        <f t="shared" si="25"/>
        <v>136</v>
      </c>
      <c r="DC151" s="49"/>
      <c r="DD151" s="18">
        <f>IF(STGY5[[#This Row],[SNO]]=0,0,IF(STGY5[[#This Row],[SNO]]=1,DJ$8,IF(DL$10, IF(DP150&gt;=DM$8,0,IF(DP150=0,DJ$8,DO150)), DO150)))</f>
        <v>0</v>
      </c>
      <c r="DE151" s="18" t="str">
        <f>IF(MAIN_STGY[[#This Row],[RSLT]]="","", MAIN_STGY[[#This Row],[RSLT]])</f>
        <v/>
      </c>
      <c r="DF15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1" s="18">
        <f>IF(STGY5[[#This Row],[SNO]]=0,0,IF(DL$10, IF(DP150&gt;=DM$8, 0, STGY5[[#This Row],[INS]]+DH150), STGY5[[#This Row],[INS]]+DH150))</f>
        <v>100</v>
      </c>
      <c r="DI151" s="18">
        <f>IF(STGY5[[#This Row],[SNO]]=0,0,IF(DL$10, IF(DP150&gt;=DM$8, 0, DI150+STGY5[[#This Row],[RTN]]), DI150+STGY5[[#This Row],[RTN]]))</f>
        <v>0</v>
      </c>
      <c r="DJ151" s="18">
        <f>STGY5[[#This Row],[RTN-TL]]-STGY5[[#This Row],[INS-TL]]</f>
        <v>-100</v>
      </c>
      <c r="DK151" s="18">
        <f>IF(STGY5[[#This Row],[SNO]]=0,0,IF(DL$10, IF(STGY5[[#This Row],[INS]]=0, 0, DN150), DN150))</f>
        <v>0</v>
      </c>
      <c r="DL151" s="18">
        <f>STGY5[[#This Row],[INS]]</f>
        <v>0</v>
      </c>
      <c r="DM151" s="18">
        <f>IF(STGY5[[#This Row],[WrL]]="Loss", (STGY5[[#This Row],[INS]]*(1 + DP$8/100)), IF(STGY5[[#This Row],[WrL]]="Won", (0), 0))</f>
        <v>0</v>
      </c>
      <c r="DN151" s="18">
        <f>IF(STGY5[[#This Row],[WrL]]="Loss", (STGY5[[#This Row],[PAM]]+STGY5[[#This Row],[LOS-TEN]]), IF(STGY5[[#This Row],[WrL]]="Won", (STGY5[[#This Row],[INS]]), 0))</f>
        <v>0</v>
      </c>
      <c r="DO151" s="18">
        <f>STGY5[[#This Row],[PAPT]]/2</f>
        <v>0</v>
      </c>
      <c r="DP151" s="43">
        <f>IF(STGY5[[#This Row],[SNO]]=0,0,IF(DL$10, IF(STGY5[[#This Row],[INS-TL]]=0, 0, STGY5[[#This Row],[PFT]]/STGY5[[#This Row],[INS-TL]]%), STGY5[[#This Row],[PFT]]/STGY5[[#This Row],[INS-TL]]%))</f>
        <v>-100</v>
      </c>
      <c r="DS151" s="20"/>
      <c r="DT151" s="21"/>
      <c r="DZ151" s="22"/>
      <c r="EB151" s="42">
        <f t="shared" si="26"/>
        <v>136</v>
      </c>
      <c r="EC151" s="49"/>
      <c r="ED151" s="18">
        <f>IF(STGY6[[#This Row],[SNO]]=0,0,IF(STGY6[[#This Row],[SNO]]=1,EJ$8,IF(EL$10, IF(EP150&gt;=EM$8,0,IF(EP150=0,EJ$8,EO150)), EO150)))</f>
        <v>0</v>
      </c>
      <c r="EE151" s="18" t="str">
        <f>IF(MAIN_STGY[[#This Row],[RSLT]]="","", MAIN_STGY[[#This Row],[RSLT]])</f>
        <v/>
      </c>
      <c r="EF15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1" s="18">
        <f>IF(STGY6[[#This Row],[SNO]]=0,0,IF(EL$10, IF(EP150&gt;=EM$8, 0, STGY6[[#This Row],[INS]]+EH150), STGY6[[#This Row],[INS]]+EH150))</f>
        <v>100</v>
      </c>
      <c r="EI151" s="18">
        <f>IF(STGY6[[#This Row],[SNO]]=0,0,IF(EL$10, IF(EP150&gt;=EM$8, 0, EI150+STGY6[[#This Row],[RTN]]), EI150+STGY6[[#This Row],[RTN]]))</f>
        <v>0</v>
      </c>
      <c r="EJ151" s="18">
        <f>STGY6[[#This Row],[RTN-TL]]-STGY6[[#This Row],[INS-TL]]</f>
        <v>-100</v>
      </c>
      <c r="EK151" s="18">
        <f>IF(STGY6[[#This Row],[SNO]]=0,0,IF(EL$10, IF(STGY6[[#This Row],[INS]]=0, 0, EN150), EN150))</f>
        <v>0</v>
      </c>
      <c r="EL151" s="18">
        <f>STGY6[[#This Row],[INS]]</f>
        <v>0</v>
      </c>
      <c r="EM151" s="18">
        <f>IF(STGY6[[#This Row],[WrL]]="Loss", (STGY6[[#This Row],[INS]]*(1 + EP$8/100)), IF(STGY6[[#This Row],[WrL]]="Won", (0), 0))</f>
        <v>0</v>
      </c>
      <c r="EN151" s="18">
        <f>IF(STGY6[[#This Row],[WrL]]="Loss", (STGY6[[#This Row],[PAM]]+STGY6[[#This Row],[LOS-TEN]]), IF(STGY6[[#This Row],[WrL]]="Won", (STGY6[[#This Row],[INS]]), 0))</f>
        <v>0</v>
      </c>
      <c r="EO151" s="18">
        <f>STGY6[[#This Row],[PAPT]]/2</f>
        <v>0</v>
      </c>
      <c r="EP151" s="43">
        <f>IF(STGY6[[#This Row],[SNO]]=0,0,IF(EL$10, IF(STGY6[[#This Row],[INS-TL]]=0, 0, STGY6[[#This Row],[PFT]]/STGY6[[#This Row],[INS-TL]]%), STGY6[[#This Row],[PFT]]/STGY6[[#This Row],[INS-TL]]%))</f>
        <v>-100</v>
      </c>
      <c r="ES151" s="20"/>
      <c r="ET151" s="21"/>
      <c r="EZ151" s="22"/>
      <c r="FB151" s="42">
        <f t="shared" si="27"/>
        <v>136</v>
      </c>
      <c r="FC151" s="49"/>
      <c r="FD151" s="18">
        <f>IF(STGY7[[#This Row],[SNO]]=0,0,IF(STGY7[[#This Row],[SNO]]=1,FJ$8,IF(FL$10, IF(FP150&gt;=FM$8,0,IF(FP150=0,FJ$8,FO150)), FO150)))</f>
        <v>0</v>
      </c>
      <c r="FE151" s="18" t="str">
        <f>IF(MAIN_STGY[[#This Row],[RSLT]]="","", MAIN_STGY[[#This Row],[RSLT]])</f>
        <v/>
      </c>
      <c r="FF15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1" s="18">
        <f>IF(STGY7[[#This Row],[SNO]]=0,0,IF(FL$10, IF(FP150&gt;=FM$8, 0, STGY7[[#This Row],[INS]]+FH150), STGY7[[#This Row],[INS]]+FH150))</f>
        <v>100</v>
      </c>
      <c r="FI151" s="18">
        <f>IF(STGY7[[#This Row],[SNO]]=0,0,IF(FL$10, IF(FP150&gt;=FM$8, 0, FI150+STGY7[[#This Row],[RTN]]), FI150+STGY7[[#This Row],[RTN]]))</f>
        <v>0</v>
      </c>
      <c r="FJ151" s="18">
        <f>STGY7[[#This Row],[RTN-TL]]-STGY7[[#This Row],[INS-TL]]</f>
        <v>-100</v>
      </c>
      <c r="FK151" s="18">
        <f>IF(STGY7[[#This Row],[SNO]]=0,0,IF(FL$10, IF(STGY7[[#This Row],[INS]]=0, 0, FN150), FN150))</f>
        <v>0</v>
      </c>
      <c r="FL151" s="18">
        <f>STGY7[[#This Row],[INS]]</f>
        <v>0</v>
      </c>
      <c r="FM151" s="18">
        <f>IF(STGY7[[#This Row],[WrL]]="Loss", (STGY7[[#This Row],[INS]]*(1 + FP$8/100)), IF(STGY7[[#This Row],[WrL]]="Won", (0), 0))</f>
        <v>0</v>
      </c>
      <c r="FN151" s="18">
        <f>IF(STGY7[[#This Row],[WrL]]="Loss", (STGY7[[#This Row],[PAM]]+STGY7[[#This Row],[LOS-TEN]]), IF(STGY7[[#This Row],[WrL]]="Won", (STGY7[[#This Row],[INS]]), 0))</f>
        <v>0</v>
      </c>
      <c r="FO151" s="18">
        <f>STGY7[[#This Row],[PAPT]]/2</f>
        <v>0</v>
      </c>
      <c r="FP151" s="43">
        <f>IF(STGY7[[#This Row],[SNO]]=0,0,IF(FL$10, IF(STGY7[[#This Row],[INS-TL]]=0, 0, STGY7[[#This Row],[PFT]]/STGY7[[#This Row],[INS-TL]]%), STGY7[[#This Row],[PFT]]/STGY7[[#This Row],[INS-TL]]%))</f>
        <v>-100</v>
      </c>
      <c r="FS151" s="20"/>
      <c r="FT151" s="21"/>
      <c r="FZ151" s="22"/>
      <c r="GB151" s="42">
        <f t="shared" si="28"/>
        <v>136</v>
      </c>
      <c r="GC151" s="49"/>
      <c r="GD151" s="18">
        <f>IF(STGY8[[#This Row],[SNO]]=0,0,IF(STGY8[[#This Row],[SNO]]=1,GJ$8,IF(GL$10, IF(GP150&gt;=GM$8,0,IF(GP150=0,GJ$8,GO150)), GO150)))</f>
        <v>0</v>
      </c>
      <c r="GE151" s="18" t="str">
        <f>IF(MAIN_STGY[[#This Row],[RSLT]]="","", MAIN_STGY[[#This Row],[RSLT]])</f>
        <v/>
      </c>
      <c r="GF15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1" s="18">
        <f>IF(STGY8[[#This Row],[SNO]]=0,0,IF(GL$10, IF(GP150&gt;=GM$8, 0, STGY8[[#This Row],[INS]]+GH150), STGY8[[#This Row],[INS]]+GH150))</f>
        <v>100</v>
      </c>
      <c r="GI151" s="18">
        <f>IF(STGY8[[#This Row],[SNO]]=0,0,IF(GL$10, IF(GP150&gt;=GM$8, 0, GI150+STGY8[[#This Row],[RTN]]), GI150+STGY8[[#This Row],[RTN]]))</f>
        <v>0</v>
      </c>
      <c r="GJ151" s="18">
        <f>STGY8[[#This Row],[RTN-TL]]-STGY8[[#This Row],[INS-TL]]</f>
        <v>-100</v>
      </c>
      <c r="GK151" s="18">
        <f>IF(STGY8[[#This Row],[SNO]]=0,0,IF(GL$10, IF(STGY8[[#This Row],[INS]]=0, 0, GN150), GN150))</f>
        <v>0</v>
      </c>
      <c r="GL151" s="18">
        <f>STGY8[[#This Row],[INS]]</f>
        <v>0</v>
      </c>
      <c r="GM151" s="18">
        <f>IF(STGY8[[#This Row],[WrL]]="Loss", (STGY8[[#This Row],[INS]]*(1 + GP$8/100)), IF(STGY8[[#This Row],[WrL]]="Won", (0), 0))</f>
        <v>0</v>
      </c>
      <c r="GN151" s="18">
        <f>IF(STGY8[[#This Row],[WrL]]="Loss", (STGY8[[#This Row],[PAM]]+STGY8[[#This Row],[LOS-TEN]]), IF(STGY8[[#This Row],[WrL]]="Won", (STGY8[[#This Row],[INS]]), 0))</f>
        <v>0</v>
      </c>
      <c r="GO151" s="18">
        <f>STGY8[[#This Row],[PAPT]]/2</f>
        <v>0</v>
      </c>
      <c r="GP151" s="43">
        <f>IF(STGY8[[#This Row],[SNO]]=0,0,IF(GL$10, IF(STGY8[[#This Row],[INS-TL]]=0, 0, STGY8[[#This Row],[PFT]]/STGY8[[#This Row],[INS-TL]]%), STGY8[[#This Row],[PFT]]/STGY8[[#This Row],[INS-TL]]%))</f>
        <v>-100</v>
      </c>
      <c r="GS151" s="20"/>
      <c r="GT151" s="21"/>
      <c r="GZ151" s="22"/>
      <c r="HB151" s="42">
        <f t="shared" si="29"/>
        <v>136</v>
      </c>
      <c r="HC151" s="49"/>
      <c r="HD151" s="18">
        <f>IF(STGY9[[#This Row],[SNO]]=0,0,IF(STGY9[[#This Row],[SNO]]=1,HJ$8,IF(HL$10, IF(HP150&gt;=HM$8,0,IF(HP150=0,HJ$8,HO150)), HO150)))</f>
        <v>0</v>
      </c>
      <c r="HE151" s="18" t="str">
        <f>IF(MAIN_STGY[[#This Row],[RSLT]]="","", MAIN_STGY[[#This Row],[RSLT]])</f>
        <v/>
      </c>
      <c r="HF15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1" s="18">
        <f>IF(STGY9[[#This Row],[SNO]]=0,0,IF(HL$10, IF(HP150&gt;=HM$8, 0, STGY9[[#This Row],[INS]]+HH150), STGY9[[#This Row],[INS]]+HH150))</f>
        <v>100</v>
      </c>
      <c r="HI151" s="18">
        <f>IF(STGY9[[#This Row],[SNO]]=0,0,IF(HL$10, IF(HP150&gt;=HM$8, 0, HI150+STGY9[[#This Row],[RTN]]), HI150+STGY9[[#This Row],[RTN]]))</f>
        <v>0</v>
      </c>
      <c r="HJ151" s="18">
        <f>STGY9[[#This Row],[RTN-TL]]-STGY9[[#This Row],[INS-TL]]</f>
        <v>-100</v>
      </c>
      <c r="HK151" s="18">
        <f>IF(STGY9[[#This Row],[SNO]]=0,0,IF(HL$10, IF(STGY9[[#This Row],[INS]]=0, 0, HN150), HN150))</f>
        <v>0</v>
      </c>
      <c r="HL151" s="18">
        <f>STGY9[[#This Row],[INS]]</f>
        <v>0</v>
      </c>
      <c r="HM151" s="18">
        <f>IF(STGY9[[#This Row],[WrL]]="Loss", (STGY9[[#This Row],[INS]]*(1 + HP$8/100)), IF(STGY9[[#This Row],[WrL]]="Won", (0), 0))</f>
        <v>0</v>
      </c>
      <c r="HN151" s="18">
        <f>IF(STGY9[[#This Row],[WrL]]="Loss", (STGY9[[#This Row],[PAM]]+STGY9[[#This Row],[LOS-TEN]]), IF(STGY9[[#This Row],[WrL]]="Won", (STGY9[[#This Row],[INS]]), 0))</f>
        <v>0</v>
      </c>
      <c r="HO151" s="18">
        <f>STGY9[[#This Row],[PAPT]]/2</f>
        <v>0</v>
      </c>
      <c r="HP151" s="43">
        <f>IF(STGY9[[#This Row],[SNO]]=0,0,IF(HL$10, IF(STGY9[[#This Row],[INS-TL]]=0, 0, STGY9[[#This Row],[PFT]]/STGY9[[#This Row],[INS-TL]]%), STGY9[[#This Row],[PFT]]/STGY9[[#This Row],[INS-TL]]%))</f>
        <v>-100</v>
      </c>
      <c r="HS151" s="20"/>
      <c r="HT151" s="21"/>
      <c r="HZ151" s="22"/>
      <c r="IB151" s="42">
        <f t="shared" si="30"/>
        <v>136</v>
      </c>
      <c r="IC151" s="49"/>
      <c r="ID151" s="18">
        <f>IF(STGY10[[#This Row],[SNO]]=0,0,IF(STGY10[[#This Row],[SNO]]=1,IJ$8,IF(IL$10, IF(IP150&gt;=IM$8,0,IF(IP150=0,IJ$8,IO150)), IO150)))</f>
        <v>0</v>
      </c>
      <c r="IE151" s="18" t="str">
        <f>IF(MAIN_STGY[[#This Row],[RSLT]]="","", MAIN_STGY[[#This Row],[RSLT]])</f>
        <v/>
      </c>
      <c r="IF15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1" s="18">
        <f>IF(STGY10[[#This Row],[SNO]]=0,0,IF(IL$10, IF(IP150&gt;=IM$8, 0, STGY10[[#This Row],[INS]]+IH150), STGY10[[#This Row],[INS]]+IH150))</f>
        <v>100</v>
      </c>
      <c r="II151" s="18">
        <f>IF(STGY10[[#This Row],[SNO]]=0,0,IF(IL$10, IF(IP150&gt;=IM$8, 0, II150+STGY10[[#This Row],[RTN]]), II150+STGY10[[#This Row],[RTN]]))</f>
        <v>0</v>
      </c>
      <c r="IJ151" s="18">
        <f>STGY10[[#This Row],[RTN-TL]]-STGY10[[#This Row],[INS-TL]]</f>
        <v>-100</v>
      </c>
      <c r="IK151" s="18">
        <f>IF(STGY10[[#This Row],[SNO]]=0,0,IF(IL$10, IF(STGY10[[#This Row],[INS]]=0, 0, IN150), IN150))</f>
        <v>0</v>
      </c>
      <c r="IL151" s="18">
        <f>STGY10[[#This Row],[INS]]</f>
        <v>0</v>
      </c>
      <c r="IM151" s="18">
        <f>IF(STGY10[[#This Row],[WrL]]="Loss", (STGY10[[#This Row],[INS]]*(1 + IP$8/100)), IF(STGY10[[#This Row],[WrL]]="Won", (0), 0))</f>
        <v>0</v>
      </c>
      <c r="IN151" s="18">
        <f>IF(STGY10[[#This Row],[WrL]]="Loss", (STGY10[[#This Row],[PAM]]+STGY10[[#This Row],[LOS-TEN]]), IF(STGY10[[#This Row],[WrL]]="Won", (STGY10[[#This Row],[INS]]), 0))</f>
        <v>0</v>
      </c>
      <c r="IO151" s="18">
        <f>STGY10[[#This Row],[PAPT]]/2</f>
        <v>0</v>
      </c>
      <c r="IP151" s="43">
        <f>IF(STGY10[[#This Row],[SNO]]=0,0,IF(IL$10, IF(STGY10[[#This Row],[INS-TL]]=0, 0, STGY10[[#This Row],[PFT]]/STGY10[[#This Row],[INS-TL]]%), STGY10[[#This Row],[PFT]]/STGY10[[#This Row],[INS-TL]]%))</f>
        <v>-100</v>
      </c>
      <c r="IS151" s="20"/>
      <c r="IT151" s="21"/>
      <c r="IZ151" s="22"/>
    </row>
    <row r="152" spans="2:260" ht="15.65" x14ac:dyDescent="0.3">
      <c r="B152" s="89">
        <f t="shared" si="31"/>
        <v>137</v>
      </c>
      <c r="C152" s="49"/>
      <c r="D152" s="18">
        <f>IF(MAIN_STGY[[#This Row],[SNO]]=0,0,IF(MAIN_STGY[[#This Row],[SNO]]=1,J$8,IF(L$10, IF(P151&gt;=M$8,0,IF(P151=0,J$8,O151)), O151)))</f>
        <v>0</v>
      </c>
      <c r="E152" s="12"/>
      <c r="F15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2" s="18">
        <f>IF(MAIN_STGY[[#This Row],[SNO]]=0,0,IF(L$10, IF(P151&gt;=M$8, 0, MAIN_STGY[[#This Row],[INS]]+H151), MAIN_STGY[[#This Row],[INS]]+H151))</f>
        <v>100</v>
      </c>
      <c r="I152" s="18">
        <f>IF(MAIN_STGY[[#This Row],[SNO]]=0,0,IF(L$10, IF(P151&gt;=M$8, 0, I151+MAIN_STGY[[#This Row],[RTN]]), I151+MAIN_STGY[[#This Row],[RTN]]))</f>
        <v>0</v>
      </c>
      <c r="J152" s="18">
        <f>MAIN_STGY[[#This Row],[RTN-TL]]-MAIN_STGY[[#This Row],[INS-TL]]</f>
        <v>-100</v>
      </c>
      <c r="K152" s="18">
        <f>IF(MAIN_STGY[[#This Row],[SNO]]=0,0,IF(L$10, IF(MAIN_STGY[[#This Row],[INS]]=0, 0, N151), N151))</f>
        <v>0</v>
      </c>
      <c r="L152" s="18">
        <f>MAIN_STGY[[#This Row],[INS]]</f>
        <v>0</v>
      </c>
      <c r="M152" s="18">
        <f>IF(MAIN_STGY[[#This Row],[WrL]]="Loss", (MAIN_STGY[[#This Row],[INS]]*(1 + P$8/100)), IF(MAIN_STGY[[#This Row],[WrL]]="Won", (0), 0))</f>
        <v>0</v>
      </c>
      <c r="N152" s="18">
        <f>IF(MAIN_STGY[[#This Row],[WrL]]="Loss", (MAIN_STGY[[#This Row],[PAM]]+MAIN_STGY[[#This Row],[LOS-TEN]]), IF(MAIN_STGY[[#This Row],[WrL]]="Won", (MAIN_STGY[[#This Row],[INS]]), 0))</f>
        <v>0</v>
      </c>
      <c r="O152" s="18">
        <f>MAIN_STGY[[#This Row],[PAPT]]/2</f>
        <v>0</v>
      </c>
      <c r="P15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2" s="51">
        <f>SUMIF(SORTALL28[S or B], "S", SORTALL28[Last Value])</f>
        <v>0</v>
      </c>
      <c r="S152" s="51">
        <f>SUMIF(SORTALL28[S or B], "B", SORTALL28[Last Value])</f>
        <v>0</v>
      </c>
      <c r="T152" s="51">
        <f>R152+S152</f>
        <v>0</v>
      </c>
      <c r="U152" s="51">
        <f>MAX(R152, S152) - MIN(R152, S152)</f>
        <v>0</v>
      </c>
      <c r="V152" s="51" t="str">
        <f>IF(R152 &gt; S152, "S", IF(S152 &gt; R152, "B", "Equal"))</f>
        <v>Equal</v>
      </c>
      <c r="W152" s="55"/>
      <c r="X152" s="44"/>
      <c r="Z152" s="22"/>
      <c r="AB152" s="42">
        <f t="shared" si="22"/>
        <v>137</v>
      </c>
      <c r="AC152" s="49"/>
      <c r="AD152" s="18">
        <f>IF(STGY2[[#This Row],[SNO]]=0,0,IF(STGY2[[#This Row],[SNO]]=1,AJ$8,IF(AL$10, IF(AP151&gt;=AM$8,0,IF(AP151=0,AJ$8,AO151)), AO151)))</f>
        <v>0</v>
      </c>
      <c r="AE152" s="18" t="str">
        <f>IF(MAIN_STGY[[#This Row],[RSLT]]="","", MAIN_STGY[[#This Row],[RSLT]])</f>
        <v/>
      </c>
      <c r="AF15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2" s="18">
        <f>IF(STGY2[[#This Row],[SNO]]=0,0,IF(AL$10, IF(AP151&gt;=AM$8, 0, STGY2[[#This Row],[INS]]+AH151), STGY2[[#This Row],[INS]]+AH151))</f>
        <v>100</v>
      </c>
      <c r="AI152" s="18">
        <f>IF(STGY2[[#This Row],[SNO]]=0,0,IF(AL$10, IF(AP151&gt;=AM$8, 0, AI151+STGY2[[#This Row],[RTN]]), AI151+STGY2[[#This Row],[RTN]]))</f>
        <v>0</v>
      </c>
      <c r="AJ152" s="18">
        <f>STGY2[[#This Row],[RTN-TL]]-STGY2[[#This Row],[INS-TL]]</f>
        <v>-100</v>
      </c>
      <c r="AK152" s="18">
        <f>IF(STGY2[[#This Row],[SNO]]=0,0,IF(AL$10, IF(STGY2[[#This Row],[INS]]=0, 0, AN151), AN151))</f>
        <v>0</v>
      </c>
      <c r="AL152" s="18">
        <f>STGY2[[#This Row],[INS]]</f>
        <v>0</v>
      </c>
      <c r="AM152" s="18">
        <f>IF(STGY2[[#This Row],[WrL]]="Loss", (STGY2[[#This Row],[INS]]*(1 + AP$8/100)), IF(STGY2[[#This Row],[WrL]]="Won", (0), 0))</f>
        <v>0</v>
      </c>
      <c r="AN152" s="18">
        <f>IF(STGY2[[#This Row],[WrL]]="Loss", (STGY2[[#This Row],[PAM]]+STGY2[[#This Row],[LOS-TEN]]), IF(STGY2[[#This Row],[WrL]]="Won", (STGY2[[#This Row],[INS]]), 0))</f>
        <v>0</v>
      </c>
      <c r="AO152" s="18">
        <f>STGY2[[#This Row],[PAPT]]/2</f>
        <v>0</v>
      </c>
      <c r="AP152" s="43">
        <f>IF(STGY2[[#This Row],[SNO]]=0,0,IF(AL$10, IF(STGY2[[#This Row],[INS-TL]]=0, 0, STGY2[[#This Row],[PFT]]/STGY2[[#This Row],[INS-TL]]%), STGY2[[#This Row],[PFT]]/STGY2[[#This Row],[INS-TL]]%))</f>
        <v>-100</v>
      </c>
      <c r="AS152" s="20"/>
      <c r="AT152" s="21"/>
      <c r="AZ152" s="22"/>
      <c r="BB152" s="42">
        <f t="shared" si="23"/>
        <v>137</v>
      </c>
      <c r="BC152" s="49"/>
      <c r="BD152" s="18">
        <f>IF(STGY3[[#This Row],[SNO]]=0,0,IF(STGY3[[#This Row],[SNO]]=1,BJ$8,IF(BL$10, IF(BP151&gt;=BM$8,0,IF(BP151=0,BJ$8,BO151)), BO151)))</f>
        <v>0</v>
      </c>
      <c r="BE152" s="18" t="str">
        <f>IF(MAIN_STGY[[#This Row],[RSLT]]="","", MAIN_STGY[[#This Row],[RSLT]])</f>
        <v/>
      </c>
      <c r="BF15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2" s="18">
        <f>IF(STGY3[[#This Row],[SNO]]=0,0,IF(BL$10, IF(BP151&gt;=BM$8, 0, STGY3[[#This Row],[INS]]+BH151), STGY3[[#This Row],[INS]]+BH151))</f>
        <v>100</v>
      </c>
      <c r="BI152" s="18">
        <f>IF(STGY3[[#This Row],[SNO]]=0,0,IF(BL$10, IF(BP151&gt;=BM$8, 0, BI151+STGY3[[#This Row],[RTN]]), BI151+STGY3[[#This Row],[RTN]]))</f>
        <v>0</v>
      </c>
      <c r="BJ152" s="18">
        <f>STGY3[[#This Row],[RTN-TL]]-STGY3[[#This Row],[INS-TL]]</f>
        <v>-100</v>
      </c>
      <c r="BK152" s="18">
        <f>IF(STGY3[[#This Row],[SNO]]=0,0,IF(BL$10, IF(STGY3[[#This Row],[INS]]=0, 0, BN151), BN151))</f>
        <v>0</v>
      </c>
      <c r="BL152" s="18">
        <f>STGY3[[#This Row],[INS]]</f>
        <v>0</v>
      </c>
      <c r="BM152" s="18">
        <f>IF(STGY3[[#This Row],[WrL]]="Loss", (STGY3[[#This Row],[INS]]*(1 + BP$8/100)), IF(STGY3[[#This Row],[WrL]]="Won", (0), 0))</f>
        <v>0</v>
      </c>
      <c r="BN152" s="18">
        <f>IF(STGY3[[#This Row],[WrL]]="Loss", (STGY3[[#This Row],[PAM]]+STGY3[[#This Row],[LOS-TEN]]), IF(STGY3[[#This Row],[WrL]]="Won", (STGY3[[#This Row],[INS]]), 0))</f>
        <v>0</v>
      </c>
      <c r="BO152" s="18">
        <f>STGY3[[#This Row],[PAPT]]/2</f>
        <v>0</v>
      </c>
      <c r="BP152" s="43">
        <f>IF(STGY3[[#This Row],[SNO]]=0,0,IF(BL$10, IF(STGY3[[#This Row],[INS-TL]]=0, 0, STGY3[[#This Row],[PFT]]/STGY3[[#This Row],[INS-TL]]%), STGY3[[#This Row],[PFT]]/STGY3[[#This Row],[INS-TL]]%))</f>
        <v>-100</v>
      </c>
      <c r="BS152" s="20"/>
      <c r="BT152" s="21"/>
      <c r="BZ152" s="22"/>
      <c r="CB152" s="42">
        <f t="shared" si="24"/>
        <v>137</v>
      </c>
      <c r="CC152" s="49"/>
      <c r="CD152" s="18">
        <f>IF(STGY4[[#This Row],[SNO]]=0,0,IF(STGY4[[#This Row],[SNO]]=1,CJ$8,IF(CL$10, IF(CP151&gt;=CM$8,0,IF(CP151=0,CJ$8,CO151)), CO151)))</f>
        <v>0</v>
      </c>
      <c r="CE152" s="18" t="str">
        <f>IF(MAIN_STGY[[#This Row],[RSLT]]="","", MAIN_STGY[[#This Row],[RSLT]])</f>
        <v/>
      </c>
      <c r="CF15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2" s="18">
        <f>IF(STGY4[[#This Row],[SNO]]=0,0,IF(CL$10, IF(CP151&gt;=CM$8, 0, STGY4[[#This Row],[INS]]+CH151), STGY4[[#This Row],[INS]]+CH151))</f>
        <v>100</v>
      </c>
      <c r="CI152" s="18">
        <f>IF(STGY4[[#This Row],[SNO]]=0,0,IF(CL$10, IF(CP151&gt;=CM$8, 0, CI151+STGY4[[#This Row],[RTN]]), CI151+STGY4[[#This Row],[RTN]]))</f>
        <v>0</v>
      </c>
      <c r="CJ152" s="18">
        <f>STGY4[[#This Row],[RTN-TL]]-STGY4[[#This Row],[INS-TL]]</f>
        <v>-100</v>
      </c>
      <c r="CK152" s="18">
        <f>IF(STGY4[[#This Row],[SNO]]=0,0,IF(CL$10, IF(STGY4[[#This Row],[INS]]=0, 0, CN151), CN151))</f>
        <v>0</v>
      </c>
      <c r="CL152" s="18">
        <f>STGY4[[#This Row],[INS]]</f>
        <v>0</v>
      </c>
      <c r="CM152" s="18">
        <f>IF(STGY4[[#This Row],[WrL]]="Loss", (STGY4[[#This Row],[INS]]*(1 + CP$8/100)), IF(STGY4[[#This Row],[WrL]]="Won", (0), 0))</f>
        <v>0</v>
      </c>
      <c r="CN152" s="18">
        <f>IF(STGY4[[#This Row],[WrL]]="Loss", (STGY4[[#This Row],[PAM]]+STGY4[[#This Row],[LOS-TEN]]), IF(STGY4[[#This Row],[WrL]]="Won", (STGY4[[#This Row],[INS]]), 0))</f>
        <v>0</v>
      </c>
      <c r="CO152" s="18">
        <f>STGY4[[#This Row],[PAPT]]/2</f>
        <v>0</v>
      </c>
      <c r="CP152" s="43">
        <f>IF(STGY4[[#This Row],[SNO]]=0,0,IF(CL$10, IF(STGY4[[#This Row],[INS-TL]]=0, 0, STGY4[[#This Row],[PFT]]/STGY4[[#This Row],[INS-TL]]%), STGY4[[#This Row],[PFT]]/STGY4[[#This Row],[INS-TL]]%))</f>
        <v>-100</v>
      </c>
      <c r="CS152" s="20"/>
      <c r="CT152" s="21"/>
      <c r="CZ152" s="22"/>
      <c r="DB152" s="42">
        <f t="shared" si="25"/>
        <v>137</v>
      </c>
      <c r="DC152" s="49"/>
      <c r="DD152" s="18">
        <f>IF(STGY5[[#This Row],[SNO]]=0,0,IF(STGY5[[#This Row],[SNO]]=1,DJ$8,IF(DL$10, IF(DP151&gt;=DM$8,0,IF(DP151=0,DJ$8,DO151)), DO151)))</f>
        <v>0</v>
      </c>
      <c r="DE152" s="18" t="str">
        <f>IF(MAIN_STGY[[#This Row],[RSLT]]="","", MAIN_STGY[[#This Row],[RSLT]])</f>
        <v/>
      </c>
      <c r="DF15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2" s="18">
        <f>IF(STGY5[[#This Row],[SNO]]=0,0,IF(DL$10, IF(DP151&gt;=DM$8, 0, STGY5[[#This Row],[INS]]+DH151), STGY5[[#This Row],[INS]]+DH151))</f>
        <v>100</v>
      </c>
      <c r="DI152" s="18">
        <f>IF(STGY5[[#This Row],[SNO]]=0,0,IF(DL$10, IF(DP151&gt;=DM$8, 0, DI151+STGY5[[#This Row],[RTN]]), DI151+STGY5[[#This Row],[RTN]]))</f>
        <v>0</v>
      </c>
      <c r="DJ152" s="18">
        <f>STGY5[[#This Row],[RTN-TL]]-STGY5[[#This Row],[INS-TL]]</f>
        <v>-100</v>
      </c>
      <c r="DK152" s="18">
        <f>IF(STGY5[[#This Row],[SNO]]=0,0,IF(DL$10, IF(STGY5[[#This Row],[INS]]=0, 0, DN151), DN151))</f>
        <v>0</v>
      </c>
      <c r="DL152" s="18">
        <f>STGY5[[#This Row],[INS]]</f>
        <v>0</v>
      </c>
      <c r="DM152" s="18">
        <f>IF(STGY5[[#This Row],[WrL]]="Loss", (STGY5[[#This Row],[INS]]*(1 + DP$8/100)), IF(STGY5[[#This Row],[WrL]]="Won", (0), 0))</f>
        <v>0</v>
      </c>
      <c r="DN152" s="18">
        <f>IF(STGY5[[#This Row],[WrL]]="Loss", (STGY5[[#This Row],[PAM]]+STGY5[[#This Row],[LOS-TEN]]), IF(STGY5[[#This Row],[WrL]]="Won", (STGY5[[#This Row],[INS]]), 0))</f>
        <v>0</v>
      </c>
      <c r="DO152" s="18">
        <f>STGY5[[#This Row],[PAPT]]/2</f>
        <v>0</v>
      </c>
      <c r="DP152" s="43">
        <f>IF(STGY5[[#This Row],[SNO]]=0,0,IF(DL$10, IF(STGY5[[#This Row],[INS-TL]]=0, 0, STGY5[[#This Row],[PFT]]/STGY5[[#This Row],[INS-TL]]%), STGY5[[#This Row],[PFT]]/STGY5[[#This Row],[INS-TL]]%))</f>
        <v>-100</v>
      </c>
      <c r="DS152" s="20"/>
      <c r="DT152" s="21"/>
      <c r="DZ152" s="22"/>
      <c r="EB152" s="42">
        <f t="shared" si="26"/>
        <v>137</v>
      </c>
      <c r="EC152" s="49"/>
      <c r="ED152" s="18">
        <f>IF(STGY6[[#This Row],[SNO]]=0,0,IF(STGY6[[#This Row],[SNO]]=1,EJ$8,IF(EL$10, IF(EP151&gt;=EM$8,0,IF(EP151=0,EJ$8,EO151)), EO151)))</f>
        <v>0</v>
      </c>
      <c r="EE152" s="18" t="str">
        <f>IF(MAIN_STGY[[#This Row],[RSLT]]="","", MAIN_STGY[[#This Row],[RSLT]])</f>
        <v/>
      </c>
      <c r="EF15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2" s="18">
        <f>IF(STGY6[[#This Row],[SNO]]=0,0,IF(EL$10, IF(EP151&gt;=EM$8, 0, STGY6[[#This Row],[INS]]+EH151), STGY6[[#This Row],[INS]]+EH151))</f>
        <v>100</v>
      </c>
      <c r="EI152" s="18">
        <f>IF(STGY6[[#This Row],[SNO]]=0,0,IF(EL$10, IF(EP151&gt;=EM$8, 0, EI151+STGY6[[#This Row],[RTN]]), EI151+STGY6[[#This Row],[RTN]]))</f>
        <v>0</v>
      </c>
      <c r="EJ152" s="18">
        <f>STGY6[[#This Row],[RTN-TL]]-STGY6[[#This Row],[INS-TL]]</f>
        <v>-100</v>
      </c>
      <c r="EK152" s="18">
        <f>IF(STGY6[[#This Row],[SNO]]=0,0,IF(EL$10, IF(STGY6[[#This Row],[INS]]=0, 0, EN151), EN151))</f>
        <v>0</v>
      </c>
      <c r="EL152" s="18">
        <f>STGY6[[#This Row],[INS]]</f>
        <v>0</v>
      </c>
      <c r="EM152" s="18">
        <f>IF(STGY6[[#This Row],[WrL]]="Loss", (STGY6[[#This Row],[INS]]*(1 + EP$8/100)), IF(STGY6[[#This Row],[WrL]]="Won", (0), 0))</f>
        <v>0</v>
      </c>
      <c r="EN152" s="18">
        <f>IF(STGY6[[#This Row],[WrL]]="Loss", (STGY6[[#This Row],[PAM]]+STGY6[[#This Row],[LOS-TEN]]), IF(STGY6[[#This Row],[WrL]]="Won", (STGY6[[#This Row],[INS]]), 0))</f>
        <v>0</v>
      </c>
      <c r="EO152" s="18">
        <f>STGY6[[#This Row],[PAPT]]/2</f>
        <v>0</v>
      </c>
      <c r="EP152" s="43">
        <f>IF(STGY6[[#This Row],[SNO]]=0,0,IF(EL$10, IF(STGY6[[#This Row],[INS-TL]]=0, 0, STGY6[[#This Row],[PFT]]/STGY6[[#This Row],[INS-TL]]%), STGY6[[#This Row],[PFT]]/STGY6[[#This Row],[INS-TL]]%))</f>
        <v>-100</v>
      </c>
      <c r="ES152" s="20"/>
      <c r="ET152" s="21"/>
      <c r="EZ152" s="22"/>
      <c r="FB152" s="42">
        <f t="shared" si="27"/>
        <v>137</v>
      </c>
      <c r="FC152" s="49"/>
      <c r="FD152" s="18">
        <f>IF(STGY7[[#This Row],[SNO]]=0,0,IF(STGY7[[#This Row],[SNO]]=1,FJ$8,IF(FL$10, IF(FP151&gt;=FM$8,0,IF(FP151=0,FJ$8,FO151)), FO151)))</f>
        <v>0</v>
      </c>
      <c r="FE152" s="18" t="str">
        <f>IF(MAIN_STGY[[#This Row],[RSLT]]="","", MAIN_STGY[[#This Row],[RSLT]])</f>
        <v/>
      </c>
      <c r="FF15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2" s="18">
        <f>IF(STGY7[[#This Row],[SNO]]=0,0,IF(FL$10, IF(FP151&gt;=FM$8, 0, STGY7[[#This Row],[INS]]+FH151), STGY7[[#This Row],[INS]]+FH151))</f>
        <v>100</v>
      </c>
      <c r="FI152" s="18">
        <f>IF(STGY7[[#This Row],[SNO]]=0,0,IF(FL$10, IF(FP151&gt;=FM$8, 0, FI151+STGY7[[#This Row],[RTN]]), FI151+STGY7[[#This Row],[RTN]]))</f>
        <v>0</v>
      </c>
      <c r="FJ152" s="18">
        <f>STGY7[[#This Row],[RTN-TL]]-STGY7[[#This Row],[INS-TL]]</f>
        <v>-100</v>
      </c>
      <c r="FK152" s="18">
        <f>IF(STGY7[[#This Row],[SNO]]=0,0,IF(FL$10, IF(STGY7[[#This Row],[INS]]=0, 0, FN151), FN151))</f>
        <v>0</v>
      </c>
      <c r="FL152" s="18">
        <f>STGY7[[#This Row],[INS]]</f>
        <v>0</v>
      </c>
      <c r="FM152" s="18">
        <f>IF(STGY7[[#This Row],[WrL]]="Loss", (STGY7[[#This Row],[INS]]*(1 + FP$8/100)), IF(STGY7[[#This Row],[WrL]]="Won", (0), 0))</f>
        <v>0</v>
      </c>
      <c r="FN152" s="18">
        <f>IF(STGY7[[#This Row],[WrL]]="Loss", (STGY7[[#This Row],[PAM]]+STGY7[[#This Row],[LOS-TEN]]), IF(STGY7[[#This Row],[WrL]]="Won", (STGY7[[#This Row],[INS]]), 0))</f>
        <v>0</v>
      </c>
      <c r="FO152" s="18">
        <f>STGY7[[#This Row],[PAPT]]/2</f>
        <v>0</v>
      </c>
      <c r="FP152" s="43">
        <f>IF(STGY7[[#This Row],[SNO]]=0,0,IF(FL$10, IF(STGY7[[#This Row],[INS-TL]]=0, 0, STGY7[[#This Row],[PFT]]/STGY7[[#This Row],[INS-TL]]%), STGY7[[#This Row],[PFT]]/STGY7[[#This Row],[INS-TL]]%))</f>
        <v>-100</v>
      </c>
      <c r="FS152" s="20"/>
      <c r="FT152" s="21"/>
      <c r="FZ152" s="22"/>
      <c r="GB152" s="42">
        <f t="shared" si="28"/>
        <v>137</v>
      </c>
      <c r="GC152" s="49"/>
      <c r="GD152" s="18">
        <f>IF(STGY8[[#This Row],[SNO]]=0,0,IF(STGY8[[#This Row],[SNO]]=1,GJ$8,IF(GL$10, IF(GP151&gt;=GM$8,0,IF(GP151=0,GJ$8,GO151)), GO151)))</f>
        <v>0</v>
      </c>
      <c r="GE152" s="18" t="str">
        <f>IF(MAIN_STGY[[#This Row],[RSLT]]="","", MAIN_STGY[[#This Row],[RSLT]])</f>
        <v/>
      </c>
      <c r="GF15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2" s="18">
        <f>IF(STGY8[[#This Row],[SNO]]=0,0,IF(GL$10, IF(GP151&gt;=GM$8, 0, STGY8[[#This Row],[INS]]+GH151), STGY8[[#This Row],[INS]]+GH151))</f>
        <v>100</v>
      </c>
      <c r="GI152" s="18">
        <f>IF(STGY8[[#This Row],[SNO]]=0,0,IF(GL$10, IF(GP151&gt;=GM$8, 0, GI151+STGY8[[#This Row],[RTN]]), GI151+STGY8[[#This Row],[RTN]]))</f>
        <v>0</v>
      </c>
      <c r="GJ152" s="18">
        <f>STGY8[[#This Row],[RTN-TL]]-STGY8[[#This Row],[INS-TL]]</f>
        <v>-100</v>
      </c>
      <c r="GK152" s="18">
        <f>IF(STGY8[[#This Row],[SNO]]=0,0,IF(GL$10, IF(STGY8[[#This Row],[INS]]=0, 0, GN151), GN151))</f>
        <v>0</v>
      </c>
      <c r="GL152" s="18">
        <f>STGY8[[#This Row],[INS]]</f>
        <v>0</v>
      </c>
      <c r="GM152" s="18">
        <f>IF(STGY8[[#This Row],[WrL]]="Loss", (STGY8[[#This Row],[INS]]*(1 + GP$8/100)), IF(STGY8[[#This Row],[WrL]]="Won", (0), 0))</f>
        <v>0</v>
      </c>
      <c r="GN152" s="18">
        <f>IF(STGY8[[#This Row],[WrL]]="Loss", (STGY8[[#This Row],[PAM]]+STGY8[[#This Row],[LOS-TEN]]), IF(STGY8[[#This Row],[WrL]]="Won", (STGY8[[#This Row],[INS]]), 0))</f>
        <v>0</v>
      </c>
      <c r="GO152" s="18">
        <f>STGY8[[#This Row],[PAPT]]/2</f>
        <v>0</v>
      </c>
      <c r="GP152" s="43">
        <f>IF(STGY8[[#This Row],[SNO]]=0,0,IF(GL$10, IF(STGY8[[#This Row],[INS-TL]]=0, 0, STGY8[[#This Row],[PFT]]/STGY8[[#This Row],[INS-TL]]%), STGY8[[#This Row],[PFT]]/STGY8[[#This Row],[INS-TL]]%))</f>
        <v>-100</v>
      </c>
      <c r="GS152" s="20"/>
      <c r="GT152" s="21"/>
      <c r="GZ152" s="22"/>
      <c r="HB152" s="42">
        <f t="shared" si="29"/>
        <v>137</v>
      </c>
      <c r="HC152" s="49"/>
      <c r="HD152" s="18">
        <f>IF(STGY9[[#This Row],[SNO]]=0,0,IF(STGY9[[#This Row],[SNO]]=1,HJ$8,IF(HL$10, IF(HP151&gt;=HM$8,0,IF(HP151=0,HJ$8,HO151)), HO151)))</f>
        <v>0</v>
      </c>
      <c r="HE152" s="18" t="str">
        <f>IF(MAIN_STGY[[#This Row],[RSLT]]="","", MAIN_STGY[[#This Row],[RSLT]])</f>
        <v/>
      </c>
      <c r="HF15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2" s="18">
        <f>IF(STGY9[[#This Row],[SNO]]=0,0,IF(HL$10, IF(HP151&gt;=HM$8, 0, STGY9[[#This Row],[INS]]+HH151), STGY9[[#This Row],[INS]]+HH151))</f>
        <v>100</v>
      </c>
      <c r="HI152" s="18">
        <f>IF(STGY9[[#This Row],[SNO]]=0,0,IF(HL$10, IF(HP151&gt;=HM$8, 0, HI151+STGY9[[#This Row],[RTN]]), HI151+STGY9[[#This Row],[RTN]]))</f>
        <v>0</v>
      </c>
      <c r="HJ152" s="18">
        <f>STGY9[[#This Row],[RTN-TL]]-STGY9[[#This Row],[INS-TL]]</f>
        <v>-100</v>
      </c>
      <c r="HK152" s="18">
        <f>IF(STGY9[[#This Row],[SNO]]=0,0,IF(HL$10, IF(STGY9[[#This Row],[INS]]=0, 0, HN151), HN151))</f>
        <v>0</v>
      </c>
      <c r="HL152" s="18">
        <f>STGY9[[#This Row],[INS]]</f>
        <v>0</v>
      </c>
      <c r="HM152" s="18">
        <f>IF(STGY9[[#This Row],[WrL]]="Loss", (STGY9[[#This Row],[INS]]*(1 + HP$8/100)), IF(STGY9[[#This Row],[WrL]]="Won", (0), 0))</f>
        <v>0</v>
      </c>
      <c r="HN152" s="18">
        <f>IF(STGY9[[#This Row],[WrL]]="Loss", (STGY9[[#This Row],[PAM]]+STGY9[[#This Row],[LOS-TEN]]), IF(STGY9[[#This Row],[WrL]]="Won", (STGY9[[#This Row],[INS]]), 0))</f>
        <v>0</v>
      </c>
      <c r="HO152" s="18">
        <f>STGY9[[#This Row],[PAPT]]/2</f>
        <v>0</v>
      </c>
      <c r="HP152" s="43">
        <f>IF(STGY9[[#This Row],[SNO]]=0,0,IF(HL$10, IF(STGY9[[#This Row],[INS-TL]]=0, 0, STGY9[[#This Row],[PFT]]/STGY9[[#This Row],[INS-TL]]%), STGY9[[#This Row],[PFT]]/STGY9[[#This Row],[INS-TL]]%))</f>
        <v>-100</v>
      </c>
      <c r="HS152" s="20"/>
      <c r="HT152" s="21"/>
      <c r="HZ152" s="22"/>
      <c r="IB152" s="42">
        <f t="shared" si="30"/>
        <v>137</v>
      </c>
      <c r="IC152" s="49"/>
      <c r="ID152" s="18">
        <f>IF(STGY10[[#This Row],[SNO]]=0,0,IF(STGY10[[#This Row],[SNO]]=1,IJ$8,IF(IL$10, IF(IP151&gt;=IM$8,0,IF(IP151=0,IJ$8,IO151)), IO151)))</f>
        <v>0</v>
      </c>
      <c r="IE152" s="18" t="str">
        <f>IF(MAIN_STGY[[#This Row],[RSLT]]="","", MAIN_STGY[[#This Row],[RSLT]])</f>
        <v/>
      </c>
      <c r="IF15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2" s="18">
        <f>IF(STGY10[[#This Row],[SNO]]=0,0,IF(IL$10, IF(IP151&gt;=IM$8, 0, STGY10[[#This Row],[INS]]+IH151), STGY10[[#This Row],[INS]]+IH151))</f>
        <v>100</v>
      </c>
      <c r="II152" s="18">
        <f>IF(STGY10[[#This Row],[SNO]]=0,0,IF(IL$10, IF(IP151&gt;=IM$8, 0, II151+STGY10[[#This Row],[RTN]]), II151+STGY10[[#This Row],[RTN]]))</f>
        <v>0</v>
      </c>
      <c r="IJ152" s="18">
        <f>STGY10[[#This Row],[RTN-TL]]-STGY10[[#This Row],[INS-TL]]</f>
        <v>-100</v>
      </c>
      <c r="IK152" s="18">
        <f>IF(STGY10[[#This Row],[SNO]]=0,0,IF(IL$10, IF(STGY10[[#This Row],[INS]]=0, 0, IN151), IN151))</f>
        <v>0</v>
      </c>
      <c r="IL152" s="18">
        <f>STGY10[[#This Row],[INS]]</f>
        <v>0</v>
      </c>
      <c r="IM152" s="18">
        <f>IF(STGY10[[#This Row],[WrL]]="Loss", (STGY10[[#This Row],[INS]]*(1 + IP$8/100)), IF(STGY10[[#This Row],[WrL]]="Won", (0), 0))</f>
        <v>0</v>
      </c>
      <c r="IN152" s="18">
        <f>IF(STGY10[[#This Row],[WrL]]="Loss", (STGY10[[#This Row],[PAM]]+STGY10[[#This Row],[LOS-TEN]]), IF(STGY10[[#This Row],[WrL]]="Won", (STGY10[[#This Row],[INS]]), 0))</f>
        <v>0</v>
      </c>
      <c r="IO152" s="18">
        <f>STGY10[[#This Row],[PAPT]]/2</f>
        <v>0</v>
      </c>
      <c r="IP152" s="43">
        <f>IF(STGY10[[#This Row],[SNO]]=0,0,IF(IL$10, IF(STGY10[[#This Row],[INS-TL]]=0, 0, STGY10[[#This Row],[PFT]]/STGY10[[#This Row],[INS-TL]]%), STGY10[[#This Row],[PFT]]/STGY10[[#This Row],[INS-TL]]%))</f>
        <v>-100</v>
      </c>
      <c r="IS152" s="20"/>
      <c r="IT152" s="21"/>
      <c r="IZ152" s="22"/>
    </row>
    <row r="153" spans="2:260" x14ac:dyDescent="0.3">
      <c r="B153" s="89">
        <f t="shared" si="31"/>
        <v>138</v>
      </c>
      <c r="C153" s="49"/>
      <c r="D153" s="18">
        <f>IF(MAIN_STGY[[#This Row],[SNO]]=0,0,IF(MAIN_STGY[[#This Row],[SNO]]=1,J$8,IF(L$10, IF(P152&gt;=M$8,0,IF(P152=0,J$8,O152)), O152)))</f>
        <v>0</v>
      </c>
      <c r="E153" s="12"/>
      <c r="F15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3" s="18">
        <f>IF(MAIN_STGY[[#This Row],[SNO]]=0,0,IF(L$10, IF(P152&gt;=M$8, 0, MAIN_STGY[[#This Row],[INS]]+H152), MAIN_STGY[[#This Row],[INS]]+H152))</f>
        <v>100</v>
      </c>
      <c r="I153" s="18">
        <f>IF(MAIN_STGY[[#This Row],[SNO]]=0,0,IF(L$10, IF(P152&gt;=M$8, 0, I152+MAIN_STGY[[#This Row],[RTN]]), I152+MAIN_STGY[[#This Row],[RTN]]))</f>
        <v>0</v>
      </c>
      <c r="J153" s="18">
        <f>MAIN_STGY[[#This Row],[RTN-TL]]-MAIN_STGY[[#This Row],[INS-TL]]</f>
        <v>-100</v>
      </c>
      <c r="K153" s="18">
        <f>IF(MAIN_STGY[[#This Row],[SNO]]=0,0,IF(L$10, IF(MAIN_STGY[[#This Row],[INS]]=0, 0, N152), N152))</f>
        <v>0</v>
      </c>
      <c r="L153" s="18">
        <f>MAIN_STGY[[#This Row],[INS]]</f>
        <v>0</v>
      </c>
      <c r="M153" s="18">
        <f>IF(MAIN_STGY[[#This Row],[WrL]]="Loss", (MAIN_STGY[[#This Row],[INS]]*(1 + P$8/100)), IF(MAIN_STGY[[#This Row],[WrL]]="Won", (0), 0))</f>
        <v>0</v>
      </c>
      <c r="N153" s="18">
        <f>IF(MAIN_STGY[[#This Row],[WrL]]="Loss", (MAIN_STGY[[#This Row],[PAM]]+MAIN_STGY[[#This Row],[LOS-TEN]]), IF(MAIN_STGY[[#This Row],[WrL]]="Won", (MAIN_STGY[[#This Row],[INS]]), 0))</f>
        <v>0</v>
      </c>
      <c r="O153" s="18">
        <f>MAIN_STGY[[#This Row],[PAPT]]/2</f>
        <v>0</v>
      </c>
      <c r="P15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3" s="45"/>
      <c r="S153" s="46"/>
      <c r="T153" s="84"/>
      <c r="U153" s="44"/>
      <c r="V153" s="44"/>
      <c r="W153" s="55"/>
      <c r="X153" s="44"/>
      <c r="Z153" s="22"/>
      <c r="AB153" s="42">
        <f t="shared" si="22"/>
        <v>138</v>
      </c>
      <c r="AC153" s="49"/>
      <c r="AD153" s="18">
        <f>IF(STGY2[[#This Row],[SNO]]=0,0,IF(STGY2[[#This Row],[SNO]]=1,AJ$8,IF(AL$10, IF(AP152&gt;=AM$8,0,IF(AP152=0,AJ$8,AO152)), AO152)))</f>
        <v>0</v>
      </c>
      <c r="AE153" s="18" t="str">
        <f>IF(MAIN_STGY[[#This Row],[RSLT]]="","", MAIN_STGY[[#This Row],[RSLT]])</f>
        <v/>
      </c>
      <c r="AF15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3" s="18">
        <f>IF(STGY2[[#This Row],[SNO]]=0,0,IF(AL$10, IF(AP152&gt;=AM$8, 0, STGY2[[#This Row],[INS]]+AH152), STGY2[[#This Row],[INS]]+AH152))</f>
        <v>100</v>
      </c>
      <c r="AI153" s="18">
        <f>IF(STGY2[[#This Row],[SNO]]=0,0,IF(AL$10, IF(AP152&gt;=AM$8, 0, AI152+STGY2[[#This Row],[RTN]]), AI152+STGY2[[#This Row],[RTN]]))</f>
        <v>0</v>
      </c>
      <c r="AJ153" s="18">
        <f>STGY2[[#This Row],[RTN-TL]]-STGY2[[#This Row],[INS-TL]]</f>
        <v>-100</v>
      </c>
      <c r="AK153" s="18">
        <f>IF(STGY2[[#This Row],[SNO]]=0,0,IF(AL$10, IF(STGY2[[#This Row],[INS]]=0, 0, AN152), AN152))</f>
        <v>0</v>
      </c>
      <c r="AL153" s="18">
        <f>STGY2[[#This Row],[INS]]</f>
        <v>0</v>
      </c>
      <c r="AM153" s="18">
        <f>IF(STGY2[[#This Row],[WrL]]="Loss", (STGY2[[#This Row],[INS]]*(1 + AP$8/100)), IF(STGY2[[#This Row],[WrL]]="Won", (0), 0))</f>
        <v>0</v>
      </c>
      <c r="AN153" s="18">
        <f>IF(STGY2[[#This Row],[WrL]]="Loss", (STGY2[[#This Row],[PAM]]+STGY2[[#This Row],[LOS-TEN]]), IF(STGY2[[#This Row],[WrL]]="Won", (STGY2[[#This Row],[INS]]), 0))</f>
        <v>0</v>
      </c>
      <c r="AO153" s="18">
        <f>STGY2[[#This Row],[PAPT]]/2</f>
        <v>0</v>
      </c>
      <c r="AP153" s="43">
        <f>IF(STGY2[[#This Row],[SNO]]=0,0,IF(AL$10, IF(STGY2[[#This Row],[INS-TL]]=0, 0, STGY2[[#This Row],[PFT]]/STGY2[[#This Row],[INS-TL]]%), STGY2[[#This Row],[PFT]]/STGY2[[#This Row],[INS-TL]]%))</f>
        <v>-100</v>
      </c>
      <c r="AS153" s="20"/>
      <c r="AT153" s="21"/>
      <c r="AZ153" s="22"/>
      <c r="BB153" s="42">
        <f t="shared" si="23"/>
        <v>138</v>
      </c>
      <c r="BC153" s="49"/>
      <c r="BD153" s="18">
        <f>IF(STGY3[[#This Row],[SNO]]=0,0,IF(STGY3[[#This Row],[SNO]]=1,BJ$8,IF(BL$10, IF(BP152&gt;=BM$8,0,IF(BP152=0,BJ$8,BO152)), BO152)))</f>
        <v>0</v>
      </c>
      <c r="BE153" s="18" t="str">
        <f>IF(MAIN_STGY[[#This Row],[RSLT]]="","", MAIN_STGY[[#This Row],[RSLT]])</f>
        <v/>
      </c>
      <c r="BF15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3" s="18">
        <f>IF(STGY3[[#This Row],[SNO]]=0,0,IF(BL$10, IF(BP152&gt;=BM$8, 0, STGY3[[#This Row],[INS]]+BH152), STGY3[[#This Row],[INS]]+BH152))</f>
        <v>100</v>
      </c>
      <c r="BI153" s="18">
        <f>IF(STGY3[[#This Row],[SNO]]=0,0,IF(BL$10, IF(BP152&gt;=BM$8, 0, BI152+STGY3[[#This Row],[RTN]]), BI152+STGY3[[#This Row],[RTN]]))</f>
        <v>0</v>
      </c>
      <c r="BJ153" s="18">
        <f>STGY3[[#This Row],[RTN-TL]]-STGY3[[#This Row],[INS-TL]]</f>
        <v>-100</v>
      </c>
      <c r="BK153" s="18">
        <f>IF(STGY3[[#This Row],[SNO]]=0,0,IF(BL$10, IF(STGY3[[#This Row],[INS]]=0, 0, BN152), BN152))</f>
        <v>0</v>
      </c>
      <c r="BL153" s="18">
        <f>STGY3[[#This Row],[INS]]</f>
        <v>0</v>
      </c>
      <c r="BM153" s="18">
        <f>IF(STGY3[[#This Row],[WrL]]="Loss", (STGY3[[#This Row],[INS]]*(1 + BP$8/100)), IF(STGY3[[#This Row],[WrL]]="Won", (0), 0))</f>
        <v>0</v>
      </c>
      <c r="BN153" s="18">
        <f>IF(STGY3[[#This Row],[WrL]]="Loss", (STGY3[[#This Row],[PAM]]+STGY3[[#This Row],[LOS-TEN]]), IF(STGY3[[#This Row],[WrL]]="Won", (STGY3[[#This Row],[INS]]), 0))</f>
        <v>0</v>
      </c>
      <c r="BO153" s="18">
        <f>STGY3[[#This Row],[PAPT]]/2</f>
        <v>0</v>
      </c>
      <c r="BP153" s="43">
        <f>IF(STGY3[[#This Row],[SNO]]=0,0,IF(BL$10, IF(STGY3[[#This Row],[INS-TL]]=0, 0, STGY3[[#This Row],[PFT]]/STGY3[[#This Row],[INS-TL]]%), STGY3[[#This Row],[PFT]]/STGY3[[#This Row],[INS-TL]]%))</f>
        <v>-100</v>
      </c>
      <c r="BS153" s="20"/>
      <c r="BT153" s="21"/>
      <c r="BZ153" s="22"/>
      <c r="CB153" s="42">
        <f t="shared" si="24"/>
        <v>138</v>
      </c>
      <c r="CC153" s="49"/>
      <c r="CD153" s="18">
        <f>IF(STGY4[[#This Row],[SNO]]=0,0,IF(STGY4[[#This Row],[SNO]]=1,CJ$8,IF(CL$10, IF(CP152&gt;=CM$8,0,IF(CP152=0,CJ$8,CO152)), CO152)))</f>
        <v>0</v>
      </c>
      <c r="CE153" s="18" t="str">
        <f>IF(MAIN_STGY[[#This Row],[RSLT]]="","", MAIN_STGY[[#This Row],[RSLT]])</f>
        <v/>
      </c>
      <c r="CF15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3" s="18">
        <f>IF(STGY4[[#This Row],[SNO]]=0,0,IF(CL$10, IF(CP152&gt;=CM$8, 0, STGY4[[#This Row],[INS]]+CH152), STGY4[[#This Row],[INS]]+CH152))</f>
        <v>100</v>
      </c>
      <c r="CI153" s="18">
        <f>IF(STGY4[[#This Row],[SNO]]=0,0,IF(CL$10, IF(CP152&gt;=CM$8, 0, CI152+STGY4[[#This Row],[RTN]]), CI152+STGY4[[#This Row],[RTN]]))</f>
        <v>0</v>
      </c>
      <c r="CJ153" s="18">
        <f>STGY4[[#This Row],[RTN-TL]]-STGY4[[#This Row],[INS-TL]]</f>
        <v>-100</v>
      </c>
      <c r="CK153" s="18">
        <f>IF(STGY4[[#This Row],[SNO]]=0,0,IF(CL$10, IF(STGY4[[#This Row],[INS]]=0, 0, CN152), CN152))</f>
        <v>0</v>
      </c>
      <c r="CL153" s="18">
        <f>STGY4[[#This Row],[INS]]</f>
        <v>0</v>
      </c>
      <c r="CM153" s="18">
        <f>IF(STGY4[[#This Row],[WrL]]="Loss", (STGY4[[#This Row],[INS]]*(1 + CP$8/100)), IF(STGY4[[#This Row],[WrL]]="Won", (0), 0))</f>
        <v>0</v>
      </c>
      <c r="CN153" s="18">
        <f>IF(STGY4[[#This Row],[WrL]]="Loss", (STGY4[[#This Row],[PAM]]+STGY4[[#This Row],[LOS-TEN]]), IF(STGY4[[#This Row],[WrL]]="Won", (STGY4[[#This Row],[INS]]), 0))</f>
        <v>0</v>
      </c>
      <c r="CO153" s="18">
        <f>STGY4[[#This Row],[PAPT]]/2</f>
        <v>0</v>
      </c>
      <c r="CP153" s="43">
        <f>IF(STGY4[[#This Row],[SNO]]=0,0,IF(CL$10, IF(STGY4[[#This Row],[INS-TL]]=0, 0, STGY4[[#This Row],[PFT]]/STGY4[[#This Row],[INS-TL]]%), STGY4[[#This Row],[PFT]]/STGY4[[#This Row],[INS-TL]]%))</f>
        <v>-100</v>
      </c>
      <c r="CS153" s="20"/>
      <c r="CT153" s="21"/>
      <c r="CZ153" s="22"/>
      <c r="DB153" s="42">
        <f t="shared" si="25"/>
        <v>138</v>
      </c>
      <c r="DC153" s="49"/>
      <c r="DD153" s="18">
        <f>IF(STGY5[[#This Row],[SNO]]=0,0,IF(STGY5[[#This Row],[SNO]]=1,DJ$8,IF(DL$10, IF(DP152&gt;=DM$8,0,IF(DP152=0,DJ$8,DO152)), DO152)))</f>
        <v>0</v>
      </c>
      <c r="DE153" s="18" t="str">
        <f>IF(MAIN_STGY[[#This Row],[RSLT]]="","", MAIN_STGY[[#This Row],[RSLT]])</f>
        <v/>
      </c>
      <c r="DF15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3" s="18">
        <f>IF(STGY5[[#This Row],[SNO]]=0,0,IF(DL$10, IF(DP152&gt;=DM$8, 0, STGY5[[#This Row],[INS]]+DH152), STGY5[[#This Row],[INS]]+DH152))</f>
        <v>100</v>
      </c>
      <c r="DI153" s="18">
        <f>IF(STGY5[[#This Row],[SNO]]=0,0,IF(DL$10, IF(DP152&gt;=DM$8, 0, DI152+STGY5[[#This Row],[RTN]]), DI152+STGY5[[#This Row],[RTN]]))</f>
        <v>0</v>
      </c>
      <c r="DJ153" s="18">
        <f>STGY5[[#This Row],[RTN-TL]]-STGY5[[#This Row],[INS-TL]]</f>
        <v>-100</v>
      </c>
      <c r="DK153" s="18">
        <f>IF(STGY5[[#This Row],[SNO]]=0,0,IF(DL$10, IF(STGY5[[#This Row],[INS]]=0, 0, DN152), DN152))</f>
        <v>0</v>
      </c>
      <c r="DL153" s="18">
        <f>STGY5[[#This Row],[INS]]</f>
        <v>0</v>
      </c>
      <c r="DM153" s="18">
        <f>IF(STGY5[[#This Row],[WrL]]="Loss", (STGY5[[#This Row],[INS]]*(1 + DP$8/100)), IF(STGY5[[#This Row],[WrL]]="Won", (0), 0))</f>
        <v>0</v>
      </c>
      <c r="DN153" s="18">
        <f>IF(STGY5[[#This Row],[WrL]]="Loss", (STGY5[[#This Row],[PAM]]+STGY5[[#This Row],[LOS-TEN]]), IF(STGY5[[#This Row],[WrL]]="Won", (STGY5[[#This Row],[INS]]), 0))</f>
        <v>0</v>
      </c>
      <c r="DO153" s="18">
        <f>STGY5[[#This Row],[PAPT]]/2</f>
        <v>0</v>
      </c>
      <c r="DP153" s="43">
        <f>IF(STGY5[[#This Row],[SNO]]=0,0,IF(DL$10, IF(STGY5[[#This Row],[INS-TL]]=0, 0, STGY5[[#This Row],[PFT]]/STGY5[[#This Row],[INS-TL]]%), STGY5[[#This Row],[PFT]]/STGY5[[#This Row],[INS-TL]]%))</f>
        <v>-100</v>
      </c>
      <c r="DS153" s="20"/>
      <c r="DT153" s="21"/>
      <c r="DZ153" s="22"/>
      <c r="EB153" s="42">
        <f t="shared" si="26"/>
        <v>138</v>
      </c>
      <c r="EC153" s="49"/>
      <c r="ED153" s="18">
        <f>IF(STGY6[[#This Row],[SNO]]=0,0,IF(STGY6[[#This Row],[SNO]]=1,EJ$8,IF(EL$10, IF(EP152&gt;=EM$8,0,IF(EP152=0,EJ$8,EO152)), EO152)))</f>
        <v>0</v>
      </c>
      <c r="EE153" s="18" t="str">
        <f>IF(MAIN_STGY[[#This Row],[RSLT]]="","", MAIN_STGY[[#This Row],[RSLT]])</f>
        <v/>
      </c>
      <c r="EF15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3" s="18">
        <f>IF(STGY6[[#This Row],[SNO]]=0,0,IF(EL$10, IF(EP152&gt;=EM$8, 0, STGY6[[#This Row],[INS]]+EH152), STGY6[[#This Row],[INS]]+EH152))</f>
        <v>100</v>
      </c>
      <c r="EI153" s="18">
        <f>IF(STGY6[[#This Row],[SNO]]=0,0,IF(EL$10, IF(EP152&gt;=EM$8, 0, EI152+STGY6[[#This Row],[RTN]]), EI152+STGY6[[#This Row],[RTN]]))</f>
        <v>0</v>
      </c>
      <c r="EJ153" s="18">
        <f>STGY6[[#This Row],[RTN-TL]]-STGY6[[#This Row],[INS-TL]]</f>
        <v>-100</v>
      </c>
      <c r="EK153" s="18">
        <f>IF(STGY6[[#This Row],[SNO]]=0,0,IF(EL$10, IF(STGY6[[#This Row],[INS]]=0, 0, EN152), EN152))</f>
        <v>0</v>
      </c>
      <c r="EL153" s="18">
        <f>STGY6[[#This Row],[INS]]</f>
        <v>0</v>
      </c>
      <c r="EM153" s="18">
        <f>IF(STGY6[[#This Row],[WrL]]="Loss", (STGY6[[#This Row],[INS]]*(1 + EP$8/100)), IF(STGY6[[#This Row],[WrL]]="Won", (0), 0))</f>
        <v>0</v>
      </c>
      <c r="EN153" s="18">
        <f>IF(STGY6[[#This Row],[WrL]]="Loss", (STGY6[[#This Row],[PAM]]+STGY6[[#This Row],[LOS-TEN]]), IF(STGY6[[#This Row],[WrL]]="Won", (STGY6[[#This Row],[INS]]), 0))</f>
        <v>0</v>
      </c>
      <c r="EO153" s="18">
        <f>STGY6[[#This Row],[PAPT]]/2</f>
        <v>0</v>
      </c>
      <c r="EP153" s="43">
        <f>IF(STGY6[[#This Row],[SNO]]=0,0,IF(EL$10, IF(STGY6[[#This Row],[INS-TL]]=0, 0, STGY6[[#This Row],[PFT]]/STGY6[[#This Row],[INS-TL]]%), STGY6[[#This Row],[PFT]]/STGY6[[#This Row],[INS-TL]]%))</f>
        <v>-100</v>
      </c>
      <c r="ES153" s="20"/>
      <c r="ET153" s="21"/>
      <c r="EZ153" s="22"/>
      <c r="FB153" s="42">
        <f t="shared" si="27"/>
        <v>138</v>
      </c>
      <c r="FC153" s="49"/>
      <c r="FD153" s="18">
        <f>IF(STGY7[[#This Row],[SNO]]=0,0,IF(STGY7[[#This Row],[SNO]]=1,FJ$8,IF(FL$10, IF(FP152&gt;=FM$8,0,IF(FP152=0,FJ$8,FO152)), FO152)))</f>
        <v>0</v>
      </c>
      <c r="FE153" s="18" t="str">
        <f>IF(MAIN_STGY[[#This Row],[RSLT]]="","", MAIN_STGY[[#This Row],[RSLT]])</f>
        <v/>
      </c>
      <c r="FF15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3" s="18">
        <f>IF(STGY7[[#This Row],[SNO]]=0,0,IF(FL$10, IF(FP152&gt;=FM$8, 0, STGY7[[#This Row],[INS]]+FH152), STGY7[[#This Row],[INS]]+FH152))</f>
        <v>100</v>
      </c>
      <c r="FI153" s="18">
        <f>IF(STGY7[[#This Row],[SNO]]=0,0,IF(FL$10, IF(FP152&gt;=FM$8, 0, FI152+STGY7[[#This Row],[RTN]]), FI152+STGY7[[#This Row],[RTN]]))</f>
        <v>0</v>
      </c>
      <c r="FJ153" s="18">
        <f>STGY7[[#This Row],[RTN-TL]]-STGY7[[#This Row],[INS-TL]]</f>
        <v>-100</v>
      </c>
      <c r="FK153" s="18">
        <f>IF(STGY7[[#This Row],[SNO]]=0,0,IF(FL$10, IF(STGY7[[#This Row],[INS]]=0, 0, FN152), FN152))</f>
        <v>0</v>
      </c>
      <c r="FL153" s="18">
        <f>STGY7[[#This Row],[INS]]</f>
        <v>0</v>
      </c>
      <c r="FM153" s="18">
        <f>IF(STGY7[[#This Row],[WrL]]="Loss", (STGY7[[#This Row],[INS]]*(1 + FP$8/100)), IF(STGY7[[#This Row],[WrL]]="Won", (0), 0))</f>
        <v>0</v>
      </c>
      <c r="FN153" s="18">
        <f>IF(STGY7[[#This Row],[WrL]]="Loss", (STGY7[[#This Row],[PAM]]+STGY7[[#This Row],[LOS-TEN]]), IF(STGY7[[#This Row],[WrL]]="Won", (STGY7[[#This Row],[INS]]), 0))</f>
        <v>0</v>
      </c>
      <c r="FO153" s="18">
        <f>STGY7[[#This Row],[PAPT]]/2</f>
        <v>0</v>
      </c>
      <c r="FP153" s="43">
        <f>IF(STGY7[[#This Row],[SNO]]=0,0,IF(FL$10, IF(STGY7[[#This Row],[INS-TL]]=0, 0, STGY7[[#This Row],[PFT]]/STGY7[[#This Row],[INS-TL]]%), STGY7[[#This Row],[PFT]]/STGY7[[#This Row],[INS-TL]]%))</f>
        <v>-100</v>
      </c>
      <c r="FS153" s="20"/>
      <c r="FT153" s="21"/>
      <c r="FZ153" s="22"/>
      <c r="GB153" s="42">
        <f t="shared" si="28"/>
        <v>138</v>
      </c>
      <c r="GC153" s="49"/>
      <c r="GD153" s="18">
        <f>IF(STGY8[[#This Row],[SNO]]=0,0,IF(STGY8[[#This Row],[SNO]]=1,GJ$8,IF(GL$10, IF(GP152&gt;=GM$8,0,IF(GP152=0,GJ$8,GO152)), GO152)))</f>
        <v>0</v>
      </c>
      <c r="GE153" s="18" t="str">
        <f>IF(MAIN_STGY[[#This Row],[RSLT]]="","", MAIN_STGY[[#This Row],[RSLT]])</f>
        <v/>
      </c>
      <c r="GF15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3" s="18">
        <f>IF(STGY8[[#This Row],[SNO]]=0,0,IF(GL$10, IF(GP152&gt;=GM$8, 0, STGY8[[#This Row],[INS]]+GH152), STGY8[[#This Row],[INS]]+GH152))</f>
        <v>100</v>
      </c>
      <c r="GI153" s="18">
        <f>IF(STGY8[[#This Row],[SNO]]=0,0,IF(GL$10, IF(GP152&gt;=GM$8, 0, GI152+STGY8[[#This Row],[RTN]]), GI152+STGY8[[#This Row],[RTN]]))</f>
        <v>0</v>
      </c>
      <c r="GJ153" s="18">
        <f>STGY8[[#This Row],[RTN-TL]]-STGY8[[#This Row],[INS-TL]]</f>
        <v>-100</v>
      </c>
      <c r="GK153" s="18">
        <f>IF(STGY8[[#This Row],[SNO]]=0,0,IF(GL$10, IF(STGY8[[#This Row],[INS]]=0, 0, GN152), GN152))</f>
        <v>0</v>
      </c>
      <c r="GL153" s="18">
        <f>STGY8[[#This Row],[INS]]</f>
        <v>0</v>
      </c>
      <c r="GM153" s="18">
        <f>IF(STGY8[[#This Row],[WrL]]="Loss", (STGY8[[#This Row],[INS]]*(1 + GP$8/100)), IF(STGY8[[#This Row],[WrL]]="Won", (0), 0))</f>
        <v>0</v>
      </c>
      <c r="GN153" s="18">
        <f>IF(STGY8[[#This Row],[WrL]]="Loss", (STGY8[[#This Row],[PAM]]+STGY8[[#This Row],[LOS-TEN]]), IF(STGY8[[#This Row],[WrL]]="Won", (STGY8[[#This Row],[INS]]), 0))</f>
        <v>0</v>
      </c>
      <c r="GO153" s="18">
        <f>STGY8[[#This Row],[PAPT]]/2</f>
        <v>0</v>
      </c>
      <c r="GP153" s="43">
        <f>IF(STGY8[[#This Row],[SNO]]=0,0,IF(GL$10, IF(STGY8[[#This Row],[INS-TL]]=0, 0, STGY8[[#This Row],[PFT]]/STGY8[[#This Row],[INS-TL]]%), STGY8[[#This Row],[PFT]]/STGY8[[#This Row],[INS-TL]]%))</f>
        <v>-100</v>
      </c>
      <c r="GS153" s="20"/>
      <c r="GT153" s="21"/>
      <c r="GZ153" s="22"/>
      <c r="HB153" s="42">
        <f t="shared" si="29"/>
        <v>138</v>
      </c>
      <c r="HC153" s="49"/>
      <c r="HD153" s="18">
        <f>IF(STGY9[[#This Row],[SNO]]=0,0,IF(STGY9[[#This Row],[SNO]]=1,HJ$8,IF(HL$10, IF(HP152&gt;=HM$8,0,IF(HP152=0,HJ$8,HO152)), HO152)))</f>
        <v>0</v>
      </c>
      <c r="HE153" s="18" t="str">
        <f>IF(MAIN_STGY[[#This Row],[RSLT]]="","", MAIN_STGY[[#This Row],[RSLT]])</f>
        <v/>
      </c>
      <c r="HF15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3" s="18">
        <f>IF(STGY9[[#This Row],[SNO]]=0,0,IF(HL$10, IF(HP152&gt;=HM$8, 0, STGY9[[#This Row],[INS]]+HH152), STGY9[[#This Row],[INS]]+HH152))</f>
        <v>100</v>
      </c>
      <c r="HI153" s="18">
        <f>IF(STGY9[[#This Row],[SNO]]=0,0,IF(HL$10, IF(HP152&gt;=HM$8, 0, HI152+STGY9[[#This Row],[RTN]]), HI152+STGY9[[#This Row],[RTN]]))</f>
        <v>0</v>
      </c>
      <c r="HJ153" s="18">
        <f>STGY9[[#This Row],[RTN-TL]]-STGY9[[#This Row],[INS-TL]]</f>
        <v>-100</v>
      </c>
      <c r="HK153" s="18">
        <f>IF(STGY9[[#This Row],[SNO]]=0,0,IF(HL$10, IF(STGY9[[#This Row],[INS]]=0, 0, HN152), HN152))</f>
        <v>0</v>
      </c>
      <c r="HL153" s="18">
        <f>STGY9[[#This Row],[INS]]</f>
        <v>0</v>
      </c>
      <c r="HM153" s="18">
        <f>IF(STGY9[[#This Row],[WrL]]="Loss", (STGY9[[#This Row],[INS]]*(1 + HP$8/100)), IF(STGY9[[#This Row],[WrL]]="Won", (0), 0))</f>
        <v>0</v>
      </c>
      <c r="HN153" s="18">
        <f>IF(STGY9[[#This Row],[WrL]]="Loss", (STGY9[[#This Row],[PAM]]+STGY9[[#This Row],[LOS-TEN]]), IF(STGY9[[#This Row],[WrL]]="Won", (STGY9[[#This Row],[INS]]), 0))</f>
        <v>0</v>
      </c>
      <c r="HO153" s="18">
        <f>STGY9[[#This Row],[PAPT]]/2</f>
        <v>0</v>
      </c>
      <c r="HP153" s="43">
        <f>IF(STGY9[[#This Row],[SNO]]=0,0,IF(HL$10, IF(STGY9[[#This Row],[INS-TL]]=0, 0, STGY9[[#This Row],[PFT]]/STGY9[[#This Row],[INS-TL]]%), STGY9[[#This Row],[PFT]]/STGY9[[#This Row],[INS-TL]]%))</f>
        <v>-100</v>
      </c>
      <c r="HS153" s="20"/>
      <c r="HT153" s="21"/>
      <c r="HZ153" s="22"/>
      <c r="IB153" s="42">
        <f t="shared" si="30"/>
        <v>138</v>
      </c>
      <c r="IC153" s="49"/>
      <c r="ID153" s="18">
        <f>IF(STGY10[[#This Row],[SNO]]=0,0,IF(STGY10[[#This Row],[SNO]]=1,IJ$8,IF(IL$10, IF(IP152&gt;=IM$8,0,IF(IP152=0,IJ$8,IO152)), IO152)))</f>
        <v>0</v>
      </c>
      <c r="IE153" s="18" t="str">
        <f>IF(MAIN_STGY[[#This Row],[RSLT]]="","", MAIN_STGY[[#This Row],[RSLT]])</f>
        <v/>
      </c>
      <c r="IF15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3" s="18">
        <f>IF(STGY10[[#This Row],[SNO]]=0,0,IF(IL$10, IF(IP152&gt;=IM$8, 0, STGY10[[#This Row],[INS]]+IH152), STGY10[[#This Row],[INS]]+IH152))</f>
        <v>100</v>
      </c>
      <c r="II153" s="18">
        <f>IF(STGY10[[#This Row],[SNO]]=0,0,IF(IL$10, IF(IP152&gt;=IM$8, 0, II152+STGY10[[#This Row],[RTN]]), II152+STGY10[[#This Row],[RTN]]))</f>
        <v>0</v>
      </c>
      <c r="IJ153" s="18">
        <f>STGY10[[#This Row],[RTN-TL]]-STGY10[[#This Row],[INS-TL]]</f>
        <v>-100</v>
      </c>
      <c r="IK153" s="18">
        <f>IF(STGY10[[#This Row],[SNO]]=0,0,IF(IL$10, IF(STGY10[[#This Row],[INS]]=0, 0, IN152), IN152))</f>
        <v>0</v>
      </c>
      <c r="IL153" s="18">
        <f>STGY10[[#This Row],[INS]]</f>
        <v>0</v>
      </c>
      <c r="IM153" s="18">
        <f>IF(STGY10[[#This Row],[WrL]]="Loss", (STGY10[[#This Row],[INS]]*(1 + IP$8/100)), IF(STGY10[[#This Row],[WrL]]="Won", (0), 0))</f>
        <v>0</v>
      </c>
      <c r="IN153" s="18">
        <f>IF(STGY10[[#This Row],[WrL]]="Loss", (STGY10[[#This Row],[PAM]]+STGY10[[#This Row],[LOS-TEN]]), IF(STGY10[[#This Row],[WrL]]="Won", (STGY10[[#This Row],[INS]]), 0))</f>
        <v>0</v>
      </c>
      <c r="IO153" s="18">
        <f>STGY10[[#This Row],[PAPT]]/2</f>
        <v>0</v>
      </c>
      <c r="IP153" s="43">
        <f>IF(STGY10[[#This Row],[SNO]]=0,0,IF(IL$10, IF(STGY10[[#This Row],[INS-TL]]=0, 0, STGY10[[#This Row],[PFT]]/STGY10[[#This Row],[INS-TL]]%), STGY10[[#This Row],[PFT]]/STGY10[[#This Row],[INS-TL]]%))</f>
        <v>-100</v>
      </c>
      <c r="IS153" s="20"/>
      <c r="IT153" s="21"/>
      <c r="IZ153" s="22"/>
    </row>
    <row r="154" spans="2:260" x14ac:dyDescent="0.3">
      <c r="B154" s="89">
        <f t="shared" si="31"/>
        <v>139</v>
      </c>
      <c r="C154" s="49"/>
      <c r="D154" s="18">
        <f>IF(MAIN_STGY[[#This Row],[SNO]]=0,0,IF(MAIN_STGY[[#This Row],[SNO]]=1,J$8,IF(L$10, IF(P153&gt;=M$8,0,IF(P153=0,J$8,O153)), O153)))</f>
        <v>0</v>
      </c>
      <c r="E154" s="12"/>
      <c r="F15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4" s="18">
        <f>IF(MAIN_STGY[[#This Row],[SNO]]=0,0,IF(L$10, IF(P153&gt;=M$8, 0, MAIN_STGY[[#This Row],[INS]]+H153), MAIN_STGY[[#This Row],[INS]]+H153))</f>
        <v>100</v>
      </c>
      <c r="I154" s="18">
        <f>IF(MAIN_STGY[[#This Row],[SNO]]=0,0,IF(L$10, IF(P153&gt;=M$8, 0, I153+MAIN_STGY[[#This Row],[RTN]]), I153+MAIN_STGY[[#This Row],[RTN]]))</f>
        <v>0</v>
      </c>
      <c r="J154" s="18">
        <f>MAIN_STGY[[#This Row],[RTN-TL]]-MAIN_STGY[[#This Row],[INS-TL]]</f>
        <v>-100</v>
      </c>
      <c r="K154" s="18">
        <f>IF(MAIN_STGY[[#This Row],[SNO]]=0,0,IF(L$10, IF(MAIN_STGY[[#This Row],[INS]]=0, 0, N153), N153))</f>
        <v>0</v>
      </c>
      <c r="L154" s="18">
        <f>MAIN_STGY[[#This Row],[INS]]</f>
        <v>0</v>
      </c>
      <c r="M154" s="18">
        <f>IF(MAIN_STGY[[#This Row],[WrL]]="Loss", (MAIN_STGY[[#This Row],[INS]]*(1 + P$8/100)), IF(MAIN_STGY[[#This Row],[WrL]]="Won", (0), 0))</f>
        <v>0</v>
      </c>
      <c r="N154" s="18">
        <f>IF(MAIN_STGY[[#This Row],[WrL]]="Loss", (MAIN_STGY[[#This Row],[PAM]]+MAIN_STGY[[#This Row],[LOS-TEN]]), IF(MAIN_STGY[[#This Row],[WrL]]="Won", (MAIN_STGY[[#This Row],[INS]]), 0))</f>
        <v>0</v>
      </c>
      <c r="O154" s="18">
        <f>MAIN_STGY[[#This Row],[PAPT]]/2</f>
        <v>0</v>
      </c>
      <c r="P15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4" s="56"/>
      <c r="S154" s="57"/>
      <c r="T154" s="85"/>
      <c r="U154" s="55"/>
      <c r="V154" s="55"/>
      <c r="W154" s="55"/>
      <c r="X154" s="44"/>
      <c r="Z154" s="22"/>
      <c r="AB154" s="42">
        <f t="shared" si="22"/>
        <v>139</v>
      </c>
      <c r="AC154" s="49"/>
      <c r="AD154" s="18">
        <f>IF(STGY2[[#This Row],[SNO]]=0,0,IF(STGY2[[#This Row],[SNO]]=1,AJ$8,IF(AL$10, IF(AP153&gt;=AM$8,0,IF(AP153=0,AJ$8,AO153)), AO153)))</f>
        <v>0</v>
      </c>
      <c r="AE154" s="18" t="str">
        <f>IF(MAIN_STGY[[#This Row],[RSLT]]="","", MAIN_STGY[[#This Row],[RSLT]])</f>
        <v/>
      </c>
      <c r="AF15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4" s="18">
        <f>IF(STGY2[[#This Row],[SNO]]=0,0,IF(AL$10, IF(AP153&gt;=AM$8, 0, STGY2[[#This Row],[INS]]+AH153), STGY2[[#This Row],[INS]]+AH153))</f>
        <v>100</v>
      </c>
      <c r="AI154" s="18">
        <f>IF(STGY2[[#This Row],[SNO]]=0,0,IF(AL$10, IF(AP153&gt;=AM$8, 0, AI153+STGY2[[#This Row],[RTN]]), AI153+STGY2[[#This Row],[RTN]]))</f>
        <v>0</v>
      </c>
      <c r="AJ154" s="18">
        <f>STGY2[[#This Row],[RTN-TL]]-STGY2[[#This Row],[INS-TL]]</f>
        <v>-100</v>
      </c>
      <c r="AK154" s="18">
        <f>IF(STGY2[[#This Row],[SNO]]=0,0,IF(AL$10, IF(STGY2[[#This Row],[INS]]=0, 0, AN153), AN153))</f>
        <v>0</v>
      </c>
      <c r="AL154" s="18">
        <f>STGY2[[#This Row],[INS]]</f>
        <v>0</v>
      </c>
      <c r="AM154" s="18">
        <f>IF(STGY2[[#This Row],[WrL]]="Loss", (STGY2[[#This Row],[INS]]*(1 + AP$8/100)), IF(STGY2[[#This Row],[WrL]]="Won", (0), 0))</f>
        <v>0</v>
      </c>
      <c r="AN154" s="18">
        <f>IF(STGY2[[#This Row],[WrL]]="Loss", (STGY2[[#This Row],[PAM]]+STGY2[[#This Row],[LOS-TEN]]), IF(STGY2[[#This Row],[WrL]]="Won", (STGY2[[#This Row],[INS]]), 0))</f>
        <v>0</v>
      </c>
      <c r="AO154" s="18">
        <f>STGY2[[#This Row],[PAPT]]/2</f>
        <v>0</v>
      </c>
      <c r="AP154" s="43">
        <f>IF(STGY2[[#This Row],[SNO]]=0,0,IF(AL$10, IF(STGY2[[#This Row],[INS-TL]]=0, 0, STGY2[[#This Row],[PFT]]/STGY2[[#This Row],[INS-TL]]%), STGY2[[#This Row],[PFT]]/STGY2[[#This Row],[INS-TL]]%))</f>
        <v>-100</v>
      </c>
      <c r="AS154" s="20"/>
      <c r="AT154" s="21"/>
      <c r="AZ154" s="22"/>
      <c r="BB154" s="42">
        <f t="shared" si="23"/>
        <v>139</v>
      </c>
      <c r="BC154" s="49"/>
      <c r="BD154" s="18">
        <f>IF(STGY3[[#This Row],[SNO]]=0,0,IF(STGY3[[#This Row],[SNO]]=1,BJ$8,IF(BL$10, IF(BP153&gt;=BM$8,0,IF(BP153=0,BJ$8,BO153)), BO153)))</f>
        <v>0</v>
      </c>
      <c r="BE154" s="18" t="str">
        <f>IF(MAIN_STGY[[#This Row],[RSLT]]="","", MAIN_STGY[[#This Row],[RSLT]])</f>
        <v/>
      </c>
      <c r="BF15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4" s="18">
        <f>IF(STGY3[[#This Row],[SNO]]=0,0,IF(BL$10, IF(BP153&gt;=BM$8, 0, STGY3[[#This Row],[INS]]+BH153), STGY3[[#This Row],[INS]]+BH153))</f>
        <v>100</v>
      </c>
      <c r="BI154" s="18">
        <f>IF(STGY3[[#This Row],[SNO]]=0,0,IF(BL$10, IF(BP153&gt;=BM$8, 0, BI153+STGY3[[#This Row],[RTN]]), BI153+STGY3[[#This Row],[RTN]]))</f>
        <v>0</v>
      </c>
      <c r="BJ154" s="18">
        <f>STGY3[[#This Row],[RTN-TL]]-STGY3[[#This Row],[INS-TL]]</f>
        <v>-100</v>
      </c>
      <c r="BK154" s="18">
        <f>IF(STGY3[[#This Row],[SNO]]=0,0,IF(BL$10, IF(STGY3[[#This Row],[INS]]=0, 0, BN153), BN153))</f>
        <v>0</v>
      </c>
      <c r="BL154" s="18">
        <f>STGY3[[#This Row],[INS]]</f>
        <v>0</v>
      </c>
      <c r="BM154" s="18">
        <f>IF(STGY3[[#This Row],[WrL]]="Loss", (STGY3[[#This Row],[INS]]*(1 + BP$8/100)), IF(STGY3[[#This Row],[WrL]]="Won", (0), 0))</f>
        <v>0</v>
      </c>
      <c r="BN154" s="18">
        <f>IF(STGY3[[#This Row],[WrL]]="Loss", (STGY3[[#This Row],[PAM]]+STGY3[[#This Row],[LOS-TEN]]), IF(STGY3[[#This Row],[WrL]]="Won", (STGY3[[#This Row],[INS]]), 0))</f>
        <v>0</v>
      </c>
      <c r="BO154" s="18">
        <f>STGY3[[#This Row],[PAPT]]/2</f>
        <v>0</v>
      </c>
      <c r="BP154" s="43">
        <f>IF(STGY3[[#This Row],[SNO]]=0,0,IF(BL$10, IF(STGY3[[#This Row],[INS-TL]]=0, 0, STGY3[[#This Row],[PFT]]/STGY3[[#This Row],[INS-TL]]%), STGY3[[#This Row],[PFT]]/STGY3[[#This Row],[INS-TL]]%))</f>
        <v>-100</v>
      </c>
      <c r="BS154" s="20"/>
      <c r="BT154" s="21"/>
      <c r="BZ154" s="22"/>
      <c r="CB154" s="42">
        <f t="shared" si="24"/>
        <v>139</v>
      </c>
      <c r="CC154" s="49"/>
      <c r="CD154" s="18">
        <f>IF(STGY4[[#This Row],[SNO]]=0,0,IF(STGY4[[#This Row],[SNO]]=1,CJ$8,IF(CL$10, IF(CP153&gt;=CM$8,0,IF(CP153=0,CJ$8,CO153)), CO153)))</f>
        <v>0</v>
      </c>
      <c r="CE154" s="18" t="str">
        <f>IF(MAIN_STGY[[#This Row],[RSLT]]="","", MAIN_STGY[[#This Row],[RSLT]])</f>
        <v/>
      </c>
      <c r="CF15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4" s="18">
        <f>IF(STGY4[[#This Row],[SNO]]=0,0,IF(CL$10, IF(CP153&gt;=CM$8, 0, STGY4[[#This Row],[INS]]+CH153), STGY4[[#This Row],[INS]]+CH153))</f>
        <v>100</v>
      </c>
      <c r="CI154" s="18">
        <f>IF(STGY4[[#This Row],[SNO]]=0,0,IF(CL$10, IF(CP153&gt;=CM$8, 0, CI153+STGY4[[#This Row],[RTN]]), CI153+STGY4[[#This Row],[RTN]]))</f>
        <v>0</v>
      </c>
      <c r="CJ154" s="18">
        <f>STGY4[[#This Row],[RTN-TL]]-STGY4[[#This Row],[INS-TL]]</f>
        <v>-100</v>
      </c>
      <c r="CK154" s="18">
        <f>IF(STGY4[[#This Row],[SNO]]=0,0,IF(CL$10, IF(STGY4[[#This Row],[INS]]=0, 0, CN153), CN153))</f>
        <v>0</v>
      </c>
      <c r="CL154" s="18">
        <f>STGY4[[#This Row],[INS]]</f>
        <v>0</v>
      </c>
      <c r="CM154" s="18">
        <f>IF(STGY4[[#This Row],[WrL]]="Loss", (STGY4[[#This Row],[INS]]*(1 + CP$8/100)), IF(STGY4[[#This Row],[WrL]]="Won", (0), 0))</f>
        <v>0</v>
      </c>
      <c r="CN154" s="18">
        <f>IF(STGY4[[#This Row],[WrL]]="Loss", (STGY4[[#This Row],[PAM]]+STGY4[[#This Row],[LOS-TEN]]), IF(STGY4[[#This Row],[WrL]]="Won", (STGY4[[#This Row],[INS]]), 0))</f>
        <v>0</v>
      </c>
      <c r="CO154" s="18">
        <f>STGY4[[#This Row],[PAPT]]/2</f>
        <v>0</v>
      </c>
      <c r="CP154" s="43">
        <f>IF(STGY4[[#This Row],[SNO]]=0,0,IF(CL$10, IF(STGY4[[#This Row],[INS-TL]]=0, 0, STGY4[[#This Row],[PFT]]/STGY4[[#This Row],[INS-TL]]%), STGY4[[#This Row],[PFT]]/STGY4[[#This Row],[INS-TL]]%))</f>
        <v>-100</v>
      </c>
      <c r="CS154" s="20"/>
      <c r="CT154" s="21"/>
      <c r="CZ154" s="22"/>
      <c r="DB154" s="42">
        <f t="shared" si="25"/>
        <v>139</v>
      </c>
      <c r="DC154" s="49"/>
      <c r="DD154" s="18">
        <f>IF(STGY5[[#This Row],[SNO]]=0,0,IF(STGY5[[#This Row],[SNO]]=1,DJ$8,IF(DL$10, IF(DP153&gt;=DM$8,0,IF(DP153=0,DJ$8,DO153)), DO153)))</f>
        <v>0</v>
      </c>
      <c r="DE154" s="18" t="str">
        <f>IF(MAIN_STGY[[#This Row],[RSLT]]="","", MAIN_STGY[[#This Row],[RSLT]])</f>
        <v/>
      </c>
      <c r="DF15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4" s="18">
        <f>IF(STGY5[[#This Row],[SNO]]=0,0,IF(DL$10, IF(DP153&gt;=DM$8, 0, STGY5[[#This Row],[INS]]+DH153), STGY5[[#This Row],[INS]]+DH153))</f>
        <v>100</v>
      </c>
      <c r="DI154" s="18">
        <f>IF(STGY5[[#This Row],[SNO]]=0,0,IF(DL$10, IF(DP153&gt;=DM$8, 0, DI153+STGY5[[#This Row],[RTN]]), DI153+STGY5[[#This Row],[RTN]]))</f>
        <v>0</v>
      </c>
      <c r="DJ154" s="18">
        <f>STGY5[[#This Row],[RTN-TL]]-STGY5[[#This Row],[INS-TL]]</f>
        <v>-100</v>
      </c>
      <c r="DK154" s="18">
        <f>IF(STGY5[[#This Row],[SNO]]=0,0,IF(DL$10, IF(STGY5[[#This Row],[INS]]=0, 0, DN153), DN153))</f>
        <v>0</v>
      </c>
      <c r="DL154" s="18">
        <f>STGY5[[#This Row],[INS]]</f>
        <v>0</v>
      </c>
      <c r="DM154" s="18">
        <f>IF(STGY5[[#This Row],[WrL]]="Loss", (STGY5[[#This Row],[INS]]*(1 + DP$8/100)), IF(STGY5[[#This Row],[WrL]]="Won", (0), 0))</f>
        <v>0</v>
      </c>
      <c r="DN154" s="18">
        <f>IF(STGY5[[#This Row],[WrL]]="Loss", (STGY5[[#This Row],[PAM]]+STGY5[[#This Row],[LOS-TEN]]), IF(STGY5[[#This Row],[WrL]]="Won", (STGY5[[#This Row],[INS]]), 0))</f>
        <v>0</v>
      </c>
      <c r="DO154" s="18">
        <f>STGY5[[#This Row],[PAPT]]/2</f>
        <v>0</v>
      </c>
      <c r="DP154" s="43">
        <f>IF(STGY5[[#This Row],[SNO]]=0,0,IF(DL$10, IF(STGY5[[#This Row],[INS-TL]]=0, 0, STGY5[[#This Row],[PFT]]/STGY5[[#This Row],[INS-TL]]%), STGY5[[#This Row],[PFT]]/STGY5[[#This Row],[INS-TL]]%))</f>
        <v>-100</v>
      </c>
      <c r="DS154" s="20"/>
      <c r="DT154" s="21"/>
      <c r="DZ154" s="22"/>
      <c r="EB154" s="42">
        <f t="shared" si="26"/>
        <v>139</v>
      </c>
      <c r="EC154" s="49"/>
      <c r="ED154" s="18">
        <f>IF(STGY6[[#This Row],[SNO]]=0,0,IF(STGY6[[#This Row],[SNO]]=1,EJ$8,IF(EL$10, IF(EP153&gt;=EM$8,0,IF(EP153=0,EJ$8,EO153)), EO153)))</f>
        <v>0</v>
      </c>
      <c r="EE154" s="18" t="str">
        <f>IF(MAIN_STGY[[#This Row],[RSLT]]="","", MAIN_STGY[[#This Row],[RSLT]])</f>
        <v/>
      </c>
      <c r="EF15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4" s="18">
        <f>IF(STGY6[[#This Row],[SNO]]=0,0,IF(EL$10, IF(EP153&gt;=EM$8, 0, STGY6[[#This Row],[INS]]+EH153), STGY6[[#This Row],[INS]]+EH153))</f>
        <v>100</v>
      </c>
      <c r="EI154" s="18">
        <f>IF(STGY6[[#This Row],[SNO]]=0,0,IF(EL$10, IF(EP153&gt;=EM$8, 0, EI153+STGY6[[#This Row],[RTN]]), EI153+STGY6[[#This Row],[RTN]]))</f>
        <v>0</v>
      </c>
      <c r="EJ154" s="18">
        <f>STGY6[[#This Row],[RTN-TL]]-STGY6[[#This Row],[INS-TL]]</f>
        <v>-100</v>
      </c>
      <c r="EK154" s="18">
        <f>IF(STGY6[[#This Row],[SNO]]=0,0,IF(EL$10, IF(STGY6[[#This Row],[INS]]=0, 0, EN153), EN153))</f>
        <v>0</v>
      </c>
      <c r="EL154" s="18">
        <f>STGY6[[#This Row],[INS]]</f>
        <v>0</v>
      </c>
      <c r="EM154" s="18">
        <f>IF(STGY6[[#This Row],[WrL]]="Loss", (STGY6[[#This Row],[INS]]*(1 + EP$8/100)), IF(STGY6[[#This Row],[WrL]]="Won", (0), 0))</f>
        <v>0</v>
      </c>
      <c r="EN154" s="18">
        <f>IF(STGY6[[#This Row],[WrL]]="Loss", (STGY6[[#This Row],[PAM]]+STGY6[[#This Row],[LOS-TEN]]), IF(STGY6[[#This Row],[WrL]]="Won", (STGY6[[#This Row],[INS]]), 0))</f>
        <v>0</v>
      </c>
      <c r="EO154" s="18">
        <f>STGY6[[#This Row],[PAPT]]/2</f>
        <v>0</v>
      </c>
      <c r="EP154" s="43">
        <f>IF(STGY6[[#This Row],[SNO]]=0,0,IF(EL$10, IF(STGY6[[#This Row],[INS-TL]]=0, 0, STGY6[[#This Row],[PFT]]/STGY6[[#This Row],[INS-TL]]%), STGY6[[#This Row],[PFT]]/STGY6[[#This Row],[INS-TL]]%))</f>
        <v>-100</v>
      </c>
      <c r="ES154" s="20"/>
      <c r="ET154" s="21"/>
      <c r="EZ154" s="22"/>
      <c r="FB154" s="42">
        <f t="shared" si="27"/>
        <v>139</v>
      </c>
      <c r="FC154" s="49"/>
      <c r="FD154" s="18">
        <f>IF(STGY7[[#This Row],[SNO]]=0,0,IF(STGY7[[#This Row],[SNO]]=1,FJ$8,IF(FL$10, IF(FP153&gt;=FM$8,0,IF(FP153=0,FJ$8,FO153)), FO153)))</f>
        <v>0</v>
      </c>
      <c r="FE154" s="18" t="str">
        <f>IF(MAIN_STGY[[#This Row],[RSLT]]="","", MAIN_STGY[[#This Row],[RSLT]])</f>
        <v/>
      </c>
      <c r="FF15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4" s="18">
        <f>IF(STGY7[[#This Row],[SNO]]=0,0,IF(FL$10, IF(FP153&gt;=FM$8, 0, STGY7[[#This Row],[INS]]+FH153), STGY7[[#This Row],[INS]]+FH153))</f>
        <v>100</v>
      </c>
      <c r="FI154" s="18">
        <f>IF(STGY7[[#This Row],[SNO]]=0,0,IF(FL$10, IF(FP153&gt;=FM$8, 0, FI153+STGY7[[#This Row],[RTN]]), FI153+STGY7[[#This Row],[RTN]]))</f>
        <v>0</v>
      </c>
      <c r="FJ154" s="18">
        <f>STGY7[[#This Row],[RTN-TL]]-STGY7[[#This Row],[INS-TL]]</f>
        <v>-100</v>
      </c>
      <c r="FK154" s="18">
        <f>IF(STGY7[[#This Row],[SNO]]=0,0,IF(FL$10, IF(STGY7[[#This Row],[INS]]=0, 0, FN153), FN153))</f>
        <v>0</v>
      </c>
      <c r="FL154" s="18">
        <f>STGY7[[#This Row],[INS]]</f>
        <v>0</v>
      </c>
      <c r="FM154" s="18">
        <f>IF(STGY7[[#This Row],[WrL]]="Loss", (STGY7[[#This Row],[INS]]*(1 + FP$8/100)), IF(STGY7[[#This Row],[WrL]]="Won", (0), 0))</f>
        <v>0</v>
      </c>
      <c r="FN154" s="18">
        <f>IF(STGY7[[#This Row],[WrL]]="Loss", (STGY7[[#This Row],[PAM]]+STGY7[[#This Row],[LOS-TEN]]), IF(STGY7[[#This Row],[WrL]]="Won", (STGY7[[#This Row],[INS]]), 0))</f>
        <v>0</v>
      </c>
      <c r="FO154" s="18">
        <f>STGY7[[#This Row],[PAPT]]/2</f>
        <v>0</v>
      </c>
      <c r="FP154" s="43">
        <f>IF(STGY7[[#This Row],[SNO]]=0,0,IF(FL$10, IF(STGY7[[#This Row],[INS-TL]]=0, 0, STGY7[[#This Row],[PFT]]/STGY7[[#This Row],[INS-TL]]%), STGY7[[#This Row],[PFT]]/STGY7[[#This Row],[INS-TL]]%))</f>
        <v>-100</v>
      </c>
      <c r="FS154" s="20"/>
      <c r="FT154" s="21"/>
      <c r="FZ154" s="22"/>
      <c r="GB154" s="42">
        <f t="shared" si="28"/>
        <v>139</v>
      </c>
      <c r="GC154" s="49"/>
      <c r="GD154" s="18">
        <f>IF(STGY8[[#This Row],[SNO]]=0,0,IF(STGY8[[#This Row],[SNO]]=1,GJ$8,IF(GL$10, IF(GP153&gt;=GM$8,0,IF(GP153=0,GJ$8,GO153)), GO153)))</f>
        <v>0</v>
      </c>
      <c r="GE154" s="18" t="str">
        <f>IF(MAIN_STGY[[#This Row],[RSLT]]="","", MAIN_STGY[[#This Row],[RSLT]])</f>
        <v/>
      </c>
      <c r="GF15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4" s="18">
        <f>IF(STGY8[[#This Row],[SNO]]=0,0,IF(GL$10, IF(GP153&gt;=GM$8, 0, STGY8[[#This Row],[INS]]+GH153), STGY8[[#This Row],[INS]]+GH153))</f>
        <v>100</v>
      </c>
      <c r="GI154" s="18">
        <f>IF(STGY8[[#This Row],[SNO]]=0,0,IF(GL$10, IF(GP153&gt;=GM$8, 0, GI153+STGY8[[#This Row],[RTN]]), GI153+STGY8[[#This Row],[RTN]]))</f>
        <v>0</v>
      </c>
      <c r="GJ154" s="18">
        <f>STGY8[[#This Row],[RTN-TL]]-STGY8[[#This Row],[INS-TL]]</f>
        <v>-100</v>
      </c>
      <c r="GK154" s="18">
        <f>IF(STGY8[[#This Row],[SNO]]=0,0,IF(GL$10, IF(STGY8[[#This Row],[INS]]=0, 0, GN153), GN153))</f>
        <v>0</v>
      </c>
      <c r="GL154" s="18">
        <f>STGY8[[#This Row],[INS]]</f>
        <v>0</v>
      </c>
      <c r="GM154" s="18">
        <f>IF(STGY8[[#This Row],[WrL]]="Loss", (STGY8[[#This Row],[INS]]*(1 + GP$8/100)), IF(STGY8[[#This Row],[WrL]]="Won", (0), 0))</f>
        <v>0</v>
      </c>
      <c r="GN154" s="18">
        <f>IF(STGY8[[#This Row],[WrL]]="Loss", (STGY8[[#This Row],[PAM]]+STGY8[[#This Row],[LOS-TEN]]), IF(STGY8[[#This Row],[WrL]]="Won", (STGY8[[#This Row],[INS]]), 0))</f>
        <v>0</v>
      </c>
      <c r="GO154" s="18">
        <f>STGY8[[#This Row],[PAPT]]/2</f>
        <v>0</v>
      </c>
      <c r="GP154" s="43">
        <f>IF(STGY8[[#This Row],[SNO]]=0,0,IF(GL$10, IF(STGY8[[#This Row],[INS-TL]]=0, 0, STGY8[[#This Row],[PFT]]/STGY8[[#This Row],[INS-TL]]%), STGY8[[#This Row],[PFT]]/STGY8[[#This Row],[INS-TL]]%))</f>
        <v>-100</v>
      </c>
      <c r="GS154" s="20"/>
      <c r="GT154" s="21"/>
      <c r="GZ154" s="22"/>
      <c r="HB154" s="42">
        <f t="shared" si="29"/>
        <v>139</v>
      </c>
      <c r="HC154" s="49"/>
      <c r="HD154" s="18">
        <f>IF(STGY9[[#This Row],[SNO]]=0,0,IF(STGY9[[#This Row],[SNO]]=1,HJ$8,IF(HL$10, IF(HP153&gt;=HM$8,0,IF(HP153=0,HJ$8,HO153)), HO153)))</f>
        <v>0</v>
      </c>
      <c r="HE154" s="18" t="str">
        <f>IF(MAIN_STGY[[#This Row],[RSLT]]="","", MAIN_STGY[[#This Row],[RSLT]])</f>
        <v/>
      </c>
      <c r="HF15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4" s="18">
        <f>IF(STGY9[[#This Row],[SNO]]=0,0,IF(HL$10, IF(HP153&gt;=HM$8, 0, STGY9[[#This Row],[INS]]+HH153), STGY9[[#This Row],[INS]]+HH153))</f>
        <v>100</v>
      </c>
      <c r="HI154" s="18">
        <f>IF(STGY9[[#This Row],[SNO]]=0,0,IF(HL$10, IF(HP153&gt;=HM$8, 0, HI153+STGY9[[#This Row],[RTN]]), HI153+STGY9[[#This Row],[RTN]]))</f>
        <v>0</v>
      </c>
      <c r="HJ154" s="18">
        <f>STGY9[[#This Row],[RTN-TL]]-STGY9[[#This Row],[INS-TL]]</f>
        <v>-100</v>
      </c>
      <c r="HK154" s="18">
        <f>IF(STGY9[[#This Row],[SNO]]=0,0,IF(HL$10, IF(STGY9[[#This Row],[INS]]=0, 0, HN153), HN153))</f>
        <v>0</v>
      </c>
      <c r="HL154" s="18">
        <f>STGY9[[#This Row],[INS]]</f>
        <v>0</v>
      </c>
      <c r="HM154" s="18">
        <f>IF(STGY9[[#This Row],[WrL]]="Loss", (STGY9[[#This Row],[INS]]*(1 + HP$8/100)), IF(STGY9[[#This Row],[WrL]]="Won", (0), 0))</f>
        <v>0</v>
      </c>
      <c r="HN154" s="18">
        <f>IF(STGY9[[#This Row],[WrL]]="Loss", (STGY9[[#This Row],[PAM]]+STGY9[[#This Row],[LOS-TEN]]), IF(STGY9[[#This Row],[WrL]]="Won", (STGY9[[#This Row],[INS]]), 0))</f>
        <v>0</v>
      </c>
      <c r="HO154" s="18">
        <f>STGY9[[#This Row],[PAPT]]/2</f>
        <v>0</v>
      </c>
      <c r="HP154" s="43">
        <f>IF(STGY9[[#This Row],[SNO]]=0,0,IF(HL$10, IF(STGY9[[#This Row],[INS-TL]]=0, 0, STGY9[[#This Row],[PFT]]/STGY9[[#This Row],[INS-TL]]%), STGY9[[#This Row],[PFT]]/STGY9[[#This Row],[INS-TL]]%))</f>
        <v>-100</v>
      </c>
      <c r="HS154" s="20"/>
      <c r="HT154" s="21"/>
      <c r="HZ154" s="22"/>
      <c r="IB154" s="42">
        <f t="shared" si="30"/>
        <v>139</v>
      </c>
      <c r="IC154" s="49"/>
      <c r="ID154" s="18">
        <f>IF(STGY10[[#This Row],[SNO]]=0,0,IF(STGY10[[#This Row],[SNO]]=1,IJ$8,IF(IL$10, IF(IP153&gt;=IM$8,0,IF(IP153=0,IJ$8,IO153)), IO153)))</f>
        <v>0</v>
      </c>
      <c r="IE154" s="18" t="str">
        <f>IF(MAIN_STGY[[#This Row],[RSLT]]="","", MAIN_STGY[[#This Row],[RSLT]])</f>
        <v/>
      </c>
      <c r="IF15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4" s="18">
        <f>IF(STGY10[[#This Row],[SNO]]=0,0,IF(IL$10, IF(IP153&gt;=IM$8, 0, STGY10[[#This Row],[INS]]+IH153), STGY10[[#This Row],[INS]]+IH153))</f>
        <v>100</v>
      </c>
      <c r="II154" s="18">
        <f>IF(STGY10[[#This Row],[SNO]]=0,0,IF(IL$10, IF(IP153&gt;=IM$8, 0, II153+STGY10[[#This Row],[RTN]]), II153+STGY10[[#This Row],[RTN]]))</f>
        <v>0</v>
      </c>
      <c r="IJ154" s="18">
        <f>STGY10[[#This Row],[RTN-TL]]-STGY10[[#This Row],[INS-TL]]</f>
        <v>-100</v>
      </c>
      <c r="IK154" s="18">
        <f>IF(STGY10[[#This Row],[SNO]]=0,0,IF(IL$10, IF(STGY10[[#This Row],[INS]]=0, 0, IN153), IN153))</f>
        <v>0</v>
      </c>
      <c r="IL154" s="18">
        <f>STGY10[[#This Row],[INS]]</f>
        <v>0</v>
      </c>
      <c r="IM154" s="18">
        <f>IF(STGY10[[#This Row],[WrL]]="Loss", (STGY10[[#This Row],[INS]]*(1 + IP$8/100)), IF(STGY10[[#This Row],[WrL]]="Won", (0), 0))</f>
        <v>0</v>
      </c>
      <c r="IN154" s="18">
        <f>IF(STGY10[[#This Row],[WrL]]="Loss", (STGY10[[#This Row],[PAM]]+STGY10[[#This Row],[LOS-TEN]]), IF(STGY10[[#This Row],[WrL]]="Won", (STGY10[[#This Row],[INS]]), 0))</f>
        <v>0</v>
      </c>
      <c r="IO154" s="18">
        <f>STGY10[[#This Row],[PAPT]]/2</f>
        <v>0</v>
      </c>
      <c r="IP154" s="43">
        <f>IF(STGY10[[#This Row],[SNO]]=0,0,IF(IL$10, IF(STGY10[[#This Row],[INS-TL]]=0, 0, STGY10[[#This Row],[PFT]]/STGY10[[#This Row],[INS-TL]]%), STGY10[[#This Row],[PFT]]/STGY10[[#This Row],[INS-TL]]%))</f>
        <v>-100</v>
      </c>
      <c r="IS154" s="20"/>
      <c r="IT154" s="21"/>
      <c r="IZ154" s="22"/>
    </row>
    <row r="155" spans="2:260" ht="18.2" x14ac:dyDescent="0.35">
      <c r="B155" s="89">
        <f t="shared" si="31"/>
        <v>140</v>
      </c>
      <c r="C155" s="49"/>
      <c r="D155" s="18">
        <f>IF(MAIN_STGY[[#This Row],[SNO]]=0,0,IF(MAIN_STGY[[#This Row],[SNO]]=1,J$8,IF(L$10, IF(P154&gt;=M$8,0,IF(P154=0,J$8,O154)), O154)))</f>
        <v>0</v>
      </c>
      <c r="E155" s="12"/>
      <c r="F15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5" s="18">
        <f>IF(MAIN_STGY[[#This Row],[SNO]]=0,0,IF(L$10, IF(P154&gt;=M$8, 0, MAIN_STGY[[#This Row],[INS]]+H154), MAIN_STGY[[#This Row],[INS]]+H154))</f>
        <v>100</v>
      </c>
      <c r="I155" s="18">
        <f>IF(MAIN_STGY[[#This Row],[SNO]]=0,0,IF(L$10, IF(P154&gt;=M$8, 0, I154+MAIN_STGY[[#This Row],[RTN]]), I154+MAIN_STGY[[#This Row],[RTN]]))</f>
        <v>0</v>
      </c>
      <c r="J155" s="18">
        <f>MAIN_STGY[[#This Row],[RTN-TL]]-MAIN_STGY[[#This Row],[INS-TL]]</f>
        <v>-100</v>
      </c>
      <c r="K155" s="18">
        <f>IF(MAIN_STGY[[#This Row],[SNO]]=0,0,IF(L$10, IF(MAIN_STGY[[#This Row],[INS]]=0, 0, N154), N154))</f>
        <v>0</v>
      </c>
      <c r="L155" s="18">
        <f>MAIN_STGY[[#This Row],[INS]]</f>
        <v>0</v>
      </c>
      <c r="M155" s="18">
        <f>IF(MAIN_STGY[[#This Row],[WrL]]="Loss", (MAIN_STGY[[#This Row],[INS]]*(1 + P$8/100)), IF(MAIN_STGY[[#This Row],[WrL]]="Won", (0), 0))</f>
        <v>0</v>
      </c>
      <c r="N155" s="18">
        <f>IF(MAIN_STGY[[#This Row],[WrL]]="Loss", (MAIN_STGY[[#This Row],[PAM]]+MAIN_STGY[[#This Row],[LOS-TEN]]), IF(MAIN_STGY[[#This Row],[WrL]]="Won", (MAIN_STGY[[#This Row],[INS]]), 0))</f>
        <v>0</v>
      </c>
      <c r="O155" s="18">
        <f>MAIN_STGY[[#This Row],[PAPT]]/2</f>
        <v>0</v>
      </c>
      <c r="P15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5" s="108" t="s">
        <v>66</v>
      </c>
      <c r="S155" s="109"/>
      <c r="T155" s="109"/>
      <c r="U155" s="109"/>
      <c r="V155" s="110"/>
      <c r="W155" s="55"/>
      <c r="X155" s="44"/>
      <c r="Z155" s="22"/>
      <c r="AB155" s="42">
        <f t="shared" si="22"/>
        <v>140</v>
      </c>
      <c r="AC155" s="49"/>
      <c r="AD155" s="18">
        <f>IF(STGY2[[#This Row],[SNO]]=0,0,IF(STGY2[[#This Row],[SNO]]=1,AJ$8,IF(AL$10, IF(AP154&gt;=AM$8,0,IF(AP154=0,AJ$8,AO154)), AO154)))</f>
        <v>0</v>
      </c>
      <c r="AE155" s="18" t="str">
        <f>IF(MAIN_STGY[[#This Row],[RSLT]]="","", MAIN_STGY[[#This Row],[RSLT]])</f>
        <v/>
      </c>
      <c r="AF15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5" s="18">
        <f>IF(STGY2[[#This Row],[SNO]]=0,0,IF(AL$10, IF(AP154&gt;=AM$8, 0, STGY2[[#This Row],[INS]]+AH154), STGY2[[#This Row],[INS]]+AH154))</f>
        <v>100</v>
      </c>
      <c r="AI155" s="18">
        <f>IF(STGY2[[#This Row],[SNO]]=0,0,IF(AL$10, IF(AP154&gt;=AM$8, 0, AI154+STGY2[[#This Row],[RTN]]), AI154+STGY2[[#This Row],[RTN]]))</f>
        <v>0</v>
      </c>
      <c r="AJ155" s="18">
        <f>STGY2[[#This Row],[RTN-TL]]-STGY2[[#This Row],[INS-TL]]</f>
        <v>-100</v>
      </c>
      <c r="AK155" s="18">
        <f>IF(STGY2[[#This Row],[SNO]]=0,0,IF(AL$10, IF(STGY2[[#This Row],[INS]]=0, 0, AN154), AN154))</f>
        <v>0</v>
      </c>
      <c r="AL155" s="18">
        <f>STGY2[[#This Row],[INS]]</f>
        <v>0</v>
      </c>
      <c r="AM155" s="18">
        <f>IF(STGY2[[#This Row],[WrL]]="Loss", (STGY2[[#This Row],[INS]]*(1 + AP$8/100)), IF(STGY2[[#This Row],[WrL]]="Won", (0), 0))</f>
        <v>0</v>
      </c>
      <c r="AN155" s="18">
        <f>IF(STGY2[[#This Row],[WrL]]="Loss", (STGY2[[#This Row],[PAM]]+STGY2[[#This Row],[LOS-TEN]]), IF(STGY2[[#This Row],[WrL]]="Won", (STGY2[[#This Row],[INS]]), 0))</f>
        <v>0</v>
      </c>
      <c r="AO155" s="18">
        <f>STGY2[[#This Row],[PAPT]]/2</f>
        <v>0</v>
      </c>
      <c r="AP155" s="43">
        <f>IF(STGY2[[#This Row],[SNO]]=0,0,IF(AL$10, IF(STGY2[[#This Row],[INS-TL]]=0, 0, STGY2[[#This Row],[PFT]]/STGY2[[#This Row],[INS-TL]]%), STGY2[[#This Row],[PFT]]/STGY2[[#This Row],[INS-TL]]%))</f>
        <v>-100</v>
      </c>
      <c r="AS155" s="20"/>
      <c r="AT155" s="21"/>
      <c r="AZ155" s="22"/>
      <c r="BB155" s="42">
        <f t="shared" si="23"/>
        <v>140</v>
      </c>
      <c r="BC155" s="49"/>
      <c r="BD155" s="18">
        <f>IF(STGY3[[#This Row],[SNO]]=0,0,IF(STGY3[[#This Row],[SNO]]=1,BJ$8,IF(BL$10, IF(BP154&gt;=BM$8,0,IF(BP154=0,BJ$8,BO154)), BO154)))</f>
        <v>0</v>
      </c>
      <c r="BE155" s="18" t="str">
        <f>IF(MAIN_STGY[[#This Row],[RSLT]]="","", MAIN_STGY[[#This Row],[RSLT]])</f>
        <v/>
      </c>
      <c r="BF15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5" s="18">
        <f>IF(STGY3[[#This Row],[SNO]]=0,0,IF(BL$10, IF(BP154&gt;=BM$8, 0, STGY3[[#This Row],[INS]]+BH154), STGY3[[#This Row],[INS]]+BH154))</f>
        <v>100</v>
      </c>
      <c r="BI155" s="18">
        <f>IF(STGY3[[#This Row],[SNO]]=0,0,IF(BL$10, IF(BP154&gt;=BM$8, 0, BI154+STGY3[[#This Row],[RTN]]), BI154+STGY3[[#This Row],[RTN]]))</f>
        <v>0</v>
      </c>
      <c r="BJ155" s="18">
        <f>STGY3[[#This Row],[RTN-TL]]-STGY3[[#This Row],[INS-TL]]</f>
        <v>-100</v>
      </c>
      <c r="BK155" s="18">
        <f>IF(STGY3[[#This Row],[SNO]]=0,0,IF(BL$10, IF(STGY3[[#This Row],[INS]]=0, 0, BN154), BN154))</f>
        <v>0</v>
      </c>
      <c r="BL155" s="18">
        <f>STGY3[[#This Row],[INS]]</f>
        <v>0</v>
      </c>
      <c r="BM155" s="18">
        <f>IF(STGY3[[#This Row],[WrL]]="Loss", (STGY3[[#This Row],[INS]]*(1 + BP$8/100)), IF(STGY3[[#This Row],[WrL]]="Won", (0), 0))</f>
        <v>0</v>
      </c>
      <c r="BN155" s="18">
        <f>IF(STGY3[[#This Row],[WrL]]="Loss", (STGY3[[#This Row],[PAM]]+STGY3[[#This Row],[LOS-TEN]]), IF(STGY3[[#This Row],[WrL]]="Won", (STGY3[[#This Row],[INS]]), 0))</f>
        <v>0</v>
      </c>
      <c r="BO155" s="18">
        <f>STGY3[[#This Row],[PAPT]]/2</f>
        <v>0</v>
      </c>
      <c r="BP155" s="43">
        <f>IF(STGY3[[#This Row],[SNO]]=0,0,IF(BL$10, IF(STGY3[[#This Row],[INS-TL]]=0, 0, STGY3[[#This Row],[PFT]]/STGY3[[#This Row],[INS-TL]]%), STGY3[[#This Row],[PFT]]/STGY3[[#This Row],[INS-TL]]%))</f>
        <v>-100</v>
      </c>
      <c r="BS155" s="20"/>
      <c r="BT155" s="21"/>
      <c r="BZ155" s="22"/>
      <c r="CB155" s="42">
        <f t="shared" si="24"/>
        <v>140</v>
      </c>
      <c r="CC155" s="49"/>
      <c r="CD155" s="18">
        <f>IF(STGY4[[#This Row],[SNO]]=0,0,IF(STGY4[[#This Row],[SNO]]=1,CJ$8,IF(CL$10, IF(CP154&gt;=CM$8,0,IF(CP154=0,CJ$8,CO154)), CO154)))</f>
        <v>0</v>
      </c>
      <c r="CE155" s="18" t="str">
        <f>IF(MAIN_STGY[[#This Row],[RSLT]]="","", MAIN_STGY[[#This Row],[RSLT]])</f>
        <v/>
      </c>
      <c r="CF15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5" s="18">
        <f>IF(STGY4[[#This Row],[SNO]]=0,0,IF(CL$10, IF(CP154&gt;=CM$8, 0, STGY4[[#This Row],[INS]]+CH154), STGY4[[#This Row],[INS]]+CH154))</f>
        <v>100</v>
      </c>
      <c r="CI155" s="18">
        <f>IF(STGY4[[#This Row],[SNO]]=0,0,IF(CL$10, IF(CP154&gt;=CM$8, 0, CI154+STGY4[[#This Row],[RTN]]), CI154+STGY4[[#This Row],[RTN]]))</f>
        <v>0</v>
      </c>
      <c r="CJ155" s="18">
        <f>STGY4[[#This Row],[RTN-TL]]-STGY4[[#This Row],[INS-TL]]</f>
        <v>-100</v>
      </c>
      <c r="CK155" s="18">
        <f>IF(STGY4[[#This Row],[SNO]]=0,0,IF(CL$10, IF(STGY4[[#This Row],[INS]]=0, 0, CN154), CN154))</f>
        <v>0</v>
      </c>
      <c r="CL155" s="18">
        <f>STGY4[[#This Row],[INS]]</f>
        <v>0</v>
      </c>
      <c r="CM155" s="18">
        <f>IF(STGY4[[#This Row],[WrL]]="Loss", (STGY4[[#This Row],[INS]]*(1 + CP$8/100)), IF(STGY4[[#This Row],[WrL]]="Won", (0), 0))</f>
        <v>0</v>
      </c>
      <c r="CN155" s="18">
        <f>IF(STGY4[[#This Row],[WrL]]="Loss", (STGY4[[#This Row],[PAM]]+STGY4[[#This Row],[LOS-TEN]]), IF(STGY4[[#This Row],[WrL]]="Won", (STGY4[[#This Row],[INS]]), 0))</f>
        <v>0</v>
      </c>
      <c r="CO155" s="18">
        <f>STGY4[[#This Row],[PAPT]]/2</f>
        <v>0</v>
      </c>
      <c r="CP155" s="43">
        <f>IF(STGY4[[#This Row],[SNO]]=0,0,IF(CL$10, IF(STGY4[[#This Row],[INS-TL]]=0, 0, STGY4[[#This Row],[PFT]]/STGY4[[#This Row],[INS-TL]]%), STGY4[[#This Row],[PFT]]/STGY4[[#This Row],[INS-TL]]%))</f>
        <v>-100</v>
      </c>
      <c r="CS155" s="20"/>
      <c r="CT155" s="21"/>
      <c r="CZ155" s="22"/>
      <c r="DB155" s="42">
        <f t="shared" si="25"/>
        <v>140</v>
      </c>
      <c r="DC155" s="49"/>
      <c r="DD155" s="18">
        <f>IF(STGY5[[#This Row],[SNO]]=0,0,IF(STGY5[[#This Row],[SNO]]=1,DJ$8,IF(DL$10, IF(DP154&gt;=DM$8,0,IF(DP154=0,DJ$8,DO154)), DO154)))</f>
        <v>0</v>
      </c>
      <c r="DE155" s="18" t="str">
        <f>IF(MAIN_STGY[[#This Row],[RSLT]]="","", MAIN_STGY[[#This Row],[RSLT]])</f>
        <v/>
      </c>
      <c r="DF15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5" s="18">
        <f>IF(STGY5[[#This Row],[SNO]]=0,0,IF(DL$10, IF(DP154&gt;=DM$8, 0, STGY5[[#This Row],[INS]]+DH154), STGY5[[#This Row],[INS]]+DH154))</f>
        <v>100</v>
      </c>
      <c r="DI155" s="18">
        <f>IF(STGY5[[#This Row],[SNO]]=0,0,IF(DL$10, IF(DP154&gt;=DM$8, 0, DI154+STGY5[[#This Row],[RTN]]), DI154+STGY5[[#This Row],[RTN]]))</f>
        <v>0</v>
      </c>
      <c r="DJ155" s="18">
        <f>STGY5[[#This Row],[RTN-TL]]-STGY5[[#This Row],[INS-TL]]</f>
        <v>-100</v>
      </c>
      <c r="DK155" s="18">
        <f>IF(STGY5[[#This Row],[SNO]]=0,0,IF(DL$10, IF(STGY5[[#This Row],[INS]]=0, 0, DN154), DN154))</f>
        <v>0</v>
      </c>
      <c r="DL155" s="18">
        <f>STGY5[[#This Row],[INS]]</f>
        <v>0</v>
      </c>
      <c r="DM155" s="18">
        <f>IF(STGY5[[#This Row],[WrL]]="Loss", (STGY5[[#This Row],[INS]]*(1 + DP$8/100)), IF(STGY5[[#This Row],[WrL]]="Won", (0), 0))</f>
        <v>0</v>
      </c>
      <c r="DN155" s="18">
        <f>IF(STGY5[[#This Row],[WrL]]="Loss", (STGY5[[#This Row],[PAM]]+STGY5[[#This Row],[LOS-TEN]]), IF(STGY5[[#This Row],[WrL]]="Won", (STGY5[[#This Row],[INS]]), 0))</f>
        <v>0</v>
      </c>
      <c r="DO155" s="18">
        <f>STGY5[[#This Row],[PAPT]]/2</f>
        <v>0</v>
      </c>
      <c r="DP155" s="43">
        <f>IF(STGY5[[#This Row],[SNO]]=0,0,IF(DL$10, IF(STGY5[[#This Row],[INS-TL]]=0, 0, STGY5[[#This Row],[PFT]]/STGY5[[#This Row],[INS-TL]]%), STGY5[[#This Row],[PFT]]/STGY5[[#This Row],[INS-TL]]%))</f>
        <v>-100</v>
      </c>
      <c r="DS155" s="20"/>
      <c r="DT155" s="21"/>
      <c r="DZ155" s="22"/>
      <c r="EB155" s="42">
        <f t="shared" si="26"/>
        <v>140</v>
      </c>
      <c r="EC155" s="49"/>
      <c r="ED155" s="18">
        <f>IF(STGY6[[#This Row],[SNO]]=0,0,IF(STGY6[[#This Row],[SNO]]=1,EJ$8,IF(EL$10, IF(EP154&gt;=EM$8,0,IF(EP154=0,EJ$8,EO154)), EO154)))</f>
        <v>0</v>
      </c>
      <c r="EE155" s="18" t="str">
        <f>IF(MAIN_STGY[[#This Row],[RSLT]]="","", MAIN_STGY[[#This Row],[RSLT]])</f>
        <v/>
      </c>
      <c r="EF15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5" s="18">
        <f>IF(STGY6[[#This Row],[SNO]]=0,0,IF(EL$10, IF(EP154&gt;=EM$8, 0, STGY6[[#This Row],[INS]]+EH154), STGY6[[#This Row],[INS]]+EH154))</f>
        <v>100</v>
      </c>
      <c r="EI155" s="18">
        <f>IF(STGY6[[#This Row],[SNO]]=0,0,IF(EL$10, IF(EP154&gt;=EM$8, 0, EI154+STGY6[[#This Row],[RTN]]), EI154+STGY6[[#This Row],[RTN]]))</f>
        <v>0</v>
      </c>
      <c r="EJ155" s="18">
        <f>STGY6[[#This Row],[RTN-TL]]-STGY6[[#This Row],[INS-TL]]</f>
        <v>-100</v>
      </c>
      <c r="EK155" s="18">
        <f>IF(STGY6[[#This Row],[SNO]]=0,0,IF(EL$10, IF(STGY6[[#This Row],[INS]]=0, 0, EN154), EN154))</f>
        <v>0</v>
      </c>
      <c r="EL155" s="18">
        <f>STGY6[[#This Row],[INS]]</f>
        <v>0</v>
      </c>
      <c r="EM155" s="18">
        <f>IF(STGY6[[#This Row],[WrL]]="Loss", (STGY6[[#This Row],[INS]]*(1 + EP$8/100)), IF(STGY6[[#This Row],[WrL]]="Won", (0), 0))</f>
        <v>0</v>
      </c>
      <c r="EN155" s="18">
        <f>IF(STGY6[[#This Row],[WrL]]="Loss", (STGY6[[#This Row],[PAM]]+STGY6[[#This Row],[LOS-TEN]]), IF(STGY6[[#This Row],[WrL]]="Won", (STGY6[[#This Row],[INS]]), 0))</f>
        <v>0</v>
      </c>
      <c r="EO155" s="18">
        <f>STGY6[[#This Row],[PAPT]]/2</f>
        <v>0</v>
      </c>
      <c r="EP155" s="43">
        <f>IF(STGY6[[#This Row],[SNO]]=0,0,IF(EL$10, IF(STGY6[[#This Row],[INS-TL]]=0, 0, STGY6[[#This Row],[PFT]]/STGY6[[#This Row],[INS-TL]]%), STGY6[[#This Row],[PFT]]/STGY6[[#This Row],[INS-TL]]%))</f>
        <v>-100</v>
      </c>
      <c r="ES155" s="20"/>
      <c r="ET155" s="21"/>
      <c r="EZ155" s="22"/>
      <c r="FB155" s="42">
        <f t="shared" si="27"/>
        <v>140</v>
      </c>
      <c r="FC155" s="49"/>
      <c r="FD155" s="18">
        <f>IF(STGY7[[#This Row],[SNO]]=0,0,IF(STGY7[[#This Row],[SNO]]=1,FJ$8,IF(FL$10, IF(FP154&gt;=FM$8,0,IF(FP154=0,FJ$8,FO154)), FO154)))</f>
        <v>0</v>
      </c>
      <c r="FE155" s="18" t="str">
        <f>IF(MAIN_STGY[[#This Row],[RSLT]]="","", MAIN_STGY[[#This Row],[RSLT]])</f>
        <v/>
      </c>
      <c r="FF15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5" s="18">
        <f>IF(STGY7[[#This Row],[SNO]]=0,0,IF(FL$10, IF(FP154&gt;=FM$8, 0, STGY7[[#This Row],[INS]]+FH154), STGY7[[#This Row],[INS]]+FH154))</f>
        <v>100</v>
      </c>
      <c r="FI155" s="18">
        <f>IF(STGY7[[#This Row],[SNO]]=0,0,IF(FL$10, IF(FP154&gt;=FM$8, 0, FI154+STGY7[[#This Row],[RTN]]), FI154+STGY7[[#This Row],[RTN]]))</f>
        <v>0</v>
      </c>
      <c r="FJ155" s="18">
        <f>STGY7[[#This Row],[RTN-TL]]-STGY7[[#This Row],[INS-TL]]</f>
        <v>-100</v>
      </c>
      <c r="FK155" s="18">
        <f>IF(STGY7[[#This Row],[SNO]]=0,0,IF(FL$10, IF(STGY7[[#This Row],[INS]]=0, 0, FN154), FN154))</f>
        <v>0</v>
      </c>
      <c r="FL155" s="18">
        <f>STGY7[[#This Row],[INS]]</f>
        <v>0</v>
      </c>
      <c r="FM155" s="18">
        <f>IF(STGY7[[#This Row],[WrL]]="Loss", (STGY7[[#This Row],[INS]]*(1 + FP$8/100)), IF(STGY7[[#This Row],[WrL]]="Won", (0), 0))</f>
        <v>0</v>
      </c>
      <c r="FN155" s="18">
        <f>IF(STGY7[[#This Row],[WrL]]="Loss", (STGY7[[#This Row],[PAM]]+STGY7[[#This Row],[LOS-TEN]]), IF(STGY7[[#This Row],[WrL]]="Won", (STGY7[[#This Row],[INS]]), 0))</f>
        <v>0</v>
      </c>
      <c r="FO155" s="18">
        <f>STGY7[[#This Row],[PAPT]]/2</f>
        <v>0</v>
      </c>
      <c r="FP155" s="43">
        <f>IF(STGY7[[#This Row],[SNO]]=0,0,IF(FL$10, IF(STGY7[[#This Row],[INS-TL]]=0, 0, STGY7[[#This Row],[PFT]]/STGY7[[#This Row],[INS-TL]]%), STGY7[[#This Row],[PFT]]/STGY7[[#This Row],[INS-TL]]%))</f>
        <v>-100</v>
      </c>
      <c r="FS155" s="20"/>
      <c r="FT155" s="21"/>
      <c r="FZ155" s="22"/>
      <c r="GB155" s="42">
        <f t="shared" si="28"/>
        <v>140</v>
      </c>
      <c r="GC155" s="49"/>
      <c r="GD155" s="18">
        <f>IF(STGY8[[#This Row],[SNO]]=0,0,IF(STGY8[[#This Row],[SNO]]=1,GJ$8,IF(GL$10, IF(GP154&gt;=GM$8,0,IF(GP154=0,GJ$8,GO154)), GO154)))</f>
        <v>0</v>
      </c>
      <c r="GE155" s="18" t="str">
        <f>IF(MAIN_STGY[[#This Row],[RSLT]]="","", MAIN_STGY[[#This Row],[RSLT]])</f>
        <v/>
      </c>
      <c r="GF15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5" s="18">
        <f>IF(STGY8[[#This Row],[SNO]]=0,0,IF(GL$10, IF(GP154&gt;=GM$8, 0, STGY8[[#This Row],[INS]]+GH154), STGY8[[#This Row],[INS]]+GH154))</f>
        <v>100</v>
      </c>
      <c r="GI155" s="18">
        <f>IF(STGY8[[#This Row],[SNO]]=0,0,IF(GL$10, IF(GP154&gt;=GM$8, 0, GI154+STGY8[[#This Row],[RTN]]), GI154+STGY8[[#This Row],[RTN]]))</f>
        <v>0</v>
      </c>
      <c r="GJ155" s="18">
        <f>STGY8[[#This Row],[RTN-TL]]-STGY8[[#This Row],[INS-TL]]</f>
        <v>-100</v>
      </c>
      <c r="GK155" s="18">
        <f>IF(STGY8[[#This Row],[SNO]]=0,0,IF(GL$10, IF(STGY8[[#This Row],[INS]]=0, 0, GN154), GN154))</f>
        <v>0</v>
      </c>
      <c r="GL155" s="18">
        <f>STGY8[[#This Row],[INS]]</f>
        <v>0</v>
      </c>
      <c r="GM155" s="18">
        <f>IF(STGY8[[#This Row],[WrL]]="Loss", (STGY8[[#This Row],[INS]]*(1 + GP$8/100)), IF(STGY8[[#This Row],[WrL]]="Won", (0), 0))</f>
        <v>0</v>
      </c>
      <c r="GN155" s="18">
        <f>IF(STGY8[[#This Row],[WrL]]="Loss", (STGY8[[#This Row],[PAM]]+STGY8[[#This Row],[LOS-TEN]]), IF(STGY8[[#This Row],[WrL]]="Won", (STGY8[[#This Row],[INS]]), 0))</f>
        <v>0</v>
      </c>
      <c r="GO155" s="18">
        <f>STGY8[[#This Row],[PAPT]]/2</f>
        <v>0</v>
      </c>
      <c r="GP155" s="43">
        <f>IF(STGY8[[#This Row],[SNO]]=0,0,IF(GL$10, IF(STGY8[[#This Row],[INS-TL]]=0, 0, STGY8[[#This Row],[PFT]]/STGY8[[#This Row],[INS-TL]]%), STGY8[[#This Row],[PFT]]/STGY8[[#This Row],[INS-TL]]%))</f>
        <v>-100</v>
      </c>
      <c r="GS155" s="20"/>
      <c r="GT155" s="21"/>
      <c r="GZ155" s="22"/>
      <c r="HB155" s="42">
        <f t="shared" si="29"/>
        <v>140</v>
      </c>
      <c r="HC155" s="49"/>
      <c r="HD155" s="18">
        <f>IF(STGY9[[#This Row],[SNO]]=0,0,IF(STGY9[[#This Row],[SNO]]=1,HJ$8,IF(HL$10, IF(HP154&gt;=HM$8,0,IF(HP154=0,HJ$8,HO154)), HO154)))</f>
        <v>0</v>
      </c>
      <c r="HE155" s="18" t="str">
        <f>IF(MAIN_STGY[[#This Row],[RSLT]]="","", MAIN_STGY[[#This Row],[RSLT]])</f>
        <v/>
      </c>
      <c r="HF15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5" s="18">
        <f>IF(STGY9[[#This Row],[SNO]]=0,0,IF(HL$10, IF(HP154&gt;=HM$8, 0, STGY9[[#This Row],[INS]]+HH154), STGY9[[#This Row],[INS]]+HH154))</f>
        <v>100</v>
      </c>
      <c r="HI155" s="18">
        <f>IF(STGY9[[#This Row],[SNO]]=0,0,IF(HL$10, IF(HP154&gt;=HM$8, 0, HI154+STGY9[[#This Row],[RTN]]), HI154+STGY9[[#This Row],[RTN]]))</f>
        <v>0</v>
      </c>
      <c r="HJ155" s="18">
        <f>STGY9[[#This Row],[RTN-TL]]-STGY9[[#This Row],[INS-TL]]</f>
        <v>-100</v>
      </c>
      <c r="HK155" s="18">
        <f>IF(STGY9[[#This Row],[SNO]]=0,0,IF(HL$10, IF(STGY9[[#This Row],[INS]]=0, 0, HN154), HN154))</f>
        <v>0</v>
      </c>
      <c r="HL155" s="18">
        <f>STGY9[[#This Row],[INS]]</f>
        <v>0</v>
      </c>
      <c r="HM155" s="18">
        <f>IF(STGY9[[#This Row],[WrL]]="Loss", (STGY9[[#This Row],[INS]]*(1 + HP$8/100)), IF(STGY9[[#This Row],[WrL]]="Won", (0), 0))</f>
        <v>0</v>
      </c>
      <c r="HN155" s="18">
        <f>IF(STGY9[[#This Row],[WrL]]="Loss", (STGY9[[#This Row],[PAM]]+STGY9[[#This Row],[LOS-TEN]]), IF(STGY9[[#This Row],[WrL]]="Won", (STGY9[[#This Row],[INS]]), 0))</f>
        <v>0</v>
      </c>
      <c r="HO155" s="18">
        <f>STGY9[[#This Row],[PAPT]]/2</f>
        <v>0</v>
      </c>
      <c r="HP155" s="43">
        <f>IF(STGY9[[#This Row],[SNO]]=0,0,IF(HL$10, IF(STGY9[[#This Row],[INS-TL]]=0, 0, STGY9[[#This Row],[PFT]]/STGY9[[#This Row],[INS-TL]]%), STGY9[[#This Row],[PFT]]/STGY9[[#This Row],[INS-TL]]%))</f>
        <v>-100</v>
      </c>
      <c r="HS155" s="20"/>
      <c r="HT155" s="21"/>
      <c r="HZ155" s="22"/>
      <c r="IB155" s="42">
        <f t="shared" si="30"/>
        <v>140</v>
      </c>
      <c r="IC155" s="49"/>
      <c r="ID155" s="18">
        <f>IF(STGY10[[#This Row],[SNO]]=0,0,IF(STGY10[[#This Row],[SNO]]=1,IJ$8,IF(IL$10, IF(IP154&gt;=IM$8,0,IF(IP154=0,IJ$8,IO154)), IO154)))</f>
        <v>0</v>
      </c>
      <c r="IE155" s="18" t="str">
        <f>IF(MAIN_STGY[[#This Row],[RSLT]]="","", MAIN_STGY[[#This Row],[RSLT]])</f>
        <v/>
      </c>
      <c r="IF15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5" s="18">
        <f>IF(STGY10[[#This Row],[SNO]]=0,0,IF(IL$10, IF(IP154&gt;=IM$8, 0, STGY10[[#This Row],[INS]]+IH154), STGY10[[#This Row],[INS]]+IH154))</f>
        <v>100</v>
      </c>
      <c r="II155" s="18">
        <f>IF(STGY10[[#This Row],[SNO]]=0,0,IF(IL$10, IF(IP154&gt;=IM$8, 0, II154+STGY10[[#This Row],[RTN]]), II154+STGY10[[#This Row],[RTN]]))</f>
        <v>0</v>
      </c>
      <c r="IJ155" s="18">
        <f>STGY10[[#This Row],[RTN-TL]]-STGY10[[#This Row],[INS-TL]]</f>
        <v>-100</v>
      </c>
      <c r="IK155" s="18">
        <f>IF(STGY10[[#This Row],[SNO]]=0,0,IF(IL$10, IF(STGY10[[#This Row],[INS]]=0, 0, IN154), IN154))</f>
        <v>0</v>
      </c>
      <c r="IL155" s="18">
        <f>STGY10[[#This Row],[INS]]</f>
        <v>0</v>
      </c>
      <c r="IM155" s="18">
        <f>IF(STGY10[[#This Row],[WrL]]="Loss", (STGY10[[#This Row],[INS]]*(1 + IP$8/100)), IF(STGY10[[#This Row],[WrL]]="Won", (0), 0))</f>
        <v>0</v>
      </c>
      <c r="IN155" s="18">
        <f>IF(STGY10[[#This Row],[WrL]]="Loss", (STGY10[[#This Row],[PAM]]+STGY10[[#This Row],[LOS-TEN]]), IF(STGY10[[#This Row],[WrL]]="Won", (STGY10[[#This Row],[INS]]), 0))</f>
        <v>0</v>
      </c>
      <c r="IO155" s="18">
        <f>STGY10[[#This Row],[PAPT]]/2</f>
        <v>0</v>
      </c>
      <c r="IP155" s="43">
        <f>IF(STGY10[[#This Row],[SNO]]=0,0,IF(IL$10, IF(STGY10[[#This Row],[INS-TL]]=0, 0, STGY10[[#This Row],[PFT]]/STGY10[[#This Row],[INS-TL]]%), STGY10[[#This Row],[PFT]]/STGY10[[#This Row],[INS-TL]]%))</f>
        <v>-100</v>
      </c>
      <c r="IS155" s="20"/>
      <c r="IT155" s="21"/>
      <c r="IZ155" s="22"/>
    </row>
    <row r="156" spans="2:260" ht="16.3" thickBot="1" x14ac:dyDescent="0.35">
      <c r="B156" s="89">
        <f t="shared" si="31"/>
        <v>141</v>
      </c>
      <c r="C156" s="49"/>
      <c r="D156" s="18">
        <f>IF(MAIN_STGY[[#This Row],[SNO]]=0,0,IF(MAIN_STGY[[#This Row],[SNO]]=1,J$8,IF(L$10, IF(P155&gt;=M$8,0,IF(P155=0,J$8,O155)), O155)))</f>
        <v>0</v>
      </c>
      <c r="E156" s="12"/>
      <c r="F15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6" s="18">
        <f>IF(MAIN_STGY[[#This Row],[SNO]]=0,0,IF(L$10, IF(P155&gt;=M$8, 0, MAIN_STGY[[#This Row],[INS]]+H155), MAIN_STGY[[#This Row],[INS]]+H155))</f>
        <v>100</v>
      </c>
      <c r="I156" s="18">
        <f>IF(MAIN_STGY[[#This Row],[SNO]]=0,0,IF(L$10, IF(P155&gt;=M$8, 0, I155+MAIN_STGY[[#This Row],[RTN]]), I155+MAIN_STGY[[#This Row],[RTN]]))</f>
        <v>0</v>
      </c>
      <c r="J156" s="18">
        <f>MAIN_STGY[[#This Row],[RTN-TL]]-MAIN_STGY[[#This Row],[INS-TL]]</f>
        <v>-100</v>
      </c>
      <c r="K156" s="18">
        <f>IF(MAIN_STGY[[#This Row],[SNO]]=0,0,IF(L$10, IF(MAIN_STGY[[#This Row],[INS]]=0, 0, N155), N155))</f>
        <v>0</v>
      </c>
      <c r="L156" s="18">
        <f>MAIN_STGY[[#This Row],[INS]]</f>
        <v>0</v>
      </c>
      <c r="M156" s="18">
        <f>IF(MAIN_STGY[[#This Row],[WrL]]="Loss", (MAIN_STGY[[#This Row],[INS]]*(1 + P$8/100)), IF(MAIN_STGY[[#This Row],[WrL]]="Won", (0), 0))</f>
        <v>0</v>
      </c>
      <c r="N156" s="18">
        <f>IF(MAIN_STGY[[#This Row],[WrL]]="Loss", (MAIN_STGY[[#This Row],[PAM]]+MAIN_STGY[[#This Row],[LOS-TEN]]), IF(MAIN_STGY[[#This Row],[WrL]]="Won", (MAIN_STGY[[#This Row],[INS]]), 0))</f>
        <v>0</v>
      </c>
      <c r="O156" s="18">
        <f>MAIN_STGY[[#This Row],[PAPT]]/2</f>
        <v>0</v>
      </c>
      <c r="P15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6" s="105" t="s">
        <v>52</v>
      </c>
      <c r="S156" s="106" t="s">
        <v>53</v>
      </c>
      <c r="T156" s="107" t="s">
        <v>54</v>
      </c>
      <c r="U156" s="85"/>
      <c r="V156" s="44"/>
      <c r="W156" s="55"/>
      <c r="X156" s="44"/>
      <c r="Z156" s="22"/>
      <c r="AB156" s="42">
        <f t="shared" si="22"/>
        <v>141</v>
      </c>
      <c r="AC156" s="49"/>
      <c r="AD156" s="18">
        <f>IF(STGY2[[#This Row],[SNO]]=0,0,IF(STGY2[[#This Row],[SNO]]=1,AJ$8,IF(AL$10, IF(AP155&gt;=AM$8,0,IF(AP155=0,AJ$8,AO155)), AO155)))</f>
        <v>0</v>
      </c>
      <c r="AE156" s="18" t="str">
        <f>IF(MAIN_STGY[[#This Row],[RSLT]]="","", MAIN_STGY[[#This Row],[RSLT]])</f>
        <v/>
      </c>
      <c r="AF15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6" s="18">
        <f>IF(STGY2[[#This Row],[SNO]]=0,0,IF(AL$10, IF(AP155&gt;=AM$8, 0, STGY2[[#This Row],[INS]]+AH155), STGY2[[#This Row],[INS]]+AH155))</f>
        <v>100</v>
      </c>
      <c r="AI156" s="18">
        <f>IF(STGY2[[#This Row],[SNO]]=0,0,IF(AL$10, IF(AP155&gt;=AM$8, 0, AI155+STGY2[[#This Row],[RTN]]), AI155+STGY2[[#This Row],[RTN]]))</f>
        <v>0</v>
      </c>
      <c r="AJ156" s="18">
        <f>STGY2[[#This Row],[RTN-TL]]-STGY2[[#This Row],[INS-TL]]</f>
        <v>-100</v>
      </c>
      <c r="AK156" s="18">
        <f>IF(STGY2[[#This Row],[SNO]]=0,0,IF(AL$10, IF(STGY2[[#This Row],[INS]]=0, 0, AN155), AN155))</f>
        <v>0</v>
      </c>
      <c r="AL156" s="18">
        <f>STGY2[[#This Row],[INS]]</f>
        <v>0</v>
      </c>
      <c r="AM156" s="18">
        <f>IF(STGY2[[#This Row],[WrL]]="Loss", (STGY2[[#This Row],[INS]]*(1 + AP$8/100)), IF(STGY2[[#This Row],[WrL]]="Won", (0), 0))</f>
        <v>0</v>
      </c>
      <c r="AN156" s="18">
        <f>IF(STGY2[[#This Row],[WrL]]="Loss", (STGY2[[#This Row],[PAM]]+STGY2[[#This Row],[LOS-TEN]]), IF(STGY2[[#This Row],[WrL]]="Won", (STGY2[[#This Row],[INS]]), 0))</f>
        <v>0</v>
      </c>
      <c r="AO156" s="18">
        <f>STGY2[[#This Row],[PAPT]]/2</f>
        <v>0</v>
      </c>
      <c r="AP156" s="43">
        <f>IF(STGY2[[#This Row],[SNO]]=0,0,IF(AL$10, IF(STGY2[[#This Row],[INS-TL]]=0, 0, STGY2[[#This Row],[PFT]]/STGY2[[#This Row],[INS-TL]]%), STGY2[[#This Row],[PFT]]/STGY2[[#This Row],[INS-TL]]%))</f>
        <v>-100</v>
      </c>
      <c r="AS156" s="20"/>
      <c r="AT156" s="21"/>
      <c r="AZ156" s="22"/>
      <c r="BB156" s="42">
        <f t="shared" si="23"/>
        <v>141</v>
      </c>
      <c r="BC156" s="49"/>
      <c r="BD156" s="18">
        <f>IF(STGY3[[#This Row],[SNO]]=0,0,IF(STGY3[[#This Row],[SNO]]=1,BJ$8,IF(BL$10, IF(BP155&gt;=BM$8,0,IF(BP155=0,BJ$8,BO155)), BO155)))</f>
        <v>0</v>
      </c>
      <c r="BE156" s="18" t="str">
        <f>IF(MAIN_STGY[[#This Row],[RSLT]]="","", MAIN_STGY[[#This Row],[RSLT]])</f>
        <v/>
      </c>
      <c r="BF15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6" s="18">
        <f>IF(STGY3[[#This Row],[SNO]]=0,0,IF(BL$10, IF(BP155&gt;=BM$8, 0, STGY3[[#This Row],[INS]]+BH155), STGY3[[#This Row],[INS]]+BH155))</f>
        <v>100</v>
      </c>
      <c r="BI156" s="18">
        <f>IF(STGY3[[#This Row],[SNO]]=0,0,IF(BL$10, IF(BP155&gt;=BM$8, 0, BI155+STGY3[[#This Row],[RTN]]), BI155+STGY3[[#This Row],[RTN]]))</f>
        <v>0</v>
      </c>
      <c r="BJ156" s="18">
        <f>STGY3[[#This Row],[RTN-TL]]-STGY3[[#This Row],[INS-TL]]</f>
        <v>-100</v>
      </c>
      <c r="BK156" s="18">
        <f>IF(STGY3[[#This Row],[SNO]]=0,0,IF(BL$10, IF(STGY3[[#This Row],[INS]]=0, 0, BN155), BN155))</f>
        <v>0</v>
      </c>
      <c r="BL156" s="18">
        <f>STGY3[[#This Row],[INS]]</f>
        <v>0</v>
      </c>
      <c r="BM156" s="18">
        <f>IF(STGY3[[#This Row],[WrL]]="Loss", (STGY3[[#This Row],[INS]]*(1 + BP$8/100)), IF(STGY3[[#This Row],[WrL]]="Won", (0), 0))</f>
        <v>0</v>
      </c>
      <c r="BN156" s="18">
        <f>IF(STGY3[[#This Row],[WrL]]="Loss", (STGY3[[#This Row],[PAM]]+STGY3[[#This Row],[LOS-TEN]]), IF(STGY3[[#This Row],[WrL]]="Won", (STGY3[[#This Row],[INS]]), 0))</f>
        <v>0</v>
      </c>
      <c r="BO156" s="18">
        <f>STGY3[[#This Row],[PAPT]]/2</f>
        <v>0</v>
      </c>
      <c r="BP156" s="43">
        <f>IF(STGY3[[#This Row],[SNO]]=0,0,IF(BL$10, IF(STGY3[[#This Row],[INS-TL]]=0, 0, STGY3[[#This Row],[PFT]]/STGY3[[#This Row],[INS-TL]]%), STGY3[[#This Row],[PFT]]/STGY3[[#This Row],[INS-TL]]%))</f>
        <v>-100</v>
      </c>
      <c r="BS156" s="20"/>
      <c r="BT156" s="21"/>
      <c r="BZ156" s="22"/>
      <c r="CB156" s="42">
        <f t="shared" si="24"/>
        <v>141</v>
      </c>
      <c r="CC156" s="49"/>
      <c r="CD156" s="18">
        <f>IF(STGY4[[#This Row],[SNO]]=0,0,IF(STGY4[[#This Row],[SNO]]=1,CJ$8,IF(CL$10, IF(CP155&gt;=CM$8,0,IF(CP155=0,CJ$8,CO155)), CO155)))</f>
        <v>0</v>
      </c>
      <c r="CE156" s="18" t="str">
        <f>IF(MAIN_STGY[[#This Row],[RSLT]]="","", MAIN_STGY[[#This Row],[RSLT]])</f>
        <v/>
      </c>
      <c r="CF15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6" s="18">
        <f>IF(STGY4[[#This Row],[SNO]]=0,0,IF(CL$10, IF(CP155&gt;=CM$8, 0, STGY4[[#This Row],[INS]]+CH155), STGY4[[#This Row],[INS]]+CH155))</f>
        <v>100</v>
      </c>
      <c r="CI156" s="18">
        <f>IF(STGY4[[#This Row],[SNO]]=0,0,IF(CL$10, IF(CP155&gt;=CM$8, 0, CI155+STGY4[[#This Row],[RTN]]), CI155+STGY4[[#This Row],[RTN]]))</f>
        <v>0</v>
      </c>
      <c r="CJ156" s="18">
        <f>STGY4[[#This Row],[RTN-TL]]-STGY4[[#This Row],[INS-TL]]</f>
        <v>-100</v>
      </c>
      <c r="CK156" s="18">
        <f>IF(STGY4[[#This Row],[SNO]]=0,0,IF(CL$10, IF(STGY4[[#This Row],[INS]]=0, 0, CN155), CN155))</f>
        <v>0</v>
      </c>
      <c r="CL156" s="18">
        <f>STGY4[[#This Row],[INS]]</f>
        <v>0</v>
      </c>
      <c r="CM156" s="18">
        <f>IF(STGY4[[#This Row],[WrL]]="Loss", (STGY4[[#This Row],[INS]]*(1 + CP$8/100)), IF(STGY4[[#This Row],[WrL]]="Won", (0), 0))</f>
        <v>0</v>
      </c>
      <c r="CN156" s="18">
        <f>IF(STGY4[[#This Row],[WrL]]="Loss", (STGY4[[#This Row],[PAM]]+STGY4[[#This Row],[LOS-TEN]]), IF(STGY4[[#This Row],[WrL]]="Won", (STGY4[[#This Row],[INS]]), 0))</f>
        <v>0</v>
      </c>
      <c r="CO156" s="18">
        <f>STGY4[[#This Row],[PAPT]]/2</f>
        <v>0</v>
      </c>
      <c r="CP156" s="43">
        <f>IF(STGY4[[#This Row],[SNO]]=0,0,IF(CL$10, IF(STGY4[[#This Row],[INS-TL]]=0, 0, STGY4[[#This Row],[PFT]]/STGY4[[#This Row],[INS-TL]]%), STGY4[[#This Row],[PFT]]/STGY4[[#This Row],[INS-TL]]%))</f>
        <v>-100</v>
      </c>
      <c r="CS156" s="20"/>
      <c r="CT156" s="21"/>
      <c r="CZ156" s="22"/>
      <c r="DB156" s="42">
        <f t="shared" si="25"/>
        <v>141</v>
      </c>
      <c r="DC156" s="49"/>
      <c r="DD156" s="18">
        <f>IF(STGY5[[#This Row],[SNO]]=0,0,IF(STGY5[[#This Row],[SNO]]=1,DJ$8,IF(DL$10, IF(DP155&gt;=DM$8,0,IF(DP155=0,DJ$8,DO155)), DO155)))</f>
        <v>0</v>
      </c>
      <c r="DE156" s="18" t="str">
        <f>IF(MAIN_STGY[[#This Row],[RSLT]]="","", MAIN_STGY[[#This Row],[RSLT]])</f>
        <v/>
      </c>
      <c r="DF15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6" s="18">
        <f>IF(STGY5[[#This Row],[SNO]]=0,0,IF(DL$10, IF(DP155&gt;=DM$8, 0, STGY5[[#This Row],[INS]]+DH155), STGY5[[#This Row],[INS]]+DH155))</f>
        <v>100</v>
      </c>
      <c r="DI156" s="18">
        <f>IF(STGY5[[#This Row],[SNO]]=0,0,IF(DL$10, IF(DP155&gt;=DM$8, 0, DI155+STGY5[[#This Row],[RTN]]), DI155+STGY5[[#This Row],[RTN]]))</f>
        <v>0</v>
      </c>
      <c r="DJ156" s="18">
        <f>STGY5[[#This Row],[RTN-TL]]-STGY5[[#This Row],[INS-TL]]</f>
        <v>-100</v>
      </c>
      <c r="DK156" s="18">
        <f>IF(STGY5[[#This Row],[SNO]]=0,0,IF(DL$10, IF(STGY5[[#This Row],[INS]]=0, 0, DN155), DN155))</f>
        <v>0</v>
      </c>
      <c r="DL156" s="18">
        <f>STGY5[[#This Row],[INS]]</f>
        <v>0</v>
      </c>
      <c r="DM156" s="18">
        <f>IF(STGY5[[#This Row],[WrL]]="Loss", (STGY5[[#This Row],[INS]]*(1 + DP$8/100)), IF(STGY5[[#This Row],[WrL]]="Won", (0), 0))</f>
        <v>0</v>
      </c>
      <c r="DN156" s="18">
        <f>IF(STGY5[[#This Row],[WrL]]="Loss", (STGY5[[#This Row],[PAM]]+STGY5[[#This Row],[LOS-TEN]]), IF(STGY5[[#This Row],[WrL]]="Won", (STGY5[[#This Row],[INS]]), 0))</f>
        <v>0</v>
      </c>
      <c r="DO156" s="18">
        <f>STGY5[[#This Row],[PAPT]]/2</f>
        <v>0</v>
      </c>
      <c r="DP156" s="43">
        <f>IF(STGY5[[#This Row],[SNO]]=0,0,IF(DL$10, IF(STGY5[[#This Row],[INS-TL]]=0, 0, STGY5[[#This Row],[PFT]]/STGY5[[#This Row],[INS-TL]]%), STGY5[[#This Row],[PFT]]/STGY5[[#This Row],[INS-TL]]%))</f>
        <v>-100</v>
      </c>
      <c r="DS156" s="20"/>
      <c r="DT156" s="21"/>
      <c r="DZ156" s="22"/>
      <c r="EB156" s="42">
        <f t="shared" si="26"/>
        <v>141</v>
      </c>
      <c r="EC156" s="49"/>
      <c r="ED156" s="18">
        <f>IF(STGY6[[#This Row],[SNO]]=0,0,IF(STGY6[[#This Row],[SNO]]=1,EJ$8,IF(EL$10, IF(EP155&gt;=EM$8,0,IF(EP155=0,EJ$8,EO155)), EO155)))</f>
        <v>0</v>
      </c>
      <c r="EE156" s="18" t="str">
        <f>IF(MAIN_STGY[[#This Row],[RSLT]]="","", MAIN_STGY[[#This Row],[RSLT]])</f>
        <v/>
      </c>
      <c r="EF15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6" s="18">
        <f>IF(STGY6[[#This Row],[SNO]]=0,0,IF(EL$10, IF(EP155&gt;=EM$8, 0, STGY6[[#This Row],[INS]]+EH155), STGY6[[#This Row],[INS]]+EH155))</f>
        <v>100</v>
      </c>
      <c r="EI156" s="18">
        <f>IF(STGY6[[#This Row],[SNO]]=0,0,IF(EL$10, IF(EP155&gt;=EM$8, 0, EI155+STGY6[[#This Row],[RTN]]), EI155+STGY6[[#This Row],[RTN]]))</f>
        <v>0</v>
      </c>
      <c r="EJ156" s="18">
        <f>STGY6[[#This Row],[RTN-TL]]-STGY6[[#This Row],[INS-TL]]</f>
        <v>-100</v>
      </c>
      <c r="EK156" s="18">
        <f>IF(STGY6[[#This Row],[SNO]]=0,0,IF(EL$10, IF(STGY6[[#This Row],[INS]]=0, 0, EN155), EN155))</f>
        <v>0</v>
      </c>
      <c r="EL156" s="18">
        <f>STGY6[[#This Row],[INS]]</f>
        <v>0</v>
      </c>
      <c r="EM156" s="18">
        <f>IF(STGY6[[#This Row],[WrL]]="Loss", (STGY6[[#This Row],[INS]]*(1 + EP$8/100)), IF(STGY6[[#This Row],[WrL]]="Won", (0), 0))</f>
        <v>0</v>
      </c>
      <c r="EN156" s="18">
        <f>IF(STGY6[[#This Row],[WrL]]="Loss", (STGY6[[#This Row],[PAM]]+STGY6[[#This Row],[LOS-TEN]]), IF(STGY6[[#This Row],[WrL]]="Won", (STGY6[[#This Row],[INS]]), 0))</f>
        <v>0</v>
      </c>
      <c r="EO156" s="18">
        <f>STGY6[[#This Row],[PAPT]]/2</f>
        <v>0</v>
      </c>
      <c r="EP156" s="43">
        <f>IF(STGY6[[#This Row],[SNO]]=0,0,IF(EL$10, IF(STGY6[[#This Row],[INS-TL]]=0, 0, STGY6[[#This Row],[PFT]]/STGY6[[#This Row],[INS-TL]]%), STGY6[[#This Row],[PFT]]/STGY6[[#This Row],[INS-TL]]%))</f>
        <v>-100</v>
      </c>
      <c r="ES156" s="20"/>
      <c r="ET156" s="21"/>
      <c r="EZ156" s="22"/>
      <c r="FB156" s="42">
        <f t="shared" si="27"/>
        <v>141</v>
      </c>
      <c r="FC156" s="49"/>
      <c r="FD156" s="18">
        <f>IF(STGY7[[#This Row],[SNO]]=0,0,IF(STGY7[[#This Row],[SNO]]=1,FJ$8,IF(FL$10, IF(FP155&gt;=FM$8,0,IF(FP155=0,FJ$8,FO155)), FO155)))</f>
        <v>0</v>
      </c>
      <c r="FE156" s="18" t="str">
        <f>IF(MAIN_STGY[[#This Row],[RSLT]]="","", MAIN_STGY[[#This Row],[RSLT]])</f>
        <v/>
      </c>
      <c r="FF15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6" s="18">
        <f>IF(STGY7[[#This Row],[SNO]]=0,0,IF(FL$10, IF(FP155&gt;=FM$8, 0, STGY7[[#This Row],[INS]]+FH155), STGY7[[#This Row],[INS]]+FH155))</f>
        <v>100</v>
      </c>
      <c r="FI156" s="18">
        <f>IF(STGY7[[#This Row],[SNO]]=0,0,IF(FL$10, IF(FP155&gt;=FM$8, 0, FI155+STGY7[[#This Row],[RTN]]), FI155+STGY7[[#This Row],[RTN]]))</f>
        <v>0</v>
      </c>
      <c r="FJ156" s="18">
        <f>STGY7[[#This Row],[RTN-TL]]-STGY7[[#This Row],[INS-TL]]</f>
        <v>-100</v>
      </c>
      <c r="FK156" s="18">
        <f>IF(STGY7[[#This Row],[SNO]]=0,0,IF(FL$10, IF(STGY7[[#This Row],[INS]]=0, 0, FN155), FN155))</f>
        <v>0</v>
      </c>
      <c r="FL156" s="18">
        <f>STGY7[[#This Row],[INS]]</f>
        <v>0</v>
      </c>
      <c r="FM156" s="18">
        <f>IF(STGY7[[#This Row],[WrL]]="Loss", (STGY7[[#This Row],[INS]]*(1 + FP$8/100)), IF(STGY7[[#This Row],[WrL]]="Won", (0), 0))</f>
        <v>0</v>
      </c>
      <c r="FN156" s="18">
        <f>IF(STGY7[[#This Row],[WrL]]="Loss", (STGY7[[#This Row],[PAM]]+STGY7[[#This Row],[LOS-TEN]]), IF(STGY7[[#This Row],[WrL]]="Won", (STGY7[[#This Row],[INS]]), 0))</f>
        <v>0</v>
      </c>
      <c r="FO156" s="18">
        <f>STGY7[[#This Row],[PAPT]]/2</f>
        <v>0</v>
      </c>
      <c r="FP156" s="43">
        <f>IF(STGY7[[#This Row],[SNO]]=0,0,IF(FL$10, IF(STGY7[[#This Row],[INS-TL]]=0, 0, STGY7[[#This Row],[PFT]]/STGY7[[#This Row],[INS-TL]]%), STGY7[[#This Row],[PFT]]/STGY7[[#This Row],[INS-TL]]%))</f>
        <v>-100</v>
      </c>
      <c r="FS156" s="20"/>
      <c r="FT156" s="21"/>
      <c r="FZ156" s="22"/>
      <c r="GB156" s="42">
        <f t="shared" si="28"/>
        <v>141</v>
      </c>
      <c r="GC156" s="49"/>
      <c r="GD156" s="18">
        <f>IF(STGY8[[#This Row],[SNO]]=0,0,IF(STGY8[[#This Row],[SNO]]=1,GJ$8,IF(GL$10, IF(GP155&gt;=GM$8,0,IF(GP155=0,GJ$8,GO155)), GO155)))</f>
        <v>0</v>
      </c>
      <c r="GE156" s="18" t="str">
        <f>IF(MAIN_STGY[[#This Row],[RSLT]]="","", MAIN_STGY[[#This Row],[RSLT]])</f>
        <v/>
      </c>
      <c r="GF15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6" s="18">
        <f>IF(STGY8[[#This Row],[SNO]]=0,0,IF(GL$10, IF(GP155&gt;=GM$8, 0, STGY8[[#This Row],[INS]]+GH155), STGY8[[#This Row],[INS]]+GH155))</f>
        <v>100</v>
      </c>
      <c r="GI156" s="18">
        <f>IF(STGY8[[#This Row],[SNO]]=0,0,IF(GL$10, IF(GP155&gt;=GM$8, 0, GI155+STGY8[[#This Row],[RTN]]), GI155+STGY8[[#This Row],[RTN]]))</f>
        <v>0</v>
      </c>
      <c r="GJ156" s="18">
        <f>STGY8[[#This Row],[RTN-TL]]-STGY8[[#This Row],[INS-TL]]</f>
        <v>-100</v>
      </c>
      <c r="GK156" s="18">
        <f>IF(STGY8[[#This Row],[SNO]]=0,0,IF(GL$10, IF(STGY8[[#This Row],[INS]]=0, 0, GN155), GN155))</f>
        <v>0</v>
      </c>
      <c r="GL156" s="18">
        <f>STGY8[[#This Row],[INS]]</f>
        <v>0</v>
      </c>
      <c r="GM156" s="18">
        <f>IF(STGY8[[#This Row],[WrL]]="Loss", (STGY8[[#This Row],[INS]]*(1 + GP$8/100)), IF(STGY8[[#This Row],[WrL]]="Won", (0), 0))</f>
        <v>0</v>
      </c>
      <c r="GN156" s="18">
        <f>IF(STGY8[[#This Row],[WrL]]="Loss", (STGY8[[#This Row],[PAM]]+STGY8[[#This Row],[LOS-TEN]]), IF(STGY8[[#This Row],[WrL]]="Won", (STGY8[[#This Row],[INS]]), 0))</f>
        <v>0</v>
      </c>
      <c r="GO156" s="18">
        <f>STGY8[[#This Row],[PAPT]]/2</f>
        <v>0</v>
      </c>
      <c r="GP156" s="43">
        <f>IF(STGY8[[#This Row],[SNO]]=0,0,IF(GL$10, IF(STGY8[[#This Row],[INS-TL]]=0, 0, STGY8[[#This Row],[PFT]]/STGY8[[#This Row],[INS-TL]]%), STGY8[[#This Row],[PFT]]/STGY8[[#This Row],[INS-TL]]%))</f>
        <v>-100</v>
      </c>
      <c r="GS156" s="20"/>
      <c r="GT156" s="21"/>
      <c r="GZ156" s="22"/>
      <c r="HB156" s="42">
        <f t="shared" si="29"/>
        <v>141</v>
      </c>
      <c r="HC156" s="49"/>
      <c r="HD156" s="18">
        <f>IF(STGY9[[#This Row],[SNO]]=0,0,IF(STGY9[[#This Row],[SNO]]=1,HJ$8,IF(HL$10, IF(HP155&gt;=HM$8,0,IF(HP155=0,HJ$8,HO155)), HO155)))</f>
        <v>0</v>
      </c>
      <c r="HE156" s="18" t="str">
        <f>IF(MAIN_STGY[[#This Row],[RSLT]]="","", MAIN_STGY[[#This Row],[RSLT]])</f>
        <v/>
      </c>
      <c r="HF15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6" s="18">
        <f>IF(STGY9[[#This Row],[SNO]]=0,0,IF(HL$10, IF(HP155&gt;=HM$8, 0, STGY9[[#This Row],[INS]]+HH155), STGY9[[#This Row],[INS]]+HH155))</f>
        <v>100</v>
      </c>
      <c r="HI156" s="18">
        <f>IF(STGY9[[#This Row],[SNO]]=0,0,IF(HL$10, IF(HP155&gt;=HM$8, 0, HI155+STGY9[[#This Row],[RTN]]), HI155+STGY9[[#This Row],[RTN]]))</f>
        <v>0</v>
      </c>
      <c r="HJ156" s="18">
        <f>STGY9[[#This Row],[RTN-TL]]-STGY9[[#This Row],[INS-TL]]</f>
        <v>-100</v>
      </c>
      <c r="HK156" s="18">
        <f>IF(STGY9[[#This Row],[SNO]]=0,0,IF(HL$10, IF(STGY9[[#This Row],[INS]]=0, 0, HN155), HN155))</f>
        <v>0</v>
      </c>
      <c r="HL156" s="18">
        <f>STGY9[[#This Row],[INS]]</f>
        <v>0</v>
      </c>
      <c r="HM156" s="18">
        <f>IF(STGY9[[#This Row],[WrL]]="Loss", (STGY9[[#This Row],[INS]]*(1 + HP$8/100)), IF(STGY9[[#This Row],[WrL]]="Won", (0), 0))</f>
        <v>0</v>
      </c>
      <c r="HN156" s="18">
        <f>IF(STGY9[[#This Row],[WrL]]="Loss", (STGY9[[#This Row],[PAM]]+STGY9[[#This Row],[LOS-TEN]]), IF(STGY9[[#This Row],[WrL]]="Won", (STGY9[[#This Row],[INS]]), 0))</f>
        <v>0</v>
      </c>
      <c r="HO156" s="18">
        <f>STGY9[[#This Row],[PAPT]]/2</f>
        <v>0</v>
      </c>
      <c r="HP156" s="43">
        <f>IF(STGY9[[#This Row],[SNO]]=0,0,IF(HL$10, IF(STGY9[[#This Row],[INS-TL]]=0, 0, STGY9[[#This Row],[PFT]]/STGY9[[#This Row],[INS-TL]]%), STGY9[[#This Row],[PFT]]/STGY9[[#This Row],[INS-TL]]%))</f>
        <v>-100</v>
      </c>
      <c r="HS156" s="20"/>
      <c r="HT156" s="21"/>
      <c r="HZ156" s="22"/>
      <c r="IB156" s="42">
        <f t="shared" si="30"/>
        <v>141</v>
      </c>
      <c r="IC156" s="49"/>
      <c r="ID156" s="18">
        <f>IF(STGY10[[#This Row],[SNO]]=0,0,IF(STGY10[[#This Row],[SNO]]=1,IJ$8,IF(IL$10, IF(IP155&gt;=IM$8,0,IF(IP155=0,IJ$8,IO155)), IO155)))</f>
        <v>0</v>
      </c>
      <c r="IE156" s="18" t="str">
        <f>IF(MAIN_STGY[[#This Row],[RSLT]]="","", MAIN_STGY[[#This Row],[RSLT]])</f>
        <v/>
      </c>
      <c r="IF15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6" s="18">
        <f>IF(STGY10[[#This Row],[SNO]]=0,0,IF(IL$10, IF(IP155&gt;=IM$8, 0, STGY10[[#This Row],[INS]]+IH155), STGY10[[#This Row],[INS]]+IH155))</f>
        <v>100</v>
      </c>
      <c r="II156" s="18">
        <f>IF(STGY10[[#This Row],[SNO]]=0,0,IF(IL$10, IF(IP155&gt;=IM$8, 0, II155+STGY10[[#This Row],[RTN]]), II155+STGY10[[#This Row],[RTN]]))</f>
        <v>0</v>
      </c>
      <c r="IJ156" s="18">
        <f>STGY10[[#This Row],[RTN-TL]]-STGY10[[#This Row],[INS-TL]]</f>
        <v>-100</v>
      </c>
      <c r="IK156" s="18">
        <f>IF(STGY10[[#This Row],[SNO]]=0,0,IF(IL$10, IF(STGY10[[#This Row],[INS]]=0, 0, IN155), IN155))</f>
        <v>0</v>
      </c>
      <c r="IL156" s="18">
        <f>STGY10[[#This Row],[INS]]</f>
        <v>0</v>
      </c>
      <c r="IM156" s="18">
        <f>IF(STGY10[[#This Row],[WrL]]="Loss", (STGY10[[#This Row],[INS]]*(1 + IP$8/100)), IF(STGY10[[#This Row],[WrL]]="Won", (0), 0))</f>
        <v>0</v>
      </c>
      <c r="IN156" s="18">
        <f>IF(STGY10[[#This Row],[WrL]]="Loss", (STGY10[[#This Row],[PAM]]+STGY10[[#This Row],[LOS-TEN]]), IF(STGY10[[#This Row],[WrL]]="Won", (STGY10[[#This Row],[INS]]), 0))</f>
        <v>0</v>
      </c>
      <c r="IO156" s="18">
        <f>STGY10[[#This Row],[PAPT]]/2</f>
        <v>0</v>
      </c>
      <c r="IP156" s="43">
        <f>IF(STGY10[[#This Row],[SNO]]=0,0,IF(IL$10, IF(STGY10[[#This Row],[INS-TL]]=0, 0, STGY10[[#This Row],[PFT]]/STGY10[[#This Row],[INS-TL]]%), STGY10[[#This Row],[PFT]]/STGY10[[#This Row],[INS-TL]]%))</f>
        <v>-100</v>
      </c>
      <c r="IS156" s="20"/>
      <c r="IT156" s="21"/>
      <c r="IZ156" s="22"/>
    </row>
    <row r="157" spans="2:260" ht="15.65" x14ac:dyDescent="0.3">
      <c r="B157" s="89">
        <f t="shared" si="31"/>
        <v>142</v>
      </c>
      <c r="C157" s="49"/>
      <c r="D157" s="18">
        <f>IF(MAIN_STGY[[#This Row],[SNO]]=0,0,IF(MAIN_STGY[[#This Row],[SNO]]=1,J$8,IF(L$10, IF(P156&gt;=M$8,0,IF(P156=0,J$8,O156)), O156)))</f>
        <v>0</v>
      </c>
      <c r="E157" s="12"/>
      <c r="F15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7" s="18">
        <f>IF(MAIN_STGY[[#This Row],[SNO]]=0,0,IF(L$10, IF(P156&gt;=M$8, 0, MAIN_STGY[[#This Row],[INS]]+H156), MAIN_STGY[[#This Row],[INS]]+H156))</f>
        <v>100</v>
      </c>
      <c r="I157" s="18">
        <f>IF(MAIN_STGY[[#This Row],[SNO]]=0,0,IF(L$10, IF(P156&gt;=M$8, 0, I156+MAIN_STGY[[#This Row],[RTN]]), I156+MAIN_STGY[[#This Row],[RTN]]))</f>
        <v>0</v>
      </c>
      <c r="J157" s="18">
        <f>MAIN_STGY[[#This Row],[RTN-TL]]-MAIN_STGY[[#This Row],[INS-TL]]</f>
        <v>-100</v>
      </c>
      <c r="K157" s="18">
        <f>IF(MAIN_STGY[[#This Row],[SNO]]=0,0,IF(L$10, IF(MAIN_STGY[[#This Row],[INS]]=0, 0, N156), N156))</f>
        <v>0</v>
      </c>
      <c r="L157" s="18">
        <f>MAIN_STGY[[#This Row],[INS]]</f>
        <v>0</v>
      </c>
      <c r="M157" s="18">
        <f>IF(MAIN_STGY[[#This Row],[WrL]]="Loss", (MAIN_STGY[[#This Row],[INS]]*(1 + P$8/100)), IF(MAIN_STGY[[#This Row],[WrL]]="Won", (0), 0))</f>
        <v>0</v>
      </c>
      <c r="N157" s="18">
        <f>IF(MAIN_STGY[[#This Row],[WrL]]="Loss", (MAIN_STGY[[#This Row],[PAM]]+MAIN_STGY[[#This Row],[LOS-TEN]]), IF(MAIN_STGY[[#This Row],[WrL]]="Won", (MAIN_STGY[[#This Row],[INS]]), 0))</f>
        <v>0</v>
      </c>
      <c r="O157" s="18">
        <f>MAIN_STGY[[#This Row],[PAPT]]/2</f>
        <v>0</v>
      </c>
      <c r="P15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7" s="47" t="str" cm="1">
        <f t="array" ref="R157:T166">_xlfn._xlws.SORT(SORTALL28[], MATCH("Last Value", SORTALL28[#Headers], 0), -1)</f>
        <v>Strategy 01</v>
      </c>
      <c r="S157" s="86">
        <v>0</v>
      </c>
      <c r="T157" s="87">
        <v>100</v>
      </c>
      <c r="U157" s="85"/>
      <c r="V157" s="44"/>
      <c r="W157" s="55"/>
      <c r="X157" s="44"/>
      <c r="Z157" s="22"/>
      <c r="AB157" s="42">
        <f t="shared" si="22"/>
        <v>142</v>
      </c>
      <c r="AC157" s="49"/>
      <c r="AD157" s="18">
        <f>IF(STGY2[[#This Row],[SNO]]=0,0,IF(STGY2[[#This Row],[SNO]]=1,AJ$8,IF(AL$10, IF(AP156&gt;=AM$8,0,IF(AP156=0,AJ$8,AO156)), AO156)))</f>
        <v>0</v>
      </c>
      <c r="AE157" s="18" t="str">
        <f>IF(MAIN_STGY[[#This Row],[RSLT]]="","", MAIN_STGY[[#This Row],[RSLT]])</f>
        <v/>
      </c>
      <c r="AF15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7" s="18">
        <f>IF(STGY2[[#This Row],[SNO]]=0,0,IF(AL$10, IF(AP156&gt;=AM$8, 0, STGY2[[#This Row],[INS]]+AH156), STGY2[[#This Row],[INS]]+AH156))</f>
        <v>100</v>
      </c>
      <c r="AI157" s="18">
        <f>IF(STGY2[[#This Row],[SNO]]=0,0,IF(AL$10, IF(AP156&gt;=AM$8, 0, AI156+STGY2[[#This Row],[RTN]]), AI156+STGY2[[#This Row],[RTN]]))</f>
        <v>0</v>
      </c>
      <c r="AJ157" s="18">
        <f>STGY2[[#This Row],[RTN-TL]]-STGY2[[#This Row],[INS-TL]]</f>
        <v>-100</v>
      </c>
      <c r="AK157" s="18">
        <f>IF(STGY2[[#This Row],[SNO]]=0,0,IF(AL$10, IF(STGY2[[#This Row],[INS]]=0, 0, AN156), AN156))</f>
        <v>0</v>
      </c>
      <c r="AL157" s="18">
        <f>STGY2[[#This Row],[INS]]</f>
        <v>0</v>
      </c>
      <c r="AM157" s="18">
        <f>IF(STGY2[[#This Row],[WrL]]="Loss", (STGY2[[#This Row],[INS]]*(1 + AP$8/100)), IF(STGY2[[#This Row],[WrL]]="Won", (0), 0))</f>
        <v>0</v>
      </c>
      <c r="AN157" s="18">
        <f>IF(STGY2[[#This Row],[WrL]]="Loss", (STGY2[[#This Row],[PAM]]+STGY2[[#This Row],[LOS-TEN]]), IF(STGY2[[#This Row],[WrL]]="Won", (STGY2[[#This Row],[INS]]), 0))</f>
        <v>0</v>
      </c>
      <c r="AO157" s="18">
        <f>STGY2[[#This Row],[PAPT]]/2</f>
        <v>0</v>
      </c>
      <c r="AP157" s="43">
        <f>IF(STGY2[[#This Row],[SNO]]=0,0,IF(AL$10, IF(STGY2[[#This Row],[INS-TL]]=0, 0, STGY2[[#This Row],[PFT]]/STGY2[[#This Row],[INS-TL]]%), STGY2[[#This Row],[PFT]]/STGY2[[#This Row],[INS-TL]]%))</f>
        <v>-100</v>
      </c>
      <c r="AS157" s="20"/>
      <c r="AT157" s="21"/>
      <c r="AZ157" s="22"/>
      <c r="BB157" s="42">
        <f t="shared" si="23"/>
        <v>142</v>
      </c>
      <c r="BC157" s="49"/>
      <c r="BD157" s="18">
        <f>IF(STGY3[[#This Row],[SNO]]=0,0,IF(STGY3[[#This Row],[SNO]]=1,BJ$8,IF(BL$10, IF(BP156&gt;=BM$8,0,IF(BP156=0,BJ$8,BO156)), BO156)))</f>
        <v>0</v>
      </c>
      <c r="BE157" s="18" t="str">
        <f>IF(MAIN_STGY[[#This Row],[RSLT]]="","", MAIN_STGY[[#This Row],[RSLT]])</f>
        <v/>
      </c>
      <c r="BF15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7" s="18">
        <f>IF(STGY3[[#This Row],[SNO]]=0,0,IF(BL$10, IF(BP156&gt;=BM$8, 0, STGY3[[#This Row],[INS]]+BH156), STGY3[[#This Row],[INS]]+BH156))</f>
        <v>100</v>
      </c>
      <c r="BI157" s="18">
        <f>IF(STGY3[[#This Row],[SNO]]=0,0,IF(BL$10, IF(BP156&gt;=BM$8, 0, BI156+STGY3[[#This Row],[RTN]]), BI156+STGY3[[#This Row],[RTN]]))</f>
        <v>0</v>
      </c>
      <c r="BJ157" s="18">
        <f>STGY3[[#This Row],[RTN-TL]]-STGY3[[#This Row],[INS-TL]]</f>
        <v>-100</v>
      </c>
      <c r="BK157" s="18">
        <f>IF(STGY3[[#This Row],[SNO]]=0,0,IF(BL$10, IF(STGY3[[#This Row],[INS]]=0, 0, BN156), BN156))</f>
        <v>0</v>
      </c>
      <c r="BL157" s="18">
        <f>STGY3[[#This Row],[INS]]</f>
        <v>0</v>
      </c>
      <c r="BM157" s="18">
        <f>IF(STGY3[[#This Row],[WrL]]="Loss", (STGY3[[#This Row],[INS]]*(1 + BP$8/100)), IF(STGY3[[#This Row],[WrL]]="Won", (0), 0))</f>
        <v>0</v>
      </c>
      <c r="BN157" s="18">
        <f>IF(STGY3[[#This Row],[WrL]]="Loss", (STGY3[[#This Row],[PAM]]+STGY3[[#This Row],[LOS-TEN]]), IF(STGY3[[#This Row],[WrL]]="Won", (STGY3[[#This Row],[INS]]), 0))</f>
        <v>0</v>
      </c>
      <c r="BO157" s="18">
        <f>STGY3[[#This Row],[PAPT]]/2</f>
        <v>0</v>
      </c>
      <c r="BP157" s="43">
        <f>IF(STGY3[[#This Row],[SNO]]=0,0,IF(BL$10, IF(STGY3[[#This Row],[INS-TL]]=0, 0, STGY3[[#This Row],[PFT]]/STGY3[[#This Row],[INS-TL]]%), STGY3[[#This Row],[PFT]]/STGY3[[#This Row],[INS-TL]]%))</f>
        <v>-100</v>
      </c>
      <c r="BS157" s="20"/>
      <c r="BT157" s="21"/>
      <c r="BZ157" s="22"/>
      <c r="CB157" s="42">
        <f t="shared" si="24"/>
        <v>142</v>
      </c>
      <c r="CC157" s="49"/>
      <c r="CD157" s="18">
        <f>IF(STGY4[[#This Row],[SNO]]=0,0,IF(STGY4[[#This Row],[SNO]]=1,CJ$8,IF(CL$10, IF(CP156&gt;=CM$8,0,IF(CP156=0,CJ$8,CO156)), CO156)))</f>
        <v>0</v>
      </c>
      <c r="CE157" s="18" t="str">
        <f>IF(MAIN_STGY[[#This Row],[RSLT]]="","", MAIN_STGY[[#This Row],[RSLT]])</f>
        <v/>
      </c>
      <c r="CF15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7" s="18">
        <f>IF(STGY4[[#This Row],[SNO]]=0,0,IF(CL$10, IF(CP156&gt;=CM$8, 0, STGY4[[#This Row],[INS]]+CH156), STGY4[[#This Row],[INS]]+CH156))</f>
        <v>100</v>
      </c>
      <c r="CI157" s="18">
        <f>IF(STGY4[[#This Row],[SNO]]=0,0,IF(CL$10, IF(CP156&gt;=CM$8, 0, CI156+STGY4[[#This Row],[RTN]]), CI156+STGY4[[#This Row],[RTN]]))</f>
        <v>0</v>
      </c>
      <c r="CJ157" s="18">
        <f>STGY4[[#This Row],[RTN-TL]]-STGY4[[#This Row],[INS-TL]]</f>
        <v>-100</v>
      </c>
      <c r="CK157" s="18">
        <f>IF(STGY4[[#This Row],[SNO]]=0,0,IF(CL$10, IF(STGY4[[#This Row],[INS]]=0, 0, CN156), CN156))</f>
        <v>0</v>
      </c>
      <c r="CL157" s="18">
        <f>STGY4[[#This Row],[INS]]</f>
        <v>0</v>
      </c>
      <c r="CM157" s="18">
        <f>IF(STGY4[[#This Row],[WrL]]="Loss", (STGY4[[#This Row],[INS]]*(1 + CP$8/100)), IF(STGY4[[#This Row],[WrL]]="Won", (0), 0))</f>
        <v>0</v>
      </c>
      <c r="CN157" s="18">
        <f>IF(STGY4[[#This Row],[WrL]]="Loss", (STGY4[[#This Row],[PAM]]+STGY4[[#This Row],[LOS-TEN]]), IF(STGY4[[#This Row],[WrL]]="Won", (STGY4[[#This Row],[INS]]), 0))</f>
        <v>0</v>
      </c>
      <c r="CO157" s="18">
        <f>STGY4[[#This Row],[PAPT]]/2</f>
        <v>0</v>
      </c>
      <c r="CP157" s="43">
        <f>IF(STGY4[[#This Row],[SNO]]=0,0,IF(CL$10, IF(STGY4[[#This Row],[INS-TL]]=0, 0, STGY4[[#This Row],[PFT]]/STGY4[[#This Row],[INS-TL]]%), STGY4[[#This Row],[PFT]]/STGY4[[#This Row],[INS-TL]]%))</f>
        <v>-100</v>
      </c>
      <c r="CS157" s="20"/>
      <c r="CT157" s="21"/>
      <c r="CZ157" s="22"/>
      <c r="DB157" s="42">
        <f t="shared" si="25"/>
        <v>142</v>
      </c>
      <c r="DC157" s="49"/>
      <c r="DD157" s="18">
        <f>IF(STGY5[[#This Row],[SNO]]=0,0,IF(STGY5[[#This Row],[SNO]]=1,DJ$8,IF(DL$10, IF(DP156&gt;=DM$8,0,IF(DP156=0,DJ$8,DO156)), DO156)))</f>
        <v>0</v>
      </c>
      <c r="DE157" s="18" t="str">
        <f>IF(MAIN_STGY[[#This Row],[RSLT]]="","", MAIN_STGY[[#This Row],[RSLT]])</f>
        <v/>
      </c>
      <c r="DF15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7" s="18">
        <f>IF(STGY5[[#This Row],[SNO]]=0,0,IF(DL$10, IF(DP156&gt;=DM$8, 0, STGY5[[#This Row],[INS]]+DH156), STGY5[[#This Row],[INS]]+DH156))</f>
        <v>100</v>
      </c>
      <c r="DI157" s="18">
        <f>IF(STGY5[[#This Row],[SNO]]=0,0,IF(DL$10, IF(DP156&gt;=DM$8, 0, DI156+STGY5[[#This Row],[RTN]]), DI156+STGY5[[#This Row],[RTN]]))</f>
        <v>0</v>
      </c>
      <c r="DJ157" s="18">
        <f>STGY5[[#This Row],[RTN-TL]]-STGY5[[#This Row],[INS-TL]]</f>
        <v>-100</v>
      </c>
      <c r="DK157" s="18">
        <f>IF(STGY5[[#This Row],[SNO]]=0,0,IF(DL$10, IF(STGY5[[#This Row],[INS]]=0, 0, DN156), DN156))</f>
        <v>0</v>
      </c>
      <c r="DL157" s="18">
        <f>STGY5[[#This Row],[INS]]</f>
        <v>0</v>
      </c>
      <c r="DM157" s="18">
        <f>IF(STGY5[[#This Row],[WrL]]="Loss", (STGY5[[#This Row],[INS]]*(1 + DP$8/100)), IF(STGY5[[#This Row],[WrL]]="Won", (0), 0))</f>
        <v>0</v>
      </c>
      <c r="DN157" s="18">
        <f>IF(STGY5[[#This Row],[WrL]]="Loss", (STGY5[[#This Row],[PAM]]+STGY5[[#This Row],[LOS-TEN]]), IF(STGY5[[#This Row],[WrL]]="Won", (STGY5[[#This Row],[INS]]), 0))</f>
        <v>0</v>
      </c>
      <c r="DO157" s="18">
        <f>STGY5[[#This Row],[PAPT]]/2</f>
        <v>0</v>
      </c>
      <c r="DP157" s="43">
        <f>IF(STGY5[[#This Row],[SNO]]=0,0,IF(DL$10, IF(STGY5[[#This Row],[INS-TL]]=0, 0, STGY5[[#This Row],[PFT]]/STGY5[[#This Row],[INS-TL]]%), STGY5[[#This Row],[PFT]]/STGY5[[#This Row],[INS-TL]]%))</f>
        <v>-100</v>
      </c>
      <c r="DS157" s="20"/>
      <c r="DT157" s="21"/>
      <c r="DZ157" s="22"/>
      <c r="EB157" s="42">
        <f t="shared" si="26"/>
        <v>142</v>
      </c>
      <c r="EC157" s="49"/>
      <c r="ED157" s="18">
        <f>IF(STGY6[[#This Row],[SNO]]=0,0,IF(STGY6[[#This Row],[SNO]]=1,EJ$8,IF(EL$10, IF(EP156&gt;=EM$8,0,IF(EP156=0,EJ$8,EO156)), EO156)))</f>
        <v>0</v>
      </c>
      <c r="EE157" s="18" t="str">
        <f>IF(MAIN_STGY[[#This Row],[RSLT]]="","", MAIN_STGY[[#This Row],[RSLT]])</f>
        <v/>
      </c>
      <c r="EF15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7" s="18">
        <f>IF(STGY6[[#This Row],[SNO]]=0,0,IF(EL$10, IF(EP156&gt;=EM$8, 0, STGY6[[#This Row],[INS]]+EH156), STGY6[[#This Row],[INS]]+EH156))</f>
        <v>100</v>
      </c>
      <c r="EI157" s="18">
        <f>IF(STGY6[[#This Row],[SNO]]=0,0,IF(EL$10, IF(EP156&gt;=EM$8, 0, EI156+STGY6[[#This Row],[RTN]]), EI156+STGY6[[#This Row],[RTN]]))</f>
        <v>0</v>
      </c>
      <c r="EJ157" s="18">
        <f>STGY6[[#This Row],[RTN-TL]]-STGY6[[#This Row],[INS-TL]]</f>
        <v>-100</v>
      </c>
      <c r="EK157" s="18">
        <f>IF(STGY6[[#This Row],[SNO]]=0,0,IF(EL$10, IF(STGY6[[#This Row],[INS]]=0, 0, EN156), EN156))</f>
        <v>0</v>
      </c>
      <c r="EL157" s="18">
        <f>STGY6[[#This Row],[INS]]</f>
        <v>0</v>
      </c>
      <c r="EM157" s="18">
        <f>IF(STGY6[[#This Row],[WrL]]="Loss", (STGY6[[#This Row],[INS]]*(1 + EP$8/100)), IF(STGY6[[#This Row],[WrL]]="Won", (0), 0))</f>
        <v>0</v>
      </c>
      <c r="EN157" s="18">
        <f>IF(STGY6[[#This Row],[WrL]]="Loss", (STGY6[[#This Row],[PAM]]+STGY6[[#This Row],[LOS-TEN]]), IF(STGY6[[#This Row],[WrL]]="Won", (STGY6[[#This Row],[INS]]), 0))</f>
        <v>0</v>
      </c>
      <c r="EO157" s="18">
        <f>STGY6[[#This Row],[PAPT]]/2</f>
        <v>0</v>
      </c>
      <c r="EP157" s="43">
        <f>IF(STGY6[[#This Row],[SNO]]=0,0,IF(EL$10, IF(STGY6[[#This Row],[INS-TL]]=0, 0, STGY6[[#This Row],[PFT]]/STGY6[[#This Row],[INS-TL]]%), STGY6[[#This Row],[PFT]]/STGY6[[#This Row],[INS-TL]]%))</f>
        <v>-100</v>
      </c>
      <c r="ES157" s="20"/>
      <c r="ET157" s="21"/>
      <c r="EZ157" s="22"/>
      <c r="FB157" s="42">
        <f t="shared" si="27"/>
        <v>142</v>
      </c>
      <c r="FC157" s="49"/>
      <c r="FD157" s="18">
        <f>IF(STGY7[[#This Row],[SNO]]=0,0,IF(STGY7[[#This Row],[SNO]]=1,FJ$8,IF(FL$10, IF(FP156&gt;=FM$8,0,IF(FP156=0,FJ$8,FO156)), FO156)))</f>
        <v>0</v>
      </c>
      <c r="FE157" s="18" t="str">
        <f>IF(MAIN_STGY[[#This Row],[RSLT]]="","", MAIN_STGY[[#This Row],[RSLT]])</f>
        <v/>
      </c>
      <c r="FF15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7" s="18">
        <f>IF(STGY7[[#This Row],[SNO]]=0,0,IF(FL$10, IF(FP156&gt;=FM$8, 0, STGY7[[#This Row],[INS]]+FH156), STGY7[[#This Row],[INS]]+FH156))</f>
        <v>100</v>
      </c>
      <c r="FI157" s="18">
        <f>IF(STGY7[[#This Row],[SNO]]=0,0,IF(FL$10, IF(FP156&gt;=FM$8, 0, FI156+STGY7[[#This Row],[RTN]]), FI156+STGY7[[#This Row],[RTN]]))</f>
        <v>0</v>
      </c>
      <c r="FJ157" s="18">
        <f>STGY7[[#This Row],[RTN-TL]]-STGY7[[#This Row],[INS-TL]]</f>
        <v>-100</v>
      </c>
      <c r="FK157" s="18">
        <f>IF(STGY7[[#This Row],[SNO]]=0,0,IF(FL$10, IF(STGY7[[#This Row],[INS]]=0, 0, FN156), FN156))</f>
        <v>0</v>
      </c>
      <c r="FL157" s="18">
        <f>STGY7[[#This Row],[INS]]</f>
        <v>0</v>
      </c>
      <c r="FM157" s="18">
        <f>IF(STGY7[[#This Row],[WrL]]="Loss", (STGY7[[#This Row],[INS]]*(1 + FP$8/100)), IF(STGY7[[#This Row],[WrL]]="Won", (0), 0))</f>
        <v>0</v>
      </c>
      <c r="FN157" s="18">
        <f>IF(STGY7[[#This Row],[WrL]]="Loss", (STGY7[[#This Row],[PAM]]+STGY7[[#This Row],[LOS-TEN]]), IF(STGY7[[#This Row],[WrL]]="Won", (STGY7[[#This Row],[INS]]), 0))</f>
        <v>0</v>
      </c>
      <c r="FO157" s="18">
        <f>STGY7[[#This Row],[PAPT]]/2</f>
        <v>0</v>
      </c>
      <c r="FP157" s="43">
        <f>IF(STGY7[[#This Row],[SNO]]=0,0,IF(FL$10, IF(STGY7[[#This Row],[INS-TL]]=0, 0, STGY7[[#This Row],[PFT]]/STGY7[[#This Row],[INS-TL]]%), STGY7[[#This Row],[PFT]]/STGY7[[#This Row],[INS-TL]]%))</f>
        <v>-100</v>
      </c>
      <c r="FS157" s="20"/>
      <c r="FT157" s="21"/>
      <c r="FZ157" s="22"/>
      <c r="GB157" s="42">
        <f t="shared" si="28"/>
        <v>142</v>
      </c>
      <c r="GC157" s="49"/>
      <c r="GD157" s="18">
        <f>IF(STGY8[[#This Row],[SNO]]=0,0,IF(STGY8[[#This Row],[SNO]]=1,GJ$8,IF(GL$10, IF(GP156&gt;=GM$8,0,IF(GP156=0,GJ$8,GO156)), GO156)))</f>
        <v>0</v>
      </c>
      <c r="GE157" s="18" t="str">
        <f>IF(MAIN_STGY[[#This Row],[RSLT]]="","", MAIN_STGY[[#This Row],[RSLT]])</f>
        <v/>
      </c>
      <c r="GF15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7" s="18">
        <f>IF(STGY8[[#This Row],[SNO]]=0,0,IF(GL$10, IF(GP156&gt;=GM$8, 0, STGY8[[#This Row],[INS]]+GH156), STGY8[[#This Row],[INS]]+GH156))</f>
        <v>100</v>
      </c>
      <c r="GI157" s="18">
        <f>IF(STGY8[[#This Row],[SNO]]=0,0,IF(GL$10, IF(GP156&gt;=GM$8, 0, GI156+STGY8[[#This Row],[RTN]]), GI156+STGY8[[#This Row],[RTN]]))</f>
        <v>0</v>
      </c>
      <c r="GJ157" s="18">
        <f>STGY8[[#This Row],[RTN-TL]]-STGY8[[#This Row],[INS-TL]]</f>
        <v>-100</v>
      </c>
      <c r="GK157" s="18">
        <f>IF(STGY8[[#This Row],[SNO]]=0,0,IF(GL$10, IF(STGY8[[#This Row],[INS]]=0, 0, GN156), GN156))</f>
        <v>0</v>
      </c>
      <c r="GL157" s="18">
        <f>STGY8[[#This Row],[INS]]</f>
        <v>0</v>
      </c>
      <c r="GM157" s="18">
        <f>IF(STGY8[[#This Row],[WrL]]="Loss", (STGY8[[#This Row],[INS]]*(1 + GP$8/100)), IF(STGY8[[#This Row],[WrL]]="Won", (0), 0))</f>
        <v>0</v>
      </c>
      <c r="GN157" s="18">
        <f>IF(STGY8[[#This Row],[WrL]]="Loss", (STGY8[[#This Row],[PAM]]+STGY8[[#This Row],[LOS-TEN]]), IF(STGY8[[#This Row],[WrL]]="Won", (STGY8[[#This Row],[INS]]), 0))</f>
        <v>0</v>
      </c>
      <c r="GO157" s="18">
        <f>STGY8[[#This Row],[PAPT]]/2</f>
        <v>0</v>
      </c>
      <c r="GP157" s="43">
        <f>IF(STGY8[[#This Row],[SNO]]=0,0,IF(GL$10, IF(STGY8[[#This Row],[INS-TL]]=0, 0, STGY8[[#This Row],[PFT]]/STGY8[[#This Row],[INS-TL]]%), STGY8[[#This Row],[PFT]]/STGY8[[#This Row],[INS-TL]]%))</f>
        <v>-100</v>
      </c>
      <c r="GS157" s="20"/>
      <c r="GT157" s="21"/>
      <c r="GZ157" s="22"/>
      <c r="HB157" s="42">
        <f t="shared" si="29"/>
        <v>142</v>
      </c>
      <c r="HC157" s="49"/>
      <c r="HD157" s="18">
        <f>IF(STGY9[[#This Row],[SNO]]=0,0,IF(STGY9[[#This Row],[SNO]]=1,HJ$8,IF(HL$10, IF(HP156&gt;=HM$8,0,IF(HP156=0,HJ$8,HO156)), HO156)))</f>
        <v>0</v>
      </c>
      <c r="HE157" s="18" t="str">
        <f>IF(MAIN_STGY[[#This Row],[RSLT]]="","", MAIN_STGY[[#This Row],[RSLT]])</f>
        <v/>
      </c>
      <c r="HF15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7" s="18">
        <f>IF(STGY9[[#This Row],[SNO]]=0,0,IF(HL$10, IF(HP156&gt;=HM$8, 0, STGY9[[#This Row],[INS]]+HH156), STGY9[[#This Row],[INS]]+HH156))</f>
        <v>100</v>
      </c>
      <c r="HI157" s="18">
        <f>IF(STGY9[[#This Row],[SNO]]=0,0,IF(HL$10, IF(HP156&gt;=HM$8, 0, HI156+STGY9[[#This Row],[RTN]]), HI156+STGY9[[#This Row],[RTN]]))</f>
        <v>0</v>
      </c>
      <c r="HJ157" s="18">
        <f>STGY9[[#This Row],[RTN-TL]]-STGY9[[#This Row],[INS-TL]]</f>
        <v>-100</v>
      </c>
      <c r="HK157" s="18">
        <f>IF(STGY9[[#This Row],[SNO]]=0,0,IF(HL$10, IF(STGY9[[#This Row],[INS]]=0, 0, HN156), HN156))</f>
        <v>0</v>
      </c>
      <c r="HL157" s="18">
        <f>STGY9[[#This Row],[INS]]</f>
        <v>0</v>
      </c>
      <c r="HM157" s="18">
        <f>IF(STGY9[[#This Row],[WrL]]="Loss", (STGY9[[#This Row],[INS]]*(1 + HP$8/100)), IF(STGY9[[#This Row],[WrL]]="Won", (0), 0))</f>
        <v>0</v>
      </c>
      <c r="HN157" s="18">
        <f>IF(STGY9[[#This Row],[WrL]]="Loss", (STGY9[[#This Row],[PAM]]+STGY9[[#This Row],[LOS-TEN]]), IF(STGY9[[#This Row],[WrL]]="Won", (STGY9[[#This Row],[INS]]), 0))</f>
        <v>0</v>
      </c>
      <c r="HO157" s="18">
        <f>STGY9[[#This Row],[PAPT]]/2</f>
        <v>0</v>
      </c>
      <c r="HP157" s="43">
        <f>IF(STGY9[[#This Row],[SNO]]=0,0,IF(HL$10, IF(STGY9[[#This Row],[INS-TL]]=0, 0, STGY9[[#This Row],[PFT]]/STGY9[[#This Row],[INS-TL]]%), STGY9[[#This Row],[PFT]]/STGY9[[#This Row],[INS-TL]]%))</f>
        <v>-100</v>
      </c>
      <c r="HS157" s="20"/>
      <c r="HT157" s="21"/>
      <c r="HZ157" s="22"/>
      <c r="IB157" s="42">
        <f t="shared" si="30"/>
        <v>142</v>
      </c>
      <c r="IC157" s="49"/>
      <c r="ID157" s="18">
        <f>IF(STGY10[[#This Row],[SNO]]=0,0,IF(STGY10[[#This Row],[SNO]]=1,IJ$8,IF(IL$10, IF(IP156&gt;=IM$8,0,IF(IP156=0,IJ$8,IO156)), IO156)))</f>
        <v>0</v>
      </c>
      <c r="IE157" s="18" t="str">
        <f>IF(MAIN_STGY[[#This Row],[RSLT]]="","", MAIN_STGY[[#This Row],[RSLT]])</f>
        <v/>
      </c>
      <c r="IF15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7" s="18">
        <f>IF(STGY10[[#This Row],[SNO]]=0,0,IF(IL$10, IF(IP156&gt;=IM$8, 0, STGY10[[#This Row],[INS]]+IH156), STGY10[[#This Row],[INS]]+IH156))</f>
        <v>100</v>
      </c>
      <c r="II157" s="18">
        <f>IF(STGY10[[#This Row],[SNO]]=0,0,IF(IL$10, IF(IP156&gt;=IM$8, 0, II156+STGY10[[#This Row],[RTN]]), II156+STGY10[[#This Row],[RTN]]))</f>
        <v>0</v>
      </c>
      <c r="IJ157" s="18">
        <f>STGY10[[#This Row],[RTN-TL]]-STGY10[[#This Row],[INS-TL]]</f>
        <v>-100</v>
      </c>
      <c r="IK157" s="18">
        <f>IF(STGY10[[#This Row],[SNO]]=0,0,IF(IL$10, IF(STGY10[[#This Row],[INS]]=0, 0, IN156), IN156))</f>
        <v>0</v>
      </c>
      <c r="IL157" s="18">
        <f>STGY10[[#This Row],[INS]]</f>
        <v>0</v>
      </c>
      <c r="IM157" s="18">
        <f>IF(STGY10[[#This Row],[WrL]]="Loss", (STGY10[[#This Row],[INS]]*(1 + IP$8/100)), IF(STGY10[[#This Row],[WrL]]="Won", (0), 0))</f>
        <v>0</v>
      </c>
      <c r="IN157" s="18">
        <f>IF(STGY10[[#This Row],[WrL]]="Loss", (STGY10[[#This Row],[PAM]]+STGY10[[#This Row],[LOS-TEN]]), IF(STGY10[[#This Row],[WrL]]="Won", (STGY10[[#This Row],[INS]]), 0))</f>
        <v>0</v>
      </c>
      <c r="IO157" s="18">
        <f>STGY10[[#This Row],[PAPT]]/2</f>
        <v>0</v>
      </c>
      <c r="IP157" s="43">
        <f>IF(STGY10[[#This Row],[SNO]]=0,0,IF(IL$10, IF(STGY10[[#This Row],[INS-TL]]=0, 0, STGY10[[#This Row],[PFT]]/STGY10[[#This Row],[INS-TL]]%), STGY10[[#This Row],[PFT]]/STGY10[[#This Row],[INS-TL]]%))</f>
        <v>-100</v>
      </c>
      <c r="IS157" s="20"/>
      <c r="IT157" s="21"/>
      <c r="IZ157" s="22"/>
    </row>
    <row r="158" spans="2:260" ht="15.65" x14ac:dyDescent="0.3">
      <c r="B158" s="89">
        <f t="shared" si="31"/>
        <v>143</v>
      </c>
      <c r="C158" s="49"/>
      <c r="D158" s="18">
        <f>IF(MAIN_STGY[[#This Row],[SNO]]=0,0,IF(MAIN_STGY[[#This Row],[SNO]]=1,J$8,IF(L$10, IF(P157&gt;=M$8,0,IF(P157=0,J$8,O157)), O157)))</f>
        <v>0</v>
      </c>
      <c r="E158" s="12"/>
      <c r="F15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8" s="18">
        <f>IF(MAIN_STGY[[#This Row],[SNO]]=0,0,IF(L$10, IF(P157&gt;=M$8, 0, MAIN_STGY[[#This Row],[INS]]+H157), MAIN_STGY[[#This Row],[INS]]+H157))</f>
        <v>100</v>
      </c>
      <c r="I158" s="18">
        <f>IF(MAIN_STGY[[#This Row],[SNO]]=0,0,IF(L$10, IF(P157&gt;=M$8, 0, I157+MAIN_STGY[[#This Row],[RTN]]), I157+MAIN_STGY[[#This Row],[RTN]]))</f>
        <v>0</v>
      </c>
      <c r="J158" s="18">
        <f>MAIN_STGY[[#This Row],[RTN-TL]]-MAIN_STGY[[#This Row],[INS-TL]]</f>
        <v>-100</v>
      </c>
      <c r="K158" s="18">
        <f>IF(MAIN_STGY[[#This Row],[SNO]]=0,0,IF(L$10, IF(MAIN_STGY[[#This Row],[INS]]=0, 0, N157), N157))</f>
        <v>0</v>
      </c>
      <c r="L158" s="18">
        <f>MAIN_STGY[[#This Row],[INS]]</f>
        <v>0</v>
      </c>
      <c r="M158" s="18">
        <f>IF(MAIN_STGY[[#This Row],[WrL]]="Loss", (MAIN_STGY[[#This Row],[INS]]*(1 + P$8/100)), IF(MAIN_STGY[[#This Row],[WrL]]="Won", (0), 0))</f>
        <v>0</v>
      </c>
      <c r="N158" s="18">
        <f>IF(MAIN_STGY[[#This Row],[WrL]]="Loss", (MAIN_STGY[[#This Row],[PAM]]+MAIN_STGY[[#This Row],[LOS-TEN]]), IF(MAIN_STGY[[#This Row],[WrL]]="Won", (MAIN_STGY[[#This Row],[INS]]), 0))</f>
        <v>0</v>
      </c>
      <c r="O158" s="18">
        <f>MAIN_STGY[[#This Row],[PAPT]]/2</f>
        <v>0</v>
      </c>
      <c r="P15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8" s="47" t="str">
        <v>Strategy 02</v>
      </c>
      <c r="S158" s="86">
        <v>0</v>
      </c>
      <c r="T158" s="87">
        <v>100</v>
      </c>
      <c r="U158" s="85"/>
      <c r="V158" s="44"/>
      <c r="W158" s="55"/>
      <c r="X158" s="44"/>
      <c r="Z158" s="22"/>
      <c r="AB158" s="42">
        <f t="shared" si="22"/>
        <v>143</v>
      </c>
      <c r="AC158" s="49"/>
      <c r="AD158" s="18">
        <f>IF(STGY2[[#This Row],[SNO]]=0,0,IF(STGY2[[#This Row],[SNO]]=1,AJ$8,IF(AL$10, IF(AP157&gt;=AM$8,0,IF(AP157=0,AJ$8,AO157)), AO157)))</f>
        <v>0</v>
      </c>
      <c r="AE158" s="18" t="str">
        <f>IF(MAIN_STGY[[#This Row],[RSLT]]="","", MAIN_STGY[[#This Row],[RSLT]])</f>
        <v/>
      </c>
      <c r="AF15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8" s="18">
        <f>IF(STGY2[[#This Row],[SNO]]=0,0,IF(AL$10, IF(AP157&gt;=AM$8, 0, STGY2[[#This Row],[INS]]+AH157), STGY2[[#This Row],[INS]]+AH157))</f>
        <v>100</v>
      </c>
      <c r="AI158" s="18">
        <f>IF(STGY2[[#This Row],[SNO]]=0,0,IF(AL$10, IF(AP157&gt;=AM$8, 0, AI157+STGY2[[#This Row],[RTN]]), AI157+STGY2[[#This Row],[RTN]]))</f>
        <v>0</v>
      </c>
      <c r="AJ158" s="18">
        <f>STGY2[[#This Row],[RTN-TL]]-STGY2[[#This Row],[INS-TL]]</f>
        <v>-100</v>
      </c>
      <c r="AK158" s="18">
        <f>IF(STGY2[[#This Row],[SNO]]=0,0,IF(AL$10, IF(STGY2[[#This Row],[INS]]=0, 0, AN157), AN157))</f>
        <v>0</v>
      </c>
      <c r="AL158" s="18">
        <f>STGY2[[#This Row],[INS]]</f>
        <v>0</v>
      </c>
      <c r="AM158" s="18">
        <f>IF(STGY2[[#This Row],[WrL]]="Loss", (STGY2[[#This Row],[INS]]*(1 + AP$8/100)), IF(STGY2[[#This Row],[WrL]]="Won", (0), 0))</f>
        <v>0</v>
      </c>
      <c r="AN158" s="18">
        <f>IF(STGY2[[#This Row],[WrL]]="Loss", (STGY2[[#This Row],[PAM]]+STGY2[[#This Row],[LOS-TEN]]), IF(STGY2[[#This Row],[WrL]]="Won", (STGY2[[#This Row],[INS]]), 0))</f>
        <v>0</v>
      </c>
      <c r="AO158" s="18">
        <f>STGY2[[#This Row],[PAPT]]/2</f>
        <v>0</v>
      </c>
      <c r="AP158" s="43">
        <f>IF(STGY2[[#This Row],[SNO]]=0,0,IF(AL$10, IF(STGY2[[#This Row],[INS-TL]]=0, 0, STGY2[[#This Row],[PFT]]/STGY2[[#This Row],[INS-TL]]%), STGY2[[#This Row],[PFT]]/STGY2[[#This Row],[INS-TL]]%))</f>
        <v>-100</v>
      </c>
      <c r="AS158" s="20"/>
      <c r="AT158" s="21"/>
      <c r="AZ158" s="22"/>
      <c r="BB158" s="42">
        <f t="shared" si="23"/>
        <v>143</v>
      </c>
      <c r="BC158" s="49"/>
      <c r="BD158" s="18">
        <f>IF(STGY3[[#This Row],[SNO]]=0,0,IF(STGY3[[#This Row],[SNO]]=1,BJ$8,IF(BL$10, IF(BP157&gt;=BM$8,0,IF(BP157=0,BJ$8,BO157)), BO157)))</f>
        <v>0</v>
      </c>
      <c r="BE158" s="18" t="str">
        <f>IF(MAIN_STGY[[#This Row],[RSLT]]="","", MAIN_STGY[[#This Row],[RSLT]])</f>
        <v/>
      </c>
      <c r="BF15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8" s="18">
        <f>IF(STGY3[[#This Row],[SNO]]=0,0,IF(BL$10, IF(BP157&gt;=BM$8, 0, STGY3[[#This Row],[INS]]+BH157), STGY3[[#This Row],[INS]]+BH157))</f>
        <v>100</v>
      </c>
      <c r="BI158" s="18">
        <f>IF(STGY3[[#This Row],[SNO]]=0,0,IF(BL$10, IF(BP157&gt;=BM$8, 0, BI157+STGY3[[#This Row],[RTN]]), BI157+STGY3[[#This Row],[RTN]]))</f>
        <v>0</v>
      </c>
      <c r="BJ158" s="18">
        <f>STGY3[[#This Row],[RTN-TL]]-STGY3[[#This Row],[INS-TL]]</f>
        <v>-100</v>
      </c>
      <c r="BK158" s="18">
        <f>IF(STGY3[[#This Row],[SNO]]=0,0,IF(BL$10, IF(STGY3[[#This Row],[INS]]=0, 0, BN157), BN157))</f>
        <v>0</v>
      </c>
      <c r="BL158" s="18">
        <f>STGY3[[#This Row],[INS]]</f>
        <v>0</v>
      </c>
      <c r="BM158" s="18">
        <f>IF(STGY3[[#This Row],[WrL]]="Loss", (STGY3[[#This Row],[INS]]*(1 + BP$8/100)), IF(STGY3[[#This Row],[WrL]]="Won", (0), 0))</f>
        <v>0</v>
      </c>
      <c r="BN158" s="18">
        <f>IF(STGY3[[#This Row],[WrL]]="Loss", (STGY3[[#This Row],[PAM]]+STGY3[[#This Row],[LOS-TEN]]), IF(STGY3[[#This Row],[WrL]]="Won", (STGY3[[#This Row],[INS]]), 0))</f>
        <v>0</v>
      </c>
      <c r="BO158" s="18">
        <f>STGY3[[#This Row],[PAPT]]/2</f>
        <v>0</v>
      </c>
      <c r="BP158" s="43">
        <f>IF(STGY3[[#This Row],[SNO]]=0,0,IF(BL$10, IF(STGY3[[#This Row],[INS-TL]]=0, 0, STGY3[[#This Row],[PFT]]/STGY3[[#This Row],[INS-TL]]%), STGY3[[#This Row],[PFT]]/STGY3[[#This Row],[INS-TL]]%))</f>
        <v>-100</v>
      </c>
      <c r="BS158" s="20"/>
      <c r="BT158" s="21"/>
      <c r="BZ158" s="22"/>
      <c r="CB158" s="42">
        <f t="shared" si="24"/>
        <v>143</v>
      </c>
      <c r="CC158" s="49"/>
      <c r="CD158" s="18">
        <f>IF(STGY4[[#This Row],[SNO]]=0,0,IF(STGY4[[#This Row],[SNO]]=1,CJ$8,IF(CL$10, IF(CP157&gt;=CM$8,0,IF(CP157=0,CJ$8,CO157)), CO157)))</f>
        <v>0</v>
      </c>
      <c r="CE158" s="18" t="str">
        <f>IF(MAIN_STGY[[#This Row],[RSLT]]="","", MAIN_STGY[[#This Row],[RSLT]])</f>
        <v/>
      </c>
      <c r="CF15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8" s="18">
        <f>IF(STGY4[[#This Row],[SNO]]=0,0,IF(CL$10, IF(CP157&gt;=CM$8, 0, STGY4[[#This Row],[INS]]+CH157), STGY4[[#This Row],[INS]]+CH157))</f>
        <v>100</v>
      </c>
      <c r="CI158" s="18">
        <f>IF(STGY4[[#This Row],[SNO]]=0,0,IF(CL$10, IF(CP157&gt;=CM$8, 0, CI157+STGY4[[#This Row],[RTN]]), CI157+STGY4[[#This Row],[RTN]]))</f>
        <v>0</v>
      </c>
      <c r="CJ158" s="18">
        <f>STGY4[[#This Row],[RTN-TL]]-STGY4[[#This Row],[INS-TL]]</f>
        <v>-100</v>
      </c>
      <c r="CK158" s="18">
        <f>IF(STGY4[[#This Row],[SNO]]=0,0,IF(CL$10, IF(STGY4[[#This Row],[INS]]=0, 0, CN157), CN157))</f>
        <v>0</v>
      </c>
      <c r="CL158" s="18">
        <f>STGY4[[#This Row],[INS]]</f>
        <v>0</v>
      </c>
      <c r="CM158" s="18">
        <f>IF(STGY4[[#This Row],[WrL]]="Loss", (STGY4[[#This Row],[INS]]*(1 + CP$8/100)), IF(STGY4[[#This Row],[WrL]]="Won", (0), 0))</f>
        <v>0</v>
      </c>
      <c r="CN158" s="18">
        <f>IF(STGY4[[#This Row],[WrL]]="Loss", (STGY4[[#This Row],[PAM]]+STGY4[[#This Row],[LOS-TEN]]), IF(STGY4[[#This Row],[WrL]]="Won", (STGY4[[#This Row],[INS]]), 0))</f>
        <v>0</v>
      </c>
      <c r="CO158" s="18">
        <f>STGY4[[#This Row],[PAPT]]/2</f>
        <v>0</v>
      </c>
      <c r="CP158" s="43">
        <f>IF(STGY4[[#This Row],[SNO]]=0,0,IF(CL$10, IF(STGY4[[#This Row],[INS-TL]]=0, 0, STGY4[[#This Row],[PFT]]/STGY4[[#This Row],[INS-TL]]%), STGY4[[#This Row],[PFT]]/STGY4[[#This Row],[INS-TL]]%))</f>
        <v>-100</v>
      </c>
      <c r="CS158" s="20"/>
      <c r="CT158" s="21"/>
      <c r="CZ158" s="22"/>
      <c r="DB158" s="42">
        <f t="shared" si="25"/>
        <v>143</v>
      </c>
      <c r="DC158" s="49"/>
      <c r="DD158" s="18">
        <f>IF(STGY5[[#This Row],[SNO]]=0,0,IF(STGY5[[#This Row],[SNO]]=1,DJ$8,IF(DL$10, IF(DP157&gt;=DM$8,0,IF(DP157=0,DJ$8,DO157)), DO157)))</f>
        <v>0</v>
      </c>
      <c r="DE158" s="18" t="str">
        <f>IF(MAIN_STGY[[#This Row],[RSLT]]="","", MAIN_STGY[[#This Row],[RSLT]])</f>
        <v/>
      </c>
      <c r="DF15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8" s="18">
        <f>IF(STGY5[[#This Row],[SNO]]=0,0,IF(DL$10, IF(DP157&gt;=DM$8, 0, STGY5[[#This Row],[INS]]+DH157), STGY5[[#This Row],[INS]]+DH157))</f>
        <v>100</v>
      </c>
      <c r="DI158" s="18">
        <f>IF(STGY5[[#This Row],[SNO]]=0,0,IF(DL$10, IF(DP157&gt;=DM$8, 0, DI157+STGY5[[#This Row],[RTN]]), DI157+STGY5[[#This Row],[RTN]]))</f>
        <v>0</v>
      </c>
      <c r="DJ158" s="18">
        <f>STGY5[[#This Row],[RTN-TL]]-STGY5[[#This Row],[INS-TL]]</f>
        <v>-100</v>
      </c>
      <c r="DK158" s="18">
        <f>IF(STGY5[[#This Row],[SNO]]=0,0,IF(DL$10, IF(STGY5[[#This Row],[INS]]=0, 0, DN157), DN157))</f>
        <v>0</v>
      </c>
      <c r="DL158" s="18">
        <f>STGY5[[#This Row],[INS]]</f>
        <v>0</v>
      </c>
      <c r="DM158" s="18">
        <f>IF(STGY5[[#This Row],[WrL]]="Loss", (STGY5[[#This Row],[INS]]*(1 + DP$8/100)), IF(STGY5[[#This Row],[WrL]]="Won", (0), 0))</f>
        <v>0</v>
      </c>
      <c r="DN158" s="18">
        <f>IF(STGY5[[#This Row],[WrL]]="Loss", (STGY5[[#This Row],[PAM]]+STGY5[[#This Row],[LOS-TEN]]), IF(STGY5[[#This Row],[WrL]]="Won", (STGY5[[#This Row],[INS]]), 0))</f>
        <v>0</v>
      </c>
      <c r="DO158" s="18">
        <f>STGY5[[#This Row],[PAPT]]/2</f>
        <v>0</v>
      </c>
      <c r="DP158" s="43">
        <f>IF(STGY5[[#This Row],[SNO]]=0,0,IF(DL$10, IF(STGY5[[#This Row],[INS-TL]]=0, 0, STGY5[[#This Row],[PFT]]/STGY5[[#This Row],[INS-TL]]%), STGY5[[#This Row],[PFT]]/STGY5[[#This Row],[INS-TL]]%))</f>
        <v>-100</v>
      </c>
      <c r="DS158" s="20"/>
      <c r="DT158" s="21"/>
      <c r="DZ158" s="22"/>
      <c r="EB158" s="42">
        <f t="shared" si="26"/>
        <v>143</v>
      </c>
      <c r="EC158" s="49"/>
      <c r="ED158" s="18">
        <f>IF(STGY6[[#This Row],[SNO]]=0,0,IF(STGY6[[#This Row],[SNO]]=1,EJ$8,IF(EL$10, IF(EP157&gt;=EM$8,0,IF(EP157=0,EJ$8,EO157)), EO157)))</f>
        <v>0</v>
      </c>
      <c r="EE158" s="18" t="str">
        <f>IF(MAIN_STGY[[#This Row],[RSLT]]="","", MAIN_STGY[[#This Row],[RSLT]])</f>
        <v/>
      </c>
      <c r="EF15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8" s="18">
        <f>IF(STGY6[[#This Row],[SNO]]=0,0,IF(EL$10, IF(EP157&gt;=EM$8, 0, STGY6[[#This Row],[INS]]+EH157), STGY6[[#This Row],[INS]]+EH157))</f>
        <v>100</v>
      </c>
      <c r="EI158" s="18">
        <f>IF(STGY6[[#This Row],[SNO]]=0,0,IF(EL$10, IF(EP157&gt;=EM$8, 0, EI157+STGY6[[#This Row],[RTN]]), EI157+STGY6[[#This Row],[RTN]]))</f>
        <v>0</v>
      </c>
      <c r="EJ158" s="18">
        <f>STGY6[[#This Row],[RTN-TL]]-STGY6[[#This Row],[INS-TL]]</f>
        <v>-100</v>
      </c>
      <c r="EK158" s="18">
        <f>IF(STGY6[[#This Row],[SNO]]=0,0,IF(EL$10, IF(STGY6[[#This Row],[INS]]=0, 0, EN157), EN157))</f>
        <v>0</v>
      </c>
      <c r="EL158" s="18">
        <f>STGY6[[#This Row],[INS]]</f>
        <v>0</v>
      </c>
      <c r="EM158" s="18">
        <f>IF(STGY6[[#This Row],[WrL]]="Loss", (STGY6[[#This Row],[INS]]*(1 + EP$8/100)), IF(STGY6[[#This Row],[WrL]]="Won", (0), 0))</f>
        <v>0</v>
      </c>
      <c r="EN158" s="18">
        <f>IF(STGY6[[#This Row],[WrL]]="Loss", (STGY6[[#This Row],[PAM]]+STGY6[[#This Row],[LOS-TEN]]), IF(STGY6[[#This Row],[WrL]]="Won", (STGY6[[#This Row],[INS]]), 0))</f>
        <v>0</v>
      </c>
      <c r="EO158" s="18">
        <f>STGY6[[#This Row],[PAPT]]/2</f>
        <v>0</v>
      </c>
      <c r="EP158" s="43">
        <f>IF(STGY6[[#This Row],[SNO]]=0,0,IF(EL$10, IF(STGY6[[#This Row],[INS-TL]]=0, 0, STGY6[[#This Row],[PFT]]/STGY6[[#This Row],[INS-TL]]%), STGY6[[#This Row],[PFT]]/STGY6[[#This Row],[INS-TL]]%))</f>
        <v>-100</v>
      </c>
      <c r="ES158" s="20"/>
      <c r="ET158" s="21"/>
      <c r="EZ158" s="22"/>
      <c r="FB158" s="42">
        <f t="shared" si="27"/>
        <v>143</v>
      </c>
      <c r="FC158" s="49"/>
      <c r="FD158" s="18">
        <f>IF(STGY7[[#This Row],[SNO]]=0,0,IF(STGY7[[#This Row],[SNO]]=1,FJ$8,IF(FL$10, IF(FP157&gt;=FM$8,0,IF(FP157=0,FJ$8,FO157)), FO157)))</f>
        <v>0</v>
      </c>
      <c r="FE158" s="18" t="str">
        <f>IF(MAIN_STGY[[#This Row],[RSLT]]="","", MAIN_STGY[[#This Row],[RSLT]])</f>
        <v/>
      </c>
      <c r="FF15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8" s="18">
        <f>IF(STGY7[[#This Row],[SNO]]=0,0,IF(FL$10, IF(FP157&gt;=FM$8, 0, STGY7[[#This Row],[INS]]+FH157), STGY7[[#This Row],[INS]]+FH157))</f>
        <v>100</v>
      </c>
      <c r="FI158" s="18">
        <f>IF(STGY7[[#This Row],[SNO]]=0,0,IF(FL$10, IF(FP157&gt;=FM$8, 0, FI157+STGY7[[#This Row],[RTN]]), FI157+STGY7[[#This Row],[RTN]]))</f>
        <v>0</v>
      </c>
      <c r="FJ158" s="18">
        <f>STGY7[[#This Row],[RTN-TL]]-STGY7[[#This Row],[INS-TL]]</f>
        <v>-100</v>
      </c>
      <c r="FK158" s="18">
        <f>IF(STGY7[[#This Row],[SNO]]=0,0,IF(FL$10, IF(STGY7[[#This Row],[INS]]=0, 0, FN157), FN157))</f>
        <v>0</v>
      </c>
      <c r="FL158" s="18">
        <f>STGY7[[#This Row],[INS]]</f>
        <v>0</v>
      </c>
      <c r="FM158" s="18">
        <f>IF(STGY7[[#This Row],[WrL]]="Loss", (STGY7[[#This Row],[INS]]*(1 + FP$8/100)), IF(STGY7[[#This Row],[WrL]]="Won", (0), 0))</f>
        <v>0</v>
      </c>
      <c r="FN158" s="18">
        <f>IF(STGY7[[#This Row],[WrL]]="Loss", (STGY7[[#This Row],[PAM]]+STGY7[[#This Row],[LOS-TEN]]), IF(STGY7[[#This Row],[WrL]]="Won", (STGY7[[#This Row],[INS]]), 0))</f>
        <v>0</v>
      </c>
      <c r="FO158" s="18">
        <f>STGY7[[#This Row],[PAPT]]/2</f>
        <v>0</v>
      </c>
      <c r="FP158" s="43">
        <f>IF(STGY7[[#This Row],[SNO]]=0,0,IF(FL$10, IF(STGY7[[#This Row],[INS-TL]]=0, 0, STGY7[[#This Row],[PFT]]/STGY7[[#This Row],[INS-TL]]%), STGY7[[#This Row],[PFT]]/STGY7[[#This Row],[INS-TL]]%))</f>
        <v>-100</v>
      </c>
      <c r="FS158" s="20"/>
      <c r="FT158" s="21"/>
      <c r="FZ158" s="22"/>
      <c r="GB158" s="42">
        <f t="shared" si="28"/>
        <v>143</v>
      </c>
      <c r="GC158" s="49"/>
      <c r="GD158" s="18">
        <f>IF(STGY8[[#This Row],[SNO]]=0,0,IF(STGY8[[#This Row],[SNO]]=1,GJ$8,IF(GL$10, IF(GP157&gt;=GM$8,0,IF(GP157=0,GJ$8,GO157)), GO157)))</f>
        <v>0</v>
      </c>
      <c r="GE158" s="18" t="str">
        <f>IF(MAIN_STGY[[#This Row],[RSLT]]="","", MAIN_STGY[[#This Row],[RSLT]])</f>
        <v/>
      </c>
      <c r="GF15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8" s="18">
        <f>IF(STGY8[[#This Row],[SNO]]=0,0,IF(GL$10, IF(GP157&gt;=GM$8, 0, STGY8[[#This Row],[INS]]+GH157), STGY8[[#This Row],[INS]]+GH157))</f>
        <v>100</v>
      </c>
      <c r="GI158" s="18">
        <f>IF(STGY8[[#This Row],[SNO]]=0,0,IF(GL$10, IF(GP157&gt;=GM$8, 0, GI157+STGY8[[#This Row],[RTN]]), GI157+STGY8[[#This Row],[RTN]]))</f>
        <v>0</v>
      </c>
      <c r="GJ158" s="18">
        <f>STGY8[[#This Row],[RTN-TL]]-STGY8[[#This Row],[INS-TL]]</f>
        <v>-100</v>
      </c>
      <c r="GK158" s="18">
        <f>IF(STGY8[[#This Row],[SNO]]=0,0,IF(GL$10, IF(STGY8[[#This Row],[INS]]=0, 0, GN157), GN157))</f>
        <v>0</v>
      </c>
      <c r="GL158" s="18">
        <f>STGY8[[#This Row],[INS]]</f>
        <v>0</v>
      </c>
      <c r="GM158" s="18">
        <f>IF(STGY8[[#This Row],[WrL]]="Loss", (STGY8[[#This Row],[INS]]*(1 + GP$8/100)), IF(STGY8[[#This Row],[WrL]]="Won", (0), 0))</f>
        <v>0</v>
      </c>
      <c r="GN158" s="18">
        <f>IF(STGY8[[#This Row],[WrL]]="Loss", (STGY8[[#This Row],[PAM]]+STGY8[[#This Row],[LOS-TEN]]), IF(STGY8[[#This Row],[WrL]]="Won", (STGY8[[#This Row],[INS]]), 0))</f>
        <v>0</v>
      </c>
      <c r="GO158" s="18">
        <f>STGY8[[#This Row],[PAPT]]/2</f>
        <v>0</v>
      </c>
      <c r="GP158" s="43">
        <f>IF(STGY8[[#This Row],[SNO]]=0,0,IF(GL$10, IF(STGY8[[#This Row],[INS-TL]]=0, 0, STGY8[[#This Row],[PFT]]/STGY8[[#This Row],[INS-TL]]%), STGY8[[#This Row],[PFT]]/STGY8[[#This Row],[INS-TL]]%))</f>
        <v>-100</v>
      </c>
      <c r="GS158" s="20"/>
      <c r="GT158" s="21"/>
      <c r="GZ158" s="22"/>
      <c r="HB158" s="42">
        <f t="shared" si="29"/>
        <v>143</v>
      </c>
      <c r="HC158" s="49"/>
      <c r="HD158" s="18">
        <f>IF(STGY9[[#This Row],[SNO]]=0,0,IF(STGY9[[#This Row],[SNO]]=1,HJ$8,IF(HL$10, IF(HP157&gt;=HM$8,0,IF(HP157=0,HJ$8,HO157)), HO157)))</f>
        <v>0</v>
      </c>
      <c r="HE158" s="18" t="str">
        <f>IF(MAIN_STGY[[#This Row],[RSLT]]="","", MAIN_STGY[[#This Row],[RSLT]])</f>
        <v/>
      </c>
      <c r="HF15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8" s="18">
        <f>IF(STGY9[[#This Row],[SNO]]=0,0,IF(HL$10, IF(HP157&gt;=HM$8, 0, STGY9[[#This Row],[INS]]+HH157), STGY9[[#This Row],[INS]]+HH157))</f>
        <v>100</v>
      </c>
      <c r="HI158" s="18">
        <f>IF(STGY9[[#This Row],[SNO]]=0,0,IF(HL$10, IF(HP157&gt;=HM$8, 0, HI157+STGY9[[#This Row],[RTN]]), HI157+STGY9[[#This Row],[RTN]]))</f>
        <v>0</v>
      </c>
      <c r="HJ158" s="18">
        <f>STGY9[[#This Row],[RTN-TL]]-STGY9[[#This Row],[INS-TL]]</f>
        <v>-100</v>
      </c>
      <c r="HK158" s="18">
        <f>IF(STGY9[[#This Row],[SNO]]=0,0,IF(HL$10, IF(STGY9[[#This Row],[INS]]=0, 0, HN157), HN157))</f>
        <v>0</v>
      </c>
      <c r="HL158" s="18">
        <f>STGY9[[#This Row],[INS]]</f>
        <v>0</v>
      </c>
      <c r="HM158" s="18">
        <f>IF(STGY9[[#This Row],[WrL]]="Loss", (STGY9[[#This Row],[INS]]*(1 + HP$8/100)), IF(STGY9[[#This Row],[WrL]]="Won", (0), 0))</f>
        <v>0</v>
      </c>
      <c r="HN158" s="18">
        <f>IF(STGY9[[#This Row],[WrL]]="Loss", (STGY9[[#This Row],[PAM]]+STGY9[[#This Row],[LOS-TEN]]), IF(STGY9[[#This Row],[WrL]]="Won", (STGY9[[#This Row],[INS]]), 0))</f>
        <v>0</v>
      </c>
      <c r="HO158" s="18">
        <f>STGY9[[#This Row],[PAPT]]/2</f>
        <v>0</v>
      </c>
      <c r="HP158" s="43">
        <f>IF(STGY9[[#This Row],[SNO]]=0,0,IF(HL$10, IF(STGY9[[#This Row],[INS-TL]]=0, 0, STGY9[[#This Row],[PFT]]/STGY9[[#This Row],[INS-TL]]%), STGY9[[#This Row],[PFT]]/STGY9[[#This Row],[INS-TL]]%))</f>
        <v>-100</v>
      </c>
      <c r="HS158" s="20"/>
      <c r="HT158" s="21"/>
      <c r="HZ158" s="22"/>
      <c r="IB158" s="42">
        <f t="shared" si="30"/>
        <v>143</v>
      </c>
      <c r="IC158" s="49"/>
      <c r="ID158" s="18">
        <f>IF(STGY10[[#This Row],[SNO]]=0,0,IF(STGY10[[#This Row],[SNO]]=1,IJ$8,IF(IL$10, IF(IP157&gt;=IM$8,0,IF(IP157=0,IJ$8,IO157)), IO157)))</f>
        <v>0</v>
      </c>
      <c r="IE158" s="18" t="str">
        <f>IF(MAIN_STGY[[#This Row],[RSLT]]="","", MAIN_STGY[[#This Row],[RSLT]])</f>
        <v/>
      </c>
      <c r="IF15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8" s="18">
        <f>IF(STGY10[[#This Row],[SNO]]=0,0,IF(IL$10, IF(IP157&gt;=IM$8, 0, STGY10[[#This Row],[INS]]+IH157), STGY10[[#This Row],[INS]]+IH157))</f>
        <v>100</v>
      </c>
      <c r="II158" s="18">
        <f>IF(STGY10[[#This Row],[SNO]]=0,0,IF(IL$10, IF(IP157&gt;=IM$8, 0, II157+STGY10[[#This Row],[RTN]]), II157+STGY10[[#This Row],[RTN]]))</f>
        <v>0</v>
      </c>
      <c r="IJ158" s="18">
        <f>STGY10[[#This Row],[RTN-TL]]-STGY10[[#This Row],[INS-TL]]</f>
        <v>-100</v>
      </c>
      <c r="IK158" s="18">
        <f>IF(STGY10[[#This Row],[SNO]]=0,0,IF(IL$10, IF(STGY10[[#This Row],[INS]]=0, 0, IN157), IN157))</f>
        <v>0</v>
      </c>
      <c r="IL158" s="18">
        <f>STGY10[[#This Row],[INS]]</f>
        <v>0</v>
      </c>
      <c r="IM158" s="18">
        <f>IF(STGY10[[#This Row],[WrL]]="Loss", (STGY10[[#This Row],[INS]]*(1 + IP$8/100)), IF(STGY10[[#This Row],[WrL]]="Won", (0), 0))</f>
        <v>0</v>
      </c>
      <c r="IN158" s="18">
        <f>IF(STGY10[[#This Row],[WrL]]="Loss", (STGY10[[#This Row],[PAM]]+STGY10[[#This Row],[LOS-TEN]]), IF(STGY10[[#This Row],[WrL]]="Won", (STGY10[[#This Row],[INS]]), 0))</f>
        <v>0</v>
      </c>
      <c r="IO158" s="18">
        <f>STGY10[[#This Row],[PAPT]]/2</f>
        <v>0</v>
      </c>
      <c r="IP158" s="43">
        <f>IF(STGY10[[#This Row],[SNO]]=0,0,IF(IL$10, IF(STGY10[[#This Row],[INS-TL]]=0, 0, STGY10[[#This Row],[PFT]]/STGY10[[#This Row],[INS-TL]]%), STGY10[[#This Row],[PFT]]/STGY10[[#This Row],[INS-TL]]%))</f>
        <v>-100</v>
      </c>
      <c r="IS158" s="20"/>
      <c r="IT158" s="21"/>
      <c r="IZ158" s="22"/>
    </row>
    <row r="159" spans="2:260" ht="15.65" x14ac:dyDescent="0.3">
      <c r="B159" s="89">
        <f t="shared" si="31"/>
        <v>144</v>
      </c>
      <c r="C159" s="49"/>
      <c r="D159" s="18">
        <f>IF(MAIN_STGY[[#This Row],[SNO]]=0,0,IF(MAIN_STGY[[#This Row],[SNO]]=1,J$8,IF(L$10, IF(P158&gt;=M$8,0,IF(P158=0,J$8,O158)), O158)))</f>
        <v>0</v>
      </c>
      <c r="E159" s="12"/>
      <c r="F15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5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59" s="18">
        <f>IF(MAIN_STGY[[#This Row],[SNO]]=0,0,IF(L$10, IF(P158&gt;=M$8, 0, MAIN_STGY[[#This Row],[INS]]+H158), MAIN_STGY[[#This Row],[INS]]+H158))</f>
        <v>100</v>
      </c>
      <c r="I159" s="18">
        <f>IF(MAIN_STGY[[#This Row],[SNO]]=0,0,IF(L$10, IF(P158&gt;=M$8, 0, I158+MAIN_STGY[[#This Row],[RTN]]), I158+MAIN_STGY[[#This Row],[RTN]]))</f>
        <v>0</v>
      </c>
      <c r="J159" s="18">
        <f>MAIN_STGY[[#This Row],[RTN-TL]]-MAIN_STGY[[#This Row],[INS-TL]]</f>
        <v>-100</v>
      </c>
      <c r="K159" s="18">
        <f>IF(MAIN_STGY[[#This Row],[SNO]]=0,0,IF(L$10, IF(MAIN_STGY[[#This Row],[INS]]=0, 0, N158), N158))</f>
        <v>0</v>
      </c>
      <c r="L159" s="18">
        <f>MAIN_STGY[[#This Row],[INS]]</f>
        <v>0</v>
      </c>
      <c r="M159" s="18">
        <f>IF(MAIN_STGY[[#This Row],[WrL]]="Loss", (MAIN_STGY[[#This Row],[INS]]*(1 + P$8/100)), IF(MAIN_STGY[[#This Row],[WrL]]="Won", (0), 0))</f>
        <v>0</v>
      </c>
      <c r="N159" s="18">
        <f>IF(MAIN_STGY[[#This Row],[WrL]]="Loss", (MAIN_STGY[[#This Row],[PAM]]+MAIN_STGY[[#This Row],[LOS-TEN]]), IF(MAIN_STGY[[#This Row],[WrL]]="Won", (MAIN_STGY[[#This Row],[INS]]), 0))</f>
        <v>0</v>
      </c>
      <c r="O159" s="18">
        <f>MAIN_STGY[[#This Row],[PAPT]]/2</f>
        <v>0</v>
      </c>
      <c r="P15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59" s="47" t="str">
        <v>Strategy 03</v>
      </c>
      <c r="S159" s="86">
        <v>0</v>
      </c>
      <c r="T159" s="87">
        <v>100</v>
      </c>
      <c r="U159" s="85"/>
      <c r="V159" s="44"/>
      <c r="W159" s="55"/>
      <c r="X159" s="44"/>
      <c r="Z159" s="22"/>
      <c r="AB159" s="42">
        <f t="shared" si="22"/>
        <v>144</v>
      </c>
      <c r="AC159" s="49"/>
      <c r="AD159" s="18">
        <f>IF(STGY2[[#This Row],[SNO]]=0,0,IF(STGY2[[#This Row],[SNO]]=1,AJ$8,IF(AL$10, IF(AP158&gt;=AM$8,0,IF(AP158=0,AJ$8,AO158)), AO158)))</f>
        <v>0</v>
      </c>
      <c r="AE159" s="18" t="str">
        <f>IF(MAIN_STGY[[#This Row],[RSLT]]="","", MAIN_STGY[[#This Row],[RSLT]])</f>
        <v/>
      </c>
      <c r="AF15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5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59" s="18">
        <f>IF(STGY2[[#This Row],[SNO]]=0,0,IF(AL$10, IF(AP158&gt;=AM$8, 0, STGY2[[#This Row],[INS]]+AH158), STGY2[[#This Row],[INS]]+AH158))</f>
        <v>100</v>
      </c>
      <c r="AI159" s="18">
        <f>IF(STGY2[[#This Row],[SNO]]=0,0,IF(AL$10, IF(AP158&gt;=AM$8, 0, AI158+STGY2[[#This Row],[RTN]]), AI158+STGY2[[#This Row],[RTN]]))</f>
        <v>0</v>
      </c>
      <c r="AJ159" s="18">
        <f>STGY2[[#This Row],[RTN-TL]]-STGY2[[#This Row],[INS-TL]]</f>
        <v>-100</v>
      </c>
      <c r="AK159" s="18">
        <f>IF(STGY2[[#This Row],[SNO]]=0,0,IF(AL$10, IF(STGY2[[#This Row],[INS]]=0, 0, AN158), AN158))</f>
        <v>0</v>
      </c>
      <c r="AL159" s="18">
        <f>STGY2[[#This Row],[INS]]</f>
        <v>0</v>
      </c>
      <c r="AM159" s="18">
        <f>IF(STGY2[[#This Row],[WrL]]="Loss", (STGY2[[#This Row],[INS]]*(1 + AP$8/100)), IF(STGY2[[#This Row],[WrL]]="Won", (0), 0))</f>
        <v>0</v>
      </c>
      <c r="AN159" s="18">
        <f>IF(STGY2[[#This Row],[WrL]]="Loss", (STGY2[[#This Row],[PAM]]+STGY2[[#This Row],[LOS-TEN]]), IF(STGY2[[#This Row],[WrL]]="Won", (STGY2[[#This Row],[INS]]), 0))</f>
        <v>0</v>
      </c>
      <c r="AO159" s="18">
        <f>STGY2[[#This Row],[PAPT]]/2</f>
        <v>0</v>
      </c>
      <c r="AP159" s="43">
        <f>IF(STGY2[[#This Row],[SNO]]=0,0,IF(AL$10, IF(STGY2[[#This Row],[INS-TL]]=0, 0, STGY2[[#This Row],[PFT]]/STGY2[[#This Row],[INS-TL]]%), STGY2[[#This Row],[PFT]]/STGY2[[#This Row],[INS-TL]]%))</f>
        <v>-100</v>
      </c>
      <c r="AS159" s="20"/>
      <c r="AT159" s="21"/>
      <c r="AZ159" s="22"/>
      <c r="BB159" s="42">
        <f t="shared" si="23"/>
        <v>144</v>
      </c>
      <c r="BC159" s="49"/>
      <c r="BD159" s="18">
        <f>IF(STGY3[[#This Row],[SNO]]=0,0,IF(STGY3[[#This Row],[SNO]]=1,BJ$8,IF(BL$10, IF(BP158&gt;=BM$8,0,IF(BP158=0,BJ$8,BO158)), BO158)))</f>
        <v>0</v>
      </c>
      <c r="BE159" s="18" t="str">
        <f>IF(MAIN_STGY[[#This Row],[RSLT]]="","", MAIN_STGY[[#This Row],[RSLT]])</f>
        <v/>
      </c>
      <c r="BF15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5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59" s="18">
        <f>IF(STGY3[[#This Row],[SNO]]=0,0,IF(BL$10, IF(BP158&gt;=BM$8, 0, STGY3[[#This Row],[INS]]+BH158), STGY3[[#This Row],[INS]]+BH158))</f>
        <v>100</v>
      </c>
      <c r="BI159" s="18">
        <f>IF(STGY3[[#This Row],[SNO]]=0,0,IF(BL$10, IF(BP158&gt;=BM$8, 0, BI158+STGY3[[#This Row],[RTN]]), BI158+STGY3[[#This Row],[RTN]]))</f>
        <v>0</v>
      </c>
      <c r="BJ159" s="18">
        <f>STGY3[[#This Row],[RTN-TL]]-STGY3[[#This Row],[INS-TL]]</f>
        <v>-100</v>
      </c>
      <c r="BK159" s="18">
        <f>IF(STGY3[[#This Row],[SNO]]=0,0,IF(BL$10, IF(STGY3[[#This Row],[INS]]=0, 0, BN158), BN158))</f>
        <v>0</v>
      </c>
      <c r="BL159" s="18">
        <f>STGY3[[#This Row],[INS]]</f>
        <v>0</v>
      </c>
      <c r="BM159" s="18">
        <f>IF(STGY3[[#This Row],[WrL]]="Loss", (STGY3[[#This Row],[INS]]*(1 + BP$8/100)), IF(STGY3[[#This Row],[WrL]]="Won", (0), 0))</f>
        <v>0</v>
      </c>
      <c r="BN159" s="18">
        <f>IF(STGY3[[#This Row],[WrL]]="Loss", (STGY3[[#This Row],[PAM]]+STGY3[[#This Row],[LOS-TEN]]), IF(STGY3[[#This Row],[WrL]]="Won", (STGY3[[#This Row],[INS]]), 0))</f>
        <v>0</v>
      </c>
      <c r="BO159" s="18">
        <f>STGY3[[#This Row],[PAPT]]/2</f>
        <v>0</v>
      </c>
      <c r="BP159" s="43">
        <f>IF(STGY3[[#This Row],[SNO]]=0,0,IF(BL$10, IF(STGY3[[#This Row],[INS-TL]]=0, 0, STGY3[[#This Row],[PFT]]/STGY3[[#This Row],[INS-TL]]%), STGY3[[#This Row],[PFT]]/STGY3[[#This Row],[INS-TL]]%))</f>
        <v>-100</v>
      </c>
      <c r="BS159" s="20"/>
      <c r="BT159" s="21"/>
      <c r="BZ159" s="22"/>
      <c r="CB159" s="42">
        <f t="shared" si="24"/>
        <v>144</v>
      </c>
      <c r="CC159" s="49"/>
      <c r="CD159" s="18">
        <f>IF(STGY4[[#This Row],[SNO]]=0,0,IF(STGY4[[#This Row],[SNO]]=1,CJ$8,IF(CL$10, IF(CP158&gt;=CM$8,0,IF(CP158=0,CJ$8,CO158)), CO158)))</f>
        <v>0</v>
      </c>
      <c r="CE159" s="18" t="str">
        <f>IF(MAIN_STGY[[#This Row],[RSLT]]="","", MAIN_STGY[[#This Row],[RSLT]])</f>
        <v/>
      </c>
      <c r="CF15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5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59" s="18">
        <f>IF(STGY4[[#This Row],[SNO]]=0,0,IF(CL$10, IF(CP158&gt;=CM$8, 0, STGY4[[#This Row],[INS]]+CH158), STGY4[[#This Row],[INS]]+CH158))</f>
        <v>100</v>
      </c>
      <c r="CI159" s="18">
        <f>IF(STGY4[[#This Row],[SNO]]=0,0,IF(CL$10, IF(CP158&gt;=CM$8, 0, CI158+STGY4[[#This Row],[RTN]]), CI158+STGY4[[#This Row],[RTN]]))</f>
        <v>0</v>
      </c>
      <c r="CJ159" s="18">
        <f>STGY4[[#This Row],[RTN-TL]]-STGY4[[#This Row],[INS-TL]]</f>
        <v>-100</v>
      </c>
      <c r="CK159" s="18">
        <f>IF(STGY4[[#This Row],[SNO]]=0,0,IF(CL$10, IF(STGY4[[#This Row],[INS]]=0, 0, CN158), CN158))</f>
        <v>0</v>
      </c>
      <c r="CL159" s="18">
        <f>STGY4[[#This Row],[INS]]</f>
        <v>0</v>
      </c>
      <c r="CM159" s="18">
        <f>IF(STGY4[[#This Row],[WrL]]="Loss", (STGY4[[#This Row],[INS]]*(1 + CP$8/100)), IF(STGY4[[#This Row],[WrL]]="Won", (0), 0))</f>
        <v>0</v>
      </c>
      <c r="CN159" s="18">
        <f>IF(STGY4[[#This Row],[WrL]]="Loss", (STGY4[[#This Row],[PAM]]+STGY4[[#This Row],[LOS-TEN]]), IF(STGY4[[#This Row],[WrL]]="Won", (STGY4[[#This Row],[INS]]), 0))</f>
        <v>0</v>
      </c>
      <c r="CO159" s="18">
        <f>STGY4[[#This Row],[PAPT]]/2</f>
        <v>0</v>
      </c>
      <c r="CP159" s="43">
        <f>IF(STGY4[[#This Row],[SNO]]=0,0,IF(CL$10, IF(STGY4[[#This Row],[INS-TL]]=0, 0, STGY4[[#This Row],[PFT]]/STGY4[[#This Row],[INS-TL]]%), STGY4[[#This Row],[PFT]]/STGY4[[#This Row],[INS-TL]]%))</f>
        <v>-100</v>
      </c>
      <c r="CS159" s="20"/>
      <c r="CT159" s="21"/>
      <c r="CZ159" s="22"/>
      <c r="DB159" s="42">
        <f t="shared" si="25"/>
        <v>144</v>
      </c>
      <c r="DC159" s="49"/>
      <c r="DD159" s="18">
        <f>IF(STGY5[[#This Row],[SNO]]=0,0,IF(STGY5[[#This Row],[SNO]]=1,DJ$8,IF(DL$10, IF(DP158&gt;=DM$8,0,IF(DP158=0,DJ$8,DO158)), DO158)))</f>
        <v>0</v>
      </c>
      <c r="DE159" s="18" t="str">
        <f>IF(MAIN_STGY[[#This Row],[RSLT]]="","", MAIN_STGY[[#This Row],[RSLT]])</f>
        <v/>
      </c>
      <c r="DF15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5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59" s="18">
        <f>IF(STGY5[[#This Row],[SNO]]=0,0,IF(DL$10, IF(DP158&gt;=DM$8, 0, STGY5[[#This Row],[INS]]+DH158), STGY5[[#This Row],[INS]]+DH158))</f>
        <v>100</v>
      </c>
      <c r="DI159" s="18">
        <f>IF(STGY5[[#This Row],[SNO]]=0,0,IF(DL$10, IF(DP158&gt;=DM$8, 0, DI158+STGY5[[#This Row],[RTN]]), DI158+STGY5[[#This Row],[RTN]]))</f>
        <v>0</v>
      </c>
      <c r="DJ159" s="18">
        <f>STGY5[[#This Row],[RTN-TL]]-STGY5[[#This Row],[INS-TL]]</f>
        <v>-100</v>
      </c>
      <c r="DK159" s="18">
        <f>IF(STGY5[[#This Row],[SNO]]=0,0,IF(DL$10, IF(STGY5[[#This Row],[INS]]=0, 0, DN158), DN158))</f>
        <v>0</v>
      </c>
      <c r="DL159" s="18">
        <f>STGY5[[#This Row],[INS]]</f>
        <v>0</v>
      </c>
      <c r="DM159" s="18">
        <f>IF(STGY5[[#This Row],[WrL]]="Loss", (STGY5[[#This Row],[INS]]*(1 + DP$8/100)), IF(STGY5[[#This Row],[WrL]]="Won", (0), 0))</f>
        <v>0</v>
      </c>
      <c r="DN159" s="18">
        <f>IF(STGY5[[#This Row],[WrL]]="Loss", (STGY5[[#This Row],[PAM]]+STGY5[[#This Row],[LOS-TEN]]), IF(STGY5[[#This Row],[WrL]]="Won", (STGY5[[#This Row],[INS]]), 0))</f>
        <v>0</v>
      </c>
      <c r="DO159" s="18">
        <f>STGY5[[#This Row],[PAPT]]/2</f>
        <v>0</v>
      </c>
      <c r="DP159" s="43">
        <f>IF(STGY5[[#This Row],[SNO]]=0,0,IF(DL$10, IF(STGY5[[#This Row],[INS-TL]]=0, 0, STGY5[[#This Row],[PFT]]/STGY5[[#This Row],[INS-TL]]%), STGY5[[#This Row],[PFT]]/STGY5[[#This Row],[INS-TL]]%))</f>
        <v>-100</v>
      </c>
      <c r="DS159" s="20"/>
      <c r="DT159" s="21"/>
      <c r="DZ159" s="22"/>
      <c r="EB159" s="42">
        <f t="shared" si="26"/>
        <v>144</v>
      </c>
      <c r="EC159" s="49"/>
      <c r="ED159" s="18">
        <f>IF(STGY6[[#This Row],[SNO]]=0,0,IF(STGY6[[#This Row],[SNO]]=1,EJ$8,IF(EL$10, IF(EP158&gt;=EM$8,0,IF(EP158=0,EJ$8,EO158)), EO158)))</f>
        <v>0</v>
      </c>
      <c r="EE159" s="18" t="str">
        <f>IF(MAIN_STGY[[#This Row],[RSLT]]="","", MAIN_STGY[[#This Row],[RSLT]])</f>
        <v/>
      </c>
      <c r="EF15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5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59" s="18">
        <f>IF(STGY6[[#This Row],[SNO]]=0,0,IF(EL$10, IF(EP158&gt;=EM$8, 0, STGY6[[#This Row],[INS]]+EH158), STGY6[[#This Row],[INS]]+EH158))</f>
        <v>100</v>
      </c>
      <c r="EI159" s="18">
        <f>IF(STGY6[[#This Row],[SNO]]=0,0,IF(EL$10, IF(EP158&gt;=EM$8, 0, EI158+STGY6[[#This Row],[RTN]]), EI158+STGY6[[#This Row],[RTN]]))</f>
        <v>0</v>
      </c>
      <c r="EJ159" s="18">
        <f>STGY6[[#This Row],[RTN-TL]]-STGY6[[#This Row],[INS-TL]]</f>
        <v>-100</v>
      </c>
      <c r="EK159" s="18">
        <f>IF(STGY6[[#This Row],[SNO]]=0,0,IF(EL$10, IF(STGY6[[#This Row],[INS]]=0, 0, EN158), EN158))</f>
        <v>0</v>
      </c>
      <c r="EL159" s="18">
        <f>STGY6[[#This Row],[INS]]</f>
        <v>0</v>
      </c>
      <c r="EM159" s="18">
        <f>IF(STGY6[[#This Row],[WrL]]="Loss", (STGY6[[#This Row],[INS]]*(1 + EP$8/100)), IF(STGY6[[#This Row],[WrL]]="Won", (0), 0))</f>
        <v>0</v>
      </c>
      <c r="EN159" s="18">
        <f>IF(STGY6[[#This Row],[WrL]]="Loss", (STGY6[[#This Row],[PAM]]+STGY6[[#This Row],[LOS-TEN]]), IF(STGY6[[#This Row],[WrL]]="Won", (STGY6[[#This Row],[INS]]), 0))</f>
        <v>0</v>
      </c>
      <c r="EO159" s="18">
        <f>STGY6[[#This Row],[PAPT]]/2</f>
        <v>0</v>
      </c>
      <c r="EP159" s="43">
        <f>IF(STGY6[[#This Row],[SNO]]=0,0,IF(EL$10, IF(STGY6[[#This Row],[INS-TL]]=0, 0, STGY6[[#This Row],[PFT]]/STGY6[[#This Row],[INS-TL]]%), STGY6[[#This Row],[PFT]]/STGY6[[#This Row],[INS-TL]]%))</f>
        <v>-100</v>
      </c>
      <c r="ES159" s="20"/>
      <c r="ET159" s="21"/>
      <c r="EZ159" s="22"/>
      <c r="FB159" s="42">
        <f t="shared" si="27"/>
        <v>144</v>
      </c>
      <c r="FC159" s="49"/>
      <c r="FD159" s="18">
        <f>IF(STGY7[[#This Row],[SNO]]=0,0,IF(STGY7[[#This Row],[SNO]]=1,FJ$8,IF(FL$10, IF(FP158&gt;=FM$8,0,IF(FP158=0,FJ$8,FO158)), FO158)))</f>
        <v>0</v>
      </c>
      <c r="FE159" s="18" t="str">
        <f>IF(MAIN_STGY[[#This Row],[RSLT]]="","", MAIN_STGY[[#This Row],[RSLT]])</f>
        <v/>
      </c>
      <c r="FF15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5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59" s="18">
        <f>IF(STGY7[[#This Row],[SNO]]=0,0,IF(FL$10, IF(FP158&gt;=FM$8, 0, STGY7[[#This Row],[INS]]+FH158), STGY7[[#This Row],[INS]]+FH158))</f>
        <v>100</v>
      </c>
      <c r="FI159" s="18">
        <f>IF(STGY7[[#This Row],[SNO]]=0,0,IF(FL$10, IF(FP158&gt;=FM$8, 0, FI158+STGY7[[#This Row],[RTN]]), FI158+STGY7[[#This Row],[RTN]]))</f>
        <v>0</v>
      </c>
      <c r="FJ159" s="18">
        <f>STGY7[[#This Row],[RTN-TL]]-STGY7[[#This Row],[INS-TL]]</f>
        <v>-100</v>
      </c>
      <c r="FK159" s="18">
        <f>IF(STGY7[[#This Row],[SNO]]=0,0,IF(FL$10, IF(STGY7[[#This Row],[INS]]=0, 0, FN158), FN158))</f>
        <v>0</v>
      </c>
      <c r="FL159" s="18">
        <f>STGY7[[#This Row],[INS]]</f>
        <v>0</v>
      </c>
      <c r="FM159" s="18">
        <f>IF(STGY7[[#This Row],[WrL]]="Loss", (STGY7[[#This Row],[INS]]*(1 + FP$8/100)), IF(STGY7[[#This Row],[WrL]]="Won", (0), 0))</f>
        <v>0</v>
      </c>
      <c r="FN159" s="18">
        <f>IF(STGY7[[#This Row],[WrL]]="Loss", (STGY7[[#This Row],[PAM]]+STGY7[[#This Row],[LOS-TEN]]), IF(STGY7[[#This Row],[WrL]]="Won", (STGY7[[#This Row],[INS]]), 0))</f>
        <v>0</v>
      </c>
      <c r="FO159" s="18">
        <f>STGY7[[#This Row],[PAPT]]/2</f>
        <v>0</v>
      </c>
      <c r="FP159" s="43">
        <f>IF(STGY7[[#This Row],[SNO]]=0,0,IF(FL$10, IF(STGY7[[#This Row],[INS-TL]]=0, 0, STGY7[[#This Row],[PFT]]/STGY7[[#This Row],[INS-TL]]%), STGY7[[#This Row],[PFT]]/STGY7[[#This Row],[INS-TL]]%))</f>
        <v>-100</v>
      </c>
      <c r="FS159" s="20"/>
      <c r="FT159" s="21"/>
      <c r="FZ159" s="22"/>
      <c r="GB159" s="42">
        <f t="shared" si="28"/>
        <v>144</v>
      </c>
      <c r="GC159" s="49"/>
      <c r="GD159" s="18">
        <f>IF(STGY8[[#This Row],[SNO]]=0,0,IF(STGY8[[#This Row],[SNO]]=1,GJ$8,IF(GL$10, IF(GP158&gt;=GM$8,0,IF(GP158=0,GJ$8,GO158)), GO158)))</f>
        <v>0</v>
      </c>
      <c r="GE159" s="18" t="str">
        <f>IF(MAIN_STGY[[#This Row],[RSLT]]="","", MAIN_STGY[[#This Row],[RSLT]])</f>
        <v/>
      </c>
      <c r="GF15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5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59" s="18">
        <f>IF(STGY8[[#This Row],[SNO]]=0,0,IF(GL$10, IF(GP158&gt;=GM$8, 0, STGY8[[#This Row],[INS]]+GH158), STGY8[[#This Row],[INS]]+GH158))</f>
        <v>100</v>
      </c>
      <c r="GI159" s="18">
        <f>IF(STGY8[[#This Row],[SNO]]=0,0,IF(GL$10, IF(GP158&gt;=GM$8, 0, GI158+STGY8[[#This Row],[RTN]]), GI158+STGY8[[#This Row],[RTN]]))</f>
        <v>0</v>
      </c>
      <c r="GJ159" s="18">
        <f>STGY8[[#This Row],[RTN-TL]]-STGY8[[#This Row],[INS-TL]]</f>
        <v>-100</v>
      </c>
      <c r="GK159" s="18">
        <f>IF(STGY8[[#This Row],[SNO]]=0,0,IF(GL$10, IF(STGY8[[#This Row],[INS]]=0, 0, GN158), GN158))</f>
        <v>0</v>
      </c>
      <c r="GL159" s="18">
        <f>STGY8[[#This Row],[INS]]</f>
        <v>0</v>
      </c>
      <c r="GM159" s="18">
        <f>IF(STGY8[[#This Row],[WrL]]="Loss", (STGY8[[#This Row],[INS]]*(1 + GP$8/100)), IF(STGY8[[#This Row],[WrL]]="Won", (0), 0))</f>
        <v>0</v>
      </c>
      <c r="GN159" s="18">
        <f>IF(STGY8[[#This Row],[WrL]]="Loss", (STGY8[[#This Row],[PAM]]+STGY8[[#This Row],[LOS-TEN]]), IF(STGY8[[#This Row],[WrL]]="Won", (STGY8[[#This Row],[INS]]), 0))</f>
        <v>0</v>
      </c>
      <c r="GO159" s="18">
        <f>STGY8[[#This Row],[PAPT]]/2</f>
        <v>0</v>
      </c>
      <c r="GP159" s="43">
        <f>IF(STGY8[[#This Row],[SNO]]=0,0,IF(GL$10, IF(STGY8[[#This Row],[INS-TL]]=0, 0, STGY8[[#This Row],[PFT]]/STGY8[[#This Row],[INS-TL]]%), STGY8[[#This Row],[PFT]]/STGY8[[#This Row],[INS-TL]]%))</f>
        <v>-100</v>
      </c>
      <c r="GS159" s="20"/>
      <c r="GT159" s="21"/>
      <c r="GZ159" s="22"/>
      <c r="HB159" s="42">
        <f t="shared" si="29"/>
        <v>144</v>
      </c>
      <c r="HC159" s="49"/>
      <c r="HD159" s="18">
        <f>IF(STGY9[[#This Row],[SNO]]=0,0,IF(STGY9[[#This Row],[SNO]]=1,HJ$8,IF(HL$10, IF(HP158&gt;=HM$8,0,IF(HP158=0,HJ$8,HO158)), HO158)))</f>
        <v>0</v>
      </c>
      <c r="HE159" s="18" t="str">
        <f>IF(MAIN_STGY[[#This Row],[RSLT]]="","", MAIN_STGY[[#This Row],[RSLT]])</f>
        <v/>
      </c>
      <c r="HF15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5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59" s="18">
        <f>IF(STGY9[[#This Row],[SNO]]=0,0,IF(HL$10, IF(HP158&gt;=HM$8, 0, STGY9[[#This Row],[INS]]+HH158), STGY9[[#This Row],[INS]]+HH158))</f>
        <v>100</v>
      </c>
      <c r="HI159" s="18">
        <f>IF(STGY9[[#This Row],[SNO]]=0,0,IF(HL$10, IF(HP158&gt;=HM$8, 0, HI158+STGY9[[#This Row],[RTN]]), HI158+STGY9[[#This Row],[RTN]]))</f>
        <v>0</v>
      </c>
      <c r="HJ159" s="18">
        <f>STGY9[[#This Row],[RTN-TL]]-STGY9[[#This Row],[INS-TL]]</f>
        <v>-100</v>
      </c>
      <c r="HK159" s="18">
        <f>IF(STGY9[[#This Row],[SNO]]=0,0,IF(HL$10, IF(STGY9[[#This Row],[INS]]=0, 0, HN158), HN158))</f>
        <v>0</v>
      </c>
      <c r="HL159" s="18">
        <f>STGY9[[#This Row],[INS]]</f>
        <v>0</v>
      </c>
      <c r="HM159" s="18">
        <f>IF(STGY9[[#This Row],[WrL]]="Loss", (STGY9[[#This Row],[INS]]*(1 + HP$8/100)), IF(STGY9[[#This Row],[WrL]]="Won", (0), 0))</f>
        <v>0</v>
      </c>
      <c r="HN159" s="18">
        <f>IF(STGY9[[#This Row],[WrL]]="Loss", (STGY9[[#This Row],[PAM]]+STGY9[[#This Row],[LOS-TEN]]), IF(STGY9[[#This Row],[WrL]]="Won", (STGY9[[#This Row],[INS]]), 0))</f>
        <v>0</v>
      </c>
      <c r="HO159" s="18">
        <f>STGY9[[#This Row],[PAPT]]/2</f>
        <v>0</v>
      </c>
      <c r="HP159" s="43">
        <f>IF(STGY9[[#This Row],[SNO]]=0,0,IF(HL$10, IF(STGY9[[#This Row],[INS-TL]]=0, 0, STGY9[[#This Row],[PFT]]/STGY9[[#This Row],[INS-TL]]%), STGY9[[#This Row],[PFT]]/STGY9[[#This Row],[INS-TL]]%))</f>
        <v>-100</v>
      </c>
      <c r="HS159" s="20"/>
      <c r="HT159" s="21"/>
      <c r="HZ159" s="22"/>
      <c r="IB159" s="42">
        <f t="shared" si="30"/>
        <v>144</v>
      </c>
      <c r="IC159" s="49"/>
      <c r="ID159" s="18">
        <f>IF(STGY10[[#This Row],[SNO]]=0,0,IF(STGY10[[#This Row],[SNO]]=1,IJ$8,IF(IL$10, IF(IP158&gt;=IM$8,0,IF(IP158=0,IJ$8,IO158)), IO158)))</f>
        <v>0</v>
      </c>
      <c r="IE159" s="18" t="str">
        <f>IF(MAIN_STGY[[#This Row],[RSLT]]="","", MAIN_STGY[[#This Row],[RSLT]])</f>
        <v/>
      </c>
      <c r="IF15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5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59" s="18">
        <f>IF(STGY10[[#This Row],[SNO]]=0,0,IF(IL$10, IF(IP158&gt;=IM$8, 0, STGY10[[#This Row],[INS]]+IH158), STGY10[[#This Row],[INS]]+IH158))</f>
        <v>100</v>
      </c>
      <c r="II159" s="18">
        <f>IF(STGY10[[#This Row],[SNO]]=0,0,IF(IL$10, IF(IP158&gt;=IM$8, 0, II158+STGY10[[#This Row],[RTN]]), II158+STGY10[[#This Row],[RTN]]))</f>
        <v>0</v>
      </c>
      <c r="IJ159" s="18">
        <f>STGY10[[#This Row],[RTN-TL]]-STGY10[[#This Row],[INS-TL]]</f>
        <v>-100</v>
      </c>
      <c r="IK159" s="18">
        <f>IF(STGY10[[#This Row],[SNO]]=0,0,IF(IL$10, IF(STGY10[[#This Row],[INS]]=0, 0, IN158), IN158))</f>
        <v>0</v>
      </c>
      <c r="IL159" s="18">
        <f>STGY10[[#This Row],[INS]]</f>
        <v>0</v>
      </c>
      <c r="IM159" s="18">
        <f>IF(STGY10[[#This Row],[WrL]]="Loss", (STGY10[[#This Row],[INS]]*(1 + IP$8/100)), IF(STGY10[[#This Row],[WrL]]="Won", (0), 0))</f>
        <v>0</v>
      </c>
      <c r="IN159" s="18">
        <f>IF(STGY10[[#This Row],[WrL]]="Loss", (STGY10[[#This Row],[PAM]]+STGY10[[#This Row],[LOS-TEN]]), IF(STGY10[[#This Row],[WrL]]="Won", (STGY10[[#This Row],[INS]]), 0))</f>
        <v>0</v>
      </c>
      <c r="IO159" s="18">
        <f>STGY10[[#This Row],[PAPT]]/2</f>
        <v>0</v>
      </c>
      <c r="IP159" s="43">
        <f>IF(STGY10[[#This Row],[SNO]]=0,0,IF(IL$10, IF(STGY10[[#This Row],[INS-TL]]=0, 0, STGY10[[#This Row],[PFT]]/STGY10[[#This Row],[INS-TL]]%), STGY10[[#This Row],[PFT]]/STGY10[[#This Row],[INS-TL]]%))</f>
        <v>-100</v>
      </c>
      <c r="IS159" s="20"/>
      <c r="IT159" s="21"/>
      <c r="IZ159" s="22"/>
    </row>
    <row r="160" spans="2:260" ht="15.65" x14ac:dyDescent="0.3">
      <c r="B160" s="89">
        <f t="shared" si="31"/>
        <v>145</v>
      </c>
      <c r="C160" s="49"/>
      <c r="D160" s="18">
        <f>IF(MAIN_STGY[[#This Row],[SNO]]=0,0,IF(MAIN_STGY[[#This Row],[SNO]]=1,J$8,IF(L$10, IF(P159&gt;=M$8,0,IF(P159=0,J$8,O159)), O159)))</f>
        <v>0</v>
      </c>
      <c r="E160" s="12"/>
      <c r="F16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0" s="18">
        <f>IF(MAIN_STGY[[#This Row],[SNO]]=0,0,IF(L$10, IF(P159&gt;=M$8, 0, MAIN_STGY[[#This Row],[INS]]+H159), MAIN_STGY[[#This Row],[INS]]+H159))</f>
        <v>100</v>
      </c>
      <c r="I160" s="18">
        <f>IF(MAIN_STGY[[#This Row],[SNO]]=0,0,IF(L$10, IF(P159&gt;=M$8, 0, I159+MAIN_STGY[[#This Row],[RTN]]), I159+MAIN_STGY[[#This Row],[RTN]]))</f>
        <v>0</v>
      </c>
      <c r="J160" s="18">
        <f>MAIN_STGY[[#This Row],[RTN-TL]]-MAIN_STGY[[#This Row],[INS-TL]]</f>
        <v>-100</v>
      </c>
      <c r="K160" s="18">
        <f>IF(MAIN_STGY[[#This Row],[SNO]]=0,0,IF(L$10, IF(MAIN_STGY[[#This Row],[INS]]=0, 0, N159), N159))</f>
        <v>0</v>
      </c>
      <c r="L160" s="18">
        <f>MAIN_STGY[[#This Row],[INS]]</f>
        <v>0</v>
      </c>
      <c r="M160" s="18">
        <f>IF(MAIN_STGY[[#This Row],[WrL]]="Loss", (MAIN_STGY[[#This Row],[INS]]*(1 + P$8/100)), IF(MAIN_STGY[[#This Row],[WrL]]="Won", (0), 0))</f>
        <v>0</v>
      </c>
      <c r="N160" s="18">
        <f>IF(MAIN_STGY[[#This Row],[WrL]]="Loss", (MAIN_STGY[[#This Row],[PAM]]+MAIN_STGY[[#This Row],[LOS-TEN]]), IF(MAIN_STGY[[#This Row],[WrL]]="Won", (MAIN_STGY[[#This Row],[INS]]), 0))</f>
        <v>0</v>
      </c>
      <c r="O160" s="18">
        <f>MAIN_STGY[[#This Row],[PAPT]]/2</f>
        <v>0</v>
      </c>
      <c r="P16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0" s="47" t="str">
        <v>Strategy 04</v>
      </c>
      <c r="S160" s="86">
        <v>0</v>
      </c>
      <c r="T160" s="87">
        <v>100</v>
      </c>
      <c r="U160" s="85"/>
      <c r="V160" s="44"/>
      <c r="W160" s="55"/>
      <c r="X160" s="44"/>
      <c r="Z160" s="22"/>
      <c r="AB160" s="42">
        <f t="shared" si="22"/>
        <v>145</v>
      </c>
      <c r="AC160" s="49"/>
      <c r="AD160" s="18">
        <f>IF(STGY2[[#This Row],[SNO]]=0,0,IF(STGY2[[#This Row],[SNO]]=1,AJ$8,IF(AL$10, IF(AP159&gt;=AM$8,0,IF(AP159=0,AJ$8,AO159)), AO159)))</f>
        <v>0</v>
      </c>
      <c r="AE160" s="18" t="str">
        <f>IF(MAIN_STGY[[#This Row],[RSLT]]="","", MAIN_STGY[[#This Row],[RSLT]])</f>
        <v/>
      </c>
      <c r="AF16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0" s="18">
        <f>IF(STGY2[[#This Row],[SNO]]=0,0,IF(AL$10, IF(AP159&gt;=AM$8, 0, STGY2[[#This Row],[INS]]+AH159), STGY2[[#This Row],[INS]]+AH159))</f>
        <v>100</v>
      </c>
      <c r="AI160" s="18">
        <f>IF(STGY2[[#This Row],[SNO]]=0,0,IF(AL$10, IF(AP159&gt;=AM$8, 0, AI159+STGY2[[#This Row],[RTN]]), AI159+STGY2[[#This Row],[RTN]]))</f>
        <v>0</v>
      </c>
      <c r="AJ160" s="18">
        <f>STGY2[[#This Row],[RTN-TL]]-STGY2[[#This Row],[INS-TL]]</f>
        <v>-100</v>
      </c>
      <c r="AK160" s="18">
        <f>IF(STGY2[[#This Row],[SNO]]=0,0,IF(AL$10, IF(STGY2[[#This Row],[INS]]=0, 0, AN159), AN159))</f>
        <v>0</v>
      </c>
      <c r="AL160" s="18">
        <f>STGY2[[#This Row],[INS]]</f>
        <v>0</v>
      </c>
      <c r="AM160" s="18">
        <f>IF(STGY2[[#This Row],[WrL]]="Loss", (STGY2[[#This Row],[INS]]*(1 + AP$8/100)), IF(STGY2[[#This Row],[WrL]]="Won", (0), 0))</f>
        <v>0</v>
      </c>
      <c r="AN160" s="18">
        <f>IF(STGY2[[#This Row],[WrL]]="Loss", (STGY2[[#This Row],[PAM]]+STGY2[[#This Row],[LOS-TEN]]), IF(STGY2[[#This Row],[WrL]]="Won", (STGY2[[#This Row],[INS]]), 0))</f>
        <v>0</v>
      </c>
      <c r="AO160" s="18">
        <f>STGY2[[#This Row],[PAPT]]/2</f>
        <v>0</v>
      </c>
      <c r="AP160" s="43">
        <f>IF(STGY2[[#This Row],[SNO]]=0,0,IF(AL$10, IF(STGY2[[#This Row],[INS-TL]]=0, 0, STGY2[[#This Row],[PFT]]/STGY2[[#This Row],[INS-TL]]%), STGY2[[#This Row],[PFT]]/STGY2[[#This Row],[INS-TL]]%))</f>
        <v>-100</v>
      </c>
      <c r="AS160" s="20"/>
      <c r="AT160" s="21"/>
      <c r="AZ160" s="22"/>
      <c r="BB160" s="42">
        <f t="shared" si="23"/>
        <v>145</v>
      </c>
      <c r="BC160" s="49"/>
      <c r="BD160" s="18">
        <f>IF(STGY3[[#This Row],[SNO]]=0,0,IF(STGY3[[#This Row],[SNO]]=1,BJ$8,IF(BL$10, IF(BP159&gt;=BM$8,0,IF(BP159=0,BJ$8,BO159)), BO159)))</f>
        <v>0</v>
      </c>
      <c r="BE160" s="18" t="str">
        <f>IF(MAIN_STGY[[#This Row],[RSLT]]="","", MAIN_STGY[[#This Row],[RSLT]])</f>
        <v/>
      </c>
      <c r="BF16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0" s="18">
        <f>IF(STGY3[[#This Row],[SNO]]=0,0,IF(BL$10, IF(BP159&gt;=BM$8, 0, STGY3[[#This Row],[INS]]+BH159), STGY3[[#This Row],[INS]]+BH159))</f>
        <v>100</v>
      </c>
      <c r="BI160" s="18">
        <f>IF(STGY3[[#This Row],[SNO]]=0,0,IF(BL$10, IF(BP159&gt;=BM$8, 0, BI159+STGY3[[#This Row],[RTN]]), BI159+STGY3[[#This Row],[RTN]]))</f>
        <v>0</v>
      </c>
      <c r="BJ160" s="18">
        <f>STGY3[[#This Row],[RTN-TL]]-STGY3[[#This Row],[INS-TL]]</f>
        <v>-100</v>
      </c>
      <c r="BK160" s="18">
        <f>IF(STGY3[[#This Row],[SNO]]=0,0,IF(BL$10, IF(STGY3[[#This Row],[INS]]=0, 0, BN159), BN159))</f>
        <v>0</v>
      </c>
      <c r="BL160" s="18">
        <f>STGY3[[#This Row],[INS]]</f>
        <v>0</v>
      </c>
      <c r="BM160" s="18">
        <f>IF(STGY3[[#This Row],[WrL]]="Loss", (STGY3[[#This Row],[INS]]*(1 + BP$8/100)), IF(STGY3[[#This Row],[WrL]]="Won", (0), 0))</f>
        <v>0</v>
      </c>
      <c r="BN160" s="18">
        <f>IF(STGY3[[#This Row],[WrL]]="Loss", (STGY3[[#This Row],[PAM]]+STGY3[[#This Row],[LOS-TEN]]), IF(STGY3[[#This Row],[WrL]]="Won", (STGY3[[#This Row],[INS]]), 0))</f>
        <v>0</v>
      </c>
      <c r="BO160" s="18">
        <f>STGY3[[#This Row],[PAPT]]/2</f>
        <v>0</v>
      </c>
      <c r="BP160" s="43">
        <f>IF(STGY3[[#This Row],[SNO]]=0,0,IF(BL$10, IF(STGY3[[#This Row],[INS-TL]]=0, 0, STGY3[[#This Row],[PFT]]/STGY3[[#This Row],[INS-TL]]%), STGY3[[#This Row],[PFT]]/STGY3[[#This Row],[INS-TL]]%))</f>
        <v>-100</v>
      </c>
      <c r="BS160" s="20"/>
      <c r="BT160" s="21"/>
      <c r="BZ160" s="22"/>
      <c r="CB160" s="42">
        <f t="shared" si="24"/>
        <v>145</v>
      </c>
      <c r="CC160" s="49"/>
      <c r="CD160" s="18">
        <f>IF(STGY4[[#This Row],[SNO]]=0,0,IF(STGY4[[#This Row],[SNO]]=1,CJ$8,IF(CL$10, IF(CP159&gt;=CM$8,0,IF(CP159=0,CJ$8,CO159)), CO159)))</f>
        <v>0</v>
      </c>
      <c r="CE160" s="18" t="str">
        <f>IF(MAIN_STGY[[#This Row],[RSLT]]="","", MAIN_STGY[[#This Row],[RSLT]])</f>
        <v/>
      </c>
      <c r="CF16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0" s="18">
        <f>IF(STGY4[[#This Row],[SNO]]=0,0,IF(CL$10, IF(CP159&gt;=CM$8, 0, STGY4[[#This Row],[INS]]+CH159), STGY4[[#This Row],[INS]]+CH159))</f>
        <v>100</v>
      </c>
      <c r="CI160" s="18">
        <f>IF(STGY4[[#This Row],[SNO]]=0,0,IF(CL$10, IF(CP159&gt;=CM$8, 0, CI159+STGY4[[#This Row],[RTN]]), CI159+STGY4[[#This Row],[RTN]]))</f>
        <v>0</v>
      </c>
      <c r="CJ160" s="18">
        <f>STGY4[[#This Row],[RTN-TL]]-STGY4[[#This Row],[INS-TL]]</f>
        <v>-100</v>
      </c>
      <c r="CK160" s="18">
        <f>IF(STGY4[[#This Row],[SNO]]=0,0,IF(CL$10, IF(STGY4[[#This Row],[INS]]=0, 0, CN159), CN159))</f>
        <v>0</v>
      </c>
      <c r="CL160" s="18">
        <f>STGY4[[#This Row],[INS]]</f>
        <v>0</v>
      </c>
      <c r="CM160" s="18">
        <f>IF(STGY4[[#This Row],[WrL]]="Loss", (STGY4[[#This Row],[INS]]*(1 + CP$8/100)), IF(STGY4[[#This Row],[WrL]]="Won", (0), 0))</f>
        <v>0</v>
      </c>
      <c r="CN160" s="18">
        <f>IF(STGY4[[#This Row],[WrL]]="Loss", (STGY4[[#This Row],[PAM]]+STGY4[[#This Row],[LOS-TEN]]), IF(STGY4[[#This Row],[WrL]]="Won", (STGY4[[#This Row],[INS]]), 0))</f>
        <v>0</v>
      </c>
      <c r="CO160" s="18">
        <f>STGY4[[#This Row],[PAPT]]/2</f>
        <v>0</v>
      </c>
      <c r="CP160" s="43">
        <f>IF(STGY4[[#This Row],[SNO]]=0,0,IF(CL$10, IF(STGY4[[#This Row],[INS-TL]]=0, 0, STGY4[[#This Row],[PFT]]/STGY4[[#This Row],[INS-TL]]%), STGY4[[#This Row],[PFT]]/STGY4[[#This Row],[INS-TL]]%))</f>
        <v>-100</v>
      </c>
      <c r="CS160" s="20"/>
      <c r="CT160" s="21"/>
      <c r="CZ160" s="22"/>
      <c r="DB160" s="42">
        <f t="shared" si="25"/>
        <v>145</v>
      </c>
      <c r="DC160" s="49"/>
      <c r="DD160" s="18">
        <f>IF(STGY5[[#This Row],[SNO]]=0,0,IF(STGY5[[#This Row],[SNO]]=1,DJ$8,IF(DL$10, IF(DP159&gt;=DM$8,0,IF(DP159=0,DJ$8,DO159)), DO159)))</f>
        <v>0</v>
      </c>
      <c r="DE160" s="18" t="str">
        <f>IF(MAIN_STGY[[#This Row],[RSLT]]="","", MAIN_STGY[[#This Row],[RSLT]])</f>
        <v/>
      </c>
      <c r="DF16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0" s="18">
        <f>IF(STGY5[[#This Row],[SNO]]=0,0,IF(DL$10, IF(DP159&gt;=DM$8, 0, STGY5[[#This Row],[INS]]+DH159), STGY5[[#This Row],[INS]]+DH159))</f>
        <v>100</v>
      </c>
      <c r="DI160" s="18">
        <f>IF(STGY5[[#This Row],[SNO]]=0,0,IF(DL$10, IF(DP159&gt;=DM$8, 0, DI159+STGY5[[#This Row],[RTN]]), DI159+STGY5[[#This Row],[RTN]]))</f>
        <v>0</v>
      </c>
      <c r="DJ160" s="18">
        <f>STGY5[[#This Row],[RTN-TL]]-STGY5[[#This Row],[INS-TL]]</f>
        <v>-100</v>
      </c>
      <c r="DK160" s="18">
        <f>IF(STGY5[[#This Row],[SNO]]=0,0,IF(DL$10, IF(STGY5[[#This Row],[INS]]=0, 0, DN159), DN159))</f>
        <v>0</v>
      </c>
      <c r="DL160" s="18">
        <f>STGY5[[#This Row],[INS]]</f>
        <v>0</v>
      </c>
      <c r="DM160" s="18">
        <f>IF(STGY5[[#This Row],[WrL]]="Loss", (STGY5[[#This Row],[INS]]*(1 + DP$8/100)), IF(STGY5[[#This Row],[WrL]]="Won", (0), 0))</f>
        <v>0</v>
      </c>
      <c r="DN160" s="18">
        <f>IF(STGY5[[#This Row],[WrL]]="Loss", (STGY5[[#This Row],[PAM]]+STGY5[[#This Row],[LOS-TEN]]), IF(STGY5[[#This Row],[WrL]]="Won", (STGY5[[#This Row],[INS]]), 0))</f>
        <v>0</v>
      </c>
      <c r="DO160" s="18">
        <f>STGY5[[#This Row],[PAPT]]/2</f>
        <v>0</v>
      </c>
      <c r="DP160" s="43">
        <f>IF(STGY5[[#This Row],[SNO]]=0,0,IF(DL$10, IF(STGY5[[#This Row],[INS-TL]]=0, 0, STGY5[[#This Row],[PFT]]/STGY5[[#This Row],[INS-TL]]%), STGY5[[#This Row],[PFT]]/STGY5[[#This Row],[INS-TL]]%))</f>
        <v>-100</v>
      </c>
      <c r="DS160" s="20"/>
      <c r="DT160" s="21"/>
      <c r="DZ160" s="22"/>
      <c r="EB160" s="42">
        <f t="shared" si="26"/>
        <v>145</v>
      </c>
      <c r="EC160" s="49"/>
      <c r="ED160" s="18">
        <f>IF(STGY6[[#This Row],[SNO]]=0,0,IF(STGY6[[#This Row],[SNO]]=1,EJ$8,IF(EL$10, IF(EP159&gt;=EM$8,0,IF(EP159=0,EJ$8,EO159)), EO159)))</f>
        <v>0</v>
      </c>
      <c r="EE160" s="18" t="str">
        <f>IF(MAIN_STGY[[#This Row],[RSLT]]="","", MAIN_STGY[[#This Row],[RSLT]])</f>
        <v/>
      </c>
      <c r="EF16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0" s="18">
        <f>IF(STGY6[[#This Row],[SNO]]=0,0,IF(EL$10, IF(EP159&gt;=EM$8, 0, STGY6[[#This Row],[INS]]+EH159), STGY6[[#This Row],[INS]]+EH159))</f>
        <v>100</v>
      </c>
      <c r="EI160" s="18">
        <f>IF(STGY6[[#This Row],[SNO]]=0,0,IF(EL$10, IF(EP159&gt;=EM$8, 0, EI159+STGY6[[#This Row],[RTN]]), EI159+STGY6[[#This Row],[RTN]]))</f>
        <v>0</v>
      </c>
      <c r="EJ160" s="18">
        <f>STGY6[[#This Row],[RTN-TL]]-STGY6[[#This Row],[INS-TL]]</f>
        <v>-100</v>
      </c>
      <c r="EK160" s="18">
        <f>IF(STGY6[[#This Row],[SNO]]=0,0,IF(EL$10, IF(STGY6[[#This Row],[INS]]=0, 0, EN159), EN159))</f>
        <v>0</v>
      </c>
      <c r="EL160" s="18">
        <f>STGY6[[#This Row],[INS]]</f>
        <v>0</v>
      </c>
      <c r="EM160" s="18">
        <f>IF(STGY6[[#This Row],[WrL]]="Loss", (STGY6[[#This Row],[INS]]*(1 + EP$8/100)), IF(STGY6[[#This Row],[WrL]]="Won", (0), 0))</f>
        <v>0</v>
      </c>
      <c r="EN160" s="18">
        <f>IF(STGY6[[#This Row],[WrL]]="Loss", (STGY6[[#This Row],[PAM]]+STGY6[[#This Row],[LOS-TEN]]), IF(STGY6[[#This Row],[WrL]]="Won", (STGY6[[#This Row],[INS]]), 0))</f>
        <v>0</v>
      </c>
      <c r="EO160" s="18">
        <f>STGY6[[#This Row],[PAPT]]/2</f>
        <v>0</v>
      </c>
      <c r="EP160" s="43">
        <f>IF(STGY6[[#This Row],[SNO]]=0,0,IF(EL$10, IF(STGY6[[#This Row],[INS-TL]]=0, 0, STGY6[[#This Row],[PFT]]/STGY6[[#This Row],[INS-TL]]%), STGY6[[#This Row],[PFT]]/STGY6[[#This Row],[INS-TL]]%))</f>
        <v>-100</v>
      </c>
      <c r="ES160" s="20"/>
      <c r="ET160" s="21"/>
      <c r="EZ160" s="22"/>
      <c r="FB160" s="42">
        <f t="shared" si="27"/>
        <v>145</v>
      </c>
      <c r="FC160" s="49"/>
      <c r="FD160" s="18">
        <f>IF(STGY7[[#This Row],[SNO]]=0,0,IF(STGY7[[#This Row],[SNO]]=1,FJ$8,IF(FL$10, IF(FP159&gt;=FM$8,0,IF(FP159=0,FJ$8,FO159)), FO159)))</f>
        <v>0</v>
      </c>
      <c r="FE160" s="18" t="str">
        <f>IF(MAIN_STGY[[#This Row],[RSLT]]="","", MAIN_STGY[[#This Row],[RSLT]])</f>
        <v/>
      </c>
      <c r="FF16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0" s="18">
        <f>IF(STGY7[[#This Row],[SNO]]=0,0,IF(FL$10, IF(FP159&gt;=FM$8, 0, STGY7[[#This Row],[INS]]+FH159), STGY7[[#This Row],[INS]]+FH159))</f>
        <v>100</v>
      </c>
      <c r="FI160" s="18">
        <f>IF(STGY7[[#This Row],[SNO]]=0,0,IF(FL$10, IF(FP159&gt;=FM$8, 0, FI159+STGY7[[#This Row],[RTN]]), FI159+STGY7[[#This Row],[RTN]]))</f>
        <v>0</v>
      </c>
      <c r="FJ160" s="18">
        <f>STGY7[[#This Row],[RTN-TL]]-STGY7[[#This Row],[INS-TL]]</f>
        <v>-100</v>
      </c>
      <c r="FK160" s="18">
        <f>IF(STGY7[[#This Row],[SNO]]=0,0,IF(FL$10, IF(STGY7[[#This Row],[INS]]=0, 0, FN159), FN159))</f>
        <v>0</v>
      </c>
      <c r="FL160" s="18">
        <f>STGY7[[#This Row],[INS]]</f>
        <v>0</v>
      </c>
      <c r="FM160" s="18">
        <f>IF(STGY7[[#This Row],[WrL]]="Loss", (STGY7[[#This Row],[INS]]*(1 + FP$8/100)), IF(STGY7[[#This Row],[WrL]]="Won", (0), 0))</f>
        <v>0</v>
      </c>
      <c r="FN160" s="18">
        <f>IF(STGY7[[#This Row],[WrL]]="Loss", (STGY7[[#This Row],[PAM]]+STGY7[[#This Row],[LOS-TEN]]), IF(STGY7[[#This Row],[WrL]]="Won", (STGY7[[#This Row],[INS]]), 0))</f>
        <v>0</v>
      </c>
      <c r="FO160" s="18">
        <f>STGY7[[#This Row],[PAPT]]/2</f>
        <v>0</v>
      </c>
      <c r="FP160" s="43">
        <f>IF(STGY7[[#This Row],[SNO]]=0,0,IF(FL$10, IF(STGY7[[#This Row],[INS-TL]]=0, 0, STGY7[[#This Row],[PFT]]/STGY7[[#This Row],[INS-TL]]%), STGY7[[#This Row],[PFT]]/STGY7[[#This Row],[INS-TL]]%))</f>
        <v>-100</v>
      </c>
      <c r="FS160" s="20"/>
      <c r="FT160" s="21"/>
      <c r="FZ160" s="22"/>
      <c r="GB160" s="42">
        <f t="shared" si="28"/>
        <v>145</v>
      </c>
      <c r="GC160" s="49"/>
      <c r="GD160" s="18">
        <f>IF(STGY8[[#This Row],[SNO]]=0,0,IF(STGY8[[#This Row],[SNO]]=1,GJ$8,IF(GL$10, IF(GP159&gt;=GM$8,0,IF(GP159=0,GJ$8,GO159)), GO159)))</f>
        <v>0</v>
      </c>
      <c r="GE160" s="18" t="str">
        <f>IF(MAIN_STGY[[#This Row],[RSLT]]="","", MAIN_STGY[[#This Row],[RSLT]])</f>
        <v/>
      </c>
      <c r="GF16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0" s="18">
        <f>IF(STGY8[[#This Row],[SNO]]=0,0,IF(GL$10, IF(GP159&gt;=GM$8, 0, STGY8[[#This Row],[INS]]+GH159), STGY8[[#This Row],[INS]]+GH159))</f>
        <v>100</v>
      </c>
      <c r="GI160" s="18">
        <f>IF(STGY8[[#This Row],[SNO]]=0,0,IF(GL$10, IF(GP159&gt;=GM$8, 0, GI159+STGY8[[#This Row],[RTN]]), GI159+STGY8[[#This Row],[RTN]]))</f>
        <v>0</v>
      </c>
      <c r="GJ160" s="18">
        <f>STGY8[[#This Row],[RTN-TL]]-STGY8[[#This Row],[INS-TL]]</f>
        <v>-100</v>
      </c>
      <c r="GK160" s="18">
        <f>IF(STGY8[[#This Row],[SNO]]=0,0,IF(GL$10, IF(STGY8[[#This Row],[INS]]=0, 0, GN159), GN159))</f>
        <v>0</v>
      </c>
      <c r="GL160" s="18">
        <f>STGY8[[#This Row],[INS]]</f>
        <v>0</v>
      </c>
      <c r="GM160" s="18">
        <f>IF(STGY8[[#This Row],[WrL]]="Loss", (STGY8[[#This Row],[INS]]*(1 + GP$8/100)), IF(STGY8[[#This Row],[WrL]]="Won", (0), 0))</f>
        <v>0</v>
      </c>
      <c r="GN160" s="18">
        <f>IF(STGY8[[#This Row],[WrL]]="Loss", (STGY8[[#This Row],[PAM]]+STGY8[[#This Row],[LOS-TEN]]), IF(STGY8[[#This Row],[WrL]]="Won", (STGY8[[#This Row],[INS]]), 0))</f>
        <v>0</v>
      </c>
      <c r="GO160" s="18">
        <f>STGY8[[#This Row],[PAPT]]/2</f>
        <v>0</v>
      </c>
      <c r="GP160" s="43">
        <f>IF(STGY8[[#This Row],[SNO]]=0,0,IF(GL$10, IF(STGY8[[#This Row],[INS-TL]]=0, 0, STGY8[[#This Row],[PFT]]/STGY8[[#This Row],[INS-TL]]%), STGY8[[#This Row],[PFT]]/STGY8[[#This Row],[INS-TL]]%))</f>
        <v>-100</v>
      </c>
      <c r="GS160" s="20"/>
      <c r="GT160" s="21"/>
      <c r="GZ160" s="22"/>
      <c r="HB160" s="42">
        <f t="shared" si="29"/>
        <v>145</v>
      </c>
      <c r="HC160" s="49"/>
      <c r="HD160" s="18">
        <f>IF(STGY9[[#This Row],[SNO]]=0,0,IF(STGY9[[#This Row],[SNO]]=1,HJ$8,IF(HL$10, IF(HP159&gt;=HM$8,0,IF(HP159=0,HJ$8,HO159)), HO159)))</f>
        <v>0</v>
      </c>
      <c r="HE160" s="18" t="str">
        <f>IF(MAIN_STGY[[#This Row],[RSLT]]="","", MAIN_STGY[[#This Row],[RSLT]])</f>
        <v/>
      </c>
      <c r="HF16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0" s="18">
        <f>IF(STGY9[[#This Row],[SNO]]=0,0,IF(HL$10, IF(HP159&gt;=HM$8, 0, STGY9[[#This Row],[INS]]+HH159), STGY9[[#This Row],[INS]]+HH159))</f>
        <v>100</v>
      </c>
      <c r="HI160" s="18">
        <f>IF(STGY9[[#This Row],[SNO]]=0,0,IF(HL$10, IF(HP159&gt;=HM$8, 0, HI159+STGY9[[#This Row],[RTN]]), HI159+STGY9[[#This Row],[RTN]]))</f>
        <v>0</v>
      </c>
      <c r="HJ160" s="18">
        <f>STGY9[[#This Row],[RTN-TL]]-STGY9[[#This Row],[INS-TL]]</f>
        <v>-100</v>
      </c>
      <c r="HK160" s="18">
        <f>IF(STGY9[[#This Row],[SNO]]=0,0,IF(HL$10, IF(STGY9[[#This Row],[INS]]=0, 0, HN159), HN159))</f>
        <v>0</v>
      </c>
      <c r="HL160" s="18">
        <f>STGY9[[#This Row],[INS]]</f>
        <v>0</v>
      </c>
      <c r="HM160" s="18">
        <f>IF(STGY9[[#This Row],[WrL]]="Loss", (STGY9[[#This Row],[INS]]*(1 + HP$8/100)), IF(STGY9[[#This Row],[WrL]]="Won", (0), 0))</f>
        <v>0</v>
      </c>
      <c r="HN160" s="18">
        <f>IF(STGY9[[#This Row],[WrL]]="Loss", (STGY9[[#This Row],[PAM]]+STGY9[[#This Row],[LOS-TEN]]), IF(STGY9[[#This Row],[WrL]]="Won", (STGY9[[#This Row],[INS]]), 0))</f>
        <v>0</v>
      </c>
      <c r="HO160" s="18">
        <f>STGY9[[#This Row],[PAPT]]/2</f>
        <v>0</v>
      </c>
      <c r="HP160" s="43">
        <f>IF(STGY9[[#This Row],[SNO]]=0,0,IF(HL$10, IF(STGY9[[#This Row],[INS-TL]]=0, 0, STGY9[[#This Row],[PFT]]/STGY9[[#This Row],[INS-TL]]%), STGY9[[#This Row],[PFT]]/STGY9[[#This Row],[INS-TL]]%))</f>
        <v>-100</v>
      </c>
      <c r="HS160" s="20"/>
      <c r="HT160" s="21"/>
      <c r="HZ160" s="22"/>
      <c r="IB160" s="42">
        <f t="shared" si="30"/>
        <v>145</v>
      </c>
      <c r="IC160" s="49"/>
      <c r="ID160" s="18">
        <f>IF(STGY10[[#This Row],[SNO]]=0,0,IF(STGY10[[#This Row],[SNO]]=1,IJ$8,IF(IL$10, IF(IP159&gt;=IM$8,0,IF(IP159=0,IJ$8,IO159)), IO159)))</f>
        <v>0</v>
      </c>
      <c r="IE160" s="18" t="str">
        <f>IF(MAIN_STGY[[#This Row],[RSLT]]="","", MAIN_STGY[[#This Row],[RSLT]])</f>
        <v/>
      </c>
      <c r="IF16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0" s="18">
        <f>IF(STGY10[[#This Row],[SNO]]=0,0,IF(IL$10, IF(IP159&gt;=IM$8, 0, STGY10[[#This Row],[INS]]+IH159), STGY10[[#This Row],[INS]]+IH159))</f>
        <v>100</v>
      </c>
      <c r="II160" s="18">
        <f>IF(STGY10[[#This Row],[SNO]]=0,0,IF(IL$10, IF(IP159&gt;=IM$8, 0, II159+STGY10[[#This Row],[RTN]]), II159+STGY10[[#This Row],[RTN]]))</f>
        <v>0</v>
      </c>
      <c r="IJ160" s="18">
        <f>STGY10[[#This Row],[RTN-TL]]-STGY10[[#This Row],[INS-TL]]</f>
        <v>-100</v>
      </c>
      <c r="IK160" s="18">
        <f>IF(STGY10[[#This Row],[SNO]]=0,0,IF(IL$10, IF(STGY10[[#This Row],[INS]]=0, 0, IN159), IN159))</f>
        <v>0</v>
      </c>
      <c r="IL160" s="18">
        <f>STGY10[[#This Row],[INS]]</f>
        <v>0</v>
      </c>
      <c r="IM160" s="18">
        <f>IF(STGY10[[#This Row],[WrL]]="Loss", (STGY10[[#This Row],[INS]]*(1 + IP$8/100)), IF(STGY10[[#This Row],[WrL]]="Won", (0), 0))</f>
        <v>0</v>
      </c>
      <c r="IN160" s="18">
        <f>IF(STGY10[[#This Row],[WrL]]="Loss", (STGY10[[#This Row],[PAM]]+STGY10[[#This Row],[LOS-TEN]]), IF(STGY10[[#This Row],[WrL]]="Won", (STGY10[[#This Row],[INS]]), 0))</f>
        <v>0</v>
      </c>
      <c r="IO160" s="18">
        <f>STGY10[[#This Row],[PAPT]]/2</f>
        <v>0</v>
      </c>
      <c r="IP160" s="43">
        <f>IF(STGY10[[#This Row],[SNO]]=0,0,IF(IL$10, IF(STGY10[[#This Row],[INS-TL]]=0, 0, STGY10[[#This Row],[PFT]]/STGY10[[#This Row],[INS-TL]]%), STGY10[[#This Row],[PFT]]/STGY10[[#This Row],[INS-TL]]%))</f>
        <v>-100</v>
      </c>
      <c r="IS160" s="20"/>
      <c r="IT160" s="21"/>
      <c r="IZ160" s="22"/>
    </row>
    <row r="161" spans="2:260" ht="15.65" x14ac:dyDescent="0.3">
      <c r="B161" s="89">
        <f t="shared" si="31"/>
        <v>146</v>
      </c>
      <c r="C161" s="49"/>
      <c r="D161" s="18">
        <f>IF(MAIN_STGY[[#This Row],[SNO]]=0,0,IF(MAIN_STGY[[#This Row],[SNO]]=1,J$8,IF(L$10, IF(P160&gt;=M$8,0,IF(P160=0,J$8,O160)), O160)))</f>
        <v>0</v>
      </c>
      <c r="E161" s="12"/>
      <c r="F16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1" s="18">
        <f>IF(MAIN_STGY[[#This Row],[SNO]]=0,0,IF(L$10, IF(P160&gt;=M$8, 0, MAIN_STGY[[#This Row],[INS]]+H160), MAIN_STGY[[#This Row],[INS]]+H160))</f>
        <v>100</v>
      </c>
      <c r="I161" s="18">
        <f>IF(MAIN_STGY[[#This Row],[SNO]]=0,0,IF(L$10, IF(P160&gt;=M$8, 0, I160+MAIN_STGY[[#This Row],[RTN]]), I160+MAIN_STGY[[#This Row],[RTN]]))</f>
        <v>0</v>
      </c>
      <c r="J161" s="18">
        <f>MAIN_STGY[[#This Row],[RTN-TL]]-MAIN_STGY[[#This Row],[INS-TL]]</f>
        <v>-100</v>
      </c>
      <c r="K161" s="18">
        <f>IF(MAIN_STGY[[#This Row],[SNO]]=0,0,IF(L$10, IF(MAIN_STGY[[#This Row],[INS]]=0, 0, N160), N160))</f>
        <v>0</v>
      </c>
      <c r="L161" s="18">
        <f>MAIN_STGY[[#This Row],[INS]]</f>
        <v>0</v>
      </c>
      <c r="M161" s="18">
        <f>IF(MAIN_STGY[[#This Row],[WrL]]="Loss", (MAIN_STGY[[#This Row],[INS]]*(1 + P$8/100)), IF(MAIN_STGY[[#This Row],[WrL]]="Won", (0), 0))</f>
        <v>0</v>
      </c>
      <c r="N161" s="18">
        <f>IF(MAIN_STGY[[#This Row],[WrL]]="Loss", (MAIN_STGY[[#This Row],[PAM]]+MAIN_STGY[[#This Row],[LOS-TEN]]), IF(MAIN_STGY[[#This Row],[WrL]]="Won", (MAIN_STGY[[#This Row],[INS]]), 0))</f>
        <v>0</v>
      </c>
      <c r="O161" s="18">
        <f>MAIN_STGY[[#This Row],[PAPT]]/2</f>
        <v>0</v>
      </c>
      <c r="P16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1" s="47" t="str">
        <v>Strategy 05</v>
      </c>
      <c r="S161" s="86">
        <v>0</v>
      </c>
      <c r="T161" s="87">
        <v>100</v>
      </c>
      <c r="U161" s="85"/>
      <c r="V161" s="44"/>
      <c r="W161" s="55"/>
      <c r="X161" s="44"/>
      <c r="Z161" s="22"/>
      <c r="AB161" s="42">
        <f t="shared" si="22"/>
        <v>146</v>
      </c>
      <c r="AC161" s="49"/>
      <c r="AD161" s="18">
        <f>IF(STGY2[[#This Row],[SNO]]=0,0,IF(STGY2[[#This Row],[SNO]]=1,AJ$8,IF(AL$10, IF(AP160&gt;=AM$8,0,IF(AP160=0,AJ$8,AO160)), AO160)))</f>
        <v>0</v>
      </c>
      <c r="AE161" s="18" t="str">
        <f>IF(MAIN_STGY[[#This Row],[RSLT]]="","", MAIN_STGY[[#This Row],[RSLT]])</f>
        <v/>
      </c>
      <c r="AF16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1" s="18">
        <f>IF(STGY2[[#This Row],[SNO]]=0,0,IF(AL$10, IF(AP160&gt;=AM$8, 0, STGY2[[#This Row],[INS]]+AH160), STGY2[[#This Row],[INS]]+AH160))</f>
        <v>100</v>
      </c>
      <c r="AI161" s="18">
        <f>IF(STGY2[[#This Row],[SNO]]=0,0,IF(AL$10, IF(AP160&gt;=AM$8, 0, AI160+STGY2[[#This Row],[RTN]]), AI160+STGY2[[#This Row],[RTN]]))</f>
        <v>0</v>
      </c>
      <c r="AJ161" s="18">
        <f>STGY2[[#This Row],[RTN-TL]]-STGY2[[#This Row],[INS-TL]]</f>
        <v>-100</v>
      </c>
      <c r="AK161" s="18">
        <f>IF(STGY2[[#This Row],[SNO]]=0,0,IF(AL$10, IF(STGY2[[#This Row],[INS]]=0, 0, AN160), AN160))</f>
        <v>0</v>
      </c>
      <c r="AL161" s="18">
        <f>STGY2[[#This Row],[INS]]</f>
        <v>0</v>
      </c>
      <c r="AM161" s="18">
        <f>IF(STGY2[[#This Row],[WrL]]="Loss", (STGY2[[#This Row],[INS]]*(1 + AP$8/100)), IF(STGY2[[#This Row],[WrL]]="Won", (0), 0))</f>
        <v>0</v>
      </c>
      <c r="AN161" s="18">
        <f>IF(STGY2[[#This Row],[WrL]]="Loss", (STGY2[[#This Row],[PAM]]+STGY2[[#This Row],[LOS-TEN]]), IF(STGY2[[#This Row],[WrL]]="Won", (STGY2[[#This Row],[INS]]), 0))</f>
        <v>0</v>
      </c>
      <c r="AO161" s="18">
        <f>STGY2[[#This Row],[PAPT]]/2</f>
        <v>0</v>
      </c>
      <c r="AP161" s="43">
        <f>IF(STGY2[[#This Row],[SNO]]=0,0,IF(AL$10, IF(STGY2[[#This Row],[INS-TL]]=0, 0, STGY2[[#This Row],[PFT]]/STGY2[[#This Row],[INS-TL]]%), STGY2[[#This Row],[PFT]]/STGY2[[#This Row],[INS-TL]]%))</f>
        <v>-100</v>
      </c>
      <c r="AS161" s="20"/>
      <c r="AT161" s="21"/>
      <c r="AZ161" s="22"/>
      <c r="BB161" s="42">
        <f t="shared" si="23"/>
        <v>146</v>
      </c>
      <c r="BC161" s="49"/>
      <c r="BD161" s="18">
        <f>IF(STGY3[[#This Row],[SNO]]=0,0,IF(STGY3[[#This Row],[SNO]]=1,BJ$8,IF(BL$10, IF(BP160&gt;=BM$8,0,IF(BP160=0,BJ$8,BO160)), BO160)))</f>
        <v>0</v>
      </c>
      <c r="BE161" s="18" t="str">
        <f>IF(MAIN_STGY[[#This Row],[RSLT]]="","", MAIN_STGY[[#This Row],[RSLT]])</f>
        <v/>
      </c>
      <c r="BF16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1" s="18">
        <f>IF(STGY3[[#This Row],[SNO]]=0,0,IF(BL$10, IF(BP160&gt;=BM$8, 0, STGY3[[#This Row],[INS]]+BH160), STGY3[[#This Row],[INS]]+BH160))</f>
        <v>100</v>
      </c>
      <c r="BI161" s="18">
        <f>IF(STGY3[[#This Row],[SNO]]=0,0,IF(BL$10, IF(BP160&gt;=BM$8, 0, BI160+STGY3[[#This Row],[RTN]]), BI160+STGY3[[#This Row],[RTN]]))</f>
        <v>0</v>
      </c>
      <c r="BJ161" s="18">
        <f>STGY3[[#This Row],[RTN-TL]]-STGY3[[#This Row],[INS-TL]]</f>
        <v>-100</v>
      </c>
      <c r="BK161" s="18">
        <f>IF(STGY3[[#This Row],[SNO]]=0,0,IF(BL$10, IF(STGY3[[#This Row],[INS]]=0, 0, BN160), BN160))</f>
        <v>0</v>
      </c>
      <c r="BL161" s="18">
        <f>STGY3[[#This Row],[INS]]</f>
        <v>0</v>
      </c>
      <c r="BM161" s="18">
        <f>IF(STGY3[[#This Row],[WrL]]="Loss", (STGY3[[#This Row],[INS]]*(1 + BP$8/100)), IF(STGY3[[#This Row],[WrL]]="Won", (0), 0))</f>
        <v>0</v>
      </c>
      <c r="BN161" s="18">
        <f>IF(STGY3[[#This Row],[WrL]]="Loss", (STGY3[[#This Row],[PAM]]+STGY3[[#This Row],[LOS-TEN]]), IF(STGY3[[#This Row],[WrL]]="Won", (STGY3[[#This Row],[INS]]), 0))</f>
        <v>0</v>
      </c>
      <c r="BO161" s="18">
        <f>STGY3[[#This Row],[PAPT]]/2</f>
        <v>0</v>
      </c>
      <c r="BP161" s="43">
        <f>IF(STGY3[[#This Row],[SNO]]=0,0,IF(BL$10, IF(STGY3[[#This Row],[INS-TL]]=0, 0, STGY3[[#This Row],[PFT]]/STGY3[[#This Row],[INS-TL]]%), STGY3[[#This Row],[PFT]]/STGY3[[#This Row],[INS-TL]]%))</f>
        <v>-100</v>
      </c>
      <c r="BS161" s="20"/>
      <c r="BT161" s="21"/>
      <c r="BZ161" s="22"/>
      <c r="CB161" s="42">
        <f t="shared" si="24"/>
        <v>146</v>
      </c>
      <c r="CC161" s="49"/>
      <c r="CD161" s="18">
        <f>IF(STGY4[[#This Row],[SNO]]=0,0,IF(STGY4[[#This Row],[SNO]]=1,CJ$8,IF(CL$10, IF(CP160&gt;=CM$8,0,IF(CP160=0,CJ$8,CO160)), CO160)))</f>
        <v>0</v>
      </c>
      <c r="CE161" s="18" t="str">
        <f>IF(MAIN_STGY[[#This Row],[RSLT]]="","", MAIN_STGY[[#This Row],[RSLT]])</f>
        <v/>
      </c>
      <c r="CF16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1" s="18">
        <f>IF(STGY4[[#This Row],[SNO]]=0,0,IF(CL$10, IF(CP160&gt;=CM$8, 0, STGY4[[#This Row],[INS]]+CH160), STGY4[[#This Row],[INS]]+CH160))</f>
        <v>100</v>
      </c>
      <c r="CI161" s="18">
        <f>IF(STGY4[[#This Row],[SNO]]=0,0,IF(CL$10, IF(CP160&gt;=CM$8, 0, CI160+STGY4[[#This Row],[RTN]]), CI160+STGY4[[#This Row],[RTN]]))</f>
        <v>0</v>
      </c>
      <c r="CJ161" s="18">
        <f>STGY4[[#This Row],[RTN-TL]]-STGY4[[#This Row],[INS-TL]]</f>
        <v>-100</v>
      </c>
      <c r="CK161" s="18">
        <f>IF(STGY4[[#This Row],[SNO]]=0,0,IF(CL$10, IF(STGY4[[#This Row],[INS]]=0, 0, CN160), CN160))</f>
        <v>0</v>
      </c>
      <c r="CL161" s="18">
        <f>STGY4[[#This Row],[INS]]</f>
        <v>0</v>
      </c>
      <c r="CM161" s="18">
        <f>IF(STGY4[[#This Row],[WrL]]="Loss", (STGY4[[#This Row],[INS]]*(1 + CP$8/100)), IF(STGY4[[#This Row],[WrL]]="Won", (0), 0))</f>
        <v>0</v>
      </c>
      <c r="CN161" s="18">
        <f>IF(STGY4[[#This Row],[WrL]]="Loss", (STGY4[[#This Row],[PAM]]+STGY4[[#This Row],[LOS-TEN]]), IF(STGY4[[#This Row],[WrL]]="Won", (STGY4[[#This Row],[INS]]), 0))</f>
        <v>0</v>
      </c>
      <c r="CO161" s="18">
        <f>STGY4[[#This Row],[PAPT]]/2</f>
        <v>0</v>
      </c>
      <c r="CP161" s="43">
        <f>IF(STGY4[[#This Row],[SNO]]=0,0,IF(CL$10, IF(STGY4[[#This Row],[INS-TL]]=0, 0, STGY4[[#This Row],[PFT]]/STGY4[[#This Row],[INS-TL]]%), STGY4[[#This Row],[PFT]]/STGY4[[#This Row],[INS-TL]]%))</f>
        <v>-100</v>
      </c>
      <c r="CS161" s="20"/>
      <c r="CT161" s="21"/>
      <c r="CZ161" s="22"/>
      <c r="DB161" s="42">
        <f t="shared" si="25"/>
        <v>146</v>
      </c>
      <c r="DC161" s="49"/>
      <c r="DD161" s="18">
        <f>IF(STGY5[[#This Row],[SNO]]=0,0,IF(STGY5[[#This Row],[SNO]]=1,DJ$8,IF(DL$10, IF(DP160&gt;=DM$8,0,IF(DP160=0,DJ$8,DO160)), DO160)))</f>
        <v>0</v>
      </c>
      <c r="DE161" s="18" t="str">
        <f>IF(MAIN_STGY[[#This Row],[RSLT]]="","", MAIN_STGY[[#This Row],[RSLT]])</f>
        <v/>
      </c>
      <c r="DF16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1" s="18">
        <f>IF(STGY5[[#This Row],[SNO]]=0,0,IF(DL$10, IF(DP160&gt;=DM$8, 0, STGY5[[#This Row],[INS]]+DH160), STGY5[[#This Row],[INS]]+DH160))</f>
        <v>100</v>
      </c>
      <c r="DI161" s="18">
        <f>IF(STGY5[[#This Row],[SNO]]=0,0,IF(DL$10, IF(DP160&gt;=DM$8, 0, DI160+STGY5[[#This Row],[RTN]]), DI160+STGY5[[#This Row],[RTN]]))</f>
        <v>0</v>
      </c>
      <c r="DJ161" s="18">
        <f>STGY5[[#This Row],[RTN-TL]]-STGY5[[#This Row],[INS-TL]]</f>
        <v>-100</v>
      </c>
      <c r="DK161" s="18">
        <f>IF(STGY5[[#This Row],[SNO]]=0,0,IF(DL$10, IF(STGY5[[#This Row],[INS]]=0, 0, DN160), DN160))</f>
        <v>0</v>
      </c>
      <c r="DL161" s="18">
        <f>STGY5[[#This Row],[INS]]</f>
        <v>0</v>
      </c>
      <c r="DM161" s="18">
        <f>IF(STGY5[[#This Row],[WrL]]="Loss", (STGY5[[#This Row],[INS]]*(1 + DP$8/100)), IF(STGY5[[#This Row],[WrL]]="Won", (0), 0))</f>
        <v>0</v>
      </c>
      <c r="DN161" s="18">
        <f>IF(STGY5[[#This Row],[WrL]]="Loss", (STGY5[[#This Row],[PAM]]+STGY5[[#This Row],[LOS-TEN]]), IF(STGY5[[#This Row],[WrL]]="Won", (STGY5[[#This Row],[INS]]), 0))</f>
        <v>0</v>
      </c>
      <c r="DO161" s="18">
        <f>STGY5[[#This Row],[PAPT]]/2</f>
        <v>0</v>
      </c>
      <c r="DP161" s="43">
        <f>IF(STGY5[[#This Row],[SNO]]=0,0,IF(DL$10, IF(STGY5[[#This Row],[INS-TL]]=0, 0, STGY5[[#This Row],[PFT]]/STGY5[[#This Row],[INS-TL]]%), STGY5[[#This Row],[PFT]]/STGY5[[#This Row],[INS-TL]]%))</f>
        <v>-100</v>
      </c>
      <c r="DS161" s="20"/>
      <c r="DT161" s="21"/>
      <c r="DZ161" s="22"/>
      <c r="EB161" s="42">
        <f t="shared" si="26"/>
        <v>146</v>
      </c>
      <c r="EC161" s="49"/>
      <c r="ED161" s="18">
        <f>IF(STGY6[[#This Row],[SNO]]=0,0,IF(STGY6[[#This Row],[SNO]]=1,EJ$8,IF(EL$10, IF(EP160&gt;=EM$8,0,IF(EP160=0,EJ$8,EO160)), EO160)))</f>
        <v>0</v>
      </c>
      <c r="EE161" s="18" t="str">
        <f>IF(MAIN_STGY[[#This Row],[RSLT]]="","", MAIN_STGY[[#This Row],[RSLT]])</f>
        <v/>
      </c>
      <c r="EF16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1" s="18">
        <f>IF(STGY6[[#This Row],[SNO]]=0,0,IF(EL$10, IF(EP160&gt;=EM$8, 0, STGY6[[#This Row],[INS]]+EH160), STGY6[[#This Row],[INS]]+EH160))</f>
        <v>100</v>
      </c>
      <c r="EI161" s="18">
        <f>IF(STGY6[[#This Row],[SNO]]=0,0,IF(EL$10, IF(EP160&gt;=EM$8, 0, EI160+STGY6[[#This Row],[RTN]]), EI160+STGY6[[#This Row],[RTN]]))</f>
        <v>0</v>
      </c>
      <c r="EJ161" s="18">
        <f>STGY6[[#This Row],[RTN-TL]]-STGY6[[#This Row],[INS-TL]]</f>
        <v>-100</v>
      </c>
      <c r="EK161" s="18">
        <f>IF(STGY6[[#This Row],[SNO]]=0,0,IF(EL$10, IF(STGY6[[#This Row],[INS]]=0, 0, EN160), EN160))</f>
        <v>0</v>
      </c>
      <c r="EL161" s="18">
        <f>STGY6[[#This Row],[INS]]</f>
        <v>0</v>
      </c>
      <c r="EM161" s="18">
        <f>IF(STGY6[[#This Row],[WrL]]="Loss", (STGY6[[#This Row],[INS]]*(1 + EP$8/100)), IF(STGY6[[#This Row],[WrL]]="Won", (0), 0))</f>
        <v>0</v>
      </c>
      <c r="EN161" s="18">
        <f>IF(STGY6[[#This Row],[WrL]]="Loss", (STGY6[[#This Row],[PAM]]+STGY6[[#This Row],[LOS-TEN]]), IF(STGY6[[#This Row],[WrL]]="Won", (STGY6[[#This Row],[INS]]), 0))</f>
        <v>0</v>
      </c>
      <c r="EO161" s="18">
        <f>STGY6[[#This Row],[PAPT]]/2</f>
        <v>0</v>
      </c>
      <c r="EP161" s="43">
        <f>IF(STGY6[[#This Row],[SNO]]=0,0,IF(EL$10, IF(STGY6[[#This Row],[INS-TL]]=0, 0, STGY6[[#This Row],[PFT]]/STGY6[[#This Row],[INS-TL]]%), STGY6[[#This Row],[PFT]]/STGY6[[#This Row],[INS-TL]]%))</f>
        <v>-100</v>
      </c>
      <c r="ES161" s="20"/>
      <c r="ET161" s="21"/>
      <c r="EZ161" s="22"/>
      <c r="FB161" s="42">
        <f t="shared" si="27"/>
        <v>146</v>
      </c>
      <c r="FC161" s="49"/>
      <c r="FD161" s="18">
        <f>IF(STGY7[[#This Row],[SNO]]=0,0,IF(STGY7[[#This Row],[SNO]]=1,FJ$8,IF(FL$10, IF(FP160&gt;=FM$8,0,IF(FP160=0,FJ$8,FO160)), FO160)))</f>
        <v>0</v>
      </c>
      <c r="FE161" s="18" t="str">
        <f>IF(MAIN_STGY[[#This Row],[RSLT]]="","", MAIN_STGY[[#This Row],[RSLT]])</f>
        <v/>
      </c>
      <c r="FF16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1" s="18">
        <f>IF(STGY7[[#This Row],[SNO]]=0,0,IF(FL$10, IF(FP160&gt;=FM$8, 0, STGY7[[#This Row],[INS]]+FH160), STGY7[[#This Row],[INS]]+FH160))</f>
        <v>100</v>
      </c>
      <c r="FI161" s="18">
        <f>IF(STGY7[[#This Row],[SNO]]=0,0,IF(FL$10, IF(FP160&gt;=FM$8, 0, FI160+STGY7[[#This Row],[RTN]]), FI160+STGY7[[#This Row],[RTN]]))</f>
        <v>0</v>
      </c>
      <c r="FJ161" s="18">
        <f>STGY7[[#This Row],[RTN-TL]]-STGY7[[#This Row],[INS-TL]]</f>
        <v>-100</v>
      </c>
      <c r="FK161" s="18">
        <f>IF(STGY7[[#This Row],[SNO]]=0,0,IF(FL$10, IF(STGY7[[#This Row],[INS]]=0, 0, FN160), FN160))</f>
        <v>0</v>
      </c>
      <c r="FL161" s="18">
        <f>STGY7[[#This Row],[INS]]</f>
        <v>0</v>
      </c>
      <c r="FM161" s="18">
        <f>IF(STGY7[[#This Row],[WrL]]="Loss", (STGY7[[#This Row],[INS]]*(1 + FP$8/100)), IF(STGY7[[#This Row],[WrL]]="Won", (0), 0))</f>
        <v>0</v>
      </c>
      <c r="FN161" s="18">
        <f>IF(STGY7[[#This Row],[WrL]]="Loss", (STGY7[[#This Row],[PAM]]+STGY7[[#This Row],[LOS-TEN]]), IF(STGY7[[#This Row],[WrL]]="Won", (STGY7[[#This Row],[INS]]), 0))</f>
        <v>0</v>
      </c>
      <c r="FO161" s="18">
        <f>STGY7[[#This Row],[PAPT]]/2</f>
        <v>0</v>
      </c>
      <c r="FP161" s="43">
        <f>IF(STGY7[[#This Row],[SNO]]=0,0,IF(FL$10, IF(STGY7[[#This Row],[INS-TL]]=0, 0, STGY7[[#This Row],[PFT]]/STGY7[[#This Row],[INS-TL]]%), STGY7[[#This Row],[PFT]]/STGY7[[#This Row],[INS-TL]]%))</f>
        <v>-100</v>
      </c>
      <c r="FS161" s="20"/>
      <c r="FT161" s="21"/>
      <c r="FZ161" s="22"/>
      <c r="GB161" s="42">
        <f t="shared" si="28"/>
        <v>146</v>
      </c>
      <c r="GC161" s="49"/>
      <c r="GD161" s="18">
        <f>IF(STGY8[[#This Row],[SNO]]=0,0,IF(STGY8[[#This Row],[SNO]]=1,GJ$8,IF(GL$10, IF(GP160&gt;=GM$8,0,IF(GP160=0,GJ$8,GO160)), GO160)))</f>
        <v>0</v>
      </c>
      <c r="GE161" s="18" t="str">
        <f>IF(MAIN_STGY[[#This Row],[RSLT]]="","", MAIN_STGY[[#This Row],[RSLT]])</f>
        <v/>
      </c>
      <c r="GF16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1" s="18">
        <f>IF(STGY8[[#This Row],[SNO]]=0,0,IF(GL$10, IF(GP160&gt;=GM$8, 0, STGY8[[#This Row],[INS]]+GH160), STGY8[[#This Row],[INS]]+GH160))</f>
        <v>100</v>
      </c>
      <c r="GI161" s="18">
        <f>IF(STGY8[[#This Row],[SNO]]=0,0,IF(GL$10, IF(GP160&gt;=GM$8, 0, GI160+STGY8[[#This Row],[RTN]]), GI160+STGY8[[#This Row],[RTN]]))</f>
        <v>0</v>
      </c>
      <c r="GJ161" s="18">
        <f>STGY8[[#This Row],[RTN-TL]]-STGY8[[#This Row],[INS-TL]]</f>
        <v>-100</v>
      </c>
      <c r="GK161" s="18">
        <f>IF(STGY8[[#This Row],[SNO]]=0,0,IF(GL$10, IF(STGY8[[#This Row],[INS]]=0, 0, GN160), GN160))</f>
        <v>0</v>
      </c>
      <c r="GL161" s="18">
        <f>STGY8[[#This Row],[INS]]</f>
        <v>0</v>
      </c>
      <c r="GM161" s="18">
        <f>IF(STGY8[[#This Row],[WrL]]="Loss", (STGY8[[#This Row],[INS]]*(1 + GP$8/100)), IF(STGY8[[#This Row],[WrL]]="Won", (0), 0))</f>
        <v>0</v>
      </c>
      <c r="GN161" s="18">
        <f>IF(STGY8[[#This Row],[WrL]]="Loss", (STGY8[[#This Row],[PAM]]+STGY8[[#This Row],[LOS-TEN]]), IF(STGY8[[#This Row],[WrL]]="Won", (STGY8[[#This Row],[INS]]), 0))</f>
        <v>0</v>
      </c>
      <c r="GO161" s="18">
        <f>STGY8[[#This Row],[PAPT]]/2</f>
        <v>0</v>
      </c>
      <c r="GP161" s="43">
        <f>IF(STGY8[[#This Row],[SNO]]=0,0,IF(GL$10, IF(STGY8[[#This Row],[INS-TL]]=0, 0, STGY8[[#This Row],[PFT]]/STGY8[[#This Row],[INS-TL]]%), STGY8[[#This Row],[PFT]]/STGY8[[#This Row],[INS-TL]]%))</f>
        <v>-100</v>
      </c>
      <c r="GS161" s="20"/>
      <c r="GT161" s="21"/>
      <c r="GZ161" s="22"/>
      <c r="HB161" s="42">
        <f t="shared" si="29"/>
        <v>146</v>
      </c>
      <c r="HC161" s="49"/>
      <c r="HD161" s="18">
        <f>IF(STGY9[[#This Row],[SNO]]=0,0,IF(STGY9[[#This Row],[SNO]]=1,HJ$8,IF(HL$10, IF(HP160&gt;=HM$8,0,IF(HP160=0,HJ$8,HO160)), HO160)))</f>
        <v>0</v>
      </c>
      <c r="HE161" s="18" t="str">
        <f>IF(MAIN_STGY[[#This Row],[RSLT]]="","", MAIN_STGY[[#This Row],[RSLT]])</f>
        <v/>
      </c>
      <c r="HF16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1" s="18">
        <f>IF(STGY9[[#This Row],[SNO]]=0,0,IF(HL$10, IF(HP160&gt;=HM$8, 0, STGY9[[#This Row],[INS]]+HH160), STGY9[[#This Row],[INS]]+HH160))</f>
        <v>100</v>
      </c>
      <c r="HI161" s="18">
        <f>IF(STGY9[[#This Row],[SNO]]=0,0,IF(HL$10, IF(HP160&gt;=HM$8, 0, HI160+STGY9[[#This Row],[RTN]]), HI160+STGY9[[#This Row],[RTN]]))</f>
        <v>0</v>
      </c>
      <c r="HJ161" s="18">
        <f>STGY9[[#This Row],[RTN-TL]]-STGY9[[#This Row],[INS-TL]]</f>
        <v>-100</v>
      </c>
      <c r="HK161" s="18">
        <f>IF(STGY9[[#This Row],[SNO]]=0,0,IF(HL$10, IF(STGY9[[#This Row],[INS]]=0, 0, HN160), HN160))</f>
        <v>0</v>
      </c>
      <c r="HL161" s="18">
        <f>STGY9[[#This Row],[INS]]</f>
        <v>0</v>
      </c>
      <c r="HM161" s="18">
        <f>IF(STGY9[[#This Row],[WrL]]="Loss", (STGY9[[#This Row],[INS]]*(1 + HP$8/100)), IF(STGY9[[#This Row],[WrL]]="Won", (0), 0))</f>
        <v>0</v>
      </c>
      <c r="HN161" s="18">
        <f>IF(STGY9[[#This Row],[WrL]]="Loss", (STGY9[[#This Row],[PAM]]+STGY9[[#This Row],[LOS-TEN]]), IF(STGY9[[#This Row],[WrL]]="Won", (STGY9[[#This Row],[INS]]), 0))</f>
        <v>0</v>
      </c>
      <c r="HO161" s="18">
        <f>STGY9[[#This Row],[PAPT]]/2</f>
        <v>0</v>
      </c>
      <c r="HP161" s="43">
        <f>IF(STGY9[[#This Row],[SNO]]=0,0,IF(HL$10, IF(STGY9[[#This Row],[INS-TL]]=0, 0, STGY9[[#This Row],[PFT]]/STGY9[[#This Row],[INS-TL]]%), STGY9[[#This Row],[PFT]]/STGY9[[#This Row],[INS-TL]]%))</f>
        <v>-100</v>
      </c>
      <c r="HS161" s="20"/>
      <c r="HT161" s="21"/>
      <c r="HZ161" s="22"/>
      <c r="IB161" s="42">
        <f t="shared" si="30"/>
        <v>146</v>
      </c>
      <c r="IC161" s="49"/>
      <c r="ID161" s="18">
        <f>IF(STGY10[[#This Row],[SNO]]=0,0,IF(STGY10[[#This Row],[SNO]]=1,IJ$8,IF(IL$10, IF(IP160&gt;=IM$8,0,IF(IP160=0,IJ$8,IO160)), IO160)))</f>
        <v>0</v>
      </c>
      <c r="IE161" s="18" t="str">
        <f>IF(MAIN_STGY[[#This Row],[RSLT]]="","", MAIN_STGY[[#This Row],[RSLT]])</f>
        <v/>
      </c>
      <c r="IF16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1" s="18">
        <f>IF(STGY10[[#This Row],[SNO]]=0,0,IF(IL$10, IF(IP160&gt;=IM$8, 0, STGY10[[#This Row],[INS]]+IH160), STGY10[[#This Row],[INS]]+IH160))</f>
        <v>100</v>
      </c>
      <c r="II161" s="18">
        <f>IF(STGY10[[#This Row],[SNO]]=0,0,IF(IL$10, IF(IP160&gt;=IM$8, 0, II160+STGY10[[#This Row],[RTN]]), II160+STGY10[[#This Row],[RTN]]))</f>
        <v>0</v>
      </c>
      <c r="IJ161" s="18">
        <f>STGY10[[#This Row],[RTN-TL]]-STGY10[[#This Row],[INS-TL]]</f>
        <v>-100</v>
      </c>
      <c r="IK161" s="18">
        <f>IF(STGY10[[#This Row],[SNO]]=0,0,IF(IL$10, IF(STGY10[[#This Row],[INS]]=0, 0, IN160), IN160))</f>
        <v>0</v>
      </c>
      <c r="IL161" s="18">
        <f>STGY10[[#This Row],[INS]]</f>
        <v>0</v>
      </c>
      <c r="IM161" s="18">
        <f>IF(STGY10[[#This Row],[WrL]]="Loss", (STGY10[[#This Row],[INS]]*(1 + IP$8/100)), IF(STGY10[[#This Row],[WrL]]="Won", (0), 0))</f>
        <v>0</v>
      </c>
      <c r="IN161" s="18">
        <f>IF(STGY10[[#This Row],[WrL]]="Loss", (STGY10[[#This Row],[PAM]]+STGY10[[#This Row],[LOS-TEN]]), IF(STGY10[[#This Row],[WrL]]="Won", (STGY10[[#This Row],[INS]]), 0))</f>
        <v>0</v>
      </c>
      <c r="IO161" s="18">
        <f>STGY10[[#This Row],[PAPT]]/2</f>
        <v>0</v>
      </c>
      <c r="IP161" s="43">
        <f>IF(STGY10[[#This Row],[SNO]]=0,0,IF(IL$10, IF(STGY10[[#This Row],[INS-TL]]=0, 0, STGY10[[#This Row],[PFT]]/STGY10[[#This Row],[INS-TL]]%), STGY10[[#This Row],[PFT]]/STGY10[[#This Row],[INS-TL]]%))</f>
        <v>-100</v>
      </c>
      <c r="IS161" s="20"/>
      <c r="IT161" s="21"/>
      <c r="IZ161" s="22"/>
    </row>
    <row r="162" spans="2:260" ht="15.65" x14ac:dyDescent="0.3">
      <c r="B162" s="89">
        <f t="shared" si="31"/>
        <v>147</v>
      </c>
      <c r="C162" s="49"/>
      <c r="D162" s="18">
        <f>IF(MAIN_STGY[[#This Row],[SNO]]=0,0,IF(MAIN_STGY[[#This Row],[SNO]]=1,J$8,IF(L$10, IF(P161&gt;=M$8,0,IF(P161=0,J$8,O161)), O161)))</f>
        <v>0</v>
      </c>
      <c r="E162" s="12"/>
      <c r="F16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2" s="18">
        <f>IF(MAIN_STGY[[#This Row],[SNO]]=0,0,IF(L$10, IF(P161&gt;=M$8, 0, MAIN_STGY[[#This Row],[INS]]+H161), MAIN_STGY[[#This Row],[INS]]+H161))</f>
        <v>100</v>
      </c>
      <c r="I162" s="18">
        <f>IF(MAIN_STGY[[#This Row],[SNO]]=0,0,IF(L$10, IF(P161&gt;=M$8, 0, I161+MAIN_STGY[[#This Row],[RTN]]), I161+MAIN_STGY[[#This Row],[RTN]]))</f>
        <v>0</v>
      </c>
      <c r="J162" s="18">
        <f>MAIN_STGY[[#This Row],[RTN-TL]]-MAIN_STGY[[#This Row],[INS-TL]]</f>
        <v>-100</v>
      </c>
      <c r="K162" s="18">
        <f>IF(MAIN_STGY[[#This Row],[SNO]]=0,0,IF(L$10, IF(MAIN_STGY[[#This Row],[INS]]=0, 0, N161), N161))</f>
        <v>0</v>
      </c>
      <c r="L162" s="18">
        <f>MAIN_STGY[[#This Row],[INS]]</f>
        <v>0</v>
      </c>
      <c r="M162" s="18">
        <f>IF(MAIN_STGY[[#This Row],[WrL]]="Loss", (MAIN_STGY[[#This Row],[INS]]*(1 + P$8/100)), IF(MAIN_STGY[[#This Row],[WrL]]="Won", (0), 0))</f>
        <v>0</v>
      </c>
      <c r="N162" s="18">
        <f>IF(MAIN_STGY[[#This Row],[WrL]]="Loss", (MAIN_STGY[[#This Row],[PAM]]+MAIN_STGY[[#This Row],[LOS-TEN]]), IF(MAIN_STGY[[#This Row],[WrL]]="Won", (MAIN_STGY[[#This Row],[INS]]), 0))</f>
        <v>0</v>
      </c>
      <c r="O162" s="18">
        <f>MAIN_STGY[[#This Row],[PAPT]]/2</f>
        <v>0</v>
      </c>
      <c r="P16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2" s="91" t="str">
        <v>Strategy 06</v>
      </c>
      <c r="S162" s="92">
        <v>0</v>
      </c>
      <c r="T162" s="93">
        <v>100</v>
      </c>
      <c r="U162" s="85"/>
      <c r="V162" s="44"/>
      <c r="W162" s="55"/>
      <c r="X162" s="44"/>
      <c r="Z162" s="22"/>
      <c r="AB162" s="42">
        <f t="shared" si="22"/>
        <v>147</v>
      </c>
      <c r="AC162" s="49"/>
      <c r="AD162" s="18">
        <f>IF(STGY2[[#This Row],[SNO]]=0,0,IF(STGY2[[#This Row],[SNO]]=1,AJ$8,IF(AL$10, IF(AP161&gt;=AM$8,0,IF(AP161=0,AJ$8,AO161)), AO161)))</f>
        <v>0</v>
      </c>
      <c r="AE162" s="18" t="str">
        <f>IF(MAIN_STGY[[#This Row],[RSLT]]="","", MAIN_STGY[[#This Row],[RSLT]])</f>
        <v/>
      </c>
      <c r="AF16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2" s="18">
        <f>IF(STGY2[[#This Row],[SNO]]=0,0,IF(AL$10, IF(AP161&gt;=AM$8, 0, STGY2[[#This Row],[INS]]+AH161), STGY2[[#This Row],[INS]]+AH161))</f>
        <v>100</v>
      </c>
      <c r="AI162" s="18">
        <f>IF(STGY2[[#This Row],[SNO]]=0,0,IF(AL$10, IF(AP161&gt;=AM$8, 0, AI161+STGY2[[#This Row],[RTN]]), AI161+STGY2[[#This Row],[RTN]]))</f>
        <v>0</v>
      </c>
      <c r="AJ162" s="18">
        <f>STGY2[[#This Row],[RTN-TL]]-STGY2[[#This Row],[INS-TL]]</f>
        <v>-100</v>
      </c>
      <c r="AK162" s="18">
        <f>IF(STGY2[[#This Row],[SNO]]=0,0,IF(AL$10, IF(STGY2[[#This Row],[INS]]=0, 0, AN161), AN161))</f>
        <v>0</v>
      </c>
      <c r="AL162" s="18">
        <f>STGY2[[#This Row],[INS]]</f>
        <v>0</v>
      </c>
      <c r="AM162" s="18">
        <f>IF(STGY2[[#This Row],[WrL]]="Loss", (STGY2[[#This Row],[INS]]*(1 + AP$8/100)), IF(STGY2[[#This Row],[WrL]]="Won", (0), 0))</f>
        <v>0</v>
      </c>
      <c r="AN162" s="18">
        <f>IF(STGY2[[#This Row],[WrL]]="Loss", (STGY2[[#This Row],[PAM]]+STGY2[[#This Row],[LOS-TEN]]), IF(STGY2[[#This Row],[WrL]]="Won", (STGY2[[#This Row],[INS]]), 0))</f>
        <v>0</v>
      </c>
      <c r="AO162" s="18">
        <f>STGY2[[#This Row],[PAPT]]/2</f>
        <v>0</v>
      </c>
      <c r="AP162" s="43">
        <f>IF(STGY2[[#This Row],[SNO]]=0,0,IF(AL$10, IF(STGY2[[#This Row],[INS-TL]]=0, 0, STGY2[[#This Row],[PFT]]/STGY2[[#This Row],[INS-TL]]%), STGY2[[#This Row],[PFT]]/STGY2[[#This Row],[INS-TL]]%))</f>
        <v>-100</v>
      </c>
      <c r="AS162" s="20"/>
      <c r="AT162" s="21"/>
      <c r="AZ162" s="22"/>
      <c r="BB162" s="42">
        <f t="shared" si="23"/>
        <v>147</v>
      </c>
      <c r="BC162" s="49"/>
      <c r="BD162" s="18">
        <f>IF(STGY3[[#This Row],[SNO]]=0,0,IF(STGY3[[#This Row],[SNO]]=1,BJ$8,IF(BL$10, IF(BP161&gt;=BM$8,0,IF(BP161=0,BJ$8,BO161)), BO161)))</f>
        <v>0</v>
      </c>
      <c r="BE162" s="18" t="str">
        <f>IF(MAIN_STGY[[#This Row],[RSLT]]="","", MAIN_STGY[[#This Row],[RSLT]])</f>
        <v/>
      </c>
      <c r="BF16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2" s="18">
        <f>IF(STGY3[[#This Row],[SNO]]=0,0,IF(BL$10, IF(BP161&gt;=BM$8, 0, STGY3[[#This Row],[INS]]+BH161), STGY3[[#This Row],[INS]]+BH161))</f>
        <v>100</v>
      </c>
      <c r="BI162" s="18">
        <f>IF(STGY3[[#This Row],[SNO]]=0,0,IF(BL$10, IF(BP161&gt;=BM$8, 0, BI161+STGY3[[#This Row],[RTN]]), BI161+STGY3[[#This Row],[RTN]]))</f>
        <v>0</v>
      </c>
      <c r="BJ162" s="18">
        <f>STGY3[[#This Row],[RTN-TL]]-STGY3[[#This Row],[INS-TL]]</f>
        <v>-100</v>
      </c>
      <c r="BK162" s="18">
        <f>IF(STGY3[[#This Row],[SNO]]=0,0,IF(BL$10, IF(STGY3[[#This Row],[INS]]=0, 0, BN161), BN161))</f>
        <v>0</v>
      </c>
      <c r="BL162" s="18">
        <f>STGY3[[#This Row],[INS]]</f>
        <v>0</v>
      </c>
      <c r="BM162" s="18">
        <f>IF(STGY3[[#This Row],[WrL]]="Loss", (STGY3[[#This Row],[INS]]*(1 + BP$8/100)), IF(STGY3[[#This Row],[WrL]]="Won", (0), 0))</f>
        <v>0</v>
      </c>
      <c r="BN162" s="18">
        <f>IF(STGY3[[#This Row],[WrL]]="Loss", (STGY3[[#This Row],[PAM]]+STGY3[[#This Row],[LOS-TEN]]), IF(STGY3[[#This Row],[WrL]]="Won", (STGY3[[#This Row],[INS]]), 0))</f>
        <v>0</v>
      </c>
      <c r="BO162" s="18">
        <f>STGY3[[#This Row],[PAPT]]/2</f>
        <v>0</v>
      </c>
      <c r="BP162" s="43">
        <f>IF(STGY3[[#This Row],[SNO]]=0,0,IF(BL$10, IF(STGY3[[#This Row],[INS-TL]]=0, 0, STGY3[[#This Row],[PFT]]/STGY3[[#This Row],[INS-TL]]%), STGY3[[#This Row],[PFT]]/STGY3[[#This Row],[INS-TL]]%))</f>
        <v>-100</v>
      </c>
      <c r="BS162" s="20"/>
      <c r="BT162" s="21"/>
      <c r="BZ162" s="22"/>
      <c r="CB162" s="42">
        <f t="shared" si="24"/>
        <v>147</v>
      </c>
      <c r="CC162" s="49"/>
      <c r="CD162" s="18">
        <f>IF(STGY4[[#This Row],[SNO]]=0,0,IF(STGY4[[#This Row],[SNO]]=1,CJ$8,IF(CL$10, IF(CP161&gt;=CM$8,0,IF(CP161=0,CJ$8,CO161)), CO161)))</f>
        <v>0</v>
      </c>
      <c r="CE162" s="18" t="str">
        <f>IF(MAIN_STGY[[#This Row],[RSLT]]="","", MAIN_STGY[[#This Row],[RSLT]])</f>
        <v/>
      </c>
      <c r="CF16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2" s="18">
        <f>IF(STGY4[[#This Row],[SNO]]=0,0,IF(CL$10, IF(CP161&gt;=CM$8, 0, STGY4[[#This Row],[INS]]+CH161), STGY4[[#This Row],[INS]]+CH161))</f>
        <v>100</v>
      </c>
      <c r="CI162" s="18">
        <f>IF(STGY4[[#This Row],[SNO]]=0,0,IF(CL$10, IF(CP161&gt;=CM$8, 0, CI161+STGY4[[#This Row],[RTN]]), CI161+STGY4[[#This Row],[RTN]]))</f>
        <v>0</v>
      </c>
      <c r="CJ162" s="18">
        <f>STGY4[[#This Row],[RTN-TL]]-STGY4[[#This Row],[INS-TL]]</f>
        <v>-100</v>
      </c>
      <c r="CK162" s="18">
        <f>IF(STGY4[[#This Row],[SNO]]=0,0,IF(CL$10, IF(STGY4[[#This Row],[INS]]=0, 0, CN161), CN161))</f>
        <v>0</v>
      </c>
      <c r="CL162" s="18">
        <f>STGY4[[#This Row],[INS]]</f>
        <v>0</v>
      </c>
      <c r="CM162" s="18">
        <f>IF(STGY4[[#This Row],[WrL]]="Loss", (STGY4[[#This Row],[INS]]*(1 + CP$8/100)), IF(STGY4[[#This Row],[WrL]]="Won", (0), 0))</f>
        <v>0</v>
      </c>
      <c r="CN162" s="18">
        <f>IF(STGY4[[#This Row],[WrL]]="Loss", (STGY4[[#This Row],[PAM]]+STGY4[[#This Row],[LOS-TEN]]), IF(STGY4[[#This Row],[WrL]]="Won", (STGY4[[#This Row],[INS]]), 0))</f>
        <v>0</v>
      </c>
      <c r="CO162" s="18">
        <f>STGY4[[#This Row],[PAPT]]/2</f>
        <v>0</v>
      </c>
      <c r="CP162" s="43">
        <f>IF(STGY4[[#This Row],[SNO]]=0,0,IF(CL$10, IF(STGY4[[#This Row],[INS-TL]]=0, 0, STGY4[[#This Row],[PFT]]/STGY4[[#This Row],[INS-TL]]%), STGY4[[#This Row],[PFT]]/STGY4[[#This Row],[INS-TL]]%))</f>
        <v>-100</v>
      </c>
      <c r="CS162" s="20"/>
      <c r="CT162" s="21"/>
      <c r="CZ162" s="22"/>
      <c r="DB162" s="42">
        <f t="shared" si="25"/>
        <v>147</v>
      </c>
      <c r="DC162" s="49"/>
      <c r="DD162" s="18">
        <f>IF(STGY5[[#This Row],[SNO]]=0,0,IF(STGY5[[#This Row],[SNO]]=1,DJ$8,IF(DL$10, IF(DP161&gt;=DM$8,0,IF(DP161=0,DJ$8,DO161)), DO161)))</f>
        <v>0</v>
      </c>
      <c r="DE162" s="18" t="str">
        <f>IF(MAIN_STGY[[#This Row],[RSLT]]="","", MAIN_STGY[[#This Row],[RSLT]])</f>
        <v/>
      </c>
      <c r="DF16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2" s="18">
        <f>IF(STGY5[[#This Row],[SNO]]=0,0,IF(DL$10, IF(DP161&gt;=DM$8, 0, STGY5[[#This Row],[INS]]+DH161), STGY5[[#This Row],[INS]]+DH161))</f>
        <v>100</v>
      </c>
      <c r="DI162" s="18">
        <f>IF(STGY5[[#This Row],[SNO]]=0,0,IF(DL$10, IF(DP161&gt;=DM$8, 0, DI161+STGY5[[#This Row],[RTN]]), DI161+STGY5[[#This Row],[RTN]]))</f>
        <v>0</v>
      </c>
      <c r="DJ162" s="18">
        <f>STGY5[[#This Row],[RTN-TL]]-STGY5[[#This Row],[INS-TL]]</f>
        <v>-100</v>
      </c>
      <c r="DK162" s="18">
        <f>IF(STGY5[[#This Row],[SNO]]=0,0,IF(DL$10, IF(STGY5[[#This Row],[INS]]=0, 0, DN161), DN161))</f>
        <v>0</v>
      </c>
      <c r="DL162" s="18">
        <f>STGY5[[#This Row],[INS]]</f>
        <v>0</v>
      </c>
      <c r="DM162" s="18">
        <f>IF(STGY5[[#This Row],[WrL]]="Loss", (STGY5[[#This Row],[INS]]*(1 + DP$8/100)), IF(STGY5[[#This Row],[WrL]]="Won", (0), 0))</f>
        <v>0</v>
      </c>
      <c r="DN162" s="18">
        <f>IF(STGY5[[#This Row],[WrL]]="Loss", (STGY5[[#This Row],[PAM]]+STGY5[[#This Row],[LOS-TEN]]), IF(STGY5[[#This Row],[WrL]]="Won", (STGY5[[#This Row],[INS]]), 0))</f>
        <v>0</v>
      </c>
      <c r="DO162" s="18">
        <f>STGY5[[#This Row],[PAPT]]/2</f>
        <v>0</v>
      </c>
      <c r="DP162" s="43">
        <f>IF(STGY5[[#This Row],[SNO]]=0,0,IF(DL$10, IF(STGY5[[#This Row],[INS-TL]]=0, 0, STGY5[[#This Row],[PFT]]/STGY5[[#This Row],[INS-TL]]%), STGY5[[#This Row],[PFT]]/STGY5[[#This Row],[INS-TL]]%))</f>
        <v>-100</v>
      </c>
      <c r="DS162" s="20"/>
      <c r="DT162" s="21"/>
      <c r="DZ162" s="22"/>
      <c r="EB162" s="42">
        <f t="shared" si="26"/>
        <v>147</v>
      </c>
      <c r="EC162" s="49"/>
      <c r="ED162" s="18">
        <f>IF(STGY6[[#This Row],[SNO]]=0,0,IF(STGY6[[#This Row],[SNO]]=1,EJ$8,IF(EL$10, IF(EP161&gt;=EM$8,0,IF(EP161=0,EJ$8,EO161)), EO161)))</f>
        <v>0</v>
      </c>
      <c r="EE162" s="18" t="str">
        <f>IF(MAIN_STGY[[#This Row],[RSLT]]="","", MAIN_STGY[[#This Row],[RSLT]])</f>
        <v/>
      </c>
      <c r="EF16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2" s="18">
        <f>IF(STGY6[[#This Row],[SNO]]=0,0,IF(EL$10, IF(EP161&gt;=EM$8, 0, STGY6[[#This Row],[INS]]+EH161), STGY6[[#This Row],[INS]]+EH161))</f>
        <v>100</v>
      </c>
      <c r="EI162" s="18">
        <f>IF(STGY6[[#This Row],[SNO]]=0,0,IF(EL$10, IF(EP161&gt;=EM$8, 0, EI161+STGY6[[#This Row],[RTN]]), EI161+STGY6[[#This Row],[RTN]]))</f>
        <v>0</v>
      </c>
      <c r="EJ162" s="18">
        <f>STGY6[[#This Row],[RTN-TL]]-STGY6[[#This Row],[INS-TL]]</f>
        <v>-100</v>
      </c>
      <c r="EK162" s="18">
        <f>IF(STGY6[[#This Row],[SNO]]=0,0,IF(EL$10, IF(STGY6[[#This Row],[INS]]=0, 0, EN161), EN161))</f>
        <v>0</v>
      </c>
      <c r="EL162" s="18">
        <f>STGY6[[#This Row],[INS]]</f>
        <v>0</v>
      </c>
      <c r="EM162" s="18">
        <f>IF(STGY6[[#This Row],[WrL]]="Loss", (STGY6[[#This Row],[INS]]*(1 + EP$8/100)), IF(STGY6[[#This Row],[WrL]]="Won", (0), 0))</f>
        <v>0</v>
      </c>
      <c r="EN162" s="18">
        <f>IF(STGY6[[#This Row],[WrL]]="Loss", (STGY6[[#This Row],[PAM]]+STGY6[[#This Row],[LOS-TEN]]), IF(STGY6[[#This Row],[WrL]]="Won", (STGY6[[#This Row],[INS]]), 0))</f>
        <v>0</v>
      </c>
      <c r="EO162" s="18">
        <f>STGY6[[#This Row],[PAPT]]/2</f>
        <v>0</v>
      </c>
      <c r="EP162" s="43">
        <f>IF(STGY6[[#This Row],[SNO]]=0,0,IF(EL$10, IF(STGY6[[#This Row],[INS-TL]]=0, 0, STGY6[[#This Row],[PFT]]/STGY6[[#This Row],[INS-TL]]%), STGY6[[#This Row],[PFT]]/STGY6[[#This Row],[INS-TL]]%))</f>
        <v>-100</v>
      </c>
      <c r="ES162" s="20"/>
      <c r="ET162" s="21"/>
      <c r="EZ162" s="22"/>
      <c r="FB162" s="42">
        <f t="shared" si="27"/>
        <v>147</v>
      </c>
      <c r="FC162" s="49"/>
      <c r="FD162" s="18">
        <f>IF(STGY7[[#This Row],[SNO]]=0,0,IF(STGY7[[#This Row],[SNO]]=1,FJ$8,IF(FL$10, IF(FP161&gt;=FM$8,0,IF(FP161=0,FJ$8,FO161)), FO161)))</f>
        <v>0</v>
      </c>
      <c r="FE162" s="18" t="str">
        <f>IF(MAIN_STGY[[#This Row],[RSLT]]="","", MAIN_STGY[[#This Row],[RSLT]])</f>
        <v/>
      </c>
      <c r="FF16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2" s="18">
        <f>IF(STGY7[[#This Row],[SNO]]=0,0,IF(FL$10, IF(FP161&gt;=FM$8, 0, STGY7[[#This Row],[INS]]+FH161), STGY7[[#This Row],[INS]]+FH161))</f>
        <v>100</v>
      </c>
      <c r="FI162" s="18">
        <f>IF(STGY7[[#This Row],[SNO]]=0,0,IF(FL$10, IF(FP161&gt;=FM$8, 0, FI161+STGY7[[#This Row],[RTN]]), FI161+STGY7[[#This Row],[RTN]]))</f>
        <v>0</v>
      </c>
      <c r="FJ162" s="18">
        <f>STGY7[[#This Row],[RTN-TL]]-STGY7[[#This Row],[INS-TL]]</f>
        <v>-100</v>
      </c>
      <c r="FK162" s="18">
        <f>IF(STGY7[[#This Row],[SNO]]=0,0,IF(FL$10, IF(STGY7[[#This Row],[INS]]=0, 0, FN161), FN161))</f>
        <v>0</v>
      </c>
      <c r="FL162" s="18">
        <f>STGY7[[#This Row],[INS]]</f>
        <v>0</v>
      </c>
      <c r="FM162" s="18">
        <f>IF(STGY7[[#This Row],[WrL]]="Loss", (STGY7[[#This Row],[INS]]*(1 + FP$8/100)), IF(STGY7[[#This Row],[WrL]]="Won", (0), 0))</f>
        <v>0</v>
      </c>
      <c r="FN162" s="18">
        <f>IF(STGY7[[#This Row],[WrL]]="Loss", (STGY7[[#This Row],[PAM]]+STGY7[[#This Row],[LOS-TEN]]), IF(STGY7[[#This Row],[WrL]]="Won", (STGY7[[#This Row],[INS]]), 0))</f>
        <v>0</v>
      </c>
      <c r="FO162" s="18">
        <f>STGY7[[#This Row],[PAPT]]/2</f>
        <v>0</v>
      </c>
      <c r="FP162" s="43">
        <f>IF(STGY7[[#This Row],[SNO]]=0,0,IF(FL$10, IF(STGY7[[#This Row],[INS-TL]]=0, 0, STGY7[[#This Row],[PFT]]/STGY7[[#This Row],[INS-TL]]%), STGY7[[#This Row],[PFT]]/STGY7[[#This Row],[INS-TL]]%))</f>
        <v>-100</v>
      </c>
      <c r="FS162" s="20"/>
      <c r="FT162" s="21"/>
      <c r="FZ162" s="22"/>
      <c r="GB162" s="42">
        <f t="shared" si="28"/>
        <v>147</v>
      </c>
      <c r="GC162" s="49"/>
      <c r="GD162" s="18">
        <f>IF(STGY8[[#This Row],[SNO]]=0,0,IF(STGY8[[#This Row],[SNO]]=1,GJ$8,IF(GL$10, IF(GP161&gt;=GM$8,0,IF(GP161=0,GJ$8,GO161)), GO161)))</f>
        <v>0</v>
      </c>
      <c r="GE162" s="18" t="str">
        <f>IF(MAIN_STGY[[#This Row],[RSLT]]="","", MAIN_STGY[[#This Row],[RSLT]])</f>
        <v/>
      </c>
      <c r="GF16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2" s="18">
        <f>IF(STGY8[[#This Row],[SNO]]=0,0,IF(GL$10, IF(GP161&gt;=GM$8, 0, STGY8[[#This Row],[INS]]+GH161), STGY8[[#This Row],[INS]]+GH161))</f>
        <v>100</v>
      </c>
      <c r="GI162" s="18">
        <f>IF(STGY8[[#This Row],[SNO]]=0,0,IF(GL$10, IF(GP161&gt;=GM$8, 0, GI161+STGY8[[#This Row],[RTN]]), GI161+STGY8[[#This Row],[RTN]]))</f>
        <v>0</v>
      </c>
      <c r="GJ162" s="18">
        <f>STGY8[[#This Row],[RTN-TL]]-STGY8[[#This Row],[INS-TL]]</f>
        <v>-100</v>
      </c>
      <c r="GK162" s="18">
        <f>IF(STGY8[[#This Row],[SNO]]=0,0,IF(GL$10, IF(STGY8[[#This Row],[INS]]=0, 0, GN161), GN161))</f>
        <v>0</v>
      </c>
      <c r="GL162" s="18">
        <f>STGY8[[#This Row],[INS]]</f>
        <v>0</v>
      </c>
      <c r="GM162" s="18">
        <f>IF(STGY8[[#This Row],[WrL]]="Loss", (STGY8[[#This Row],[INS]]*(1 + GP$8/100)), IF(STGY8[[#This Row],[WrL]]="Won", (0), 0))</f>
        <v>0</v>
      </c>
      <c r="GN162" s="18">
        <f>IF(STGY8[[#This Row],[WrL]]="Loss", (STGY8[[#This Row],[PAM]]+STGY8[[#This Row],[LOS-TEN]]), IF(STGY8[[#This Row],[WrL]]="Won", (STGY8[[#This Row],[INS]]), 0))</f>
        <v>0</v>
      </c>
      <c r="GO162" s="18">
        <f>STGY8[[#This Row],[PAPT]]/2</f>
        <v>0</v>
      </c>
      <c r="GP162" s="43">
        <f>IF(STGY8[[#This Row],[SNO]]=0,0,IF(GL$10, IF(STGY8[[#This Row],[INS-TL]]=0, 0, STGY8[[#This Row],[PFT]]/STGY8[[#This Row],[INS-TL]]%), STGY8[[#This Row],[PFT]]/STGY8[[#This Row],[INS-TL]]%))</f>
        <v>-100</v>
      </c>
      <c r="GS162" s="20"/>
      <c r="GT162" s="21"/>
      <c r="GZ162" s="22"/>
      <c r="HB162" s="42">
        <f t="shared" si="29"/>
        <v>147</v>
      </c>
      <c r="HC162" s="49"/>
      <c r="HD162" s="18">
        <f>IF(STGY9[[#This Row],[SNO]]=0,0,IF(STGY9[[#This Row],[SNO]]=1,HJ$8,IF(HL$10, IF(HP161&gt;=HM$8,0,IF(HP161=0,HJ$8,HO161)), HO161)))</f>
        <v>0</v>
      </c>
      <c r="HE162" s="18" t="str">
        <f>IF(MAIN_STGY[[#This Row],[RSLT]]="","", MAIN_STGY[[#This Row],[RSLT]])</f>
        <v/>
      </c>
      <c r="HF16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2" s="18">
        <f>IF(STGY9[[#This Row],[SNO]]=0,0,IF(HL$10, IF(HP161&gt;=HM$8, 0, STGY9[[#This Row],[INS]]+HH161), STGY9[[#This Row],[INS]]+HH161))</f>
        <v>100</v>
      </c>
      <c r="HI162" s="18">
        <f>IF(STGY9[[#This Row],[SNO]]=0,0,IF(HL$10, IF(HP161&gt;=HM$8, 0, HI161+STGY9[[#This Row],[RTN]]), HI161+STGY9[[#This Row],[RTN]]))</f>
        <v>0</v>
      </c>
      <c r="HJ162" s="18">
        <f>STGY9[[#This Row],[RTN-TL]]-STGY9[[#This Row],[INS-TL]]</f>
        <v>-100</v>
      </c>
      <c r="HK162" s="18">
        <f>IF(STGY9[[#This Row],[SNO]]=0,0,IF(HL$10, IF(STGY9[[#This Row],[INS]]=0, 0, HN161), HN161))</f>
        <v>0</v>
      </c>
      <c r="HL162" s="18">
        <f>STGY9[[#This Row],[INS]]</f>
        <v>0</v>
      </c>
      <c r="HM162" s="18">
        <f>IF(STGY9[[#This Row],[WrL]]="Loss", (STGY9[[#This Row],[INS]]*(1 + HP$8/100)), IF(STGY9[[#This Row],[WrL]]="Won", (0), 0))</f>
        <v>0</v>
      </c>
      <c r="HN162" s="18">
        <f>IF(STGY9[[#This Row],[WrL]]="Loss", (STGY9[[#This Row],[PAM]]+STGY9[[#This Row],[LOS-TEN]]), IF(STGY9[[#This Row],[WrL]]="Won", (STGY9[[#This Row],[INS]]), 0))</f>
        <v>0</v>
      </c>
      <c r="HO162" s="18">
        <f>STGY9[[#This Row],[PAPT]]/2</f>
        <v>0</v>
      </c>
      <c r="HP162" s="43">
        <f>IF(STGY9[[#This Row],[SNO]]=0,0,IF(HL$10, IF(STGY9[[#This Row],[INS-TL]]=0, 0, STGY9[[#This Row],[PFT]]/STGY9[[#This Row],[INS-TL]]%), STGY9[[#This Row],[PFT]]/STGY9[[#This Row],[INS-TL]]%))</f>
        <v>-100</v>
      </c>
      <c r="HS162" s="20"/>
      <c r="HT162" s="21"/>
      <c r="HZ162" s="22"/>
      <c r="IB162" s="42">
        <f t="shared" si="30"/>
        <v>147</v>
      </c>
      <c r="IC162" s="49"/>
      <c r="ID162" s="18">
        <f>IF(STGY10[[#This Row],[SNO]]=0,0,IF(STGY10[[#This Row],[SNO]]=1,IJ$8,IF(IL$10, IF(IP161&gt;=IM$8,0,IF(IP161=0,IJ$8,IO161)), IO161)))</f>
        <v>0</v>
      </c>
      <c r="IE162" s="18" t="str">
        <f>IF(MAIN_STGY[[#This Row],[RSLT]]="","", MAIN_STGY[[#This Row],[RSLT]])</f>
        <v/>
      </c>
      <c r="IF16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2" s="18">
        <f>IF(STGY10[[#This Row],[SNO]]=0,0,IF(IL$10, IF(IP161&gt;=IM$8, 0, STGY10[[#This Row],[INS]]+IH161), STGY10[[#This Row],[INS]]+IH161))</f>
        <v>100</v>
      </c>
      <c r="II162" s="18">
        <f>IF(STGY10[[#This Row],[SNO]]=0,0,IF(IL$10, IF(IP161&gt;=IM$8, 0, II161+STGY10[[#This Row],[RTN]]), II161+STGY10[[#This Row],[RTN]]))</f>
        <v>0</v>
      </c>
      <c r="IJ162" s="18">
        <f>STGY10[[#This Row],[RTN-TL]]-STGY10[[#This Row],[INS-TL]]</f>
        <v>-100</v>
      </c>
      <c r="IK162" s="18">
        <f>IF(STGY10[[#This Row],[SNO]]=0,0,IF(IL$10, IF(STGY10[[#This Row],[INS]]=0, 0, IN161), IN161))</f>
        <v>0</v>
      </c>
      <c r="IL162" s="18">
        <f>STGY10[[#This Row],[INS]]</f>
        <v>0</v>
      </c>
      <c r="IM162" s="18">
        <f>IF(STGY10[[#This Row],[WrL]]="Loss", (STGY10[[#This Row],[INS]]*(1 + IP$8/100)), IF(STGY10[[#This Row],[WrL]]="Won", (0), 0))</f>
        <v>0</v>
      </c>
      <c r="IN162" s="18">
        <f>IF(STGY10[[#This Row],[WrL]]="Loss", (STGY10[[#This Row],[PAM]]+STGY10[[#This Row],[LOS-TEN]]), IF(STGY10[[#This Row],[WrL]]="Won", (STGY10[[#This Row],[INS]]), 0))</f>
        <v>0</v>
      </c>
      <c r="IO162" s="18">
        <f>STGY10[[#This Row],[PAPT]]/2</f>
        <v>0</v>
      </c>
      <c r="IP162" s="43">
        <f>IF(STGY10[[#This Row],[SNO]]=0,0,IF(IL$10, IF(STGY10[[#This Row],[INS-TL]]=0, 0, STGY10[[#This Row],[PFT]]/STGY10[[#This Row],[INS-TL]]%), STGY10[[#This Row],[PFT]]/STGY10[[#This Row],[INS-TL]]%))</f>
        <v>-100</v>
      </c>
      <c r="IS162" s="20"/>
      <c r="IT162" s="21"/>
      <c r="IZ162" s="22"/>
    </row>
    <row r="163" spans="2:260" ht="15.65" x14ac:dyDescent="0.3">
      <c r="B163" s="89">
        <f t="shared" si="31"/>
        <v>148</v>
      </c>
      <c r="C163" s="49"/>
      <c r="D163" s="18">
        <f>IF(MAIN_STGY[[#This Row],[SNO]]=0,0,IF(MAIN_STGY[[#This Row],[SNO]]=1,J$8,IF(L$10, IF(P162&gt;=M$8,0,IF(P162=0,J$8,O162)), O162)))</f>
        <v>0</v>
      </c>
      <c r="E163" s="12"/>
      <c r="F16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3" s="18">
        <f>IF(MAIN_STGY[[#This Row],[SNO]]=0,0,IF(L$10, IF(P162&gt;=M$8, 0, MAIN_STGY[[#This Row],[INS]]+H162), MAIN_STGY[[#This Row],[INS]]+H162))</f>
        <v>100</v>
      </c>
      <c r="I163" s="18">
        <f>IF(MAIN_STGY[[#This Row],[SNO]]=0,0,IF(L$10, IF(P162&gt;=M$8, 0, I162+MAIN_STGY[[#This Row],[RTN]]), I162+MAIN_STGY[[#This Row],[RTN]]))</f>
        <v>0</v>
      </c>
      <c r="J163" s="18">
        <f>MAIN_STGY[[#This Row],[RTN-TL]]-MAIN_STGY[[#This Row],[INS-TL]]</f>
        <v>-100</v>
      </c>
      <c r="K163" s="18">
        <f>IF(MAIN_STGY[[#This Row],[SNO]]=0,0,IF(L$10, IF(MAIN_STGY[[#This Row],[INS]]=0, 0, N162), N162))</f>
        <v>0</v>
      </c>
      <c r="L163" s="18">
        <f>MAIN_STGY[[#This Row],[INS]]</f>
        <v>0</v>
      </c>
      <c r="M163" s="18">
        <f>IF(MAIN_STGY[[#This Row],[WrL]]="Loss", (MAIN_STGY[[#This Row],[INS]]*(1 + P$8/100)), IF(MAIN_STGY[[#This Row],[WrL]]="Won", (0), 0))</f>
        <v>0</v>
      </c>
      <c r="N163" s="18">
        <f>IF(MAIN_STGY[[#This Row],[WrL]]="Loss", (MAIN_STGY[[#This Row],[PAM]]+MAIN_STGY[[#This Row],[LOS-TEN]]), IF(MAIN_STGY[[#This Row],[WrL]]="Won", (MAIN_STGY[[#This Row],[INS]]), 0))</f>
        <v>0</v>
      </c>
      <c r="O163" s="18">
        <f>MAIN_STGY[[#This Row],[PAPT]]/2</f>
        <v>0</v>
      </c>
      <c r="P16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3" s="91" t="str">
        <v>Strategy 07</v>
      </c>
      <c r="S163" s="92">
        <v>0</v>
      </c>
      <c r="T163" s="93">
        <v>100</v>
      </c>
      <c r="U163" s="85"/>
      <c r="V163" s="44"/>
      <c r="W163" s="55"/>
      <c r="X163" s="44"/>
      <c r="Z163" s="22"/>
      <c r="AB163" s="42">
        <f t="shared" si="22"/>
        <v>148</v>
      </c>
      <c r="AC163" s="49"/>
      <c r="AD163" s="18">
        <f>IF(STGY2[[#This Row],[SNO]]=0,0,IF(STGY2[[#This Row],[SNO]]=1,AJ$8,IF(AL$10, IF(AP162&gt;=AM$8,0,IF(AP162=0,AJ$8,AO162)), AO162)))</f>
        <v>0</v>
      </c>
      <c r="AE163" s="18" t="str">
        <f>IF(MAIN_STGY[[#This Row],[RSLT]]="","", MAIN_STGY[[#This Row],[RSLT]])</f>
        <v/>
      </c>
      <c r="AF16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3" s="18">
        <f>IF(STGY2[[#This Row],[SNO]]=0,0,IF(AL$10, IF(AP162&gt;=AM$8, 0, STGY2[[#This Row],[INS]]+AH162), STGY2[[#This Row],[INS]]+AH162))</f>
        <v>100</v>
      </c>
      <c r="AI163" s="18">
        <f>IF(STGY2[[#This Row],[SNO]]=0,0,IF(AL$10, IF(AP162&gt;=AM$8, 0, AI162+STGY2[[#This Row],[RTN]]), AI162+STGY2[[#This Row],[RTN]]))</f>
        <v>0</v>
      </c>
      <c r="AJ163" s="18">
        <f>STGY2[[#This Row],[RTN-TL]]-STGY2[[#This Row],[INS-TL]]</f>
        <v>-100</v>
      </c>
      <c r="AK163" s="18">
        <f>IF(STGY2[[#This Row],[SNO]]=0,0,IF(AL$10, IF(STGY2[[#This Row],[INS]]=0, 0, AN162), AN162))</f>
        <v>0</v>
      </c>
      <c r="AL163" s="18">
        <f>STGY2[[#This Row],[INS]]</f>
        <v>0</v>
      </c>
      <c r="AM163" s="18">
        <f>IF(STGY2[[#This Row],[WrL]]="Loss", (STGY2[[#This Row],[INS]]*(1 + AP$8/100)), IF(STGY2[[#This Row],[WrL]]="Won", (0), 0))</f>
        <v>0</v>
      </c>
      <c r="AN163" s="18">
        <f>IF(STGY2[[#This Row],[WrL]]="Loss", (STGY2[[#This Row],[PAM]]+STGY2[[#This Row],[LOS-TEN]]), IF(STGY2[[#This Row],[WrL]]="Won", (STGY2[[#This Row],[INS]]), 0))</f>
        <v>0</v>
      </c>
      <c r="AO163" s="18">
        <f>STGY2[[#This Row],[PAPT]]/2</f>
        <v>0</v>
      </c>
      <c r="AP163" s="43">
        <f>IF(STGY2[[#This Row],[SNO]]=0,0,IF(AL$10, IF(STGY2[[#This Row],[INS-TL]]=0, 0, STGY2[[#This Row],[PFT]]/STGY2[[#This Row],[INS-TL]]%), STGY2[[#This Row],[PFT]]/STGY2[[#This Row],[INS-TL]]%))</f>
        <v>-100</v>
      </c>
      <c r="AS163" s="20"/>
      <c r="AT163" s="21"/>
      <c r="AZ163" s="22"/>
      <c r="BB163" s="42">
        <f t="shared" si="23"/>
        <v>148</v>
      </c>
      <c r="BC163" s="49"/>
      <c r="BD163" s="18">
        <f>IF(STGY3[[#This Row],[SNO]]=0,0,IF(STGY3[[#This Row],[SNO]]=1,BJ$8,IF(BL$10, IF(BP162&gt;=BM$8,0,IF(BP162=0,BJ$8,BO162)), BO162)))</f>
        <v>0</v>
      </c>
      <c r="BE163" s="18" t="str">
        <f>IF(MAIN_STGY[[#This Row],[RSLT]]="","", MAIN_STGY[[#This Row],[RSLT]])</f>
        <v/>
      </c>
      <c r="BF16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3" s="18">
        <f>IF(STGY3[[#This Row],[SNO]]=0,0,IF(BL$10, IF(BP162&gt;=BM$8, 0, STGY3[[#This Row],[INS]]+BH162), STGY3[[#This Row],[INS]]+BH162))</f>
        <v>100</v>
      </c>
      <c r="BI163" s="18">
        <f>IF(STGY3[[#This Row],[SNO]]=0,0,IF(BL$10, IF(BP162&gt;=BM$8, 0, BI162+STGY3[[#This Row],[RTN]]), BI162+STGY3[[#This Row],[RTN]]))</f>
        <v>0</v>
      </c>
      <c r="BJ163" s="18">
        <f>STGY3[[#This Row],[RTN-TL]]-STGY3[[#This Row],[INS-TL]]</f>
        <v>-100</v>
      </c>
      <c r="BK163" s="18">
        <f>IF(STGY3[[#This Row],[SNO]]=0,0,IF(BL$10, IF(STGY3[[#This Row],[INS]]=0, 0, BN162), BN162))</f>
        <v>0</v>
      </c>
      <c r="BL163" s="18">
        <f>STGY3[[#This Row],[INS]]</f>
        <v>0</v>
      </c>
      <c r="BM163" s="18">
        <f>IF(STGY3[[#This Row],[WrL]]="Loss", (STGY3[[#This Row],[INS]]*(1 + BP$8/100)), IF(STGY3[[#This Row],[WrL]]="Won", (0), 0))</f>
        <v>0</v>
      </c>
      <c r="BN163" s="18">
        <f>IF(STGY3[[#This Row],[WrL]]="Loss", (STGY3[[#This Row],[PAM]]+STGY3[[#This Row],[LOS-TEN]]), IF(STGY3[[#This Row],[WrL]]="Won", (STGY3[[#This Row],[INS]]), 0))</f>
        <v>0</v>
      </c>
      <c r="BO163" s="18">
        <f>STGY3[[#This Row],[PAPT]]/2</f>
        <v>0</v>
      </c>
      <c r="BP163" s="43">
        <f>IF(STGY3[[#This Row],[SNO]]=0,0,IF(BL$10, IF(STGY3[[#This Row],[INS-TL]]=0, 0, STGY3[[#This Row],[PFT]]/STGY3[[#This Row],[INS-TL]]%), STGY3[[#This Row],[PFT]]/STGY3[[#This Row],[INS-TL]]%))</f>
        <v>-100</v>
      </c>
      <c r="BS163" s="20"/>
      <c r="BT163" s="21"/>
      <c r="BZ163" s="22"/>
      <c r="CB163" s="42">
        <f t="shared" si="24"/>
        <v>148</v>
      </c>
      <c r="CC163" s="49"/>
      <c r="CD163" s="18">
        <f>IF(STGY4[[#This Row],[SNO]]=0,0,IF(STGY4[[#This Row],[SNO]]=1,CJ$8,IF(CL$10, IF(CP162&gt;=CM$8,0,IF(CP162=0,CJ$8,CO162)), CO162)))</f>
        <v>0</v>
      </c>
      <c r="CE163" s="18" t="str">
        <f>IF(MAIN_STGY[[#This Row],[RSLT]]="","", MAIN_STGY[[#This Row],[RSLT]])</f>
        <v/>
      </c>
      <c r="CF16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3" s="18">
        <f>IF(STGY4[[#This Row],[SNO]]=0,0,IF(CL$10, IF(CP162&gt;=CM$8, 0, STGY4[[#This Row],[INS]]+CH162), STGY4[[#This Row],[INS]]+CH162))</f>
        <v>100</v>
      </c>
      <c r="CI163" s="18">
        <f>IF(STGY4[[#This Row],[SNO]]=0,0,IF(CL$10, IF(CP162&gt;=CM$8, 0, CI162+STGY4[[#This Row],[RTN]]), CI162+STGY4[[#This Row],[RTN]]))</f>
        <v>0</v>
      </c>
      <c r="CJ163" s="18">
        <f>STGY4[[#This Row],[RTN-TL]]-STGY4[[#This Row],[INS-TL]]</f>
        <v>-100</v>
      </c>
      <c r="CK163" s="18">
        <f>IF(STGY4[[#This Row],[SNO]]=0,0,IF(CL$10, IF(STGY4[[#This Row],[INS]]=0, 0, CN162), CN162))</f>
        <v>0</v>
      </c>
      <c r="CL163" s="18">
        <f>STGY4[[#This Row],[INS]]</f>
        <v>0</v>
      </c>
      <c r="CM163" s="18">
        <f>IF(STGY4[[#This Row],[WrL]]="Loss", (STGY4[[#This Row],[INS]]*(1 + CP$8/100)), IF(STGY4[[#This Row],[WrL]]="Won", (0), 0))</f>
        <v>0</v>
      </c>
      <c r="CN163" s="18">
        <f>IF(STGY4[[#This Row],[WrL]]="Loss", (STGY4[[#This Row],[PAM]]+STGY4[[#This Row],[LOS-TEN]]), IF(STGY4[[#This Row],[WrL]]="Won", (STGY4[[#This Row],[INS]]), 0))</f>
        <v>0</v>
      </c>
      <c r="CO163" s="18">
        <f>STGY4[[#This Row],[PAPT]]/2</f>
        <v>0</v>
      </c>
      <c r="CP163" s="43">
        <f>IF(STGY4[[#This Row],[SNO]]=0,0,IF(CL$10, IF(STGY4[[#This Row],[INS-TL]]=0, 0, STGY4[[#This Row],[PFT]]/STGY4[[#This Row],[INS-TL]]%), STGY4[[#This Row],[PFT]]/STGY4[[#This Row],[INS-TL]]%))</f>
        <v>-100</v>
      </c>
      <c r="CS163" s="20"/>
      <c r="CT163" s="21"/>
      <c r="CZ163" s="22"/>
      <c r="DB163" s="42">
        <f t="shared" si="25"/>
        <v>148</v>
      </c>
      <c r="DC163" s="49"/>
      <c r="DD163" s="18">
        <f>IF(STGY5[[#This Row],[SNO]]=0,0,IF(STGY5[[#This Row],[SNO]]=1,DJ$8,IF(DL$10, IF(DP162&gt;=DM$8,0,IF(DP162=0,DJ$8,DO162)), DO162)))</f>
        <v>0</v>
      </c>
      <c r="DE163" s="18" t="str">
        <f>IF(MAIN_STGY[[#This Row],[RSLT]]="","", MAIN_STGY[[#This Row],[RSLT]])</f>
        <v/>
      </c>
      <c r="DF16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3" s="18">
        <f>IF(STGY5[[#This Row],[SNO]]=0,0,IF(DL$10, IF(DP162&gt;=DM$8, 0, STGY5[[#This Row],[INS]]+DH162), STGY5[[#This Row],[INS]]+DH162))</f>
        <v>100</v>
      </c>
      <c r="DI163" s="18">
        <f>IF(STGY5[[#This Row],[SNO]]=0,0,IF(DL$10, IF(DP162&gt;=DM$8, 0, DI162+STGY5[[#This Row],[RTN]]), DI162+STGY5[[#This Row],[RTN]]))</f>
        <v>0</v>
      </c>
      <c r="DJ163" s="18">
        <f>STGY5[[#This Row],[RTN-TL]]-STGY5[[#This Row],[INS-TL]]</f>
        <v>-100</v>
      </c>
      <c r="DK163" s="18">
        <f>IF(STGY5[[#This Row],[SNO]]=0,0,IF(DL$10, IF(STGY5[[#This Row],[INS]]=0, 0, DN162), DN162))</f>
        <v>0</v>
      </c>
      <c r="DL163" s="18">
        <f>STGY5[[#This Row],[INS]]</f>
        <v>0</v>
      </c>
      <c r="DM163" s="18">
        <f>IF(STGY5[[#This Row],[WrL]]="Loss", (STGY5[[#This Row],[INS]]*(1 + DP$8/100)), IF(STGY5[[#This Row],[WrL]]="Won", (0), 0))</f>
        <v>0</v>
      </c>
      <c r="DN163" s="18">
        <f>IF(STGY5[[#This Row],[WrL]]="Loss", (STGY5[[#This Row],[PAM]]+STGY5[[#This Row],[LOS-TEN]]), IF(STGY5[[#This Row],[WrL]]="Won", (STGY5[[#This Row],[INS]]), 0))</f>
        <v>0</v>
      </c>
      <c r="DO163" s="18">
        <f>STGY5[[#This Row],[PAPT]]/2</f>
        <v>0</v>
      </c>
      <c r="DP163" s="43">
        <f>IF(STGY5[[#This Row],[SNO]]=0,0,IF(DL$10, IF(STGY5[[#This Row],[INS-TL]]=0, 0, STGY5[[#This Row],[PFT]]/STGY5[[#This Row],[INS-TL]]%), STGY5[[#This Row],[PFT]]/STGY5[[#This Row],[INS-TL]]%))</f>
        <v>-100</v>
      </c>
      <c r="DS163" s="20"/>
      <c r="DT163" s="21"/>
      <c r="DZ163" s="22"/>
      <c r="EB163" s="42">
        <f t="shared" si="26"/>
        <v>148</v>
      </c>
      <c r="EC163" s="49"/>
      <c r="ED163" s="18">
        <f>IF(STGY6[[#This Row],[SNO]]=0,0,IF(STGY6[[#This Row],[SNO]]=1,EJ$8,IF(EL$10, IF(EP162&gt;=EM$8,0,IF(EP162=0,EJ$8,EO162)), EO162)))</f>
        <v>0</v>
      </c>
      <c r="EE163" s="18" t="str">
        <f>IF(MAIN_STGY[[#This Row],[RSLT]]="","", MAIN_STGY[[#This Row],[RSLT]])</f>
        <v/>
      </c>
      <c r="EF16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3" s="18">
        <f>IF(STGY6[[#This Row],[SNO]]=0,0,IF(EL$10, IF(EP162&gt;=EM$8, 0, STGY6[[#This Row],[INS]]+EH162), STGY6[[#This Row],[INS]]+EH162))</f>
        <v>100</v>
      </c>
      <c r="EI163" s="18">
        <f>IF(STGY6[[#This Row],[SNO]]=0,0,IF(EL$10, IF(EP162&gt;=EM$8, 0, EI162+STGY6[[#This Row],[RTN]]), EI162+STGY6[[#This Row],[RTN]]))</f>
        <v>0</v>
      </c>
      <c r="EJ163" s="18">
        <f>STGY6[[#This Row],[RTN-TL]]-STGY6[[#This Row],[INS-TL]]</f>
        <v>-100</v>
      </c>
      <c r="EK163" s="18">
        <f>IF(STGY6[[#This Row],[SNO]]=0,0,IF(EL$10, IF(STGY6[[#This Row],[INS]]=0, 0, EN162), EN162))</f>
        <v>0</v>
      </c>
      <c r="EL163" s="18">
        <f>STGY6[[#This Row],[INS]]</f>
        <v>0</v>
      </c>
      <c r="EM163" s="18">
        <f>IF(STGY6[[#This Row],[WrL]]="Loss", (STGY6[[#This Row],[INS]]*(1 + EP$8/100)), IF(STGY6[[#This Row],[WrL]]="Won", (0), 0))</f>
        <v>0</v>
      </c>
      <c r="EN163" s="18">
        <f>IF(STGY6[[#This Row],[WrL]]="Loss", (STGY6[[#This Row],[PAM]]+STGY6[[#This Row],[LOS-TEN]]), IF(STGY6[[#This Row],[WrL]]="Won", (STGY6[[#This Row],[INS]]), 0))</f>
        <v>0</v>
      </c>
      <c r="EO163" s="18">
        <f>STGY6[[#This Row],[PAPT]]/2</f>
        <v>0</v>
      </c>
      <c r="EP163" s="43">
        <f>IF(STGY6[[#This Row],[SNO]]=0,0,IF(EL$10, IF(STGY6[[#This Row],[INS-TL]]=0, 0, STGY6[[#This Row],[PFT]]/STGY6[[#This Row],[INS-TL]]%), STGY6[[#This Row],[PFT]]/STGY6[[#This Row],[INS-TL]]%))</f>
        <v>-100</v>
      </c>
      <c r="ES163" s="20"/>
      <c r="ET163" s="21"/>
      <c r="EZ163" s="22"/>
      <c r="FB163" s="42">
        <f t="shared" si="27"/>
        <v>148</v>
      </c>
      <c r="FC163" s="49"/>
      <c r="FD163" s="18">
        <f>IF(STGY7[[#This Row],[SNO]]=0,0,IF(STGY7[[#This Row],[SNO]]=1,FJ$8,IF(FL$10, IF(FP162&gt;=FM$8,0,IF(FP162=0,FJ$8,FO162)), FO162)))</f>
        <v>0</v>
      </c>
      <c r="FE163" s="18" t="str">
        <f>IF(MAIN_STGY[[#This Row],[RSLT]]="","", MAIN_STGY[[#This Row],[RSLT]])</f>
        <v/>
      </c>
      <c r="FF16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3" s="18">
        <f>IF(STGY7[[#This Row],[SNO]]=0,0,IF(FL$10, IF(FP162&gt;=FM$8, 0, STGY7[[#This Row],[INS]]+FH162), STGY7[[#This Row],[INS]]+FH162))</f>
        <v>100</v>
      </c>
      <c r="FI163" s="18">
        <f>IF(STGY7[[#This Row],[SNO]]=0,0,IF(FL$10, IF(FP162&gt;=FM$8, 0, FI162+STGY7[[#This Row],[RTN]]), FI162+STGY7[[#This Row],[RTN]]))</f>
        <v>0</v>
      </c>
      <c r="FJ163" s="18">
        <f>STGY7[[#This Row],[RTN-TL]]-STGY7[[#This Row],[INS-TL]]</f>
        <v>-100</v>
      </c>
      <c r="FK163" s="18">
        <f>IF(STGY7[[#This Row],[SNO]]=0,0,IF(FL$10, IF(STGY7[[#This Row],[INS]]=0, 0, FN162), FN162))</f>
        <v>0</v>
      </c>
      <c r="FL163" s="18">
        <f>STGY7[[#This Row],[INS]]</f>
        <v>0</v>
      </c>
      <c r="FM163" s="18">
        <f>IF(STGY7[[#This Row],[WrL]]="Loss", (STGY7[[#This Row],[INS]]*(1 + FP$8/100)), IF(STGY7[[#This Row],[WrL]]="Won", (0), 0))</f>
        <v>0</v>
      </c>
      <c r="FN163" s="18">
        <f>IF(STGY7[[#This Row],[WrL]]="Loss", (STGY7[[#This Row],[PAM]]+STGY7[[#This Row],[LOS-TEN]]), IF(STGY7[[#This Row],[WrL]]="Won", (STGY7[[#This Row],[INS]]), 0))</f>
        <v>0</v>
      </c>
      <c r="FO163" s="18">
        <f>STGY7[[#This Row],[PAPT]]/2</f>
        <v>0</v>
      </c>
      <c r="FP163" s="43">
        <f>IF(STGY7[[#This Row],[SNO]]=0,0,IF(FL$10, IF(STGY7[[#This Row],[INS-TL]]=0, 0, STGY7[[#This Row],[PFT]]/STGY7[[#This Row],[INS-TL]]%), STGY7[[#This Row],[PFT]]/STGY7[[#This Row],[INS-TL]]%))</f>
        <v>-100</v>
      </c>
      <c r="FS163" s="20"/>
      <c r="FT163" s="21"/>
      <c r="FZ163" s="22"/>
      <c r="GB163" s="42">
        <f t="shared" si="28"/>
        <v>148</v>
      </c>
      <c r="GC163" s="49"/>
      <c r="GD163" s="18">
        <f>IF(STGY8[[#This Row],[SNO]]=0,0,IF(STGY8[[#This Row],[SNO]]=1,GJ$8,IF(GL$10, IF(GP162&gt;=GM$8,0,IF(GP162=0,GJ$8,GO162)), GO162)))</f>
        <v>0</v>
      </c>
      <c r="GE163" s="18" t="str">
        <f>IF(MAIN_STGY[[#This Row],[RSLT]]="","", MAIN_STGY[[#This Row],[RSLT]])</f>
        <v/>
      </c>
      <c r="GF16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3" s="18">
        <f>IF(STGY8[[#This Row],[SNO]]=0,0,IF(GL$10, IF(GP162&gt;=GM$8, 0, STGY8[[#This Row],[INS]]+GH162), STGY8[[#This Row],[INS]]+GH162))</f>
        <v>100</v>
      </c>
      <c r="GI163" s="18">
        <f>IF(STGY8[[#This Row],[SNO]]=0,0,IF(GL$10, IF(GP162&gt;=GM$8, 0, GI162+STGY8[[#This Row],[RTN]]), GI162+STGY8[[#This Row],[RTN]]))</f>
        <v>0</v>
      </c>
      <c r="GJ163" s="18">
        <f>STGY8[[#This Row],[RTN-TL]]-STGY8[[#This Row],[INS-TL]]</f>
        <v>-100</v>
      </c>
      <c r="GK163" s="18">
        <f>IF(STGY8[[#This Row],[SNO]]=0,0,IF(GL$10, IF(STGY8[[#This Row],[INS]]=0, 0, GN162), GN162))</f>
        <v>0</v>
      </c>
      <c r="GL163" s="18">
        <f>STGY8[[#This Row],[INS]]</f>
        <v>0</v>
      </c>
      <c r="GM163" s="18">
        <f>IF(STGY8[[#This Row],[WrL]]="Loss", (STGY8[[#This Row],[INS]]*(1 + GP$8/100)), IF(STGY8[[#This Row],[WrL]]="Won", (0), 0))</f>
        <v>0</v>
      </c>
      <c r="GN163" s="18">
        <f>IF(STGY8[[#This Row],[WrL]]="Loss", (STGY8[[#This Row],[PAM]]+STGY8[[#This Row],[LOS-TEN]]), IF(STGY8[[#This Row],[WrL]]="Won", (STGY8[[#This Row],[INS]]), 0))</f>
        <v>0</v>
      </c>
      <c r="GO163" s="18">
        <f>STGY8[[#This Row],[PAPT]]/2</f>
        <v>0</v>
      </c>
      <c r="GP163" s="43">
        <f>IF(STGY8[[#This Row],[SNO]]=0,0,IF(GL$10, IF(STGY8[[#This Row],[INS-TL]]=0, 0, STGY8[[#This Row],[PFT]]/STGY8[[#This Row],[INS-TL]]%), STGY8[[#This Row],[PFT]]/STGY8[[#This Row],[INS-TL]]%))</f>
        <v>-100</v>
      </c>
      <c r="GS163" s="20"/>
      <c r="GT163" s="21"/>
      <c r="GZ163" s="22"/>
      <c r="HB163" s="42">
        <f t="shared" si="29"/>
        <v>148</v>
      </c>
      <c r="HC163" s="49"/>
      <c r="HD163" s="18">
        <f>IF(STGY9[[#This Row],[SNO]]=0,0,IF(STGY9[[#This Row],[SNO]]=1,HJ$8,IF(HL$10, IF(HP162&gt;=HM$8,0,IF(HP162=0,HJ$8,HO162)), HO162)))</f>
        <v>0</v>
      </c>
      <c r="HE163" s="18" t="str">
        <f>IF(MAIN_STGY[[#This Row],[RSLT]]="","", MAIN_STGY[[#This Row],[RSLT]])</f>
        <v/>
      </c>
      <c r="HF16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3" s="18">
        <f>IF(STGY9[[#This Row],[SNO]]=0,0,IF(HL$10, IF(HP162&gt;=HM$8, 0, STGY9[[#This Row],[INS]]+HH162), STGY9[[#This Row],[INS]]+HH162))</f>
        <v>100</v>
      </c>
      <c r="HI163" s="18">
        <f>IF(STGY9[[#This Row],[SNO]]=0,0,IF(HL$10, IF(HP162&gt;=HM$8, 0, HI162+STGY9[[#This Row],[RTN]]), HI162+STGY9[[#This Row],[RTN]]))</f>
        <v>0</v>
      </c>
      <c r="HJ163" s="18">
        <f>STGY9[[#This Row],[RTN-TL]]-STGY9[[#This Row],[INS-TL]]</f>
        <v>-100</v>
      </c>
      <c r="HK163" s="18">
        <f>IF(STGY9[[#This Row],[SNO]]=0,0,IF(HL$10, IF(STGY9[[#This Row],[INS]]=0, 0, HN162), HN162))</f>
        <v>0</v>
      </c>
      <c r="HL163" s="18">
        <f>STGY9[[#This Row],[INS]]</f>
        <v>0</v>
      </c>
      <c r="HM163" s="18">
        <f>IF(STGY9[[#This Row],[WrL]]="Loss", (STGY9[[#This Row],[INS]]*(1 + HP$8/100)), IF(STGY9[[#This Row],[WrL]]="Won", (0), 0))</f>
        <v>0</v>
      </c>
      <c r="HN163" s="18">
        <f>IF(STGY9[[#This Row],[WrL]]="Loss", (STGY9[[#This Row],[PAM]]+STGY9[[#This Row],[LOS-TEN]]), IF(STGY9[[#This Row],[WrL]]="Won", (STGY9[[#This Row],[INS]]), 0))</f>
        <v>0</v>
      </c>
      <c r="HO163" s="18">
        <f>STGY9[[#This Row],[PAPT]]/2</f>
        <v>0</v>
      </c>
      <c r="HP163" s="43">
        <f>IF(STGY9[[#This Row],[SNO]]=0,0,IF(HL$10, IF(STGY9[[#This Row],[INS-TL]]=0, 0, STGY9[[#This Row],[PFT]]/STGY9[[#This Row],[INS-TL]]%), STGY9[[#This Row],[PFT]]/STGY9[[#This Row],[INS-TL]]%))</f>
        <v>-100</v>
      </c>
      <c r="HS163" s="20"/>
      <c r="HT163" s="21"/>
      <c r="HZ163" s="22"/>
      <c r="IB163" s="42">
        <f t="shared" si="30"/>
        <v>148</v>
      </c>
      <c r="IC163" s="49"/>
      <c r="ID163" s="18">
        <f>IF(STGY10[[#This Row],[SNO]]=0,0,IF(STGY10[[#This Row],[SNO]]=1,IJ$8,IF(IL$10, IF(IP162&gt;=IM$8,0,IF(IP162=0,IJ$8,IO162)), IO162)))</f>
        <v>0</v>
      </c>
      <c r="IE163" s="18" t="str">
        <f>IF(MAIN_STGY[[#This Row],[RSLT]]="","", MAIN_STGY[[#This Row],[RSLT]])</f>
        <v/>
      </c>
      <c r="IF16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3" s="18">
        <f>IF(STGY10[[#This Row],[SNO]]=0,0,IF(IL$10, IF(IP162&gt;=IM$8, 0, STGY10[[#This Row],[INS]]+IH162), STGY10[[#This Row],[INS]]+IH162))</f>
        <v>100</v>
      </c>
      <c r="II163" s="18">
        <f>IF(STGY10[[#This Row],[SNO]]=0,0,IF(IL$10, IF(IP162&gt;=IM$8, 0, II162+STGY10[[#This Row],[RTN]]), II162+STGY10[[#This Row],[RTN]]))</f>
        <v>0</v>
      </c>
      <c r="IJ163" s="18">
        <f>STGY10[[#This Row],[RTN-TL]]-STGY10[[#This Row],[INS-TL]]</f>
        <v>-100</v>
      </c>
      <c r="IK163" s="18">
        <f>IF(STGY10[[#This Row],[SNO]]=0,0,IF(IL$10, IF(STGY10[[#This Row],[INS]]=0, 0, IN162), IN162))</f>
        <v>0</v>
      </c>
      <c r="IL163" s="18">
        <f>STGY10[[#This Row],[INS]]</f>
        <v>0</v>
      </c>
      <c r="IM163" s="18">
        <f>IF(STGY10[[#This Row],[WrL]]="Loss", (STGY10[[#This Row],[INS]]*(1 + IP$8/100)), IF(STGY10[[#This Row],[WrL]]="Won", (0), 0))</f>
        <v>0</v>
      </c>
      <c r="IN163" s="18">
        <f>IF(STGY10[[#This Row],[WrL]]="Loss", (STGY10[[#This Row],[PAM]]+STGY10[[#This Row],[LOS-TEN]]), IF(STGY10[[#This Row],[WrL]]="Won", (STGY10[[#This Row],[INS]]), 0))</f>
        <v>0</v>
      </c>
      <c r="IO163" s="18">
        <f>STGY10[[#This Row],[PAPT]]/2</f>
        <v>0</v>
      </c>
      <c r="IP163" s="43">
        <f>IF(STGY10[[#This Row],[SNO]]=0,0,IF(IL$10, IF(STGY10[[#This Row],[INS-TL]]=0, 0, STGY10[[#This Row],[PFT]]/STGY10[[#This Row],[INS-TL]]%), STGY10[[#This Row],[PFT]]/STGY10[[#This Row],[INS-TL]]%))</f>
        <v>-100</v>
      </c>
      <c r="IS163" s="20"/>
      <c r="IT163" s="21"/>
      <c r="IZ163" s="22"/>
    </row>
    <row r="164" spans="2:260" ht="15.65" x14ac:dyDescent="0.3">
      <c r="B164" s="89">
        <f t="shared" si="31"/>
        <v>149</v>
      </c>
      <c r="C164" s="49"/>
      <c r="D164" s="18">
        <f>IF(MAIN_STGY[[#This Row],[SNO]]=0,0,IF(MAIN_STGY[[#This Row],[SNO]]=1,J$8,IF(L$10, IF(P163&gt;=M$8,0,IF(P163=0,J$8,O163)), O163)))</f>
        <v>0</v>
      </c>
      <c r="E164" s="12"/>
      <c r="F16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4" s="18">
        <f>IF(MAIN_STGY[[#This Row],[SNO]]=0,0,IF(L$10, IF(P163&gt;=M$8, 0, MAIN_STGY[[#This Row],[INS]]+H163), MAIN_STGY[[#This Row],[INS]]+H163))</f>
        <v>100</v>
      </c>
      <c r="I164" s="18">
        <f>IF(MAIN_STGY[[#This Row],[SNO]]=0,0,IF(L$10, IF(P163&gt;=M$8, 0, I163+MAIN_STGY[[#This Row],[RTN]]), I163+MAIN_STGY[[#This Row],[RTN]]))</f>
        <v>0</v>
      </c>
      <c r="J164" s="18">
        <f>MAIN_STGY[[#This Row],[RTN-TL]]-MAIN_STGY[[#This Row],[INS-TL]]</f>
        <v>-100</v>
      </c>
      <c r="K164" s="18">
        <f>IF(MAIN_STGY[[#This Row],[SNO]]=0,0,IF(L$10, IF(MAIN_STGY[[#This Row],[INS]]=0, 0, N163), N163))</f>
        <v>0</v>
      </c>
      <c r="L164" s="18">
        <f>MAIN_STGY[[#This Row],[INS]]</f>
        <v>0</v>
      </c>
      <c r="M164" s="18">
        <f>IF(MAIN_STGY[[#This Row],[WrL]]="Loss", (MAIN_STGY[[#This Row],[INS]]*(1 + P$8/100)), IF(MAIN_STGY[[#This Row],[WrL]]="Won", (0), 0))</f>
        <v>0</v>
      </c>
      <c r="N164" s="18">
        <f>IF(MAIN_STGY[[#This Row],[WrL]]="Loss", (MAIN_STGY[[#This Row],[PAM]]+MAIN_STGY[[#This Row],[LOS-TEN]]), IF(MAIN_STGY[[#This Row],[WrL]]="Won", (MAIN_STGY[[#This Row],[INS]]), 0))</f>
        <v>0</v>
      </c>
      <c r="O164" s="18">
        <f>MAIN_STGY[[#This Row],[PAPT]]/2</f>
        <v>0</v>
      </c>
      <c r="P16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4" s="91" t="str">
        <v>Strategy 08</v>
      </c>
      <c r="S164" s="92">
        <v>0</v>
      </c>
      <c r="T164" s="93">
        <v>100</v>
      </c>
      <c r="U164" s="85"/>
      <c r="V164" s="44"/>
      <c r="W164" s="55"/>
      <c r="X164" s="44"/>
      <c r="Z164" s="22"/>
      <c r="AB164" s="42">
        <f t="shared" si="22"/>
        <v>149</v>
      </c>
      <c r="AC164" s="49"/>
      <c r="AD164" s="18">
        <f>IF(STGY2[[#This Row],[SNO]]=0,0,IF(STGY2[[#This Row],[SNO]]=1,AJ$8,IF(AL$10, IF(AP163&gt;=AM$8,0,IF(AP163=0,AJ$8,AO163)), AO163)))</f>
        <v>0</v>
      </c>
      <c r="AE164" s="18" t="str">
        <f>IF(MAIN_STGY[[#This Row],[RSLT]]="","", MAIN_STGY[[#This Row],[RSLT]])</f>
        <v/>
      </c>
      <c r="AF16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4" s="18">
        <f>IF(STGY2[[#This Row],[SNO]]=0,0,IF(AL$10, IF(AP163&gt;=AM$8, 0, STGY2[[#This Row],[INS]]+AH163), STGY2[[#This Row],[INS]]+AH163))</f>
        <v>100</v>
      </c>
      <c r="AI164" s="18">
        <f>IF(STGY2[[#This Row],[SNO]]=0,0,IF(AL$10, IF(AP163&gt;=AM$8, 0, AI163+STGY2[[#This Row],[RTN]]), AI163+STGY2[[#This Row],[RTN]]))</f>
        <v>0</v>
      </c>
      <c r="AJ164" s="18">
        <f>STGY2[[#This Row],[RTN-TL]]-STGY2[[#This Row],[INS-TL]]</f>
        <v>-100</v>
      </c>
      <c r="AK164" s="18">
        <f>IF(STGY2[[#This Row],[SNO]]=0,0,IF(AL$10, IF(STGY2[[#This Row],[INS]]=0, 0, AN163), AN163))</f>
        <v>0</v>
      </c>
      <c r="AL164" s="18">
        <f>STGY2[[#This Row],[INS]]</f>
        <v>0</v>
      </c>
      <c r="AM164" s="18">
        <f>IF(STGY2[[#This Row],[WrL]]="Loss", (STGY2[[#This Row],[INS]]*(1 + AP$8/100)), IF(STGY2[[#This Row],[WrL]]="Won", (0), 0))</f>
        <v>0</v>
      </c>
      <c r="AN164" s="18">
        <f>IF(STGY2[[#This Row],[WrL]]="Loss", (STGY2[[#This Row],[PAM]]+STGY2[[#This Row],[LOS-TEN]]), IF(STGY2[[#This Row],[WrL]]="Won", (STGY2[[#This Row],[INS]]), 0))</f>
        <v>0</v>
      </c>
      <c r="AO164" s="18">
        <f>STGY2[[#This Row],[PAPT]]/2</f>
        <v>0</v>
      </c>
      <c r="AP164" s="43">
        <f>IF(STGY2[[#This Row],[SNO]]=0,0,IF(AL$10, IF(STGY2[[#This Row],[INS-TL]]=0, 0, STGY2[[#This Row],[PFT]]/STGY2[[#This Row],[INS-TL]]%), STGY2[[#This Row],[PFT]]/STGY2[[#This Row],[INS-TL]]%))</f>
        <v>-100</v>
      </c>
      <c r="AS164" s="20"/>
      <c r="AT164" s="21"/>
      <c r="AZ164" s="22"/>
      <c r="BB164" s="42">
        <f t="shared" si="23"/>
        <v>149</v>
      </c>
      <c r="BC164" s="49"/>
      <c r="BD164" s="18">
        <f>IF(STGY3[[#This Row],[SNO]]=0,0,IF(STGY3[[#This Row],[SNO]]=1,BJ$8,IF(BL$10, IF(BP163&gt;=BM$8,0,IF(BP163=0,BJ$8,BO163)), BO163)))</f>
        <v>0</v>
      </c>
      <c r="BE164" s="18" t="str">
        <f>IF(MAIN_STGY[[#This Row],[RSLT]]="","", MAIN_STGY[[#This Row],[RSLT]])</f>
        <v/>
      </c>
      <c r="BF16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4" s="18">
        <f>IF(STGY3[[#This Row],[SNO]]=0,0,IF(BL$10, IF(BP163&gt;=BM$8, 0, STGY3[[#This Row],[INS]]+BH163), STGY3[[#This Row],[INS]]+BH163))</f>
        <v>100</v>
      </c>
      <c r="BI164" s="18">
        <f>IF(STGY3[[#This Row],[SNO]]=0,0,IF(BL$10, IF(BP163&gt;=BM$8, 0, BI163+STGY3[[#This Row],[RTN]]), BI163+STGY3[[#This Row],[RTN]]))</f>
        <v>0</v>
      </c>
      <c r="BJ164" s="18">
        <f>STGY3[[#This Row],[RTN-TL]]-STGY3[[#This Row],[INS-TL]]</f>
        <v>-100</v>
      </c>
      <c r="BK164" s="18">
        <f>IF(STGY3[[#This Row],[SNO]]=0,0,IF(BL$10, IF(STGY3[[#This Row],[INS]]=0, 0, BN163), BN163))</f>
        <v>0</v>
      </c>
      <c r="BL164" s="18">
        <f>STGY3[[#This Row],[INS]]</f>
        <v>0</v>
      </c>
      <c r="BM164" s="18">
        <f>IF(STGY3[[#This Row],[WrL]]="Loss", (STGY3[[#This Row],[INS]]*(1 + BP$8/100)), IF(STGY3[[#This Row],[WrL]]="Won", (0), 0))</f>
        <v>0</v>
      </c>
      <c r="BN164" s="18">
        <f>IF(STGY3[[#This Row],[WrL]]="Loss", (STGY3[[#This Row],[PAM]]+STGY3[[#This Row],[LOS-TEN]]), IF(STGY3[[#This Row],[WrL]]="Won", (STGY3[[#This Row],[INS]]), 0))</f>
        <v>0</v>
      </c>
      <c r="BO164" s="18">
        <f>STGY3[[#This Row],[PAPT]]/2</f>
        <v>0</v>
      </c>
      <c r="BP164" s="43">
        <f>IF(STGY3[[#This Row],[SNO]]=0,0,IF(BL$10, IF(STGY3[[#This Row],[INS-TL]]=0, 0, STGY3[[#This Row],[PFT]]/STGY3[[#This Row],[INS-TL]]%), STGY3[[#This Row],[PFT]]/STGY3[[#This Row],[INS-TL]]%))</f>
        <v>-100</v>
      </c>
      <c r="BS164" s="20"/>
      <c r="BT164" s="21"/>
      <c r="BZ164" s="22"/>
      <c r="CB164" s="42">
        <f t="shared" si="24"/>
        <v>149</v>
      </c>
      <c r="CC164" s="49"/>
      <c r="CD164" s="18">
        <f>IF(STGY4[[#This Row],[SNO]]=0,0,IF(STGY4[[#This Row],[SNO]]=1,CJ$8,IF(CL$10, IF(CP163&gt;=CM$8,0,IF(CP163=0,CJ$8,CO163)), CO163)))</f>
        <v>0</v>
      </c>
      <c r="CE164" s="18" t="str">
        <f>IF(MAIN_STGY[[#This Row],[RSLT]]="","", MAIN_STGY[[#This Row],[RSLT]])</f>
        <v/>
      </c>
      <c r="CF16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4" s="18">
        <f>IF(STGY4[[#This Row],[SNO]]=0,0,IF(CL$10, IF(CP163&gt;=CM$8, 0, STGY4[[#This Row],[INS]]+CH163), STGY4[[#This Row],[INS]]+CH163))</f>
        <v>100</v>
      </c>
      <c r="CI164" s="18">
        <f>IF(STGY4[[#This Row],[SNO]]=0,0,IF(CL$10, IF(CP163&gt;=CM$8, 0, CI163+STGY4[[#This Row],[RTN]]), CI163+STGY4[[#This Row],[RTN]]))</f>
        <v>0</v>
      </c>
      <c r="CJ164" s="18">
        <f>STGY4[[#This Row],[RTN-TL]]-STGY4[[#This Row],[INS-TL]]</f>
        <v>-100</v>
      </c>
      <c r="CK164" s="18">
        <f>IF(STGY4[[#This Row],[SNO]]=0,0,IF(CL$10, IF(STGY4[[#This Row],[INS]]=0, 0, CN163), CN163))</f>
        <v>0</v>
      </c>
      <c r="CL164" s="18">
        <f>STGY4[[#This Row],[INS]]</f>
        <v>0</v>
      </c>
      <c r="CM164" s="18">
        <f>IF(STGY4[[#This Row],[WrL]]="Loss", (STGY4[[#This Row],[INS]]*(1 + CP$8/100)), IF(STGY4[[#This Row],[WrL]]="Won", (0), 0))</f>
        <v>0</v>
      </c>
      <c r="CN164" s="18">
        <f>IF(STGY4[[#This Row],[WrL]]="Loss", (STGY4[[#This Row],[PAM]]+STGY4[[#This Row],[LOS-TEN]]), IF(STGY4[[#This Row],[WrL]]="Won", (STGY4[[#This Row],[INS]]), 0))</f>
        <v>0</v>
      </c>
      <c r="CO164" s="18">
        <f>STGY4[[#This Row],[PAPT]]/2</f>
        <v>0</v>
      </c>
      <c r="CP164" s="43">
        <f>IF(STGY4[[#This Row],[SNO]]=0,0,IF(CL$10, IF(STGY4[[#This Row],[INS-TL]]=0, 0, STGY4[[#This Row],[PFT]]/STGY4[[#This Row],[INS-TL]]%), STGY4[[#This Row],[PFT]]/STGY4[[#This Row],[INS-TL]]%))</f>
        <v>-100</v>
      </c>
      <c r="CS164" s="20"/>
      <c r="CT164" s="21"/>
      <c r="CZ164" s="22"/>
      <c r="DB164" s="42">
        <f t="shared" si="25"/>
        <v>149</v>
      </c>
      <c r="DC164" s="49"/>
      <c r="DD164" s="18">
        <f>IF(STGY5[[#This Row],[SNO]]=0,0,IF(STGY5[[#This Row],[SNO]]=1,DJ$8,IF(DL$10, IF(DP163&gt;=DM$8,0,IF(DP163=0,DJ$8,DO163)), DO163)))</f>
        <v>0</v>
      </c>
      <c r="DE164" s="18" t="str">
        <f>IF(MAIN_STGY[[#This Row],[RSLT]]="","", MAIN_STGY[[#This Row],[RSLT]])</f>
        <v/>
      </c>
      <c r="DF16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4" s="18">
        <f>IF(STGY5[[#This Row],[SNO]]=0,0,IF(DL$10, IF(DP163&gt;=DM$8, 0, STGY5[[#This Row],[INS]]+DH163), STGY5[[#This Row],[INS]]+DH163))</f>
        <v>100</v>
      </c>
      <c r="DI164" s="18">
        <f>IF(STGY5[[#This Row],[SNO]]=0,0,IF(DL$10, IF(DP163&gt;=DM$8, 0, DI163+STGY5[[#This Row],[RTN]]), DI163+STGY5[[#This Row],[RTN]]))</f>
        <v>0</v>
      </c>
      <c r="DJ164" s="18">
        <f>STGY5[[#This Row],[RTN-TL]]-STGY5[[#This Row],[INS-TL]]</f>
        <v>-100</v>
      </c>
      <c r="DK164" s="18">
        <f>IF(STGY5[[#This Row],[SNO]]=0,0,IF(DL$10, IF(STGY5[[#This Row],[INS]]=0, 0, DN163), DN163))</f>
        <v>0</v>
      </c>
      <c r="DL164" s="18">
        <f>STGY5[[#This Row],[INS]]</f>
        <v>0</v>
      </c>
      <c r="DM164" s="18">
        <f>IF(STGY5[[#This Row],[WrL]]="Loss", (STGY5[[#This Row],[INS]]*(1 + DP$8/100)), IF(STGY5[[#This Row],[WrL]]="Won", (0), 0))</f>
        <v>0</v>
      </c>
      <c r="DN164" s="18">
        <f>IF(STGY5[[#This Row],[WrL]]="Loss", (STGY5[[#This Row],[PAM]]+STGY5[[#This Row],[LOS-TEN]]), IF(STGY5[[#This Row],[WrL]]="Won", (STGY5[[#This Row],[INS]]), 0))</f>
        <v>0</v>
      </c>
      <c r="DO164" s="18">
        <f>STGY5[[#This Row],[PAPT]]/2</f>
        <v>0</v>
      </c>
      <c r="DP164" s="43">
        <f>IF(STGY5[[#This Row],[SNO]]=0,0,IF(DL$10, IF(STGY5[[#This Row],[INS-TL]]=0, 0, STGY5[[#This Row],[PFT]]/STGY5[[#This Row],[INS-TL]]%), STGY5[[#This Row],[PFT]]/STGY5[[#This Row],[INS-TL]]%))</f>
        <v>-100</v>
      </c>
      <c r="DS164" s="20"/>
      <c r="DT164" s="21"/>
      <c r="DZ164" s="22"/>
      <c r="EB164" s="42">
        <f t="shared" si="26"/>
        <v>149</v>
      </c>
      <c r="EC164" s="49"/>
      <c r="ED164" s="18">
        <f>IF(STGY6[[#This Row],[SNO]]=0,0,IF(STGY6[[#This Row],[SNO]]=1,EJ$8,IF(EL$10, IF(EP163&gt;=EM$8,0,IF(EP163=0,EJ$8,EO163)), EO163)))</f>
        <v>0</v>
      </c>
      <c r="EE164" s="18" t="str">
        <f>IF(MAIN_STGY[[#This Row],[RSLT]]="","", MAIN_STGY[[#This Row],[RSLT]])</f>
        <v/>
      </c>
      <c r="EF16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4" s="18">
        <f>IF(STGY6[[#This Row],[SNO]]=0,0,IF(EL$10, IF(EP163&gt;=EM$8, 0, STGY6[[#This Row],[INS]]+EH163), STGY6[[#This Row],[INS]]+EH163))</f>
        <v>100</v>
      </c>
      <c r="EI164" s="18">
        <f>IF(STGY6[[#This Row],[SNO]]=0,0,IF(EL$10, IF(EP163&gt;=EM$8, 0, EI163+STGY6[[#This Row],[RTN]]), EI163+STGY6[[#This Row],[RTN]]))</f>
        <v>0</v>
      </c>
      <c r="EJ164" s="18">
        <f>STGY6[[#This Row],[RTN-TL]]-STGY6[[#This Row],[INS-TL]]</f>
        <v>-100</v>
      </c>
      <c r="EK164" s="18">
        <f>IF(STGY6[[#This Row],[SNO]]=0,0,IF(EL$10, IF(STGY6[[#This Row],[INS]]=0, 0, EN163), EN163))</f>
        <v>0</v>
      </c>
      <c r="EL164" s="18">
        <f>STGY6[[#This Row],[INS]]</f>
        <v>0</v>
      </c>
      <c r="EM164" s="18">
        <f>IF(STGY6[[#This Row],[WrL]]="Loss", (STGY6[[#This Row],[INS]]*(1 + EP$8/100)), IF(STGY6[[#This Row],[WrL]]="Won", (0), 0))</f>
        <v>0</v>
      </c>
      <c r="EN164" s="18">
        <f>IF(STGY6[[#This Row],[WrL]]="Loss", (STGY6[[#This Row],[PAM]]+STGY6[[#This Row],[LOS-TEN]]), IF(STGY6[[#This Row],[WrL]]="Won", (STGY6[[#This Row],[INS]]), 0))</f>
        <v>0</v>
      </c>
      <c r="EO164" s="18">
        <f>STGY6[[#This Row],[PAPT]]/2</f>
        <v>0</v>
      </c>
      <c r="EP164" s="43">
        <f>IF(STGY6[[#This Row],[SNO]]=0,0,IF(EL$10, IF(STGY6[[#This Row],[INS-TL]]=0, 0, STGY6[[#This Row],[PFT]]/STGY6[[#This Row],[INS-TL]]%), STGY6[[#This Row],[PFT]]/STGY6[[#This Row],[INS-TL]]%))</f>
        <v>-100</v>
      </c>
      <c r="ES164" s="20"/>
      <c r="ET164" s="21"/>
      <c r="EZ164" s="22"/>
      <c r="FB164" s="42">
        <f t="shared" si="27"/>
        <v>149</v>
      </c>
      <c r="FC164" s="49"/>
      <c r="FD164" s="18">
        <f>IF(STGY7[[#This Row],[SNO]]=0,0,IF(STGY7[[#This Row],[SNO]]=1,FJ$8,IF(FL$10, IF(FP163&gt;=FM$8,0,IF(FP163=0,FJ$8,FO163)), FO163)))</f>
        <v>0</v>
      </c>
      <c r="FE164" s="18" t="str">
        <f>IF(MAIN_STGY[[#This Row],[RSLT]]="","", MAIN_STGY[[#This Row],[RSLT]])</f>
        <v/>
      </c>
      <c r="FF16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4" s="18">
        <f>IF(STGY7[[#This Row],[SNO]]=0,0,IF(FL$10, IF(FP163&gt;=FM$8, 0, STGY7[[#This Row],[INS]]+FH163), STGY7[[#This Row],[INS]]+FH163))</f>
        <v>100</v>
      </c>
      <c r="FI164" s="18">
        <f>IF(STGY7[[#This Row],[SNO]]=0,0,IF(FL$10, IF(FP163&gt;=FM$8, 0, FI163+STGY7[[#This Row],[RTN]]), FI163+STGY7[[#This Row],[RTN]]))</f>
        <v>0</v>
      </c>
      <c r="FJ164" s="18">
        <f>STGY7[[#This Row],[RTN-TL]]-STGY7[[#This Row],[INS-TL]]</f>
        <v>-100</v>
      </c>
      <c r="FK164" s="18">
        <f>IF(STGY7[[#This Row],[SNO]]=0,0,IF(FL$10, IF(STGY7[[#This Row],[INS]]=0, 0, FN163), FN163))</f>
        <v>0</v>
      </c>
      <c r="FL164" s="18">
        <f>STGY7[[#This Row],[INS]]</f>
        <v>0</v>
      </c>
      <c r="FM164" s="18">
        <f>IF(STGY7[[#This Row],[WrL]]="Loss", (STGY7[[#This Row],[INS]]*(1 + FP$8/100)), IF(STGY7[[#This Row],[WrL]]="Won", (0), 0))</f>
        <v>0</v>
      </c>
      <c r="FN164" s="18">
        <f>IF(STGY7[[#This Row],[WrL]]="Loss", (STGY7[[#This Row],[PAM]]+STGY7[[#This Row],[LOS-TEN]]), IF(STGY7[[#This Row],[WrL]]="Won", (STGY7[[#This Row],[INS]]), 0))</f>
        <v>0</v>
      </c>
      <c r="FO164" s="18">
        <f>STGY7[[#This Row],[PAPT]]/2</f>
        <v>0</v>
      </c>
      <c r="FP164" s="43">
        <f>IF(STGY7[[#This Row],[SNO]]=0,0,IF(FL$10, IF(STGY7[[#This Row],[INS-TL]]=0, 0, STGY7[[#This Row],[PFT]]/STGY7[[#This Row],[INS-TL]]%), STGY7[[#This Row],[PFT]]/STGY7[[#This Row],[INS-TL]]%))</f>
        <v>-100</v>
      </c>
      <c r="FS164" s="20"/>
      <c r="FT164" s="21"/>
      <c r="FZ164" s="22"/>
      <c r="GB164" s="42">
        <f t="shared" si="28"/>
        <v>149</v>
      </c>
      <c r="GC164" s="49"/>
      <c r="GD164" s="18">
        <f>IF(STGY8[[#This Row],[SNO]]=0,0,IF(STGY8[[#This Row],[SNO]]=1,GJ$8,IF(GL$10, IF(GP163&gt;=GM$8,0,IF(GP163=0,GJ$8,GO163)), GO163)))</f>
        <v>0</v>
      </c>
      <c r="GE164" s="18" t="str">
        <f>IF(MAIN_STGY[[#This Row],[RSLT]]="","", MAIN_STGY[[#This Row],[RSLT]])</f>
        <v/>
      </c>
      <c r="GF16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4" s="18">
        <f>IF(STGY8[[#This Row],[SNO]]=0,0,IF(GL$10, IF(GP163&gt;=GM$8, 0, STGY8[[#This Row],[INS]]+GH163), STGY8[[#This Row],[INS]]+GH163))</f>
        <v>100</v>
      </c>
      <c r="GI164" s="18">
        <f>IF(STGY8[[#This Row],[SNO]]=0,0,IF(GL$10, IF(GP163&gt;=GM$8, 0, GI163+STGY8[[#This Row],[RTN]]), GI163+STGY8[[#This Row],[RTN]]))</f>
        <v>0</v>
      </c>
      <c r="GJ164" s="18">
        <f>STGY8[[#This Row],[RTN-TL]]-STGY8[[#This Row],[INS-TL]]</f>
        <v>-100</v>
      </c>
      <c r="GK164" s="18">
        <f>IF(STGY8[[#This Row],[SNO]]=0,0,IF(GL$10, IF(STGY8[[#This Row],[INS]]=0, 0, GN163), GN163))</f>
        <v>0</v>
      </c>
      <c r="GL164" s="18">
        <f>STGY8[[#This Row],[INS]]</f>
        <v>0</v>
      </c>
      <c r="GM164" s="18">
        <f>IF(STGY8[[#This Row],[WrL]]="Loss", (STGY8[[#This Row],[INS]]*(1 + GP$8/100)), IF(STGY8[[#This Row],[WrL]]="Won", (0), 0))</f>
        <v>0</v>
      </c>
      <c r="GN164" s="18">
        <f>IF(STGY8[[#This Row],[WrL]]="Loss", (STGY8[[#This Row],[PAM]]+STGY8[[#This Row],[LOS-TEN]]), IF(STGY8[[#This Row],[WrL]]="Won", (STGY8[[#This Row],[INS]]), 0))</f>
        <v>0</v>
      </c>
      <c r="GO164" s="18">
        <f>STGY8[[#This Row],[PAPT]]/2</f>
        <v>0</v>
      </c>
      <c r="GP164" s="43">
        <f>IF(STGY8[[#This Row],[SNO]]=0,0,IF(GL$10, IF(STGY8[[#This Row],[INS-TL]]=0, 0, STGY8[[#This Row],[PFT]]/STGY8[[#This Row],[INS-TL]]%), STGY8[[#This Row],[PFT]]/STGY8[[#This Row],[INS-TL]]%))</f>
        <v>-100</v>
      </c>
      <c r="GS164" s="20"/>
      <c r="GT164" s="21"/>
      <c r="GZ164" s="22"/>
      <c r="HB164" s="42">
        <f t="shared" si="29"/>
        <v>149</v>
      </c>
      <c r="HC164" s="49"/>
      <c r="HD164" s="18">
        <f>IF(STGY9[[#This Row],[SNO]]=0,0,IF(STGY9[[#This Row],[SNO]]=1,HJ$8,IF(HL$10, IF(HP163&gt;=HM$8,0,IF(HP163=0,HJ$8,HO163)), HO163)))</f>
        <v>0</v>
      </c>
      <c r="HE164" s="18" t="str">
        <f>IF(MAIN_STGY[[#This Row],[RSLT]]="","", MAIN_STGY[[#This Row],[RSLT]])</f>
        <v/>
      </c>
      <c r="HF16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4" s="18">
        <f>IF(STGY9[[#This Row],[SNO]]=0,0,IF(HL$10, IF(HP163&gt;=HM$8, 0, STGY9[[#This Row],[INS]]+HH163), STGY9[[#This Row],[INS]]+HH163))</f>
        <v>100</v>
      </c>
      <c r="HI164" s="18">
        <f>IF(STGY9[[#This Row],[SNO]]=0,0,IF(HL$10, IF(HP163&gt;=HM$8, 0, HI163+STGY9[[#This Row],[RTN]]), HI163+STGY9[[#This Row],[RTN]]))</f>
        <v>0</v>
      </c>
      <c r="HJ164" s="18">
        <f>STGY9[[#This Row],[RTN-TL]]-STGY9[[#This Row],[INS-TL]]</f>
        <v>-100</v>
      </c>
      <c r="HK164" s="18">
        <f>IF(STGY9[[#This Row],[SNO]]=0,0,IF(HL$10, IF(STGY9[[#This Row],[INS]]=0, 0, HN163), HN163))</f>
        <v>0</v>
      </c>
      <c r="HL164" s="18">
        <f>STGY9[[#This Row],[INS]]</f>
        <v>0</v>
      </c>
      <c r="HM164" s="18">
        <f>IF(STGY9[[#This Row],[WrL]]="Loss", (STGY9[[#This Row],[INS]]*(1 + HP$8/100)), IF(STGY9[[#This Row],[WrL]]="Won", (0), 0))</f>
        <v>0</v>
      </c>
      <c r="HN164" s="18">
        <f>IF(STGY9[[#This Row],[WrL]]="Loss", (STGY9[[#This Row],[PAM]]+STGY9[[#This Row],[LOS-TEN]]), IF(STGY9[[#This Row],[WrL]]="Won", (STGY9[[#This Row],[INS]]), 0))</f>
        <v>0</v>
      </c>
      <c r="HO164" s="18">
        <f>STGY9[[#This Row],[PAPT]]/2</f>
        <v>0</v>
      </c>
      <c r="HP164" s="43">
        <f>IF(STGY9[[#This Row],[SNO]]=0,0,IF(HL$10, IF(STGY9[[#This Row],[INS-TL]]=0, 0, STGY9[[#This Row],[PFT]]/STGY9[[#This Row],[INS-TL]]%), STGY9[[#This Row],[PFT]]/STGY9[[#This Row],[INS-TL]]%))</f>
        <v>-100</v>
      </c>
      <c r="HS164" s="20"/>
      <c r="HT164" s="21"/>
      <c r="HZ164" s="22"/>
      <c r="IB164" s="42">
        <f t="shared" si="30"/>
        <v>149</v>
      </c>
      <c r="IC164" s="49"/>
      <c r="ID164" s="18">
        <f>IF(STGY10[[#This Row],[SNO]]=0,0,IF(STGY10[[#This Row],[SNO]]=1,IJ$8,IF(IL$10, IF(IP163&gt;=IM$8,0,IF(IP163=0,IJ$8,IO163)), IO163)))</f>
        <v>0</v>
      </c>
      <c r="IE164" s="18" t="str">
        <f>IF(MAIN_STGY[[#This Row],[RSLT]]="","", MAIN_STGY[[#This Row],[RSLT]])</f>
        <v/>
      </c>
      <c r="IF16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4" s="18">
        <f>IF(STGY10[[#This Row],[SNO]]=0,0,IF(IL$10, IF(IP163&gt;=IM$8, 0, STGY10[[#This Row],[INS]]+IH163), STGY10[[#This Row],[INS]]+IH163))</f>
        <v>100</v>
      </c>
      <c r="II164" s="18">
        <f>IF(STGY10[[#This Row],[SNO]]=0,0,IF(IL$10, IF(IP163&gt;=IM$8, 0, II163+STGY10[[#This Row],[RTN]]), II163+STGY10[[#This Row],[RTN]]))</f>
        <v>0</v>
      </c>
      <c r="IJ164" s="18">
        <f>STGY10[[#This Row],[RTN-TL]]-STGY10[[#This Row],[INS-TL]]</f>
        <v>-100</v>
      </c>
      <c r="IK164" s="18">
        <f>IF(STGY10[[#This Row],[SNO]]=0,0,IF(IL$10, IF(STGY10[[#This Row],[INS]]=0, 0, IN163), IN163))</f>
        <v>0</v>
      </c>
      <c r="IL164" s="18">
        <f>STGY10[[#This Row],[INS]]</f>
        <v>0</v>
      </c>
      <c r="IM164" s="18">
        <f>IF(STGY10[[#This Row],[WrL]]="Loss", (STGY10[[#This Row],[INS]]*(1 + IP$8/100)), IF(STGY10[[#This Row],[WrL]]="Won", (0), 0))</f>
        <v>0</v>
      </c>
      <c r="IN164" s="18">
        <f>IF(STGY10[[#This Row],[WrL]]="Loss", (STGY10[[#This Row],[PAM]]+STGY10[[#This Row],[LOS-TEN]]), IF(STGY10[[#This Row],[WrL]]="Won", (STGY10[[#This Row],[INS]]), 0))</f>
        <v>0</v>
      </c>
      <c r="IO164" s="18">
        <f>STGY10[[#This Row],[PAPT]]/2</f>
        <v>0</v>
      </c>
      <c r="IP164" s="43">
        <f>IF(STGY10[[#This Row],[SNO]]=0,0,IF(IL$10, IF(STGY10[[#This Row],[INS-TL]]=0, 0, STGY10[[#This Row],[PFT]]/STGY10[[#This Row],[INS-TL]]%), STGY10[[#This Row],[PFT]]/STGY10[[#This Row],[INS-TL]]%))</f>
        <v>-100</v>
      </c>
      <c r="IS164" s="20"/>
      <c r="IT164" s="21"/>
      <c r="IZ164" s="22"/>
    </row>
    <row r="165" spans="2:260" ht="15.65" x14ac:dyDescent="0.3">
      <c r="B165" s="89">
        <f t="shared" si="31"/>
        <v>150</v>
      </c>
      <c r="C165" s="49"/>
      <c r="D165" s="18">
        <f>IF(MAIN_STGY[[#This Row],[SNO]]=0,0,IF(MAIN_STGY[[#This Row],[SNO]]=1,J$8,IF(L$10, IF(P164&gt;=M$8,0,IF(P164=0,J$8,O164)), O164)))</f>
        <v>0</v>
      </c>
      <c r="E165" s="12"/>
      <c r="F16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5" s="18">
        <f>IF(MAIN_STGY[[#This Row],[SNO]]=0,0,IF(L$10, IF(P164&gt;=M$8, 0, MAIN_STGY[[#This Row],[INS]]+H164), MAIN_STGY[[#This Row],[INS]]+H164))</f>
        <v>100</v>
      </c>
      <c r="I165" s="18">
        <f>IF(MAIN_STGY[[#This Row],[SNO]]=0,0,IF(L$10, IF(P164&gt;=M$8, 0, I164+MAIN_STGY[[#This Row],[RTN]]), I164+MAIN_STGY[[#This Row],[RTN]]))</f>
        <v>0</v>
      </c>
      <c r="J165" s="18">
        <f>MAIN_STGY[[#This Row],[RTN-TL]]-MAIN_STGY[[#This Row],[INS-TL]]</f>
        <v>-100</v>
      </c>
      <c r="K165" s="18">
        <f>IF(MAIN_STGY[[#This Row],[SNO]]=0,0,IF(L$10, IF(MAIN_STGY[[#This Row],[INS]]=0, 0, N164), N164))</f>
        <v>0</v>
      </c>
      <c r="L165" s="18">
        <f>MAIN_STGY[[#This Row],[INS]]</f>
        <v>0</v>
      </c>
      <c r="M165" s="18">
        <f>IF(MAIN_STGY[[#This Row],[WrL]]="Loss", (MAIN_STGY[[#This Row],[INS]]*(1 + P$8/100)), IF(MAIN_STGY[[#This Row],[WrL]]="Won", (0), 0))</f>
        <v>0</v>
      </c>
      <c r="N165" s="18">
        <f>IF(MAIN_STGY[[#This Row],[WrL]]="Loss", (MAIN_STGY[[#This Row],[PAM]]+MAIN_STGY[[#This Row],[LOS-TEN]]), IF(MAIN_STGY[[#This Row],[WrL]]="Won", (MAIN_STGY[[#This Row],[INS]]), 0))</f>
        <v>0</v>
      </c>
      <c r="O165" s="18">
        <f>MAIN_STGY[[#This Row],[PAPT]]/2</f>
        <v>0</v>
      </c>
      <c r="P16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5" s="94" t="str">
        <v>Strategy 09</v>
      </c>
      <c r="S165" s="95">
        <v>0</v>
      </c>
      <c r="T165" s="96">
        <v>100</v>
      </c>
      <c r="U165" s="85"/>
      <c r="V165" s="55"/>
      <c r="W165" s="55"/>
      <c r="X165" s="44"/>
      <c r="Z165" s="22"/>
      <c r="AB165" s="42">
        <f t="shared" si="22"/>
        <v>150</v>
      </c>
      <c r="AC165" s="49"/>
      <c r="AD165" s="18">
        <f>IF(STGY2[[#This Row],[SNO]]=0,0,IF(STGY2[[#This Row],[SNO]]=1,AJ$8,IF(AL$10, IF(AP164&gt;=AM$8,0,IF(AP164=0,AJ$8,AO164)), AO164)))</f>
        <v>0</v>
      </c>
      <c r="AE165" s="18" t="str">
        <f>IF(MAIN_STGY[[#This Row],[RSLT]]="","", MAIN_STGY[[#This Row],[RSLT]])</f>
        <v/>
      </c>
      <c r="AF16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5" s="18">
        <f>IF(STGY2[[#This Row],[SNO]]=0,0,IF(AL$10, IF(AP164&gt;=AM$8, 0, STGY2[[#This Row],[INS]]+AH164), STGY2[[#This Row],[INS]]+AH164))</f>
        <v>100</v>
      </c>
      <c r="AI165" s="18">
        <f>IF(STGY2[[#This Row],[SNO]]=0,0,IF(AL$10, IF(AP164&gt;=AM$8, 0, AI164+STGY2[[#This Row],[RTN]]), AI164+STGY2[[#This Row],[RTN]]))</f>
        <v>0</v>
      </c>
      <c r="AJ165" s="18">
        <f>STGY2[[#This Row],[RTN-TL]]-STGY2[[#This Row],[INS-TL]]</f>
        <v>-100</v>
      </c>
      <c r="AK165" s="18">
        <f>IF(STGY2[[#This Row],[SNO]]=0,0,IF(AL$10, IF(STGY2[[#This Row],[INS]]=0, 0, AN164), AN164))</f>
        <v>0</v>
      </c>
      <c r="AL165" s="18">
        <f>STGY2[[#This Row],[INS]]</f>
        <v>0</v>
      </c>
      <c r="AM165" s="18">
        <f>IF(STGY2[[#This Row],[WrL]]="Loss", (STGY2[[#This Row],[INS]]*(1 + AP$8/100)), IF(STGY2[[#This Row],[WrL]]="Won", (0), 0))</f>
        <v>0</v>
      </c>
      <c r="AN165" s="18">
        <f>IF(STGY2[[#This Row],[WrL]]="Loss", (STGY2[[#This Row],[PAM]]+STGY2[[#This Row],[LOS-TEN]]), IF(STGY2[[#This Row],[WrL]]="Won", (STGY2[[#This Row],[INS]]), 0))</f>
        <v>0</v>
      </c>
      <c r="AO165" s="18">
        <f>STGY2[[#This Row],[PAPT]]/2</f>
        <v>0</v>
      </c>
      <c r="AP165" s="43">
        <f>IF(STGY2[[#This Row],[SNO]]=0,0,IF(AL$10, IF(STGY2[[#This Row],[INS-TL]]=0, 0, STGY2[[#This Row],[PFT]]/STGY2[[#This Row],[INS-TL]]%), STGY2[[#This Row],[PFT]]/STGY2[[#This Row],[INS-TL]]%))</f>
        <v>-100</v>
      </c>
      <c r="AS165" s="20"/>
      <c r="AT165" s="21"/>
      <c r="AZ165" s="22"/>
      <c r="BB165" s="42">
        <f t="shared" si="23"/>
        <v>150</v>
      </c>
      <c r="BC165" s="49"/>
      <c r="BD165" s="18">
        <f>IF(STGY3[[#This Row],[SNO]]=0,0,IF(STGY3[[#This Row],[SNO]]=1,BJ$8,IF(BL$10, IF(BP164&gt;=BM$8,0,IF(BP164=0,BJ$8,BO164)), BO164)))</f>
        <v>0</v>
      </c>
      <c r="BE165" s="18" t="str">
        <f>IF(MAIN_STGY[[#This Row],[RSLT]]="","", MAIN_STGY[[#This Row],[RSLT]])</f>
        <v/>
      </c>
      <c r="BF16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5" s="18">
        <f>IF(STGY3[[#This Row],[SNO]]=0,0,IF(BL$10, IF(BP164&gt;=BM$8, 0, STGY3[[#This Row],[INS]]+BH164), STGY3[[#This Row],[INS]]+BH164))</f>
        <v>100</v>
      </c>
      <c r="BI165" s="18">
        <f>IF(STGY3[[#This Row],[SNO]]=0,0,IF(BL$10, IF(BP164&gt;=BM$8, 0, BI164+STGY3[[#This Row],[RTN]]), BI164+STGY3[[#This Row],[RTN]]))</f>
        <v>0</v>
      </c>
      <c r="BJ165" s="18">
        <f>STGY3[[#This Row],[RTN-TL]]-STGY3[[#This Row],[INS-TL]]</f>
        <v>-100</v>
      </c>
      <c r="BK165" s="18">
        <f>IF(STGY3[[#This Row],[SNO]]=0,0,IF(BL$10, IF(STGY3[[#This Row],[INS]]=0, 0, BN164), BN164))</f>
        <v>0</v>
      </c>
      <c r="BL165" s="18">
        <f>STGY3[[#This Row],[INS]]</f>
        <v>0</v>
      </c>
      <c r="BM165" s="18">
        <f>IF(STGY3[[#This Row],[WrL]]="Loss", (STGY3[[#This Row],[INS]]*(1 + BP$8/100)), IF(STGY3[[#This Row],[WrL]]="Won", (0), 0))</f>
        <v>0</v>
      </c>
      <c r="BN165" s="18">
        <f>IF(STGY3[[#This Row],[WrL]]="Loss", (STGY3[[#This Row],[PAM]]+STGY3[[#This Row],[LOS-TEN]]), IF(STGY3[[#This Row],[WrL]]="Won", (STGY3[[#This Row],[INS]]), 0))</f>
        <v>0</v>
      </c>
      <c r="BO165" s="18">
        <f>STGY3[[#This Row],[PAPT]]/2</f>
        <v>0</v>
      </c>
      <c r="BP165" s="43">
        <f>IF(STGY3[[#This Row],[SNO]]=0,0,IF(BL$10, IF(STGY3[[#This Row],[INS-TL]]=0, 0, STGY3[[#This Row],[PFT]]/STGY3[[#This Row],[INS-TL]]%), STGY3[[#This Row],[PFT]]/STGY3[[#This Row],[INS-TL]]%))</f>
        <v>-100</v>
      </c>
      <c r="BS165" s="20"/>
      <c r="BT165" s="21"/>
      <c r="BZ165" s="22"/>
      <c r="CB165" s="42">
        <f t="shared" si="24"/>
        <v>150</v>
      </c>
      <c r="CC165" s="49"/>
      <c r="CD165" s="18">
        <f>IF(STGY4[[#This Row],[SNO]]=0,0,IF(STGY4[[#This Row],[SNO]]=1,CJ$8,IF(CL$10, IF(CP164&gt;=CM$8,0,IF(CP164=0,CJ$8,CO164)), CO164)))</f>
        <v>0</v>
      </c>
      <c r="CE165" s="18" t="str">
        <f>IF(MAIN_STGY[[#This Row],[RSLT]]="","", MAIN_STGY[[#This Row],[RSLT]])</f>
        <v/>
      </c>
      <c r="CF16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5" s="18">
        <f>IF(STGY4[[#This Row],[SNO]]=0,0,IF(CL$10, IF(CP164&gt;=CM$8, 0, STGY4[[#This Row],[INS]]+CH164), STGY4[[#This Row],[INS]]+CH164))</f>
        <v>100</v>
      </c>
      <c r="CI165" s="18">
        <f>IF(STGY4[[#This Row],[SNO]]=0,0,IF(CL$10, IF(CP164&gt;=CM$8, 0, CI164+STGY4[[#This Row],[RTN]]), CI164+STGY4[[#This Row],[RTN]]))</f>
        <v>0</v>
      </c>
      <c r="CJ165" s="18">
        <f>STGY4[[#This Row],[RTN-TL]]-STGY4[[#This Row],[INS-TL]]</f>
        <v>-100</v>
      </c>
      <c r="CK165" s="18">
        <f>IF(STGY4[[#This Row],[SNO]]=0,0,IF(CL$10, IF(STGY4[[#This Row],[INS]]=0, 0, CN164), CN164))</f>
        <v>0</v>
      </c>
      <c r="CL165" s="18">
        <f>STGY4[[#This Row],[INS]]</f>
        <v>0</v>
      </c>
      <c r="CM165" s="18">
        <f>IF(STGY4[[#This Row],[WrL]]="Loss", (STGY4[[#This Row],[INS]]*(1 + CP$8/100)), IF(STGY4[[#This Row],[WrL]]="Won", (0), 0))</f>
        <v>0</v>
      </c>
      <c r="CN165" s="18">
        <f>IF(STGY4[[#This Row],[WrL]]="Loss", (STGY4[[#This Row],[PAM]]+STGY4[[#This Row],[LOS-TEN]]), IF(STGY4[[#This Row],[WrL]]="Won", (STGY4[[#This Row],[INS]]), 0))</f>
        <v>0</v>
      </c>
      <c r="CO165" s="18">
        <f>STGY4[[#This Row],[PAPT]]/2</f>
        <v>0</v>
      </c>
      <c r="CP165" s="43">
        <f>IF(STGY4[[#This Row],[SNO]]=0,0,IF(CL$10, IF(STGY4[[#This Row],[INS-TL]]=0, 0, STGY4[[#This Row],[PFT]]/STGY4[[#This Row],[INS-TL]]%), STGY4[[#This Row],[PFT]]/STGY4[[#This Row],[INS-TL]]%))</f>
        <v>-100</v>
      </c>
      <c r="CS165" s="20"/>
      <c r="CT165" s="21"/>
      <c r="CZ165" s="22"/>
      <c r="DB165" s="42">
        <f t="shared" si="25"/>
        <v>150</v>
      </c>
      <c r="DC165" s="49"/>
      <c r="DD165" s="18">
        <f>IF(STGY5[[#This Row],[SNO]]=0,0,IF(STGY5[[#This Row],[SNO]]=1,DJ$8,IF(DL$10, IF(DP164&gt;=DM$8,0,IF(DP164=0,DJ$8,DO164)), DO164)))</f>
        <v>0</v>
      </c>
      <c r="DE165" s="18" t="str">
        <f>IF(MAIN_STGY[[#This Row],[RSLT]]="","", MAIN_STGY[[#This Row],[RSLT]])</f>
        <v/>
      </c>
      <c r="DF16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5" s="18">
        <f>IF(STGY5[[#This Row],[SNO]]=0,0,IF(DL$10, IF(DP164&gt;=DM$8, 0, STGY5[[#This Row],[INS]]+DH164), STGY5[[#This Row],[INS]]+DH164))</f>
        <v>100</v>
      </c>
      <c r="DI165" s="18">
        <f>IF(STGY5[[#This Row],[SNO]]=0,0,IF(DL$10, IF(DP164&gt;=DM$8, 0, DI164+STGY5[[#This Row],[RTN]]), DI164+STGY5[[#This Row],[RTN]]))</f>
        <v>0</v>
      </c>
      <c r="DJ165" s="18">
        <f>STGY5[[#This Row],[RTN-TL]]-STGY5[[#This Row],[INS-TL]]</f>
        <v>-100</v>
      </c>
      <c r="DK165" s="18">
        <f>IF(STGY5[[#This Row],[SNO]]=0,0,IF(DL$10, IF(STGY5[[#This Row],[INS]]=0, 0, DN164), DN164))</f>
        <v>0</v>
      </c>
      <c r="DL165" s="18">
        <f>STGY5[[#This Row],[INS]]</f>
        <v>0</v>
      </c>
      <c r="DM165" s="18">
        <f>IF(STGY5[[#This Row],[WrL]]="Loss", (STGY5[[#This Row],[INS]]*(1 + DP$8/100)), IF(STGY5[[#This Row],[WrL]]="Won", (0), 0))</f>
        <v>0</v>
      </c>
      <c r="DN165" s="18">
        <f>IF(STGY5[[#This Row],[WrL]]="Loss", (STGY5[[#This Row],[PAM]]+STGY5[[#This Row],[LOS-TEN]]), IF(STGY5[[#This Row],[WrL]]="Won", (STGY5[[#This Row],[INS]]), 0))</f>
        <v>0</v>
      </c>
      <c r="DO165" s="18">
        <f>STGY5[[#This Row],[PAPT]]/2</f>
        <v>0</v>
      </c>
      <c r="DP165" s="43">
        <f>IF(STGY5[[#This Row],[SNO]]=0,0,IF(DL$10, IF(STGY5[[#This Row],[INS-TL]]=0, 0, STGY5[[#This Row],[PFT]]/STGY5[[#This Row],[INS-TL]]%), STGY5[[#This Row],[PFT]]/STGY5[[#This Row],[INS-TL]]%))</f>
        <v>-100</v>
      </c>
      <c r="DS165" s="20"/>
      <c r="DT165" s="21"/>
      <c r="DZ165" s="22"/>
      <c r="EB165" s="42">
        <f t="shared" si="26"/>
        <v>150</v>
      </c>
      <c r="EC165" s="49"/>
      <c r="ED165" s="18">
        <f>IF(STGY6[[#This Row],[SNO]]=0,0,IF(STGY6[[#This Row],[SNO]]=1,EJ$8,IF(EL$10, IF(EP164&gt;=EM$8,0,IF(EP164=0,EJ$8,EO164)), EO164)))</f>
        <v>0</v>
      </c>
      <c r="EE165" s="18" t="str">
        <f>IF(MAIN_STGY[[#This Row],[RSLT]]="","", MAIN_STGY[[#This Row],[RSLT]])</f>
        <v/>
      </c>
      <c r="EF16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5" s="18">
        <f>IF(STGY6[[#This Row],[SNO]]=0,0,IF(EL$10, IF(EP164&gt;=EM$8, 0, STGY6[[#This Row],[INS]]+EH164), STGY6[[#This Row],[INS]]+EH164))</f>
        <v>100</v>
      </c>
      <c r="EI165" s="18">
        <f>IF(STGY6[[#This Row],[SNO]]=0,0,IF(EL$10, IF(EP164&gt;=EM$8, 0, EI164+STGY6[[#This Row],[RTN]]), EI164+STGY6[[#This Row],[RTN]]))</f>
        <v>0</v>
      </c>
      <c r="EJ165" s="18">
        <f>STGY6[[#This Row],[RTN-TL]]-STGY6[[#This Row],[INS-TL]]</f>
        <v>-100</v>
      </c>
      <c r="EK165" s="18">
        <f>IF(STGY6[[#This Row],[SNO]]=0,0,IF(EL$10, IF(STGY6[[#This Row],[INS]]=0, 0, EN164), EN164))</f>
        <v>0</v>
      </c>
      <c r="EL165" s="18">
        <f>STGY6[[#This Row],[INS]]</f>
        <v>0</v>
      </c>
      <c r="EM165" s="18">
        <f>IF(STGY6[[#This Row],[WrL]]="Loss", (STGY6[[#This Row],[INS]]*(1 + EP$8/100)), IF(STGY6[[#This Row],[WrL]]="Won", (0), 0))</f>
        <v>0</v>
      </c>
      <c r="EN165" s="18">
        <f>IF(STGY6[[#This Row],[WrL]]="Loss", (STGY6[[#This Row],[PAM]]+STGY6[[#This Row],[LOS-TEN]]), IF(STGY6[[#This Row],[WrL]]="Won", (STGY6[[#This Row],[INS]]), 0))</f>
        <v>0</v>
      </c>
      <c r="EO165" s="18">
        <f>STGY6[[#This Row],[PAPT]]/2</f>
        <v>0</v>
      </c>
      <c r="EP165" s="43">
        <f>IF(STGY6[[#This Row],[SNO]]=0,0,IF(EL$10, IF(STGY6[[#This Row],[INS-TL]]=0, 0, STGY6[[#This Row],[PFT]]/STGY6[[#This Row],[INS-TL]]%), STGY6[[#This Row],[PFT]]/STGY6[[#This Row],[INS-TL]]%))</f>
        <v>-100</v>
      </c>
      <c r="ES165" s="20"/>
      <c r="ET165" s="21"/>
      <c r="EZ165" s="22"/>
      <c r="FB165" s="42">
        <f t="shared" si="27"/>
        <v>150</v>
      </c>
      <c r="FC165" s="49"/>
      <c r="FD165" s="18">
        <f>IF(STGY7[[#This Row],[SNO]]=0,0,IF(STGY7[[#This Row],[SNO]]=1,FJ$8,IF(FL$10, IF(FP164&gt;=FM$8,0,IF(FP164=0,FJ$8,FO164)), FO164)))</f>
        <v>0</v>
      </c>
      <c r="FE165" s="18" t="str">
        <f>IF(MAIN_STGY[[#This Row],[RSLT]]="","", MAIN_STGY[[#This Row],[RSLT]])</f>
        <v/>
      </c>
      <c r="FF16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5" s="18">
        <f>IF(STGY7[[#This Row],[SNO]]=0,0,IF(FL$10, IF(FP164&gt;=FM$8, 0, STGY7[[#This Row],[INS]]+FH164), STGY7[[#This Row],[INS]]+FH164))</f>
        <v>100</v>
      </c>
      <c r="FI165" s="18">
        <f>IF(STGY7[[#This Row],[SNO]]=0,0,IF(FL$10, IF(FP164&gt;=FM$8, 0, FI164+STGY7[[#This Row],[RTN]]), FI164+STGY7[[#This Row],[RTN]]))</f>
        <v>0</v>
      </c>
      <c r="FJ165" s="18">
        <f>STGY7[[#This Row],[RTN-TL]]-STGY7[[#This Row],[INS-TL]]</f>
        <v>-100</v>
      </c>
      <c r="FK165" s="18">
        <f>IF(STGY7[[#This Row],[SNO]]=0,0,IF(FL$10, IF(STGY7[[#This Row],[INS]]=0, 0, FN164), FN164))</f>
        <v>0</v>
      </c>
      <c r="FL165" s="18">
        <f>STGY7[[#This Row],[INS]]</f>
        <v>0</v>
      </c>
      <c r="FM165" s="18">
        <f>IF(STGY7[[#This Row],[WrL]]="Loss", (STGY7[[#This Row],[INS]]*(1 + FP$8/100)), IF(STGY7[[#This Row],[WrL]]="Won", (0), 0))</f>
        <v>0</v>
      </c>
      <c r="FN165" s="18">
        <f>IF(STGY7[[#This Row],[WrL]]="Loss", (STGY7[[#This Row],[PAM]]+STGY7[[#This Row],[LOS-TEN]]), IF(STGY7[[#This Row],[WrL]]="Won", (STGY7[[#This Row],[INS]]), 0))</f>
        <v>0</v>
      </c>
      <c r="FO165" s="18">
        <f>STGY7[[#This Row],[PAPT]]/2</f>
        <v>0</v>
      </c>
      <c r="FP165" s="43">
        <f>IF(STGY7[[#This Row],[SNO]]=0,0,IF(FL$10, IF(STGY7[[#This Row],[INS-TL]]=0, 0, STGY7[[#This Row],[PFT]]/STGY7[[#This Row],[INS-TL]]%), STGY7[[#This Row],[PFT]]/STGY7[[#This Row],[INS-TL]]%))</f>
        <v>-100</v>
      </c>
      <c r="FS165" s="20"/>
      <c r="FT165" s="21"/>
      <c r="FZ165" s="22"/>
      <c r="GB165" s="42">
        <f t="shared" si="28"/>
        <v>150</v>
      </c>
      <c r="GC165" s="49"/>
      <c r="GD165" s="18">
        <f>IF(STGY8[[#This Row],[SNO]]=0,0,IF(STGY8[[#This Row],[SNO]]=1,GJ$8,IF(GL$10, IF(GP164&gt;=GM$8,0,IF(GP164=0,GJ$8,GO164)), GO164)))</f>
        <v>0</v>
      </c>
      <c r="GE165" s="18" t="str">
        <f>IF(MAIN_STGY[[#This Row],[RSLT]]="","", MAIN_STGY[[#This Row],[RSLT]])</f>
        <v/>
      </c>
      <c r="GF16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5" s="18">
        <f>IF(STGY8[[#This Row],[SNO]]=0,0,IF(GL$10, IF(GP164&gt;=GM$8, 0, STGY8[[#This Row],[INS]]+GH164), STGY8[[#This Row],[INS]]+GH164))</f>
        <v>100</v>
      </c>
      <c r="GI165" s="18">
        <f>IF(STGY8[[#This Row],[SNO]]=0,0,IF(GL$10, IF(GP164&gt;=GM$8, 0, GI164+STGY8[[#This Row],[RTN]]), GI164+STGY8[[#This Row],[RTN]]))</f>
        <v>0</v>
      </c>
      <c r="GJ165" s="18">
        <f>STGY8[[#This Row],[RTN-TL]]-STGY8[[#This Row],[INS-TL]]</f>
        <v>-100</v>
      </c>
      <c r="GK165" s="18">
        <f>IF(STGY8[[#This Row],[SNO]]=0,0,IF(GL$10, IF(STGY8[[#This Row],[INS]]=0, 0, GN164), GN164))</f>
        <v>0</v>
      </c>
      <c r="GL165" s="18">
        <f>STGY8[[#This Row],[INS]]</f>
        <v>0</v>
      </c>
      <c r="GM165" s="18">
        <f>IF(STGY8[[#This Row],[WrL]]="Loss", (STGY8[[#This Row],[INS]]*(1 + GP$8/100)), IF(STGY8[[#This Row],[WrL]]="Won", (0), 0))</f>
        <v>0</v>
      </c>
      <c r="GN165" s="18">
        <f>IF(STGY8[[#This Row],[WrL]]="Loss", (STGY8[[#This Row],[PAM]]+STGY8[[#This Row],[LOS-TEN]]), IF(STGY8[[#This Row],[WrL]]="Won", (STGY8[[#This Row],[INS]]), 0))</f>
        <v>0</v>
      </c>
      <c r="GO165" s="18">
        <f>STGY8[[#This Row],[PAPT]]/2</f>
        <v>0</v>
      </c>
      <c r="GP165" s="43">
        <f>IF(STGY8[[#This Row],[SNO]]=0,0,IF(GL$10, IF(STGY8[[#This Row],[INS-TL]]=0, 0, STGY8[[#This Row],[PFT]]/STGY8[[#This Row],[INS-TL]]%), STGY8[[#This Row],[PFT]]/STGY8[[#This Row],[INS-TL]]%))</f>
        <v>-100</v>
      </c>
      <c r="GS165" s="20"/>
      <c r="GT165" s="21"/>
      <c r="GZ165" s="22"/>
      <c r="HB165" s="42">
        <f t="shared" si="29"/>
        <v>150</v>
      </c>
      <c r="HC165" s="49"/>
      <c r="HD165" s="18">
        <f>IF(STGY9[[#This Row],[SNO]]=0,0,IF(STGY9[[#This Row],[SNO]]=1,HJ$8,IF(HL$10, IF(HP164&gt;=HM$8,0,IF(HP164=0,HJ$8,HO164)), HO164)))</f>
        <v>0</v>
      </c>
      <c r="HE165" s="18" t="str">
        <f>IF(MAIN_STGY[[#This Row],[RSLT]]="","", MAIN_STGY[[#This Row],[RSLT]])</f>
        <v/>
      </c>
      <c r="HF16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5" s="18">
        <f>IF(STGY9[[#This Row],[SNO]]=0,0,IF(HL$10, IF(HP164&gt;=HM$8, 0, STGY9[[#This Row],[INS]]+HH164), STGY9[[#This Row],[INS]]+HH164))</f>
        <v>100</v>
      </c>
      <c r="HI165" s="18">
        <f>IF(STGY9[[#This Row],[SNO]]=0,0,IF(HL$10, IF(HP164&gt;=HM$8, 0, HI164+STGY9[[#This Row],[RTN]]), HI164+STGY9[[#This Row],[RTN]]))</f>
        <v>0</v>
      </c>
      <c r="HJ165" s="18">
        <f>STGY9[[#This Row],[RTN-TL]]-STGY9[[#This Row],[INS-TL]]</f>
        <v>-100</v>
      </c>
      <c r="HK165" s="18">
        <f>IF(STGY9[[#This Row],[SNO]]=0,0,IF(HL$10, IF(STGY9[[#This Row],[INS]]=0, 0, HN164), HN164))</f>
        <v>0</v>
      </c>
      <c r="HL165" s="18">
        <f>STGY9[[#This Row],[INS]]</f>
        <v>0</v>
      </c>
      <c r="HM165" s="18">
        <f>IF(STGY9[[#This Row],[WrL]]="Loss", (STGY9[[#This Row],[INS]]*(1 + HP$8/100)), IF(STGY9[[#This Row],[WrL]]="Won", (0), 0))</f>
        <v>0</v>
      </c>
      <c r="HN165" s="18">
        <f>IF(STGY9[[#This Row],[WrL]]="Loss", (STGY9[[#This Row],[PAM]]+STGY9[[#This Row],[LOS-TEN]]), IF(STGY9[[#This Row],[WrL]]="Won", (STGY9[[#This Row],[INS]]), 0))</f>
        <v>0</v>
      </c>
      <c r="HO165" s="18">
        <f>STGY9[[#This Row],[PAPT]]/2</f>
        <v>0</v>
      </c>
      <c r="HP165" s="43">
        <f>IF(STGY9[[#This Row],[SNO]]=0,0,IF(HL$10, IF(STGY9[[#This Row],[INS-TL]]=0, 0, STGY9[[#This Row],[PFT]]/STGY9[[#This Row],[INS-TL]]%), STGY9[[#This Row],[PFT]]/STGY9[[#This Row],[INS-TL]]%))</f>
        <v>-100</v>
      </c>
      <c r="HS165" s="20"/>
      <c r="HT165" s="21"/>
      <c r="HZ165" s="22"/>
      <c r="IB165" s="42">
        <f t="shared" si="30"/>
        <v>150</v>
      </c>
      <c r="IC165" s="49"/>
      <c r="ID165" s="18">
        <f>IF(STGY10[[#This Row],[SNO]]=0,0,IF(STGY10[[#This Row],[SNO]]=1,IJ$8,IF(IL$10, IF(IP164&gt;=IM$8,0,IF(IP164=0,IJ$8,IO164)), IO164)))</f>
        <v>0</v>
      </c>
      <c r="IE165" s="18" t="str">
        <f>IF(MAIN_STGY[[#This Row],[RSLT]]="","", MAIN_STGY[[#This Row],[RSLT]])</f>
        <v/>
      </c>
      <c r="IF16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5" s="18">
        <f>IF(STGY10[[#This Row],[SNO]]=0,0,IF(IL$10, IF(IP164&gt;=IM$8, 0, STGY10[[#This Row],[INS]]+IH164), STGY10[[#This Row],[INS]]+IH164))</f>
        <v>100</v>
      </c>
      <c r="II165" s="18">
        <f>IF(STGY10[[#This Row],[SNO]]=0,0,IF(IL$10, IF(IP164&gt;=IM$8, 0, II164+STGY10[[#This Row],[RTN]]), II164+STGY10[[#This Row],[RTN]]))</f>
        <v>0</v>
      </c>
      <c r="IJ165" s="18">
        <f>STGY10[[#This Row],[RTN-TL]]-STGY10[[#This Row],[INS-TL]]</f>
        <v>-100</v>
      </c>
      <c r="IK165" s="18">
        <f>IF(STGY10[[#This Row],[SNO]]=0,0,IF(IL$10, IF(STGY10[[#This Row],[INS]]=0, 0, IN164), IN164))</f>
        <v>0</v>
      </c>
      <c r="IL165" s="18">
        <f>STGY10[[#This Row],[INS]]</f>
        <v>0</v>
      </c>
      <c r="IM165" s="18">
        <f>IF(STGY10[[#This Row],[WrL]]="Loss", (STGY10[[#This Row],[INS]]*(1 + IP$8/100)), IF(STGY10[[#This Row],[WrL]]="Won", (0), 0))</f>
        <v>0</v>
      </c>
      <c r="IN165" s="18">
        <f>IF(STGY10[[#This Row],[WrL]]="Loss", (STGY10[[#This Row],[PAM]]+STGY10[[#This Row],[LOS-TEN]]), IF(STGY10[[#This Row],[WrL]]="Won", (STGY10[[#This Row],[INS]]), 0))</f>
        <v>0</v>
      </c>
      <c r="IO165" s="18">
        <f>STGY10[[#This Row],[PAPT]]/2</f>
        <v>0</v>
      </c>
      <c r="IP165" s="43">
        <f>IF(STGY10[[#This Row],[SNO]]=0,0,IF(IL$10, IF(STGY10[[#This Row],[INS-TL]]=0, 0, STGY10[[#This Row],[PFT]]/STGY10[[#This Row],[INS-TL]]%), STGY10[[#This Row],[PFT]]/STGY10[[#This Row],[INS-TL]]%))</f>
        <v>-100</v>
      </c>
      <c r="IS165" s="20"/>
      <c r="IT165" s="21"/>
      <c r="IZ165" s="22"/>
    </row>
    <row r="166" spans="2:260" ht="15.65" x14ac:dyDescent="0.3">
      <c r="B166" s="89">
        <f t="shared" si="31"/>
        <v>151</v>
      </c>
      <c r="C166" s="49"/>
      <c r="D166" s="18">
        <f>IF(MAIN_STGY[[#This Row],[SNO]]=0,0,IF(MAIN_STGY[[#This Row],[SNO]]=1,J$8,IF(L$10, IF(P165&gt;=M$8,0,IF(P165=0,J$8,O165)), O165)))</f>
        <v>0</v>
      </c>
      <c r="E166" s="12"/>
      <c r="F16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6" s="18">
        <f>IF(MAIN_STGY[[#This Row],[SNO]]=0,0,IF(L$10, IF(P165&gt;=M$8, 0, MAIN_STGY[[#This Row],[INS]]+H165), MAIN_STGY[[#This Row],[INS]]+H165))</f>
        <v>100</v>
      </c>
      <c r="I166" s="18">
        <f>IF(MAIN_STGY[[#This Row],[SNO]]=0,0,IF(L$10, IF(P165&gt;=M$8, 0, I165+MAIN_STGY[[#This Row],[RTN]]), I165+MAIN_STGY[[#This Row],[RTN]]))</f>
        <v>0</v>
      </c>
      <c r="J166" s="18">
        <f>MAIN_STGY[[#This Row],[RTN-TL]]-MAIN_STGY[[#This Row],[INS-TL]]</f>
        <v>-100</v>
      </c>
      <c r="K166" s="18">
        <f>IF(MAIN_STGY[[#This Row],[SNO]]=0,0,IF(L$10, IF(MAIN_STGY[[#This Row],[INS]]=0, 0, N165), N165))</f>
        <v>0</v>
      </c>
      <c r="L166" s="18">
        <f>MAIN_STGY[[#This Row],[INS]]</f>
        <v>0</v>
      </c>
      <c r="M166" s="18">
        <f>IF(MAIN_STGY[[#This Row],[WrL]]="Loss", (MAIN_STGY[[#This Row],[INS]]*(1 + P$8/100)), IF(MAIN_STGY[[#This Row],[WrL]]="Won", (0), 0))</f>
        <v>0</v>
      </c>
      <c r="N166" s="18">
        <f>IF(MAIN_STGY[[#This Row],[WrL]]="Loss", (MAIN_STGY[[#This Row],[PAM]]+MAIN_STGY[[#This Row],[LOS-TEN]]), IF(MAIN_STGY[[#This Row],[WrL]]="Won", (MAIN_STGY[[#This Row],[INS]]), 0))</f>
        <v>0</v>
      </c>
      <c r="O166" s="18">
        <f>MAIN_STGY[[#This Row],[PAPT]]/2</f>
        <v>0</v>
      </c>
      <c r="P16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6" s="94" t="str">
        <v>Strategy 010</v>
      </c>
      <c r="S166" s="95">
        <v>0</v>
      </c>
      <c r="T166" s="96">
        <v>100</v>
      </c>
      <c r="U166" s="85"/>
      <c r="V166" s="55"/>
      <c r="W166" s="55"/>
      <c r="X166" s="44"/>
      <c r="Z166" s="22"/>
      <c r="AB166" s="42">
        <f t="shared" si="22"/>
        <v>151</v>
      </c>
      <c r="AC166" s="49"/>
      <c r="AD166" s="18">
        <f>IF(STGY2[[#This Row],[SNO]]=0,0,IF(STGY2[[#This Row],[SNO]]=1,AJ$8,IF(AL$10, IF(AP165&gt;=AM$8,0,IF(AP165=0,AJ$8,AO165)), AO165)))</f>
        <v>0</v>
      </c>
      <c r="AE166" s="18" t="str">
        <f>IF(MAIN_STGY[[#This Row],[RSLT]]="","", MAIN_STGY[[#This Row],[RSLT]])</f>
        <v/>
      </c>
      <c r="AF16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6" s="18">
        <f>IF(STGY2[[#This Row],[SNO]]=0,0,IF(AL$10, IF(AP165&gt;=AM$8, 0, STGY2[[#This Row],[INS]]+AH165), STGY2[[#This Row],[INS]]+AH165))</f>
        <v>100</v>
      </c>
      <c r="AI166" s="18">
        <f>IF(STGY2[[#This Row],[SNO]]=0,0,IF(AL$10, IF(AP165&gt;=AM$8, 0, AI165+STGY2[[#This Row],[RTN]]), AI165+STGY2[[#This Row],[RTN]]))</f>
        <v>0</v>
      </c>
      <c r="AJ166" s="18">
        <f>STGY2[[#This Row],[RTN-TL]]-STGY2[[#This Row],[INS-TL]]</f>
        <v>-100</v>
      </c>
      <c r="AK166" s="18">
        <f>IF(STGY2[[#This Row],[SNO]]=0,0,IF(AL$10, IF(STGY2[[#This Row],[INS]]=0, 0, AN165), AN165))</f>
        <v>0</v>
      </c>
      <c r="AL166" s="18">
        <f>STGY2[[#This Row],[INS]]</f>
        <v>0</v>
      </c>
      <c r="AM166" s="18">
        <f>IF(STGY2[[#This Row],[WrL]]="Loss", (STGY2[[#This Row],[INS]]*(1 + AP$8/100)), IF(STGY2[[#This Row],[WrL]]="Won", (0), 0))</f>
        <v>0</v>
      </c>
      <c r="AN166" s="18">
        <f>IF(STGY2[[#This Row],[WrL]]="Loss", (STGY2[[#This Row],[PAM]]+STGY2[[#This Row],[LOS-TEN]]), IF(STGY2[[#This Row],[WrL]]="Won", (STGY2[[#This Row],[INS]]), 0))</f>
        <v>0</v>
      </c>
      <c r="AO166" s="18">
        <f>STGY2[[#This Row],[PAPT]]/2</f>
        <v>0</v>
      </c>
      <c r="AP166" s="43">
        <f>IF(STGY2[[#This Row],[SNO]]=0,0,IF(AL$10, IF(STGY2[[#This Row],[INS-TL]]=0, 0, STGY2[[#This Row],[PFT]]/STGY2[[#This Row],[INS-TL]]%), STGY2[[#This Row],[PFT]]/STGY2[[#This Row],[INS-TL]]%))</f>
        <v>-100</v>
      </c>
      <c r="AS166" s="20"/>
      <c r="AT166" s="21"/>
      <c r="AZ166" s="22"/>
      <c r="BB166" s="42">
        <f t="shared" si="23"/>
        <v>151</v>
      </c>
      <c r="BC166" s="49"/>
      <c r="BD166" s="18">
        <f>IF(STGY3[[#This Row],[SNO]]=0,0,IF(STGY3[[#This Row],[SNO]]=1,BJ$8,IF(BL$10, IF(BP165&gt;=BM$8,0,IF(BP165=0,BJ$8,BO165)), BO165)))</f>
        <v>0</v>
      </c>
      <c r="BE166" s="18" t="str">
        <f>IF(MAIN_STGY[[#This Row],[RSLT]]="","", MAIN_STGY[[#This Row],[RSLT]])</f>
        <v/>
      </c>
      <c r="BF16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6" s="18">
        <f>IF(STGY3[[#This Row],[SNO]]=0,0,IF(BL$10, IF(BP165&gt;=BM$8, 0, STGY3[[#This Row],[INS]]+BH165), STGY3[[#This Row],[INS]]+BH165))</f>
        <v>100</v>
      </c>
      <c r="BI166" s="18">
        <f>IF(STGY3[[#This Row],[SNO]]=0,0,IF(BL$10, IF(BP165&gt;=BM$8, 0, BI165+STGY3[[#This Row],[RTN]]), BI165+STGY3[[#This Row],[RTN]]))</f>
        <v>0</v>
      </c>
      <c r="BJ166" s="18">
        <f>STGY3[[#This Row],[RTN-TL]]-STGY3[[#This Row],[INS-TL]]</f>
        <v>-100</v>
      </c>
      <c r="BK166" s="18">
        <f>IF(STGY3[[#This Row],[SNO]]=0,0,IF(BL$10, IF(STGY3[[#This Row],[INS]]=0, 0, BN165), BN165))</f>
        <v>0</v>
      </c>
      <c r="BL166" s="18">
        <f>STGY3[[#This Row],[INS]]</f>
        <v>0</v>
      </c>
      <c r="BM166" s="18">
        <f>IF(STGY3[[#This Row],[WrL]]="Loss", (STGY3[[#This Row],[INS]]*(1 + BP$8/100)), IF(STGY3[[#This Row],[WrL]]="Won", (0), 0))</f>
        <v>0</v>
      </c>
      <c r="BN166" s="18">
        <f>IF(STGY3[[#This Row],[WrL]]="Loss", (STGY3[[#This Row],[PAM]]+STGY3[[#This Row],[LOS-TEN]]), IF(STGY3[[#This Row],[WrL]]="Won", (STGY3[[#This Row],[INS]]), 0))</f>
        <v>0</v>
      </c>
      <c r="BO166" s="18">
        <f>STGY3[[#This Row],[PAPT]]/2</f>
        <v>0</v>
      </c>
      <c r="BP166" s="43">
        <f>IF(STGY3[[#This Row],[SNO]]=0,0,IF(BL$10, IF(STGY3[[#This Row],[INS-TL]]=0, 0, STGY3[[#This Row],[PFT]]/STGY3[[#This Row],[INS-TL]]%), STGY3[[#This Row],[PFT]]/STGY3[[#This Row],[INS-TL]]%))</f>
        <v>-100</v>
      </c>
      <c r="BS166" s="20"/>
      <c r="BT166" s="21"/>
      <c r="BZ166" s="22"/>
      <c r="CB166" s="42">
        <f t="shared" si="24"/>
        <v>151</v>
      </c>
      <c r="CC166" s="49"/>
      <c r="CD166" s="18">
        <f>IF(STGY4[[#This Row],[SNO]]=0,0,IF(STGY4[[#This Row],[SNO]]=1,CJ$8,IF(CL$10, IF(CP165&gt;=CM$8,0,IF(CP165=0,CJ$8,CO165)), CO165)))</f>
        <v>0</v>
      </c>
      <c r="CE166" s="18" t="str">
        <f>IF(MAIN_STGY[[#This Row],[RSLT]]="","", MAIN_STGY[[#This Row],[RSLT]])</f>
        <v/>
      </c>
      <c r="CF16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6" s="18">
        <f>IF(STGY4[[#This Row],[SNO]]=0,0,IF(CL$10, IF(CP165&gt;=CM$8, 0, STGY4[[#This Row],[INS]]+CH165), STGY4[[#This Row],[INS]]+CH165))</f>
        <v>100</v>
      </c>
      <c r="CI166" s="18">
        <f>IF(STGY4[[#This Row],[SNO]]=0,0,IF(CL$10, IF(CP165&gt;=CM$8, 0, CI165+STGY4[[#This Row],[RTN]]), CI165+STGY4[[#This Row],[RTN]]))</f>
        <v>0</v>
      </c>
      <c r="CJ166" s="18">
        <f>STGY4[[#This Row],[RTN-TL]]-STGY4[[#This Row],[INS-TL]]</f>
        <v>-100</v>
      </c>
      <c r="CK166" s="18">
        <f>IF(STGY4[[#This Row],[SNO]]=0,0,IF(CL$10, IF(STGY4[[#This Row],[INS]]=0, 0, CN165), CN165))</f>
        <v>0</v>
      </c>
      <c r="CL166" s="18">
        <f>STGY4[[#This Row],[INS]]</f>
        <v>0</v>
      </c>
      <c r="CM166" s="18">
        <f>IF(STGY4[[#This Row],[WrL]]="Loss", (STGY4[[#This Row],[INS]]*(1 + CP$8/100)), IF(STGY4[[#This Row],[WrL]]="Won", (0), 0))</f>
        <v>0</v>
      </c>
      <c r="CN166" s="18">
        <f>IF(STGY4[[#This Row],[WrL]]="Loss", (STGY4[[#This Row],[PAM]]+STGY4[[#This Row],[LOS-TEN]]), IF(STGY4[[#This Row],[WrL]]="Won", (STGY4[[#This Row],[INS]]), 0))</f>
        <v>0</v>
      </c>
      <c r="CO166" s="18">
        <f>STGY4[[#This Row],[PAPT]]/2</f>
        <v>0</v>
      </c>
      <c r="CP166" s="43">
        <f>IF(STGY4[[#This Row],[SNO]]=0,0,IF(CL$10, IF(STGY4[[#This Row],[INS-TL]]=0, 0, STGY4[[#This Row],[PFT]]/STGY4[[#This Row],[INS-TL]]%), STGY4[[#This Row],[PFT]]/STGY4[[#This Row],[INS-TL]]%))</f>
        <v>-100</v>
      </c>
      <c r="CS166" s="20"/>
      <c r="CT166" s="21"/>
      <c r="CZ166" s="22"/>
      <c r="DB166" s="42">
        <f t="shared" si="25"/>
        <v>151</v>
      </c>
      <c r="DC166" s="49"/>
      <c r="DD166" s="18">
        <f>IF(STGY5[[#This Row],[SNO]]=0,0,IF(STGY5[[#This Row],[SNO]]=1,DJ$8,IF(DL$10, IF(DP165&gt;=DM$8,0,IF(DP165=0,DJ$8,DO165)), DO165)))</f>
        <v>0</v>
      </c>
      <c r="DE166" s="18" t="str">
        <f>IF(MAIN_STGY[[#This Row],[RSLT]]="","", MAIN_STGY[[#This Row],[RSLT]])</f>
        <v/>
      </c>
      <c r="DF16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6" s="18">
        <f>IF(STGY5[[#This Row],[SNO]]=0,0,IF(DL$10, IF(DP165&gt;=DM$8, 0, STGY5[[#This Row],[INS]]+DH165), STGY5[[#This Row],[INS]]+DH165))</f>
        <v>100</v>
      </c>
      <c r="DI166" s="18">
        <f>IF(STGY5[[#This Row],[SNO]]=0,0,IF(DL$10, IF(DP165&gt;=DM$8, 0, DI165+STGY5[[#This Row],[RTN]]), DI165+STGY5[[#This Row],[RTN]]))</f>
        <v>0</v>
      </c>
      <c r="DJ166" s="18">
        <f>STGY5[[#This Row],[RTN-TL]]-STGY5[[#This Row],[INS-TL]]</f>
        <v>-100</v>
      </c>
      <c r="DK166" s="18">
        <f>IF(STGY5[[#This Row],[SNO]]=0,0,IF(DL$10, IF(STGY5[[#This Row],[INS]]=0, 0, DN165), DN165))</f>
        <v>0</v>
      </c>
      <c r="DL166" s="18">
        <f>STGY5[[#This Row],[INS]]</f>
        <v>0</v>
      </c>
      <c r="DM166" s="18">
        <f>IF(STGY5[[#This Row],[WrL]]="Loss", (STGY5[[#This Row],[INS]]*(1 + DP$8/100)), IF(STGY5[[#This Row],[WrL]]="Won", (0), 0))</f>
        <v>0</v>
      </c>
      <c r="DN166" s="18">
        <f>IF(STGY5[[#This Row],[WrL]]="Loss", (STGY5[[#This Row],[PAM]]+STGY5[[#This Row],[LOS-TEN]]), IF(STGY5[[#This Row],[WrL]]="Won", (STGY5[[#This Row],[INS]]), 0))</f>
        <v>0</v>
      </c>
      <c r="DO166" s="18">
        <f>STGY5[[#This Row],[PAPT]]/2</f>
        <v>0</v>
      </c>
      <c r="DP166" s="43">
        <f>IF(STGY5[[#This Row],[SNO]]=0,0,IF(DL$10, IF(STGY5[[#This Row],[INS-TL]]=0, 0, STGY5[[#This Row],[PFT]]/STGY5[[#This Row],[INS-TL]]%), STGY5[[#This Row],[PFT]]/STGY5[[#This Row],[INS-TL]]%))</f>
        <v>-100</v>
      </c>
      <c r="DS166" s="20"/>
      <c r="DT166" s="21"/>
      <c r="DZ166" s="22"/>
      <c r="EB166" s="42">
        <f t="shared" si="26"/>
        <v>151</v>
      </c>
      <c r="EC166" s="49"/>
      <c r="ED166" s="18">
        <f>IF(STGY6[[#This Row],[SNO]]=0,0,IF(STGY6[[#This Row],[SNO]]=1,EJ$8,IF(EL$10, IF(EP165&gt;=EM$8,0,IF(EP165=0,EJ$8,EO165)), EO165)))</f>
        <v>0</v>
      </c>
      <c r="EE166" s="18" t="str">
        <f>IF(MAIN_STGY[[#This Row],[RSLT]]="","", MAIN_STGY[[#This Row],[RSLT]])</f>
        <v/>
      </c>
      <c r="EF16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6" s="18">
        <f>IF(STGY6[[#This Row],[SNO]]=0,0,IF(EL$10, IF(EP165&gt;=EM$8, 0, STGY6[[#This Row],[INS]]+EH165), STGY6[[#This Row],[INS]]+EH165))</f>
        <v>100</v>
      </c>
      <c r="EI166" s="18">
        <f>IF(STGY6[[#This Row],[SNO]]=0,0,IF(EL$10, IF(EP165&gt;=EM$8, 0, EI165+STGY6[[#This Row],[RTN]]), EI165+STGY6[[#This Row],[RTN]]))</f>
        <v>0</v>
      </c>
      <c r="EJ166" s="18">
        <f>STGY6[[#This Row],[RTN-TL]]-STGY6[[#This Row],[INS-TL]]</f>
        <v>-100</v>
      </c>
      <c r="EK166" s="18">
        <f>IF(STGY6[[#This Row],[SNO]]=0,0,IF(EL$10, IF(STGY6[[#This Row],[INS]]=0, 0, EN165), EN165))</f>
        <v>0</v>
      </c>
      <c r="EL166" s="18">
        <f>STGY6[[#This Row],[INS]]</f>
        <v>0</v>
      </c>
      <c r="EM166" s="18">
        <f>IF(STGY6[[#This Row],[WrL]]="Loss", (STGY6[[#This Row],[INS]]*(1 + EP$8/100)), IF(STGY6[[#This Row],[WrL]]="Won", (0), 0))</f>
        <v>0</v>
      </c>
      <c r="EN166" s="18">
        <f>IF(STGY6[[#This Row],[WrL]]="Loss", (STGY6[[#This Row],[PAM]]+STGY6[[#This Row],[LOS-TEN]]), IF(STGY6[[#This Row],[WrL]]="Won", (STGY6[[#This Row],[INS]]), 0))</f>
        <v>0</v>
      </c>
      <c r="EO166" s="18">
        <f>STGY6[[#This Row],[PAPT]]/2</f>
        <v>0</v>
      </c>
      <c r="EP166" s="43">
        <f>IF(STGY6[[#This Row],[SNO]]=0,0,IF(EL$10, IF(STGY6[[#This Row],[INS-TL]]=0, 0, STGY6[[#This Row],[PFT]]/STGY6[[#This Row],[INS-TL]]%), STGY6[[#This Row],[PFT]]/STGY6[[#This Row],[INS-TL]]%))</f>
        <v>-100</v>
      </c>
      <c r="ES166" s="20"/>
      <c r="ET166" s="21"/>
      <c r="EZ166" s="22"/>
      <c r="FB166" s="42">
        <f t="shared" si="27"/>
        <v>151</v>
      </c>
      <c r="FC166" s="49"/>
      <c r="FD166" s="18">
        <f>IF(STGY7[[#This Row],[SNO]]=0,0,IF(STGY7[[#This Row],[SNO]]=1,FJ$8,IF(FL$10, IF(FP165&gt;=FM$8,0,IF(FP165=0,FJ$8,FO165)), FO165)))</f>
        <v>0</v>
      </c>
      <c r="FE166" s="18" t="str">
        <f>IF(MAIN_STGY[[#This Row],[RSLT]]="","", MAIN_STGY[[#This Row],[RSLT]])</f>
        <v/>
      </c>
      <c r="FF16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6" s="18">
        <f>IF(STGY7[[#This Row],[SNO]]=0,0,IF(FL$10, IF(FP165&gt;=FM$8, 0, STGY7[[#This Row],[INS]]+FH165), STGY7[[#This Row],[INS]]+FH165))</f>
        <v>100</v>
      </c>
      <c r="FI166" s="18">
        <f>IF(STGY7[[#This Row],[SNO]]=0,0,IF(FL$10, IF(FP165&gt;=FM$8, 0, FI165+STGY7[[#This Row],[RTN]]), FI165+STGY7[[#This Row],[RTN]]))</f>
        <v>0</v>
      </c>
      <c r="FJ166" s="18">
        <f>STGY7[[#This Row],[RTN-TL]]-STGY7[[#This Row],[INS-TL]]</f>
        <v>-100</v>
      </c>
      <c r="FK166" s="18">
        <f>IF(STGY7[[#This Row],[SNO]]=0,0,IF(FL$10, IF(STGY7[[#This Row],[INS]]=0, 0, FN165), FN165))</f>
        <v>0</v>
      </c>
      <c r="FL166" s="18">
        <f>STGY7[[#This Row],[INS]]</f>
        <v>0</v>
      </c>
      <c r="FM166" s="18">
        <f>IF(STGY7[[#This Row],[WrL]]="Loss", (STGY7[[#This Row],[INS]]*(1 + FP$8/100)), IF(STGY7[[#This Row],[WrL]]="Won", (0), 0))</f>
        <v>0</v>
      </c>
      <c r="FN166" s="18">
        <f>IF(STGY7[[#This Row],[WrL]]="Loss", (STGY7[[#This Row],[PAM]]+STGY7[[#This Row],[LOS-TEN]]), IF(STGY7[[#This Row],[WrL]]="Won", (STGY7[[#This Row],[INS]]), 0))</f>
        <v>0</v>
      </c>
      <c r="FO166" s="18">
        <f>STGY7[[#This Row],[PAPT]]/2</f>
        <v>0</v>
      </c>
      <c r="FP166" s="43">
        <f>IF(STGY7[[#This Row],[SNO]]=0,0,IF(FL$10, IF(STGY7[[#This Row],[INS-TL]]=0, 0, STGY7[[#This Row],[PFT]]/STGY7[[#This Row],[INS-TL]]%), STGY7[[#This Row],[PFT]]/STGY7[[#This Row],[INS-TL]]%))</f>
        <v>-100</v>
      </c>
      <c r="FS166" s="20"/>
      <c r="FT166" s="21"/>
      <c r="FZ166" s="22"/>
      <c r="GB166" s="42">
        <f t="shared" si="28"/>
        <v>151</v>
      </c>
      <c r="GC166" s="49"/>
      <c r="GD166" s="18">
        <f>IF(STGY8[[#This Row],[SNO]]=0,0,IF(STGY8[[#This Row],[SNO]]=1,GJ$8,IF(GL$10, IF(GP165&gt;=GM$8,0,IF(GP165=0,GJ$8,GO165)), GO165)))</f>
        <v>0</v>
      </c>
      <c r="GE166" s="18" t="str">
        <f>IF(MAIN_STGY[[#This Row],[RSLT]]="","", MAIN_STGY[[#This Row],[RSLT]])</f>
        <v/>
      </c>
      <c r="GF16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6" s="18">
        <f>IF(STGY8[[#This Row],[SNO]]=0,0,IF(GL$10, IF(GP165&gt;=GM$8, 0, STGY8[[#This Row],[INS]]+GH165), STGY8[[#This Row],[INS]]+GH165))</f>
        <v>100</v>
      </c>
      <c r="GI166" s="18">
        <f>IF(STGY8[[#This Row],[SNO]]=0,0,IF(GL$10, IF(GP165&gt;=GM$8, 0, GI165+STGY8[[#This Row],[RTN]]), GI165+STGY8[[#This Row],[RTN]]))</f>
        <v>0</v>
      </c>
      <c r="GJ166" s="18">
        <f>STGY8[[#This Row],[RTN-TL]]-STGY8[[#This Row],[INS-TL]]</f>
        <v>-100</v>
      </c>
      <c r="GK166" s="18">
        <f>IF(STGY8[[#This Row],[SNO]]=0,0,IF(GL$10, IF(STGY8[[#This Row],[INS]]=0, 0, GN165), GN165))</f>
        <v>0</v>
      </c>
      <c r="GL166" s="18">
        <f>STGY8[[#This Row],[INS]]</f>
        <v>0</v>
      </c>
      <c r="GM166" s="18">
        <f>IF(STGY8[[#This Row],[WrL]]="Loss", (STGY8[[#This Row],[INS]]*(1 + GP$8/100)), IF(STGY8[[#This Row],[WrL]]="Won", (0), 0))</f>
        <v>0</v>
      </c>
      <c r="GN166" s="18">
        <f>IF(STGY8[[#This Row],[WrL]]="Loss", (STGY8[[#This Row],[PAM]]+STGY8[[#This Row],[LOS-TEN]]), IF(STGY8[[#This Row],[WrL]]="Won", (STGY8[[#This Row],[INS]]), 0))</f>
        <v>0</v>
      </c>
      <c r="GO166" s="18">
        <f>STGY8[[#This Row],[PAPT]]/2</f>
        <v>0</v>
      </c>
      <c r="GP166" s="43">
        <f>IF(STGY8[[#This Row],[SNO]]=0,0,IF(GL$10, IF(STGY8[[#This Row],[INS-TL]]=0, 0, STGY8[[#This Row],[PFT]]/STGY8[[#This Row],[INS-TL]]%), STGY8[[#This Row],[PFT]]/STGY8[[#This Row],[INS-TL]]%))</f>
        <v>-100</v>
      </c>
      <c r="GS166" s="20"/>
      <c r="GT166" s="21"/>
      <c r="GZ166" s="22"/>
      <c r="HB166" s="42">
        <f t="shared" si="29"/>
        <v>151</v>
      </c>
      <c r="HC166" s="49"/>
      <c r="HD166" s="18">
        <f>IF(STGY9[[#This Row],[SNO]]=0,0,IF(STGY9[[#This Row],[SNO]]=1,HJ$8,IF(HL$10, IF(HP165&gt;=HM$8,0,IF(HP165=0,HJ$8,HO165)), HO165)))</f>
        <v>0</v>
      </c>
      <c r="HE166" s="18" t="str">
        <f>IF(MAIN_STGY[[#This Row],[RSLT]]="","", MAIN_STGY[[#This Row],[RSLT]])</f>
        <v/>
      </c>
      <c r="HF16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6" s="18">
        <f>IF(STGY9[[#This Row],[SNO]]=0,0,IF(HL$10, IF(HP165&gt;=HM$8, 0, STGY9[[#This Row],[INS]]+HH165), STGY9[[#This Row],[INS]]+HH165))</f>
        <v>100</v>
      </c>
      <c r="HI166" s="18">
        <f>IF(STGY9[[#This Row],[SNO]]=0,0,IF(HL$10, IF(HP165&gt;=HM$8, 0, HI165+STGY9[[#This Row],[RTN]]), HI165+STGY9[[#This Row],[RTN]]))</f>
        <v>0</v>
      </c>
      <c r="HJ166" s="18">
        <f>STGY9[[#This Row],[RTN-TL]]-STGY9[[#This Row],[INS-TL]]</f>
        <v>-100</v>
      </c>
      <c r="HK166" s="18">
        <f>IF(STGY9[[#This Row],[SNO]]=0,0,IF(HL$10, IF(STGY9[[#This Row],[INS]]=0, 0, HN165), HN165))</f>
        <v>0</v>
      </c>
      <c r="HL166" s="18">
        <f>STGY9[[#This Row],[INS]]</f>
        <v>0</v>
      </c>
      <c r="HM166" s="18">
        <f>IF(STGY9[[#This Row],[WrL]]="Loss", (STGY9[[#This Row],[INS]]*(1 + HP$8/100)), IF(STGY9[[#This Row],[WrL]]="Won", (0), 0))</f>
        <v>0</v>
      </c>
      <c r="HN166" s="18">
        <f>IF(STGY9[[#This Row],[WrL]]="Loss", (STGY9[[#This Row],[PAM]]+STGY9[[#This Row],[LOS-TEN]]), IF(STGY9[[#This Row],[WrL]]="Won", (STGY9[[#This Row],[INS]]), 0))</f>
        <v>0</v>
      </c>
      <c r="HO166" s="18">
        <f>STGY9[[#This Row],[PAPT]]/2</f>
        <v>0</v>
      </c>
      <c r="HP166" s="43">
        <f>IF(STGY9[[#This Row],[SNO]]=0,0,IF(HL$10, IF(STGY9[[#This Row],[INS-TL]]=0, 0, STGY9[[#This Row],[PFT]]/STGY9[[#This Row],[INS-TL]]%), STGY9[[#This Row],[PFT]]/STGY9[[#This Row],[INS-TL]]%))</f>
        <v>-100</v>
      </c>
      <c r="HS166" s="20"/>
      <c r="HT166" s="21"/>
      <c r="HZ166" s="22"/>
      <c r="IB166" s="42">
        <f t="shared" si="30"/>
        <v>151</v>
      </c>
      <c r="IC166" s="49"/>
      <c r="ID166" s="18">
        <f>IF(STGY10[[#This Row],[SNO]]=0,0,IF(STGY10[[#This Row],[SNO]]=1,IJ$8,IF(IL$10, IF(IP165&gt;=IM$8,0,IF(IP165=0,IJ$8,IO165)), IO165)))</f>
        <v>0</v>
      </c>
      <c r="IE166" s="18" t="str">
        <f>IF(MAIN_STGY[[#This Row],[RSLT]]="","", MAIN_STGY[[#This Row],[RSLT]])</f>
        <v/>
      </c>
      <c r="IF16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6" s="18">
        <f>IF(STGY10[[#This Row],[SNO]]=0,0,IF(IL$10, IF(IP165&gt;=IM$8, 0, STGY10[[#This Row],[INS]]+IH165), STGY10[[#This Row],[INS]]+IH165))</f>
        <v>100</v>
      </c>
      <c r="II166" s="18">
        <f>IF(STGY10[[#This Row],[SNO]]=0,0,IF(IL$10, IF(IP165&gt;=IM$8, 0, II165+STGY10[[#This Row],[RTN]]), II165+STGY10[[#This Row],[RTN]]))</f>
        <v>0</v>
      </c>
      <c r="IJ166" s="18">
        <f>STGY10[[#This Row],[RTN-TL]]-STGY10[[#This Row],[INS-TL]]</f>
        <v>-100</v>
      </c>
      <c r="IK166" s="18">
        <f>IF(STGY10[[#This Row],[SNO]]=0,0,IF(IL$10, IF(STGY10[[#This Row],[INS]]=0, 0, IN165), IN165))</f>
        <v>0</v>
      </c>
      <c r="IL166" s="18">
        <f>STGY10[[#This Row],[INS]]</f>
        <v>0</v>
      </c>
      <c r="IM166" s="18">
        <f>IF(STGY10[[#This Row],[WrL]]="Loss", (STGY10[[#This Row],[INS]]*(1 + IP$8/100)), IF(STGY10[[#This Row],[WrL]]="Won", (0), 0))</f>
        <v>0</v>
      </c>
      <c r="IN166" s="18">
        <f>IF(STGY10[[#This Row],[WrL]]="Loss", (STGY10[[#This Row],[PAM]]+STGY10[[#This Row],[LOS-TEN]]), IF(STGY10[[#This Row],[WrL]]="Won", (STGY10[[#This Row],[INS]]), 0))</f>
        <v>0</v>
      </c>
      <c r="IO166" s="18">
        <f>STGY10[[#This Row],[PAPT]]/2</f>
        <v>0</v>
      </c>
      <c r="IP166" s="43">
        <f>IF(STGY10[[#This Row],[SNO]]=0,0,IF(IL$10, IF(STGY10[[#This Row],[INS-TL]]=0, 0, STGY10[[#This Row],[PFT]]/STGY10[[#This Row],[INS-TL]]%), STGY10[[#This Row],[PFT]]/STGY10[[#This Row],[INS-TL]]%))</f>
        <v>-100</v>
      </c>
      <c r="IS166" s="20"/>
      <c r="IT166" s="21"/>
      <c r="IZ166" s="22"/>
    </row>
    <row r="167" spans="2:260" x14ac:dyDescent="0.3">
      <c r="B167" s="89">
        <f t="shared" si="31"/>
        <v>152</v>
      </c>
      <c r="C167" s="49"/>
      <c r="D167" s="18">
        <f>IF(MAIN_STGY[[#This Row],[SNO]]=0,0,IF(MAIN_STGY[[#This Row],[SNO]]=1,J$8,IF(L$10, IF(P166&gt;=M$8,0,IF(P166=0,J$8,O166)), O166)))</f>
        <v>0</v>
      </c>
      <c r="E167" s="12"/>
      <c r="F16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7" s="18">
        <f>IF(MAIN_STGY[[#This Row],[SNO]]=0,0,IF(L$10, IF(P166&gt;=M$8, 0, MAIN_STGY[[#This Row],[INS]]+H166), MAIN_STGY[[#This Row],[INS]]+H166))</f>
        <v>100</v>
      </c>
      <c r="I167" s="18">
        <f>IF(MAIN_STGY[[#This Row],[SNO]]=0,0,IF(L$10, IF(P166&gt;=M$8, 0, I166+MAIN_STGY[[#This Row],[RTN]]), I166+MAIN_STGY[[#This Row],[RTN]]))</f>
        <v>0</v>
      </c>
      <c r="J167" s="18">
        <f>MAIN_STGY[[#This Row],[RTN-TL]]-MAIN_STGY[[#This Row],[INS-TL]]</f>
        <v>-100</v>
      </c>
      <c r="K167" s="18">
        <f>IF(MAIN_STGY[[#This Row],[SNO]]=0,0,IF(L$10, IF(MAIN_STGY[[#This Row],[INS]]=0, 0, N166), N166))</f>
        <v>0</v>
      </c>
      <c r="L167" s="18">
        <f>MAIN_STGY[[#This Row],[INS]]</f>
        <v>0</v>
      </c>
      <c r="M167" s="18">
        <f>IF(MAIN_STGY[[#This Row],[WrL]]="Loss", (MAIN_STGY[[#This Row],[INS]]*(1 + P$8/100)), IF(MAIN_STGY[[#This Row],[WrL]]="Won", (0), 0))</f>
        <v>0</v>
      </c>
      <c r="N167" s="18">
        <f>IF(MAIN_STGY[[#This Row],[WrL]]="Loss", (MAIN_STGY[[#This Row],[PAM]]+MAIN_STGY[[#This Row],[LOS-TEN]]), IF(MAIN_STGY[[#This Row],[WrL]]="Won", (MAIN_STGY[[#This Row],[INS]]), 0))</f>
        <v>0</v>
      </c>
      <c r="O167" s="18">
        <f>MAIN_STGY[[#This Row],[PAPT]]/2</f>
        <v>0</v>
      </c>
      <c r="P16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7" s="56"/>
      <c r="S167" s="57"/>
      <c r="T167" s="85"/>
      <c r="U167" s="55"/>
      <c r="V167" s="55"/>
      <c r="W167" s="55"/>
      <c r="X167" s="44"/>
      <c r="Z167" s="22"/>
      <c r="AB167" s="42">
        <f t="shared" si="22"/>
        <v>152</v>
      </c>
      <c r="AC167" s="49"/>
      <c r="AD167" s="18">
        <f>IF(STGY2[[#This Row],[SNO]]=0,0,IF(STGY2[[#This Row],[SNO]]=1,AJ$8,IF(AL$10, IF(AP166&gt;=AM$8,0,IF(AP166=0,AJ$8,AO166)), AO166)))</f>
        <v>0</v>
      </c>
      <c r="AE167" s="18" t="str">
        <f>IF(MAIN_STGY[[#This Row],[RSLT]]="","", MAIN_STGY[[#This Row],[RSLT]])</f>
        <v/>
      </c>
      <c r="AF16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7" s="18">
        <f>IF(STGY2[[#This Row],[SNO]]=0,0,IF(AL$10, IF(AP166&gt;=AM$8, 0, STGY2[[#This Row],[INS]]+AH166), STGY2[[#This Row],[INS]]+AH166))</f>
        <v>100</v>
      </c>
      <c r="AI167" s="18">
        <f>IF(STGY2[[#This Row],[SNO]]=0,0,IF(AL$10, IF(AP166&gt;=AM$8, 0, AI166+STGY2[[#This Row],[RTN]]), AI166+STGY2[[#This Row],[RTN]]))</f>
        <v>0</v>
      </c>
      <c r="AJ167" s="18">
        <f>STGY2[[#This Row],[RTN-TL]]-STGY2[[#This Row],[INS-TL]]</f>
        <v>-100</v>
      </c>
      <c r="AK167" s="18">
        <f>IF(STGY2[[#This Row],[SNO]]=0,0,IF(AL$10, IF(STGY2[[#This Row],[INS]]=0, 0, AN166), AN166))</f>
        <v>0</v>
      </c>
      <c r="AL167" s="18">
        <f>STGY2[[#This Row],[INS]]</f>
        <v>0</v>
      </c>
      <c r="AM167" s="18">
        <f>IF(STGY2[[#This Row],[WrL]]="Loss", (STGY2[[#This Row],[INS]]*(1 + AP$8/100)), IF(STGY2[[#This Row],[WrL]]="Won", (0), 0))</f>
        <v>0</v>
      </c>
      <c r="AN167" s="18">
        <f>IF(STGY2[[#This Row],[WrL]]="Loss", (STGY2[[#This Row],[PAM]]+STGY2[[#This Row],[LOS-TEN]]), IF(STGY2[[#This Row],[WrL]]="Won", (STGY2[[#This Row],[INS]]), 0))</f>
        <v>0</v>
      </c>
      <c r="AO167" s="18">
        <f>STGY2[[#This Row],[PAPT]]/2</f>
        <v>0</v>
      </c>
      <c r="AP167" s="43">
        <f>IF(STGY2[[#This Row],[SNO]]=0,0,IF(AL$10, IF(STGY2[[#This Row],[INS-TL]]=0, 0, STGY2[[#This Row],[PFT]]/STGY2[[#This Row],[INS-TL]]%), STGY2[[#This Row],[PFT]]/STGY2[[#This Row],[INS-TL]]%))</f>
        <v>-100</v>
      </c>
      <c r="AS167" s="20"/>
      <c r="AT167" s="21"/>
      <c r="AZ167" s="22"/>
      <c r="BB167" s="42">
        <f t="shared" si="23"/>
        <v>152</v>
      </c>
      <c r="BC167" s="49"/>
      <c r="BD167" s="18">
        <f>IF(STGY3[[#This Row],[SNO]]=0,0,IF(STGY3[[#This Row],[SNO]]=1,BJ$8,IF(BL$10, IF(BP166&gt;=BM$8,0,IF(BP166=0,BJ$8,BO166)), BO166)))</f>
        <v>0</v>
      </c>
      <c r="BE167" s="18" t="str">
        <f>IF(MAIN_STGY[[#This Row],[RSLT]]="","", MAIN_STGY[[#This Row],[RSLT]])</f>
        <v/>
      </c>
      <c r="BF16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7" s="18">
        <f>IF(STGY3[[#This Row],[SNO]]=0,0,IF(BL$10, IF(BP166&gt;=BM$8, 0, STGY3[[#This Row],[INS]]+BH166), STGY3[[#This Row],[INS]]+BH166))</f>
        <v>100</v>
      </c>
      <c r="BI167" s="18">
        <f>IF(STGY3[[#This Row],[SNO]]=0,0,IF(BL$10, IF(BP166&gt;=BM$8, 0, BI166+STGY3[[#This Row],[RTN]]), BI166+STGY3[[#This Row],[RTN]]))</f>
        <v>0</v>
      </c>
      <c r="BJ167" s="18">
        <f>STGY3[[#This Row],[RTN-TL]]-STGY3[[#This Row],[INS-TL]]</f>
        <v>-100</v>
      </c>
      <c r="BK167" s="18">
        <f>IF(STGY3[[#This Row],[SNO]]=0,0,IF(BL$10, IF(STGY3[[#This Row],[INS]]=0, 0, BN166), BN166))</f>
        <v>0</v>
      </c>
      <c r="BL167" s="18">
        <f>STGY3[[#This Row],[INS]]</f>
        <v>0</v>
      </c>
      <c r="BM167" s="18">
        <f>IF(STGY3[[#This Row],[WrL]]="Loss", (STGY3[[#This Row],[INS]]*(1 + BP$8/100)), IF(STGY3[[#This Row],[WrL]]="Won", (0), 0))</f>
        <v>0</v>
      </c>
      <c r="BN167" s="18">
        <f>IF(STGY3[[#This Row],[WrL]]="Loss", (STGY3[[#This Row],[PAM]]+STGY3[[#This Row],[LOS-TEN]]), IF(STGY3[[#This Row],[WrL]]="Won", (STGY3[[#This Row],[INS]]), 0))</f>
        <v>0</v>
      </c>
      <c r="BO167" s="18">
        <f>STGY3[[#This Row],[PAPT]]/2</f>
        <v>0</v>
      </c>
      <c r="BP167" s="43">
        <f>IF(STGY3[[#This Row],[SNO]]=0,0,IF(BL$10, IF(STGY3[[#This Row],[INS-TL]]=0, 0, STGY3[[#This Row],[PFT]]/STGY3[[#This Row],[INS-TL]]%), STGY3[[#This Row],[PFT]]/STGY3[[#This Row],[INS-TL]]%))</f>
        <v>-100</v>
      </c>
      <c r="BS167" s="20"/>
      <c r="BT167" s="21"/>
      <c r="BZ167" s="22"/>
      <c r="CB167" s="42">
        <f t="shared" si="24"/>
        <v>152</v>
      </c>
      <c r="CC167" s="49"/>
      <c r="CD167" s="18">
        <f>IF(STGY4[[#This Row],[SNO]]=0,0,IF(STGY4[[#This Row],[SNO]]=1,CJ$8,IF(CL$10, IF(CP166&gt;=CM$8,0,IF(CP166=0,CJ$8,CO166)), CO166)))</f>
        <v>0</v>
      </c>
      <c r="CE167" s="18" t="str">
        <f>IF(MAIN_STGY[[#This Row],[RSLT]]="","", MAIN_STGY[[#This Row],[RSLT]])</f>
        <v/>
      </c>
      <c r="CF16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7" s="18">
        <f>IF(STGY4[[#This Row],[SNO]]=0,0,IF(CL$10, IF(CP166&gt;=CM$8, 0, STGY4[[#This Row],[INS]]+CH166), STGY4[[#This Row],[INS]]+CH166))</f>
        <v>100</v>
      </c>
      <c r="CI167" s="18">
        <f>IF(STGY4[[#This Row],[SNO]]=0,0,IF(CL$10, IF(CP166&gt;=CM$8, 0, CI166+STGY4[[#This Row],[RTN]]), CI166+STGY4[[#This Row],[RTN]]))</f>
        <v>0</v>
      </c>
      <c r="CJ167" s="18">
        <f>STGY4[[#This Row],[RTN-TL]]-STGY4[[#This Row],[INS-TL]]</f>
        <v>-100</v>
      </c>
      <c r="CK167" s="18">
        <f>IF(STGY4[[#This Row],[SNO]]=0,0,IF(CL$10, IF(STGY4[[#This Row],[INS]]=0, 0, CN166), CN166))</f>
        <v>0</v>
      </c>
      <c r="CL167" s="18">
        <f>STGY4[[#This Row],[INS]]</f>
        <v>0</v>
      </c>
      <c r="CM167" s="18">
        <f>IF(STGY4[[#This Row],[WrL]]="Loss", (STGY4[[#This Row],[INS]]*(1 + CP$8/100)), IF(STGY4[[#This Row],[WrL]]="Won", (0), 0))</f>
        <v>0</v>
      </c>
      <c r="CN167" s="18">
        <f>IF(STGY4[[#This Row],[WrL]]="Loss", (STGY4[[#This Row],[PAM]]+STGY4[[#This Row],[LOS-TEN]]), IF(STGY4[[#This Row],[WrL]]="Won", (STGY4[[#This Row],[INS]]), 0))</f>
        <v>0</v>
      </c>
      <c r="CO167" s="18">
        <f>STGY4[[#This Row],[PAPT]]/2</f>
        <v>0</v>
      </c>
      <c r="CP167" s="43">
        <f>IF(STGY4[[#This Row],[SNO]]=0,0,IF(CL$10, IF(STGY4[[#This Row],[INS-TL]]=0, 0, STGY4[[#This Row],[PFT]]/STGY4[[#This Row],[INS-TL]]%), STGY4[[#This Row],[PFT]]/STGY4[[#This Row],[INS-TL]]%))</f>
        <v>-100</v>
      </c>
      <c r="CS167" s="20"/>
      <c r="CT167" s="21"/>
      <c r="CZ167" s="22"/>
      <c r="DB167" s="42">
        <f t="shared" si="25"/>
        <v>152</v>
      </c>
      <c r="DC167" s="49"/>
      <c r="DD167" s="18">
        <f>IF(STGY5[[#This Row],[SNO]]=0,0,IF(STGY5[[#This Row],[SNO]]=1,DJ$8,IF(DL$10, IF(DP166&gt;=DM$8,0,IF(DP166=0,DJ$8,DO166)), DO166)))</f>
        <v>0</v>
      </c>
      <c r="DE167" s="18" t="str">
        <f>IF(MAIN_STGY[[#This Row],[RSLT]]="","", MAIN_STGY[[#This Row],[RSLT]])</f>
        <v/>
      </c>
      <c r="DF16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7" s="18">
        <f>IF(STGY5[[#This Row],[SNO]]=0,0,IF(DL$10, IF(DP166&gt;=DM$8, 0, STGY5[[#This Row],[INS]]+DH166), STGY5[[#This Row],[INS]]+DH166))</f>
        <v>100</v>
      </c>
      <c r="DI167" s="18">
        <f>IF(STGY5[[#This Row],[SNO]]=0,0,IF(DL$10, IF(DP166&gt;=DM$8, 0, DI166+STGY5[[#This Row],[RTN]]), DI166+STGY5[[#This Row],[RTN]]))</f>
        <v>0</v>
      </c>
      <c r="DJ167" s="18">
        <f>STGY5[[#This Row],[RTN-TL]]-STGY5[[#This Row],[INS-TL]]</f>
        <v>-100</v>
      </c>
      <c r="DK167" s="18">
        <f>IF(STGY5[[#This Row],[SNO]]=0,0,IF(DL$10, IF(STGY5[[#This Row],[INS]]=0, 0, DN166), DN166))</f>
        <v>0</v>
      </c>
      <c r="DL167" s="18">
        <f>STGY5[[#This Row],[INS]]</f>
        <v>0</v>
      </c>
      <c r="DM167" s="18">
        <f>IF(STGY5[[#This Row],[WrL]]="Loss", (STGY5[[#This Row],[INS]]*(1 + DP$8/100)), IF(STGY5[[#This Row],[WrL]]="Won", (0), 0))</f>
        <v>0</v>
      </c>
      <c r="DN167" s="18">
        <f>IF(STGY5[[#This Row],[WrL]]="Loss", (STGY5[[#This Row],[PAM]]+STGY5[[#This Row],[LOS-TEN]]), IF(STGY5[[#This Row],[WrL]]="Won", (STGY5[[#This Row],[INS]]), 0))</f>
        <v>0</v>
      </c>
      <c r="DO167" s="18">
        <f>STGY5[[#This Row],[PAPT]]/2</f>
        <v>0</v>
      </c>
      <c r="DP167" s="43">
        <f>IF(STGY5[[#This Row],[SNO]]=0,0,IF(DL$10, IF(STGY5[[#This Row],[INS-TL]]=0, 0, STGY5[[#This Row],[PFT]]/STGY5[[#This Row],[INS-TL]]%), STGY5[[#This Row],[PFT]]/STGY5[[#This Row],[INS-TL]]%))</f>
        <v>-100</v>
      </c>
      <c r="DS167" s="20"/>
      <c r="DT167" s="21"/>
      <c r="DZ167" s="22"/>
      <c r="EB167" s="42">
        <f t="shared" si="26"/>
        <v>152</v>
      </c>
      <c r="EC167" s="49"/>
      <c r="ED167" s="18">
        <f>IF(STGY6[[#This Row],[SNO]]=0,0,IF(STGY6[[#This Row],[SNO]]=1,EJ$8,IF(EL$10, IF(EP166&gt;=EM$8,0,IF(EP166=0,EJ$8,EO166)), EO166)))</f>
        <v>0</v>
      </c>
      <c r="EE167" s="18" t="str">
        <f>IF(MAIN_STGY[[#This Row],[RSLT]]="","", MAIN_STGY[[#This Row],[RSLT]])</f>
        <v/>
      </c>
      <c r="EF16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7" s="18">
        <f>IF(STGY6[[#This Row],[SNO]]=0,0,IF(EL$10, IF(EP166&gt;=EM$8, 0, STGY6[[#This Row],[INS]]+EH166), STGY6[[#This Row],[INS]]+EH166))</f>
        <v>100</v>
      </c>
      <c r="EI167" s="18">
        <f>IF(STGY6[[#This Row],[SNO]]=0,0,IF(EL$10, IF(EP166&gt;=EM$8, 0, EI166+STGY6[[#This Row],[RTN]]), EI166+STGY6[[#This Row],[RTN]]))</f>
        <v>0</v>
      </c>
      <c r="EJ167" s="18">
        <f>STGY6[[#This Row],[RTN-TL]]-STGY6[[#This Row],[INS-TL]]</f>
        <v>-100</v>
      </c>
      <c r="EK167" s="18">
        <f>IF(STGY6[[#This Row],[SNO]]=0,0,IF(EL$10, IF(STGY6[[#This Row],[INS]]=0, 0, EN166), EN166))</f>
        <v>0</v>
      </c>
      <c r="EL167" s="18">
        <f>STGY6[[#This Row],[INS]]</f>
        <v>0</v>
      </c>
      <c r="EM167" s="18">
        <f>IF(STGY6[[#This Row],[WrL]]="Loss", (STGY6[[#This Row],[INS]]*(1 + EP$8/100)), IF(STGY6[[#This Row],[WrL]]="Won", (0), 0))</f>
        <v>0</v>
      </c>
      <c r="EN167" s="18">
        <f>IF(STGY6[[#This Row],[WrL]]="Loss", (STGY6[[#This Row],[PAM]]+STGY6[[#This Row],[LOS-TEN]]), IF(STGY6[[#This Row],[WrL]]="Won", (STGY6[[#This Row],[INS]]), 0))</f>
        <v>0</v>
      </c>
      <c r="EO167" s="18">
        <f>STGY6[[#This Row],[PAPT]]/2</f>
        <v>0</v>
      </c>
      <c r="EP167" s="43">
        <f>IF(STGY6[[#This Row],[SNO]]=0,0,IF(EL$10, IF(STGY6[[#This Row],[INS-TL]]=0, 0, STGY6[[#This Row],[PFT]]/STGY6[[#This Row],[INS-TL]]%), STGY6[[#This Row],[PFT]]/STGY6[[#This Row],[INS-TL]]%))</f>
        <v>-100</v>
      </c>
      <c r="ES167" s="20"/>
      <c r="ET167" s="21"/>
      <c r="EZ167" s="22"/>
      <c r="FB167" s="42">
        <f t="shared" si="27"/>
        <v>152</v>
      </c>
      <c r="FC167" s="49"/>
      <c r="FD167" s="18">
        <f>IF(STGY7[[#This Row],[SNO]]=0,0,IF(STGY7[[#This Row],[SNO]]=1,FJ$8,IF(FL$10, IF(FP166&gt;=FM$8,0,IF(FP166=0,FJ$8,FO166)), FO166)))</f>
        <v>0</v>
      </c>
      <c r="FE167" s="18" t="str">
        <f>IF(MAIN_STGY[[#This Row],[RSLT]]="","", MAIN_STGY[[#This Row],[RSLT]])</f>
        <v/>
      </c>
      <c r="FF16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7" s="18">
        <f>IF(STGY7[[#This Row],[SNO]]=0,0,IF(FL$10, IF(FP166&gt;=FM$8, 0, STGY7[[#This Row],[INS]]+FH166), STGY7[[#This Row],[INS]]+FH166))</f>
        <v>100</v>
      </c>
      <c r="FI167" s="18">
        <f>IF(STGY7[[#This Row],[SNO]]=0,0,IF(FL$10, IF(FP166&gt;=FM$8, 0, FI166+STGY7[[#This Row],[RTN]]), FI166+STGY7[[#This Row],[RTN]]))</f>
        <v>0</v>
      </c>
      <c r="FJ167" s="18">
        <f>STGY7[[#This Row],[RTN-TL]]-STGY7[[#This Row],[INS-TL]]</f>
        <v>-100</v>
      </c>
      <c r="FK167" s="18">
        <f>IF(STGY7[[#This Row],[SNO]]=0,0,IF(FL$10, IF(STGY7[[#This Row],[INS]]=0, 0, FN166), FN166))</f>
        <v>0</v>
      </c>
      <c r="FL167" s="18">
        <f>STGY7[[#This Row],[INS]]</f>
        <v>0</v>
      </c>
      <c r="FM167" s="18">
        <f>IF(STGY7[[#This Row],[WrL]]="Loss", (STGY7[[#This Row],[INS]]*(1 + FP$8/100)), IF(STGY7[[#This Row],[WrL]]="Won", (0), 0))</f>
        <v>0</v>
      </c>
      <c r="FN167" s="18">
        <f>IF(STGY7[[#This Row],[WrL]]="Loss", (STGY7[[#This Row],[PAM]]+STGY7[[#This Row],[LOS-TEN]]), IF(STGY7[[#This Row],[WrL]]="Won", (STGY7[[#This Row],[INS]]), 0))</f>
        <v>0</v>
      </c>
      <c r="FO167" s="18">
        <f>STGY7[[#This Row],[PAPT]]/2</f>
        <v>0</v>
      </c>
      <c r="FP167" s="43">
        <f>IF(STGY7[[#This Row],[SNO]]=0,0,IF(FL$10, IF(STGY7[[#This Row],[INS-TL]]=0, 0, STGY7[[#This Row],[PFT]]/STGY7[[#This Row],[INS-TL]]%), STGY7[[#This Row],[PFT]]/STGY7[[#This Row],[INS-TL]]%))</f>
        <v>-100</v>
      </c>
      <c r="FS167" s="20"/>
      <c r="FT167" s="21"/>
      <c r="FZ167" s="22"/>
      <c r="GB167" s="42">
        <f t="shared" si="28"/>
        <v>152</v>
      </c>
      <c r="GC167" s="49"/>
      <c r="GD167" s="18">
        <f>IF(STGY8[[#This Row],[SNO]]=0,0,IF(STGY8[[#This Row],[SNO]]=1,GJ$8,IF(GL$10, IF(GP166&gt;=GM$8,0,IF(GP166=0,GJ$8,GO166)), GO166)))</f>
        <v>0</v>
      </c>
      <c r="GE167" s="18" t="str">
        <f>IF(MAIN_STGY[[#This Row],[RSLT]]="","", MAIN_STGY[[#This Row],[RSLT]])</f>
        <v/>
      </c>
      <c r="GF16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7" s="18">
        <f>IF(STGY8[[#This Row],[SNO]]=0,0,IF(GL$10, IF(GP166&gt;=GM$8, 0, STGY8[[#This Row],[INS]]+GH166), STGY8[[#This Row],[INS]]+GH166))</f>
        <v>100</v>
      </c>
      <c r="GI167" s="18">
        <f>IF(STGY8[[#This Row],[SNO]]=0,0,IF(GL$10, IF(GP166&gt;=GM$8, 0, GI166+STGY8[[#This Row],[RTN]]), GI166+STGY8[[#This Row],[RTN]]))</f>
        <v>0</v>
      </c>
      <c r="GJ167" s="18">
        <f>STGY8[[#This Row],[RTN-TL]]-STGY8[[#This Row],[INS-TL]]</f>
        <v>-100</v>
      </c>
      <c r="GK167" s="18">
        <f>IF(STGY8[[#This Row],[SNO]]=0,0,IF(GL$10, IF(STGY8[[#This Row],[INS]]=0, 0, GN166), GN166))</f>
        <v>0</v>
      </c>
      <c r="GL167" s="18">
        <f>STGY8[[#This Row],[INS]]</f>
        <v>0</v>
      </c>
      <c r="GM167" s="18">
        <f>IF(STGY8[[#This Row],[WrL]]="Loss", (STGY8[[#This Row],[INS]]*(1 + GP$8/100)), IF(STGY8[[#This Row],[WrL]]="Won", (0), 0))</f>
        <v>0</v>
      </c>
      <c r="GN167" s="18">
        <f>IF(STGY8[[#This Row],[WrL]]="Loss", (STGY8[[#This Row],[PAM]]+STGY8[[#This Row],[LOS-TEN]]), IF(STGY8[[#This Row],[WrL]]="Won", (STGY8[[#This Row],[INS]]), 0))</f>
        <v>0</v>
      </c>
      <c r="GO167" s="18">
        <f>STGY8[[#This Row],[PAPT]]/2</f>
        <v>0</v>
      </c>
      <c r="GP167" s="43">
        <f>IF(STGY8[[#This Row],[SNO]]=0,0,IF(GL$10, IF(STGY8[[#This Row],[INS-TL]]=0, 0, STGY8[[#This Row],[PFT]]/STGY8[[#This Row],[INS-TL]]%), STGY8[[#This Row],[PFT]]/STGY8[[#This Row],[INS-TL]]%))</f>
        <v>-100</v>
      </c>
      <c r="GS167" s="20"/>
      <c r="GT167" s="21"/>
      <c r="GZ167" s="22"/>
      <c r="HB167" s="42">
        <f t="shared" si="29"/>
        <v>152</v>
      </c>
      <c r="HC167" s="49"/>
      <c r="HD167" s="18">
        <f>IF(STGY9[[#This Row],[SNO]]=0,0,IF(STGY9[[#This Row],[SNO]]=1,HJ$8,IF(HL$10, IF(HP166&gt;=HM$8,0,IF(HP166=0,HJ$8,HO166)), HO166)))</f>
        <v>0</v>
      </c>
      <c r="HE167" s="18" t="str">
        <f>IF(MAIN_STGY[[#This Row],[RSLT]]="","", MAIN_STGY[[#This Row],[RSLT]])</f>
        <v/>
      </c>
      <c r="HF16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7" s="18">
        <f>IF(STGY9[[#This Row],[SNO]]=0,0,IF(HL$10, IF(HP166&gt;=HM$8, 0, STGY9[[#This Row],[INS]]+HH166), STGY9[[#This Row],[INS]]+HH166))</f>
        <v>100</v>
      </c>
      <c r="HI167" s="18">
        <f>IF(STGY9[[#This Row],[SNO]]=0,0,IF(HL$10, IF(HP166&gt;=HM$8, 0, HI166+STGY9[[#This Row],[RTN]]), HI166+STGY9[[#This Row],[RTN]]))</f>
        <v>0</v>
      </c>
      <c r="HJ167" s="18">
        <f>STGY9[[#This Row],[RTN-TL]]-STGY9[[#This Row],[INS-TL]]</f>
        <v>-100</v>
      </c>
      <c r="HK167" s="18">
        <f>IF(STGY9[[#This Row],[SNO]]=0,0,IF(HL$10, IF(STGY9[[#This Row],[INS]]=0, 0, HN166), HN166))</f>
        <v>0</v>
      </c>
      <c r="HL167" s="18">
        <f>STGY9[[#This Row],[INS]]</f>
        <v>0</v>
      </c>
      <c r="HM167" s="18">
        <f>IF(STGY9[[#This Row],[WrL]]="Loss", (STGY9[[#This Row],[INS]]*(1 + HP$8/100)), IF(STGY9[[#This Row],[WrL]]="Won", (0), 0))</f>
        <v>0</v>
      </c>
      <c r="HN167" s="18">
        <f>IF(STGY9[[#This Row],[WrL]]="Loss", (STGY9[[#This Row],[PAM]]+STGY9[[#This Row],[LOS-TEN]]), IF(STGY9[[#This Row],[WrL]]="Won", (STGY9[[#This Row],[INS]]), 0))</f>
        <v>0</v>
      </c>
      <c r="HO167" s="18">
        <f>STGY9[[#This Row],[PAPT]]/2</f>
        <v>0</v>
      </c>
      <c r="HP167" s="43">
        <f>IF(STGY9[[#This Row],[SNO]]=0,0,IF(HL$10, IF(STGY9[[#This Row],[INS-TL]]=0, 0, STGY9[[#This Row],[PFT]]/STGY9[[#This Row],[INS-TL]]%), STGY9[[#This Row],[PFT]]/STGY9[[#This Row],[INS-TL]]%))</f>
        <v>-100</v>
      </c>
      <c r="HS167" s="20"/>
      <c r="HT167" s="21"/>
      <c r="HZ167" s="22"/>
      <c r="IB167" s="42">
        <f t="shared" si="30"/>
        <v>152</v>
      </c>
      <c r="IC167" s="49"/>
      <c r="ID167" s="18">
        <f>IF(STGY10[[#This Row],[SNO]]=0,0,IF(STGY10[[#This Row],[SNO]]=1,IJ$8,IF(IL$10, IF(IP166&gt;=IM$8,0,IF(IP166=0,IJ$8,IO166)), IO166)))</f>
        <v>0</v>
      </c>
      <c r="IE167" s="18" t="str">
        <f>IF(MAIN_STGY[[#This Row],[RSLT]]="","", MAIN_STGY[[#This Row],[RSLT]])</f>
        <v/>
      </c>
      <c r="IF16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7" s="18">
        <f>IF(STGY10[[#This Row],[SNO]]=0,0,IF(IL$10, IF(IP166&gt;=IM$8, 0, STGY10[[#This Row],[INS]]+IH166), STGY10[[#This Row],[INS]]+IH166))</f>
        <v>100</v>
      </c>
      <c r="II167" s="18">
        <f>IF(STGY10[[#This Row],[SNO]]=0,0,IF(IL$10, IF(IP166&gt;=IM$8, 0, II166+STGY10[[#This Row],[RTN]]), II166+STGY10[[#This Row],[RTN]]))</f>
        <v>0</v>
      </c>
      <c r="IJ167" s="18">
        <f>STGY10[[#This Row],[RTN-TL]]-STGY10[[#This Row],[INS-TL]]</f>
        <v>-100</v>
      </c>
      <c r="IK167" s="18">
        <f>IF(STGY10[[#This Row],[SNO]]=0,0,IF(IL$10, IF(STGY10[[#This Row],[INS]]=0, 0, IN166), IN166))</f>
        <v>0</v>
      </c>
      <c r="IL167" s="18">
        <f>STGY10[[#This Row],[INS]]</f>
        <v>0</v>
      </c>
      <c r="IM167" s="18">
        <f>IF(STGY10[[#This Row],[WrL]]="Loss", (STGY10[[#This Row],[INS]]*(1 + IP$8/100)), IF(STGY10[[#This Row],[WrL]]="Won", (0), 0))</f>
        <v>0</v>
      </c>
      <c r="IN167" s="18">
        <f>IF(STGY10[[#This Row],[WrL]]="Loss", (STGY10[[#This Row],[PAM]]+STGY10[[#This Row],[LOS-TEN]]), IF(STGY10[[#This Row],[WrL]]="Won", (STGY10[[#This Row],[INS]]), 0))</f>
        <v>0</v>
      </c>
      <c r="IO167" s="18">
        <f>STGY10[[#This Row],[PAPT]]/2</f>
        <v>0</v>
      </c>
      <c r="IP167" s="43">
        <f>IF(STGY10[[#This Row],[SNO]]=0,0,IF(IL$10, IF(STGY10[[#This Row],[INS-TL]]=0, 0, STGY10[[#This Row],[PFT]]/STGY10[[#This Row],[INS-TL]]%), STGY10[[#This Row],[PFT]]/STGY10[[#This Row],[INS-TL]]%))</f>
        <v>-100</v>
      </c>
      <c r="IS167" s="20"/>
      <c r="IT167" s="21"/>
      <c r="IZ167" s="22"/>
    </row>
    <row r="168" spans="2:260" x14ac:dyDescent="0.3">
      <c r="B168" s="89">
        <f t="shared" si="31"/>
        <v>153</v>
      </c>
      <c r="C168" s="49"/>
      <c r="D168" s="18">
        <f>IF(MAIN_STGY[[#This Row],[SNO]]=0,0,IF(MAIN_STGY[[#This Row],[SNO]]=1,J$8,IF(L$10, IF(P167&gt;=M$8,0,IF(P167=0,J$8,O167)), O167)))</f>
        <v>0</v>
      </c>
      <c r="E168" s="12"/>
      <c r="F16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8" s="18">
        <f>IF(MAIN_STGY[[#This Row],[SNO]]=0,0,IF(L$10, IF(P167&gt;=M$8, 0, MAIN_STGY[[#This Row],[INS]]+H167), MAIN_STGY[[#This Row],[INS]]+H167))</f>
        <v>100</v>
      </c>
      <c r="I168" s="18">
        <f>IF(MAIN_STGY[[#This Row],[SNO]]=0,0,IF(L$10, IF(P167&gt;=M$8, 0, I167+MAIN_STGY[[#This Row],[RTN]]), I167+MAIN_STGY[[#This Row],[RTN]]))</f>
        <v>0</v>
      </c>
      <c r="J168" s="18">
        <f>MAIN_STGY[[#This Row],[RTN-TL]]-MAIN_STGY[[#This Row],[INS-TL]]</f>
        <v>-100</v>
      </c>
      <c r="K168" s="18">
        <f>IF(MAIN_STGY[[#This Row],[SNO]]=0,0,IF(L$10, IF(MAIN_STGY[[#This Row],[INS]]=0, 0, N167), N167))</f>
        <v>0</v>
      </c>
      <c r="L168" s="18">
        <f>MAIN_STGY[[#This Row],[INS]]</f>
        <v>0</v>
      </c>
      <c r="M168" s="18">
        <f>IF(MAIN_STGY[[#This Row],[WrL]]="Loss", (MAIN_STGY[[#This Row],[INS]]*(1 + P$8/100)), IF(MAIN_STGY[[#This Row],[WrL]]="Won", (0), 0))</f>
        <v>0</v>
      </c>
      <c r="N168" s="18">
        <f>IF(MAIN_STGY[[#This Row],[WrL]]="Loss", (MAIN_STGY[[#This Row],[PAM]]+MAIN_STGY[[#This Row],[LOS-TEN]]), IF(MAIN_STGY[[#This Row],[WrL]]="Won", (MAIN_STGY[[#This Row],[INS]]), 0))</f>
        <v>0</v>
      </c>
      <c r="O168" s="18">
        <f>MAIN_STGY[[#This Row],[PAPT]]/2</f>
        <v>0</v>
      </c>
      <c r="P16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8" s="56"/>
      <c r="S168" s="57"/>
      <c r="T168" s="85"/>
      <c r="U168" s="55"/>
      <c r="V168" s="55"/>
      <c r="W168" s="55"/>
      <c r="X168" s="44"/>
      <c r="Z168" s="22"/>
      <c r="AB168" s="42">
        <f t="shared" si="22"/>
        <v>153</v>
      </c>
      <c r="AC168" s="49"/>
      <c r="AD168" s="18">
        <f>IF(STGY2[[#This Row],[SNO]]=0,0,IF(STGY2[[#This Row],[SNO]]=1,AJ$8,IF(AL$10, IF(AP167&gt;=AM$8,0,IF(AP167=0,AJ$8,AO167)), AO167)))</f>
        <v>0</v>
      </c>
      <c r="AE168" s="18" t="str">
        <f>IF(MAIN_STGY[[#This Row],[RSLT]]="","", MAIN_STGY[[#This Row],[RSLT]])</f>
        <v/>
      </c>
      <c r="AF16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8" s="18">
        <f>IF(STGY2[[#This Row],[SNO]]=0,0,IF(AL$10, IF(AP167&gt;=AM$8, 0, STGY2[[#This Row],[INS]]+AH167), STGY2[[#This Row],[INS]]+AH167))</f>
        <v>100</v>
      </c>
      <c r="AI168" s="18">
        <f>IF(STGY2[[#This Row],[SNO]]=0,0,IF(AL$10, IF(AP167&gt;=AM$8, 0, AI167+STGY2[[#This Row],[RTN]]), AI167+STGY2[[#This Row],[RTN]]))</f>
        <v>0</v>
      </c>
      <c r="AJ168" s="18">
        <f>STGY2[[#This Row],[RTN-TL]]-STGY2[[#This Row],[INS-TL]]</f>
        <v>-100</v>
      </c>
      <c r="AK168" s="18">
        <f>IF(STGY2[[#This Row],[SNO]]=0,0,IF(AL$10, IF(STGY2[[#This Row],[INS]]=0, 0, AN167), AN167))</f>
        <v>0</v>
      </c>
      <c r="AL168" s="18">
        <f>STGY2[[#This Row],[INS]]</f>
        <v>0</v>
      </c>
      <c r="AM168" s="18">
        <f>IF(STGY2[[#This Row],[WrL]]="Loss", (STGY2[[#This Row],[INS]]*(1 + AP$8/100)), IF(STGY2[[#This Row],[WrL]]="Won", (0), 0))</f>
        <v>0</v>
      </c>
      <c r="AN168" s="18">
        <f>IF(STGY2[[#This Row],[WrL]]="Loss", (STGY2[[#This Row],[PAM]]+STGY2[[#This Row],[LOS-TEN]]), IF(STGY2[[#This Row],[WrL]]="Won", (STGY2[[#This Row],[INS]]), 0))</f>
        <v>0</v>
      </c>
      <c r="AO168" s="18">
        <f>STGY2[[#This Row],[PAPT]]/2</f>
        <v>0</v>
      </c>
      <c r="AP168" s="43">
        <f>IF(STGY2[[#This Row],[SNO]]=0,0,IF(AL$10, IF(STGY2[[#This Row],[INS-TL]]=0, 0, STGY2[[#This Row],[PFT]]/STGY2[[#This Row],[INS-TL]]%), STGY2[[#This Row],[PFT]]/STGY2[[#This Row],[INS-TL]]%))</f>
        <v>-100</v>
      </c>
      <c r="AS168" s="20"/>
      <c r="AT168" s="21"/>
      <c r="AZ168" s="22"/>
      <c r="BB168" s="42">
        <f t="shared" si="23"/>
        <v>153</v>
      </c>
      <c r="BC168" s="49"/>
      <c r="BD168" s="18">
        <f>IF(STGY3[[#This Row],[SNO]]=0,0,IF(STGY3[[#This Row],[SNO]]=1,BJ$8,IF(BL$10, IF(BP167&gt;=BM$8,0,IF(BP167=0,BJ$8,BO167)), BO167)))</f>
        <v>0</v>
      </c>
      <c r="BE168" s="18" t="str">
        <f>IF(MAIN_STGY[[#This Row],[RSLT]]="","", MAIN_STGY[[#This Row],[RSLT]])</f>
        <v/>
      </c>
      <c r="BF16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8" s="18">
        <f>IF(STGY3[[#This Row],[SNO]]=0,0,IF(BL$10, IF(BP167&gt;=BM$8, 0, STGY3[[#This Row],[INS]]+BH167), STGY3[[#This Row],[INS]]+BH167))</f>
        <v>100</v>
      </c>
      <c r="BI168" s="18">
        <f>IF(STGY3[[#This Row],[SNO]]=0,0,IF(BL$10, IF(BP167&gt;=BM$8, 0, BI167+STGY3[[#This Row],[RTN]]), BI167+STGY3[[#This Row],[RTN]]))</f>
        <v>0</v>
      </c>
      <c r="BJ168" s="18">
        <f>STGY3[[#This Row],[RTN-TL]]-STGY3[[#This Row],[INS-TL]]</f>
        <v>-100</v>
      </c>
      <c r="BK168" s="18">
        <f>IF(STGY3[[#This Row],[SNO]]=0,0,IF(BL$10, IF(STGY3[[#This Row],[INS]]=0, 0, BN167), BN167))</f>
        <v>0</v>
      </c>
      <c r="BL168" s="18">
        <f>STGY3[[#This Row],[INS]]</f>
        <v>0</v>
      </c>
      <c r="BM168" s="18">
        <f>IF(STGY3[[#This Row],[WrL]]="Loss", (STGY3[[#This Row],[INS]]*(1 + BP$8/100)), IF(STGY3[[#This Row],[WrL]]="Won", (0), 0))</f>
        <v>0</v>
      </c>
      <c r="BN168" s="18">
        <f>IF(STGY3[[#This Row],[WrL]]="Loss", (STGY3[[#This Row],[PAM]]+STGY3[[#This Row],[LOS-TEN]]), IF(STGY3[[#This Row],[WrL]]="Won", (STGY3[[#This Row],[INS]]), 0))</f>
        <v>0</v>
      </c>
      <c r="BO168" s="18">
        <f>STGY3[[#This Row],[PAPT]]/2</f>
        <v>0</v>
      </c>
      <c r="BP168" s="43">
        <f>IF(STGY3[[#This Row],[SNO]]=0,0,IF(BL$10, IF(STGY3[[#This Row],[INS-TL]]=0, 0, STGY3[[#This Row],[PFT]]/STGY3[[#This Row],[INS-TL]]%), STGY3[[#This Row],[PFT]]/STGY3[[#This Row],[INS-TL]]%))</f>
        <v>-100</v>
      </c>
      <c r="BS168" s="20"/>
      <c r="BT168" s="21"/>
      <c r="BZ168" s="22"/>
      <c r="CB168" s="42">
        <f t="shared" si="24"/>
        <v>153</v>
      </c>
      <c r="CC168" s="49"/>
      <c r="CD168" s="18">
        <f>IF(STGY4[[#This Row],[SNO]]=0,0,IF(STGY4[[#This Row],[SNO]]=1,CJ$8,IF(CL$10, IF(CP167&gt;=CM$8,0,IF(CP167=0,CJ$8,CO167)), CO167)))</f>
        <v>0</v>
      </c>
      <c r="CE168" s="18" t="str">
        <f>IF(MAIN_STGY[[#This Row],[RSLT]]="","", MAIN_STGY[[#This Row],[RSLT]])</f>
        <v/>
      </c>
      <c r="CF16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8" s="18">
        <f>IF(STGY4[[#This Row],[SNO]]=0,0,IF(CL$10, IF(CP167&gt;=CM$8, 0, STGY4[[#This Row],[INS]]+CH167), STGY4[[#This Row],[INS]]+CH167))</f>
        <v>100</v>
      </c>
      <c r="CI168" s="18">
        <f>IF(STGY4[[#This Row],[SNO]]=0,0,IF(CL$10, IF(CP167&gt;=CM$8, 0, CI167+STGY4[[#This Row],[RTN]]), CI167+STGY4[[#This Row],[RTN]]))</f>
        <v>0</v>
      </c>
      <c r="CJ168" s="18">
        <f>STGY4[[#This Row],[RTN-TL]]-STGY4[[#This Row],[INS-TL]]</f>
        <v>-100</v>
      </c>
      <c r="CK168" s="18">
        <f>IF(STGY4[[#This Row],[SNO]]=0,0,IF(CL$10, IF(STGY4[[#This Row],[INS]]=0, 0, CN167), CN167))</f>
        <v>0</v>
      </c>
      <c r="CL168" s="18">
        <f>STGY4[[#This Row],[INS]]</f>
        <v>0</v>
      </c>
      <c r="CM168" s="18">
        <f>IF(STGY4[[#This Row],[WrL]]="Loss", (STGY4[[#This Row],[INS]]*(1 + CP$8/100)), IF(STGY4[[#This Row],[WrL]]="Won", (0), 0))</f>
        <v>0</v>
      </c>
      <c r="CN168" s="18">
        <f>IF(STGY4[[#This Row],[WrL]]="Loss", (STGY4[[#This Row],[PAM]]+STGY4[[#This Row],[LOS-TEN]]), IF(STGY4[[#This Row],[WrL]]="Won", (STGY4[[#This Row],[INS]]), 0))</f>
        <v>0</v>
      </c>
      <c r="CO168" s="18">
        <f>STGY4[[#This Row],[PAPT]]/2</f>
        <v>0</v>
      </c>
      <c r="CP168" s="43">
        <f>IF(STGY4[[#This Row],[SNO]]=0,0,IF(CL$10, IF(STGY4[[#This Row],[INS-TL]]=0, 0, STGY4[[#This Row],[PFT]]/STGY4[[#This Row],[INS-TL]]%), STGY4[[#This Row],[PFT]]/STGY4[[#This Row],[INS-TL]]%))</f>
        <v>-100</v>
      </c>
      <c r="CS168" s="20"/>
      <c r="CT168" s="21"/>
      <c r="CZ168" s="22"/>
      <c r="DB168" s="42">
        <f t="shared" si="25"/>
        <v>153</v>
      </c>
      <c r="DC168" s="49"/>
      <c r="DD168" s="18">
        <f>IF(STGY5[[#This Row],[SNO]]=0,0,IF(STGY5[[#This Row],[SNO]]=1,DJ$8,IF(DL$10, IF(DP167&gt;=DM$8,0,IF(DP167=0,DJ$8,DO167)), DO167)))</f>
        <v>0</v>
      </c>
      <c r="DE168" s="18" t="str">
        <f>IF(MAIN_STGY[[#This Row],[RSLT]]="","", MAIN_STGY[[#This Row],[RSLT]])</f>
        <v/>
      </c>
      <c r="DF16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8" s="18">
        <f>IF(STGY5[[#This Row],[SNO]]=0,0,IF(DL$10, IF(DP167&gt;=DM$8, 0, STGY5[[#This Row],[INS]]+DH167), STGY5[[#This Row],[INS]]+DH167))</f>
        <v>100</v>
      </c>
      <c r="DI168" s="18">
        <f>IF(STGY5[[#This Row],[SNO]]=0,0,IF(DL$10, IF(DP167&gt;=DM$8, 0, DI167+STGY5[[#This Row],[RTN]]), DI167+STGY5[[#This Row],[RTN]]))</f>
        <v>0</v>
      </c>
      <c r="DJ168" s="18">
        <f>STGY5[[#This Row],[RTN-TL]]-STGY5[[#This Row],[INS-TL]]</f>
        <v>-100</v>
      </c>
      <c r="DK168" s="18">
        <f>IF(STGY5[[#This Row],[SNO]]=0,0,IF(DL$10, IF(STGY5[[#This Row],[INS]]=0, 0, DN167), DN167))</f>
        <v>0</v>
      </c>
      <c r="DL168" s="18">
        <f>STGY5[[#This Row],[INS]]</f>
        <v>0</v>
      </c>
      <c r="DM168" s="18">
        <f>IF(STGY5[[#This Row],[WrL]]="Loss", (STGY5[[#This Row],[INS]]*(1 + DP$8/100)), IF(STGY5[[#This Row],[WrL]]="Won", (0), 0))</f>
        <v>0</v>
      </c>
      <c r="DN168" s="18">
        <f>IF(STGY5[[#This Row],[WrL]]="Loss", (STGY5[[#This Row],[PAM]]+STGY5[[#This Row],[LOS-TEN]]), IF(STGY5[[#This Row],[WrL]]="Won", (STGY5[[#This Row],[INS]]), 0))</f>
        <v>0</v>
      </c>
      <c r="DO168" s="18">
        <f>STGY5[[#This Row],[PAPT]]/2</f>
        <v>0</v>
      </c>
      <c r="DP168" s="43">
        <f>IF(STGY5[[#This Row],[SNO]]=0,0,IF(DL$10, IF(STGY5[[#This Row],[INS-TL]]=0, 0, STGY5[[#This Row],[PFT]]/STGY5[[#This Row],[INS-TL]]%), STGY5[[#This Row],[PFT]]/STGY5[[#This Row],[INS-TL]]%))</f>
        <v>-100</v>
      </c>
      <c r="DS168" s="20"/>
      <c r="DT168" s="21"/>
      <c r="DZ168" s="22"/>
      <c r="EB168" s="42">
        <f t="shared" si="26"/>
        <v>153</v>
      </c>
      <c r="EC168" s="49"/>
      <c r="ED168" s="18">
        <f>IF(STGY6[[#This Row],[SNO]]=0,0,IF(STGY6[[#This Row],[SNO]]=1,EJ$8,IF(EL$10, IF(EP167&gt;=EM$8,0,IF(EP167=0,EJ$8,EO167)), EO167)))</f>
        <v>0</v>
      </c>
      <c r="EE168" s="18" t="str">
        <f>IF(MAIN_STGY[[#This Row],[RSLT]]="","", MAIN_STGY[[#This Row],[RSLT]])</f>
        <v/>
      </c>
      <c r="EF16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8" s="18">
        <f>IF(STGY6[[#This Row],[SNO]]=0,0,IF(EL$10, IF(EP167&gt;=EM$8, 0, STGY6[[#This Row],[INS]]+EH167), STGY6[[#This Row],[INS]]+EH167))</f>
        <v>100</v>
      </c>
      <c r="EI168" s="18">
        <f>IF(STGY6[[#This Row],[SNO]]=0,0,IF(EL$10, IF(EP167&gt;=EM$8, 0, EI167+STGY6[[#This Row],[RTN]]), EI167+STGY6[[#This Row],[RTN]]))</f>
        <v>0</v>
      </c>
      <c r="EJ168" s="18">
        <f>STGY6[[#This Row],[RTN-TL]]-STGY6[[#This Row],[INS-TL]]</f>
        <v>-100</v>
      </c>
      <c r="EK168" s="18">
        <f>IF(STGY6[[#This Row],[SNO]]=0,0,IF(EL$10, IF(STGY6[[#This Row],[INS]]=0, 0, EN167), EN167))</f>
        <v>0</v>
      </c>
      <c r="EL168" s="18">
        <f>STGY6[[#This Row],[INS]]</f>
        <v>0</v>
      </c>
      <c r="EM168" s="18">
        <f>IF(STGY6[[#This Row],[WrL]]="Loss", (STGY6[[#This Row],[INS]]*(1 + EP$8/100)), IF(STGY6[[#This Row],[WrL]]="Won", (0), 0))</f>
        <v>0</v>
      </c>
      <c r="EN168" s="18">
        <f>IF(STGY6[[#This Row],[WrL]]="Loss", (STGY6[[#This Row],[PAM]]+STGY6[[#This Row],[LOS-TEN]]), IF(STGY6[[#This Row],[WrL]]="Won", (STGY6[[#This Row],[INS]]), 0))</f>
        <v>0</v>
      </c>
      <c r="EO168" s="18">
        <f>STGY6[[#This Row],[PAPT]]/2</f>
        <v>0</v>
      </c>
      <c r="EP168" s="43">
        <f>IF(STGY6[[#This Row],[SNO]]=0,0,IF(EL$10, IF(STGY6[[#This Row],[INS-TL]]=0, 0, STGY6[[#This Row],[PFT]]/STGY6[[#This Row],[INS-TL]]%), STGY6[[#This Row],[PFT]]/STGY6[[#This Row],[INS-TL]]%))</f>
        <v>-100</v>
      </c>
      <c r="ES168" s="20"/>
      <c r="ET168" s="21"/>
      <c r="EZ168" s="22"/>
      <c r="FB168" s="42">
        <f t="shared" si="27"/>
        <v>153</v>
      </c>
      <c r="FC168" s="49"/>
      <c r="FD168" s="18">
        <f>IF(STGY7[[#This Row],[SNO]]=0,0,IF(STGY7[[#This Row],[SNO]]=1,FJ$8,IF(FL$10, IF(FP167&gt;=FM$8,0,IF(FP167=0,FJ$8,FO167)), FO167)))</f>
        <v>0</v>
      </c>
      <c r="FE168" s="18" t="str">
        <f>IF(MAIN_STGY[[#This Row],[RSLT]]="","", MAIN_STGY[[#This Row],[RSLT]])</f>
        <v/>
      </c>
      <c r="FF16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8" s="18">
        <f>IF(STGY7[[#This Row],[SNO]]=0,0,IF(FL$10, IF(FP167&gt;=FM$8, 0, STGY7[[#This Row],[INS]]+FH167), STGY7[[#This Row],[INS]]+FH167))</f>
        <v>100</v>
      </c>
      <c r="FI168" s="18">
        <f>IF(STGY7[[#This Row],[SNO]]=0,0,IF(FL$10, IF(FP167&gt;=FM$8, 0, FI167+STGY7[[#This Row],[RTN]]), FI167+STGY7[[#This Row],[RTN]]))</f>
        <v>0</v>
      </c>
      <c r="FJ168" s="18">
        <f>STGY7[[#This Row],[RTN-TL]]-STGY7[[#This Row],[INS-TL]]</f>
        <v>-100</v>
      </c>
      <c r="FK168" s="18">
        <f>IF(STGY7[[#This Row],[SNO]]=0,0,IF(FL$10, IF(STGY7[[#This Row],[INS]]=0, 0, FN167), FN167))</f>
        <v>0</v>
      </c>
      <c r="FL168" s="18">
        <f>STGY7[[#This Row],[INS]]</f>
        <v>0</v>
      </c>
      <c r="FM168" s="18">
        <f>IF(STGY7[[#This Row],[WrL]]="Loss", (STGY7[[#This Row],[INS]]*(1 + FP$8/100)), IF(STGY7[[#This Row],[WrL]]="Won", (0), 0))</f>
        <v>0</v>
      </c>
      <c r="FN168" s="18">
        <f>IF(STGY7[[#This Row],[WrL]]="Loss", (STGY7[[#This Row],[PAM]]+STGY7[[#This Row],[LOS-TEN]]), IF(STGY7[[#This Row],[WrL]]="Won", (STGY7[[#This Row],[INS]]), 0))</f>
        <v>0</v>
      </c>
      <c r="FO168" s="18">
        <f>STGY7[[#This Row],[PAPT]]/2</f>
        <v>0</v>
      </c>
      <c r="FP168" s="43">
        <f>IF(STGY7[[#This Row],[SNO]]=0,0,IF(FL$10, IF(STGY7[[#This Row],[INS-TL]]=0, 0, STGY7[[#This Row],[PFT]]/STGY7[[#This Row],[INS-TL]]%), STGY7[[#This Row],[PFT]]/STGY7[[#This Row],[INS-TL]]%))</f>
        <v>-100</v>
      </c>
      <c r="FS168" s="20"/>
      <c r="FT168" s="21"/>
      <c r="FZ168" s="22"/>
      <c r="GB168" s="42">
        <f t="shared" si="28"/>
        <v>153</v>
      </c>
      <c r="GC168" s="49"/>
      <c r="GD168" s="18">
        <f>IF(STGY8[[#This Row],[SNO]]=0,0,IF(STGY8[[#This Row],[SNO]]=1,GJ$8,IF(GL$10, IF(GP167&gt;=GM$8,0,IF(GP167=0,GJ$8,GO167)), GO167)))</f>
        <v>0</v>
      </c>
      <c r="GE168" s="18" t="str">
        <f>IF(MAIN_STGY[[#This Row],[RSLT]]="","", MAIN_STGY[[#This Row],[RSLT]])</f>
        <v/>
      </c>
      <c r="GF16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8" s="18">
        <f>IF(STGY8[[#This Row],[SNO]]=0,0,IF(GL$10, IF(GP167&gt;=GM$8, 0, STGY8[[#This Row],[INS]]+GH167), STGY8[[#This Row],[INS]]+GH167))</f>
        <v>100</v>
      </c>
      <c r="GI168" s="18">
        <f>IF(STGY8[[#This Row],[SNO]]=0,0,IF(GL$10, IF(GP167&gt;=GM$8, 0, GI167+STGY8[[#This Row],[RTN]]), GI167+STGY8[[#This Row],[RTN]]))</f>
        <v>0</v>
      </c>
      <c r="GJ168" s="18">
        <f>STGY8[[#This Row],[RTN-TL]]-STGY8[[#This Row],[INS-TL]]</f>
        <v>-100</v>
      </c>
      <c r="GK168" s="18">
        <f>IF(STGY8[[#This Row],[SNO]]=0,0,IF(GL$10, IF(STGY8[[#This Row],[INS]]=0, 0, GN167), GN167))</f>
        <v>0</v>
      </c>
      <c r="GL168" s="18">
        <f>STGY8[[#This Row],[INS]]</f>
        <v>0</v>
      </c>
      <c r="GM168" s="18">
        <f>IF(STGY8[[#This Row],[WrL]]="Loss", (STGY8[[#This Row],[INS]]*(1 + GP$8/100)), IF(STGY8[[#This Row],[WrL]]="Won", (0), 0))</f>
        <v>0</v>
      </c>
      <c r="GN168" s="18">
        <f>IF(STGY8[[#This Row],[WrL]]="Loss", (STGY8[[#This Row],[PAM]]+STGY8[[#This Row],[LOS-TEN]]), IF(STGY8[[#This Row],[WrL]]="Won", (STGY8[[#This Row],[INS]]), 0))</f>
        <v>0</v>
      </c>
      <c r="GO168" s="18">
        <f>STGY8[[#This Row],[PAPT]]/2</f>
        <v>0</v>
      </c>
      <c r="GP168" s="43">
        <f>IF(STGY8[[#This Row],[SNO]]=0,0,IF(GL$10, IF(STGY8[[#This Row],[INS-TL]]=0, 0, STGY8[[#This Row],[PFT]]/STGY8[[#This Row],[INS-TL]]%), STGY8[[#This Row],[PFT]]/STGY8[[#This Row],[INS-TL]]%))</f>
        <v>-100</v>
      </c>
      <c r="GS168" s="20"/>
      <c r="GT168" s="21"/>
      <c r="GZ168" s="22"/>
      <c r="HB168" s="42">
        <f t="shared" si="29"/>
        <v>153</v>
      </c>
      <c r="HC168" s="49"/>
      <c r="HD168" s="18">
        <f>IF(STGY9[[#This Row],[SNO]]=0,0,IF(STGY9[[#This Row],[SNO]]=1,HJ$8,IF(HL$10, IF(HP167&gt;=HM$8,0,IF(HP167=0,HJ$8,HO167)), HO167)))</f>
        <v>0</v>
      </c>
      <c r="HE168" s="18" t="str">
        <f>IF(MAIN_STGY[[#This Row],[RSLT]]="","", MAIN_STGY[[#This Row],[RSLT]])</f>
        <v/>
      </c>
      <c r="HF16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8" s="18">
        <f>IF(STGY9[[#This Row],[SNO]]=0,0,IF(HL$10, IF(HP167&gt;=HM$8, 0, STGY9[[#This Row],[INS]]+HH167), STGY9[[#This Row],[INS]]+HH167))</f>
        <v>100</v>
      </c>
      <c r="HI168" s="18">
        <f>IF(STGY9[[#This Row],[SNO]]=0,0,IF(HL$10, IF(HP167&gt;=HM$8, 0, HI167+STGY9[[#This Row],[RTN]]), HI167+STGY9[[#This Row],[RTN]]))</f>
        <v>0</v>
      </c>
      <c r="HJ168" s="18">
        <f>STGY9[[#This Row],[RTN-TL]]-STGY9[[#This Row],[INS-TL]]</f>
        <v>-100</v>
      </c>
      <c r="HK168" s="18">
        <f>IF(STGY9[[#This Row],[SNO]]=0,0,IF(HL$10, IF(STGY9[[#This Row],[INS]]=0, 0, HN167), HN167))</f>
        <v>0</v>
      </c>
      <c r="HL168" s="18">
        <f>STGY9[[#This Row],[INS]]</f>
        <v>0</v>
      </c>
      <c r="HM168" s="18">
        <f>IF(STGY9[[#This Row],[WrL]]="Loss", (STGY9[[#This Row],[INS]]*(1 + HP$8/100)), IF(STGY9[[#This Row],[WrL]]="Won", (0), 0))</f>
        <v>0</v>
      </c>
      <c r="HN168" s="18">
        <f>IF(STGY9[[#This Row],[WrL]]="Loss", (STGY9[[#This Row],[PAM]]+STGY9[[#This Row],[LOS-TEN]]), IF(STGY9[[#This Row],[WrL]]="Won", (STGY9[[#This Row],[INS]]), 0))</f>
        <v>0</v>
      </c>
      <c r="HO168" s="18">
        <f>STGY9[[#This Row],[PAPT]]/2</f>
        <v>0</v>
      </c>
      <c r="HP168" s="43">
        <f>IF(STGY9[[#This Row],[SNO]]=0,0,IF(HL$10, IF(STGY9[[#This Row],[INS-TL]]=0, 0, STGY9[[#This Row],[PFT]]/STGY9[[#This Row],[INS-TL]]%), STGY9[[#This Row],[PFT]]/STGY9[[#This Row],[INS-TL]]%))</f>
        <v>-100</v>
      </c>
      <c r="HS168" s="20"/>
      <c r="HT168" s="21"/>
      <c r="HZ168" s="22"/>
      <c r="IB168" s="42">
        <f t="shared" si="30"/>
        <v>153</v>
      </c>
      <c r="IC168" s="49"/>
      <c r="ID168" s="18">
        <f>IF(STGY10[[#This Row],[SNO]]=0,0,IF(STGY10[[#This Row],[SNO]]=1,IJ$8,IF(IL$10, IF(IP167&gt;=IM$8,0,IF(IP167=0,IJ$8,IO167)), IO167)))</f>
        <v>0</v>
      </c>
      <c r="IE168" s="18" t="str">
        <f>IF(MAIN_STGY[[#This Row],[RSLT]]="","", MAIN_STGY[[#This Row],[RSLT]])</f>
        <v/>
      </c>
      <c r="IF16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8" s="18">
        <f>IF(STGY10[[#This Row],[SNO]]=0,0,IF(IL$10, IF(IP167&gt;=IM$8, 0, STGY10[[#This Row],[INS]]+IH167), STGY10[[#This Row],[INS]]+IH167))</f>
        <v>100</v>
      </c>
      <c r="II168" s="18">
        <f>IF(STGY10[[#This Row],[SNO]]=0,0,IF(IL$10, IF(IP167&gt;=IM$8, 0, II167+STGY10[[#This Row],[RTN]]), II167+STGY10[[#This Row],[RTN]]))</f>
        <v>0</v>
      </c>
      <c r="IJ168" s="18">
        <f>STGY10[[#This Row],[RTN-TL]]-STGY10[[#This Row],[INS-TL]]</f>
        <v>-100</v>
      </c>
      <c r="IK168" s="18">
        <f>IF(STGY10[[#This Row],[SNO]]=0,0,IF(IL$10, IF(STGY10[[#This Row],[INS]]=0, 0, IN167), IN167))</f>
        <v>0</v>
      </c>
      <c r="IL168" s="18">
        <f>STGY10[[#This Row],[INS]]</f>
        <v>0</v>
      </c>
      <c r="IM168" s="18">
        <f>IF(STGY10[[#This Row],[WrL]]="Loss", (STGY10[[#This Row],[INS]]*(1 + IP$8/100)), IF(STGY10[[#This Row],[WrL]]="Won", (0), 0))</f>
        <v>0</v>
      </c>
      <c r="IN168" s="18">
        <f>IF(STGY10[[#This Row],[WrL]]="Loss", (STGY10[[#This Row],[PAM]]+STGY10[[#This Row],[LOS-TEN]]), IF(STGY10[[#This Row],[WrL]]="Won", (STGY10[[#This Row],[INS]]), 0))</f>
        <v>0</v>
      </c>
      <c r="IO168" s="18">
        <f>STGY10[[#This Row],[PAPT]]/2</f>
        <v>0</v>
      </c>
      <c r="IP168" s="43">
        <f>IF(STGY10[[#This Row],[SNO]]=0,0,IF(IL$10, IF(STGY10[[#This Row],[INS-TL]]=0, 0, STGY10[[#This Row],[PFT]]/STGY10[[#This Row],[INS-TL]]%), STGY10[[#This Row],[PFT]]/STGY10[[#This Row],[INS-TL]]%))</f>
        <v>-100</v>
      </c>
      <c r="IS168" s="20"/>
      <c r="IT168" s="21"/>
      <c r="IZ168" s="22"/>
    </row>
    <row r="169" spans="2:260" ht="18.2" x14ac:dyDescent="0.35">
      <c r="B169" s="89">
        <f t="shared" si="31"/>
        <v>154</v>
      </c>
      <c r="C169" s="49"/>
      <c r="D169" s="18">
        <f>IF(MAIN_STGY[[#This Row],[SNO]]=0,0,IF(MAIN_STGY[[#This Row],[SNO]]=1,J$8,IF(L$10, IF(P168&gt;=M$8,0,IF(P168=0,J$8,O168)), O168)))</f>
        <v>0</v>
      </c>
      <c r="E169" s="12"/>
      <c r="F16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6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69" s="18">
        <f>IF(MAIN_STGY[[#This Row],[SNO]]=0,0,IF(L$10, IF(P168&gt;=M$8, 0, MAIN_STGY[[#This Row],[INS]]+H168), MAIN_STGY[[#This Row],[INS]]+H168))</f>
        <v>100</v>
      </c>
      <c r="I169" s="18">
        <f>IF(MAIN_STGY[[#This Row],[SNO]]=0,0,IF(L$10, IF(P168&gt;=M$8, 0, I168+MAIN_STGY[[#This Row],[RTN]]), I168+MAIN_STGY[[#This Row],[RTN]]))</f>
        <v>0</v>
      </c>
      <c r="J169" s="18">
        <f>MAIN_STGY[[#This Row],[RTN-TL]]-MAIN_STGY[[#This Row],[INS-TL]]</f>
        <v>-100</v>
      </c>
      <c r="K169" s="18">
        <f>IF(MAIN_STGY[[#This Row],[SNO]]=0,0,IF(L$10, IF(MAIN_STGY[[#This Row],[INS]]=0, 0, N168), N168))</f>
        <v>0</v>
      </c>
      <c r="L169" s="18">
        <f>MAIN_STGY[[#This Row],[INS]]</f>
        <v>0</v>
      </c>
      <c r="M169" s="18">
        <f>IF(MAIN_STGY[[#This Row],[WrL]]="Loss", (MAIN_STGY[[#This Row],[INS]]*(1 + P$8/100)), IF(MAIN_STGY[[#This Row],[WrL]]="Won", (0), 0))</f>
        <v>0</v>
      </c>
      <c r="N169" s="18">
        <f>IF(MAIN_STGY[[#This Row],[WrL]]="Loss", (MAIN_STGY[[#This Row],[PAM]]+MAIN_STGY[[#This Row],[LOS-TEN]]), IF(MAIN_STGY[[#This Row],[WrL]]="Won", (MAIN_STGY[[#This Row],[INS]]), 0))</f>
        <v>0</v>
      </c>
      <c r="O169" s="18">
        <f>MAIN_STGY[[#This Row],[PAPT]]/2</f>
        <v>0</v>
      </c>
      <c r="P16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69" s="108" t="s">
        <v>67</v>
      </c>
      <c r="S169" s="109"/>
      <c r="T169" s="109"/>
      <c r="U169" s="109"/>
      <c r="V169" s="110"/>
      <c r="W169" s="55"/>
      <c r="X169" s="44"/>
      <c r="Z169" s="22"/>
      <c r="AB169" s="42">
        <f t="shared" si="22"/>
        <v>154</v>
      </c>
      <c r="AC169" s="49"/>
      <c r="AD169" s="18">
        <f>IF(STGY2[[#This Row],[SNO]]=0,0,IF(STGY2[[#This Row],[SNO]]=1,AJ$8,IF(AL$10, IF(AP168&gt;=AM$8,0,IF(AP168=0,AJ$8,AO168)), AO168)))</f>
        <v>0</v>
      </c>
      <c r="AE169" s="18" t="str">
        <f>IF(MAIN_STGY[[#This Row],[RSLT]]="","", MAIN_STGY[[#This Row],[RSLT]])</f>
        <v/>
      </c>
      <c r="AF16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6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69" s="18">
        <f>IF(STGY2[[#This Row],[SNO]]=0,0,IF(AL$10, IF(AP168&gt;=AM$8, 0, STGY2[[#This Row],[INS]]+AH168), STGY2[[#This Row],[INS]]+AH168))</f>
        <v>100</v>
      </c>
      <c r="AI169" s="18">
        <f>IF(STGY2[[#This Row],[SNO]]=0,0,IF(AL$10, IF(AP168&gt;=AM$8, 0, AI168+STGY2[[#This Row],[RTN]]), AI168+STGY2[[#This Row],[RTN]]))</f>
        <v>0</v>
      </c>
      <c r="AJ169" s="18">
        <f>STGY2[[#This Row],[RTN-TL]]-STGY2[[#This Row],[INS-TL]]</f>
        <v>-100</v>
      </c>
      <c r="AK169" s="18">
        <f>IF(STGY2[[#This Row],[SNO]]=0,0,IF(AL$10, IF(STGY2[[#This Row],[INS]]=0, 0, AN168), AN168))</f>
        <v>0</v>
      </c>
      <c r="AL169" s="18">
        <f>STGY2[[#This Row],[INS]]</f>
        <v>0</v>
      </c>
      <c r="AM169" s="18">
        <f>IF(STGY2[[#This Row],[WrL]]="Loss", (STGY2[[#This Row],[INS]]*(1 + AP$8/100)), IF(STGY2[[#This Row],[WrL]]="Won", (0), 0))</f>
        <v>0</v>
      </c>
      <c r="AN169" s="18">
        <f>IF(STGY2[[#This Row],[WrL]]="Loss", (STGY2[[#This Row],[PAM]]+STGY2[[#This Row],[LOS-TEN]]), IF(STGY2[[#This Row],[WrL]]="Won", (STGY2[[#This Row],[INS]]), 0))</f>
        <v>0</v>
      </c>
      <c r="AO169" s="18">
        <f>STGY2[[#This Row],[PAPT]]/2</f>
        <v>0</v>
      </c>
      <c r="AP169" s="43">
        <f>IF(STGY2[[#This Row],[SNO]]=0,0,IF(AL$10, IF(STGY2[[#This Row],[INS-TL]]=0, 0, STGY2[[#This Row],[PFT]]/STGY2[[#This Row],[INS-TL]]%), STGY2[[#This Row],[PFT]]/STGY2[[#This Row],[INS-TL]]%))</f>
        <v>-100</v>
      </c>
      <c r="AS169" s="20"/>
      <c r="AT169" s="21"/>
      <c r="AZ169" s="22"/>
      <c r="BB169" s="42">
        <f t="shared" si="23"/>
        <v>154</v>
      </c>
      <c r="BC169" s="49"/>
      <c r="BD169" s="18">
        <f>IF(STGY3[[#This Row],[SNO]]=0,0,IF(STGY3[[#This Row],[SNO]]=1,BJ$8,IF(BL$10, IF(BP168&gt;=BM$8,0,IF(BP168=0,BJ$8,BO168)), BO168)))</f>
        <v>0</v>
      </c>
      <c r="BE169" s="18" t="str">
        <f>IF(MAIN_STGY[[#This Row],[RSLT]]="","", MAIN_STGY[[#This Row],[RSLT]])</f>
        <v/>
      </c>
      <c r="BF16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6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69" s="18">
        <f>IF(STGY3[[#This Row],[SNO]]=0,0,IF(BL$10, IF(BP168&gt;=BM$8, 0, STGY3[[#This Row],[INS]]+BH168), STGY3[[#This Row],[INS]]+BH168))</f>
        <v>100</v>
      </c>
      <c r="BI169" s="18">
        <f>IF(STGY3[[#This Row],[SNO]]=0,0,IF(BL$10, IF(BP168&gt;=BM$8, 0, BI168+STGY3[[#This Row],[RTN]]), BI168+STGY3[[#This Row],[RTN]]))</f>
        <v>0</v>
      </c>
      <c r="BJ169" s="18">
        <f>STGY3[[#This Row],[RTN-TL]]-STGY3[[#This Row],[INS-TL]]</f>
        <v>-100</v>
      </c>
      <c r="BK169" s="18">
        <f>IF(STGY3[[#This Row],[SNO]]=0,0,IF(BL$10, IF(STGY3[[#This Row],[INS]]=0, 0, BN168), BN168))</f>
        <v>0</v>
      </c>
      <c r="BL169" s="18">
        <f>STGY3[[#This Row],[INS]]</f>
        <v>0</v>
      </c>
      <c r="BM169" s="18">
        <f>IF(STGY3[[#This Row],[WrL]]="Loss", (STGY3[[#This Row],[INS]]*(1 + BP$8/100)), IF(STGY3[[#This Row],[WrL]]="Won", (0), 0))</f>
        <v>0</v>
      </c>
      <c r="BN169" s="18">
        <f>IF(STGY3[[#This Row],[WrL]]="Loss", (STGY3[[#This Row],[PAM]]+STGY3[[#This Row],[LOS-TEN]]), IF(STGY3[[#This Row],[WrL]]="Won", (STGY3[[#This Row],[INS]]), 0))</f>
        <v>0</v>
      </c>
      <c r="BO169" s="18">
        <f>STGY3[[#This Row],[PAPT]]/2</f>
        <v>0</v>
      </c>
      <c r="BP169" s="43">
        <f>IF(STGY3[[#This Row],[SNO]]=0,0,IF(BL$10, IF(STGY3[[#This Row],[INS-TL]]=0, 0, STGY3[[#This Row],[PFT]]/STGY3[[#This Row],[INS-TL]]%), STGY3[[#This Row],[PFT]]/STGY3[[#This Row],[INS-TL]]%))</f>
        <v>-100</v>
      </c>
      <c r="BS169" s="20"/>
      <c r="BT169" s="21"/>
      <c r="BZ169" s="22"/>
      <c r="CB169" s="42">
        <f t="shared" si="24"/>
        <v>154</v>
      </c>
      <c r="CC169" s="49"/>
      <c r="CD169" s="18">
        <f>IF(STGY4[[#This Row],[SNO]]=0,0,IF(STGY4[[#This Row],[SNO]]=1,CJ$8,IF(CL$10, IF(CP168&gt;=CM$8,0,IF(CP168=0,CJ$8,CO168)), CO168)))</f>
        <v>0</v>
      </c>
      <c r="CE169" s="18" t="str">
        <f>IF(MAIN_STGY[[#This Row],[RSLT]]="","", MAIN_STGY[[#This Row],[RSLT]])</f>
        <v/>
      </c>
      <c r="CF16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6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69" s="18">
        <f>IF(STGY4[[#This Row],[SNO]]=0,0,IF(CL$10, IF(CP168&gt;=CM$8, 0, STGY4[[#This Row],[INS]]+CH168), STGY4[[#This Row],[INS]]+CH168))</f>
        <v>100</v>
      </c>
      <c r="CI169" s="18">
        <f>IF(STGY4[[#This Row],[SNO]]=0,0,IF(CL$10, IF(CP168&gt;=CM$8, 0, CI168+STGY4[[#This Row],[RTN]]), CI168+STGY4[[#This Row],[RTN]]))</f>
        <v>0</v>
      </c>
      <c r="CJ169" s="18">
        <f>STGY4[[#This Row],[RTN-TL]]-STGY4[[#This Row],[INS-TL]]</f>
        <v>-100</v>
      </c>
      <c r="CK169" s="18">
        <f>IF(STGY4[[#This Row],[SNO]]=0,0,IF(CL$10, IF(STGY4[[#This Row],[INS]]=0, 0, CN168), CN168))</f>
        <v>0</v>
      </c>
      <c r="CL169" s="18">
        <f>STGY4[[#This Row],[INS]]</f>
        <v>0</v>
      </c>
      <c r="CM169" s="18">
        <f>IF(STGY4[[#This Row],[WrL]]="Loss", (STGY4[[#This Row],[INS]]*(1 + CP$8/100)), IF(STGY4[[#This Row],[WrL]]="Won", (0), 0))</f>
        <v>0</v>
      </c>
      <c r="CN169" s="18">
        <f>IF(STGY4[[#This Row],[WrL]]="Loss", (STGY4[[#This Row],[PAM]]+STGY4[[#This Row],[LOS-TEN]]), IF(STGY4[[#This Row],[WrL]]="Won", (STGY4[[#This Row],[INS]]), 0))</f>
        <v>0</v>
      </c>
      <c r="CO169" s="18">
        <f>STGY4[[#This Row],[PAPT]]/2</f>
        <v>0</v>
      </c>
      <c r="CP169" s="43">
        <f>IF(STGY4[[#This Row],[SNO]]=0,0,IF(CL$10, IF(STGY4[[#This Row],[INS-TL]]=0, 0, STGY4[[#This Row],[PFT]]/STGY4[[#This Row],[INS-TL]]%), STGY4[[#This Row],[PFT]]/STGY4[[#This Row],[INS-TL]]%))</f>
        <v>-100</v>
      </c>
      <c r="CS169" s="20"/>
      <c r="CT169" s="21"/>
      <c r="CZ169" s="22"/>
      <c r="DB169" s="42">
        <f t="shared" si="25"/>
        <v>154</v>
      </c>
      <c r="DC169" s="49"/>
      <c r="DD169" s="18">
        <f>IF(STGY5[[#This Row],[SNO]]=0,0,IF(STGY5[[#This Row],[SNO]]=1,DJ$8,IF(DL$10, IF(DP168&gt;=DM$8,0,IF(DP168=0,DJ$8,DO168)), DO168)))</f>
        <v>0</v>
      </c>
      <c r="DE169" s="18" t="str">
        <f>IF(MAIN_STGY[[#This Row],[RSLT]]="","", MAIN_STGY[[#This Row],[RSLT]])</f>
        <v/>
      </c>
      <c r="DF16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6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69" s="18">
        <f>IF(STGY5[[#This Row],[SNO]]=0,0,IF(DL$10, IF(DP168&gt;=DM$8, 0, STGY5[[#This Row],[INS]]+DH168), STGY5[[#This Row],[INS]]+DH168))</f>
        <v>100</v>
      </c>
      <c r="DI169" s="18">
        <f>IF(STGY5[[#This Row],[SNO]]=0,0,IF(DL$10, IF(DP168&gt;=DM$8, 0, DI168+STGY5[[#This Row],[RTN]]), DI168+STGY5[[#This Row],[RTN]]))</f>
        <v>0</v>
      </c>
      <c r="DJ169" s="18">
        <f>STGY5[[#This Row],[RTN-TL]]-STGY5[[#This Row],[INS-TL]]</f>
        <v>-100</v>
      </c>
      <c r="DK169" s="18">
        <f>IF(STGY5[[#This Row],[SNO]]=0,0,IF(DL$10, IF(STGY5[[#This Row],[INS]]=0, 0, DN168), DN168))</f>
        <v>0</v>
      </c>
      <c r="DL169" s="18">
        <f>STGY5[[#This Row],[INS]]</f>
        <v>0</v>
      </c>
      <c r="DM169" s="18">
        <f>IF(STGY5[[#This Row],[WrL]]="Loss", (STGY5[[#This Row],[INS]]*(1 + DP$8/100)), IF(STGY5[[#This Row],[WrL]]="Won", (0), 0))</f>
        <v>0</v>
      </c>
      <c r="DN169" s="18">
        <f>IF(STGY5[[#This Row],[WrL]]="Loss", (STGY5[[#This Row],[PAM]]+STGY5[[#This Row],[LOS-TEN]]), IF(STGY5[[#This Row],[WrL]]="Won", (STGY5[[#This Row],[INS]]), 0))</f>
        <v>0</v>
      </c>
      <c r="DO169" s="18">
        <f>STGY5[[#This Row],[PAPT]]/2</f>
        <v>0</v>
      </c>
      <c r="DP169" s="43">
        <f>IF(STGY5[[#This Row],[SNO]]=0,0,IF(DL$10, IF(STGY5[[#This Row],[INS-TL]]=0, 0, STGY5[[#This Row],[PFT]]/STGY5[[#This Row],[INS-TL]]%), STGY5[[#This Row],[PFT]]/STGY5[[#This Row],[INS-TL]]%))</f>
        <v>-100</v>
      </c>
      <c r="DS169" s="20"/>
      <c r="DT169" s="21"/>
      <c r="DZ169" s="22"/>
      <c r="EB169" s="42">
        <f t="shared" si="26"/>
        <v>154</v>
      </c>
      <c r="EC169" s="49"/>
      <c r="ED169" s="18">
        <f>IF(STGY6[[#This Row],[SNO]]=0,0,IF(STGY6[[#This Row],[SNO]]=1,EJ$8,IF(EL$10, IF(EP168&gt;=EM$8,0,IF(EP168=0,EJ$8,EO168)), EO168)))</f>
        <v>0</v>
      </c>
      <c r="EE169" s="18" t="str">
        <f>IF(MAIN_STGY[[#This Row],[RSLT]]="","", MAIN_STGY[[#This Row],[RSLT]])</f>
        <v/>
      </c>
      <c r="EF16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6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69" s="18">
        <f>IF(STGY6[[#This Row],[SNO]]=0,0,IF(EL$10, IF(EP168&gt;=EM$8, 0, STGY6[[#This Row],[INS]]+EH168), STGY6[[#This Row],[INS]]+EH168))</f>
        <v>100</v>
      </c>
      <c r="EI169" s="18">
        <f>IF(STGY6[[#This Row],[SNO]]=0,0,IF(EL$10, IF(EP168&gt;=EM$8, 0, EI168+STGY6[[#This Row],[RTN]]), EI168+STGY6[[#This Row],[RTN]]))</f>
        <v>0</v>
      </c>
      <c r="EJ169" s="18">
        <f>STGY6[[#This Row],[RTN-TL]]-STGY6[[#This Row],[INS-TL]]</f>
        <v>-100</v>
      </c>
      <c r="EK169" s="18">
        <f>IF(STGY6[[#This Row],[SNO]]=0,0,IF(EL$10, IF(STGY6[[#This Row],[INS]]=0, 0, EN168), EN168))</f>
        <v>0</v>
      </c>
      <c r="EL169" s="18">
        <f>STGY6[[#This Row],[INS]]</f>
        <v>0</v>
      </c>
      <c r="EM169" s="18">
        <f>IF(STGY6[[#This Row],[WrL]]="Loss", (STGY6[[#This Row],[INS]]*(1 + EP$8/100)), IF(STGY6[[#This Row],[WrL]]="Won", (0), 0))</f>
        <v>0</v>
      </c>
      <c r="EN169" s="18">
        <f>IF(STGY6[[#This Row],[WrL]]="Loss", (STGY6[[#This Row],[PAM]]+STGY6[[#This Row],[LOS-TEN]]), IF(STGY6[[#This Row],[WrL]]="Won", (STGY6[[#This Row],[INS]]), 0))</f>
        <v>0</v>
      </c>
      <c r="EO169" s="18">
        <f>STGY6[[#This Row],[PAPT]]/2</f>
        <v>0</v>
      </c>
      <c r="EP169" s="43">
        <f>IF(STGY6[[#This Row],[SNO]]=0,0,IF(EL$10, IF(STGY6[[#This Row],[INS-TL]]=0, 0, STGY6[[#This Row],[PFT]]/STGY6[[#This Row],[INS-TL]]%), STGY6[[#This Row],[PFT]]/STGY6[[#This Row],[INS-TL]]%))</f>
        <v>-100</v>
      </c>
      <c r="ES169" s="20"/>
      <c r="ET169" s="21"/>
      <c r="EZ169" s="22"/>
      <c r="FB169" s="42">
        <f t="shared" si="27"/>
        <v>154</v>
      </c>
      <c r="FC169" s="49"/>
      <c r="FD169" s="18">
        <f>IF(STGY7[[#This Row],[SNO]]=0,0,IF(STGY7[[#This Row],[SNO]]=1,FJ$8,IF(FL$10, IF(FP168&gt;=FM$8,0,IF(FP168=0,FJ$8,FO168)), FO168)))</f>
        <v>0</v>
      </c>
      <c r="FE169" s="18" t="str">
        <f>IF(MAIN_STGY[[#This Row],[RSLT]]="","", MAIN_STGY[[#This Row],[RSLT]])</f>
        <v/>
      </c>
      <c r="FF16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6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69" s="18">
        <f>IF(STGY7[[#This Row],[SNO]]=0,0,IF(FL$10, IF(FP168&gt;=FM$8, 0, STGY7[[#This Row],[INS]]+FH168), STGY7[[#This Row],[INS]]+FH168))</f>
        <v>100</v>
      </c>
      <c r="FI169" s="18">
        <f>IF(STGY7[[#This Row],[SNO]]=0,0,IF(FL$10, IF(FP168&gt;=FM$8, 0, FI168+STGY7[[#This Row],[RTN]]), FI168+STGY7[[#This Row],[RTN]]))</f>
        <v>0</v>
      </c>
      <c r="FJ169" s="18">
        <f>STGY7[[#This Row],[RTN-TL]]-STGY7[[#This Row],[INS-TL]]</f>
        <v>-100</v>
      </c>
      <c r="FK169" s="18">
        <f>IF(STGY7[[#This Row],[SNO]]=0,0,IF(FL$10, IF(STGY7[[#This Row],[INS]]=0, 0, FN168), FN168))</f>
        <v>0</v>
      </c>
      <c r="FL169" s="18">
        <f>STGY7[[#This Row],[INS]]</f>
        <v>0</v>
      </c>
      <c r="FM169" s="18">
        <f>IF(STGY7[[#This Row],[WrL]]="Loss", (STGY7[[#This Row],[INS]]*(1 + FP$8/100)), IF(STGY7[[#This Row],[WrL]]="Won", (0), 0))</f>
        <v>0</v>
      </c>
      <c r="FN169" s="18">
        <f>IF(STGY7[[#This Row],[WrL]]="Loss", (STGY7[[#This Row],[PAM]]+STGY7[[#This Row],[LOS-TEN]]), IF(STGY7[[#This Row],[WrL]]="Won", (STGY7[[#This Row],[INS]]), 0))</f>
        <v>0</v>
      </c>
      <c r="FO169" s="18">
        <f>STGY7[[#This Row],[PAPT]]/2</f>
        <v>0</v>
      </c>
      <c r="FP169" s="43">
        <f>IF(STGY7[[#This Row],[SNO]]=0,0,IF(FL$10, IF(STGY7[[#This Row],[INS-TL]]=0, 0, STGY7[[#This Row],[PFT]]/STGY7[[#This Row],[INS-TL]]%), STGY7[[#This Row],[PFT]]/STGY7[[#This Row],[INS-TL]]%))</f>
        <v>-100</v>
      </c>
      <c r="FS169" s="20"/>
      <c r="FT169" s="21"/>
      <c r="FZ169" s="22"/>
      <c r="GB169" s="42">
        <f t="shared" si="28"/>
        <v>154</v>
      </c>
      <c r="GC169" s="49"/>
      <c r="GD169" s="18">
        <f>IF(STGY8[[#This Row],[SNO]]=0,0,IF(STGY8[[#This Row],[SNO]]=1,GJ$8,IF(GL$10, IF(GP168&gt;=GM$8,0,IF(GP168=0,GJ$8,GO168)), GO168)))</f>
        <v>0</v>
      </c>
      <c r="GE169" s="18" t="str">
        <f>IF(MAIN_STGY[[#This Row],[RSLT]]="","", MAIN_STGY[[#This Row],[RSLT]])</f>
        <v/>
      </c>
      <c r="GF16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6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69" s="18">
        <f>IF(STGY8[[#This Row],[SNO]]=0,0,IF(GL$10, IF(GP168&gt;=GM$8, 0, STGY8[[#This Row],[INS]]+GH168), STGY8[[#This Row],[INS]]+GH168))</f>
        <v>100</v>
      </c>
      <c r="GI169" s="18">
        <f>IF(STGY8[[#This Row],[SNO]]=0,0,IF(GL$10, IF(GP168&gt;=GM$8, 0, GI168+STGY8[[#This Row],[RTN]]), GI168+STGY8[[#This Row],[RTN]]))</f>
        <v>0</v>
      </c>
      <c r="GJ169" s="18">
        <f>STGY8[[#This Row],[RTN-TL]]-STGY8[[#This Row],[INS-TL]]</f>
        <v>-100</v>
      </c>
      <c r="GK169" s="18">
        <f>IF(STGY8[[#This Row],[SNO]]=0,0,IF(GL$10, IF(STGY8[[#This Row],[INS]]=0, 0, GN168), GN168))</f>
        <v>0</v>
      </c>
      <c r="GL169" s="18">
        <f>STGY8[[#This Row],[INS]]</f>
        <v>0</v>
      </c>
      <c r="GM169" s="18">
        <f>IF(STGY8[[#This Row],[WrL]]="Loss", (STGY8[[#This Row],[INS]]*(1 + GP$8/100)), IF(STGY8[[#This Row],[WrL]]="Won", (0), 0))</f>
        <v>0</v>
      </c>
      <c r="GN169" s="18">
        <f>IF(STGY8[[#This Row],[WrL]]="Loss", (STGY8[[#This Row],[PAM]]+STGY8[[#This Row],[LOS-TEN]]), IF(STGY8[[#This Row],[WrL]]="Won", (STGY8[[#This Row],[INS]]), 0))</f>
        <v>0</v>
      </c>
      <c r="GO169" s="18">
        <f>STGY8[[#This Row],[PAPT]]/2</f>
        <v>0</v>
      </c>
      <c r="GP169" s="43">
        <f>IF(STGY8[[#This Row],[SNO]]=0,0,IF(GL$10, IF(STGY8[[#This Row],[INS-TL]]=0, 0, STGY8[[#This Row],[PFT]]/STGY8[[#This Row],[INS-TL]]%), STGY8[[#This Row],[PFT]]/STGY8[[#This Row],[INS-TL]]%))</f>
        <v>-100</v>
      </c>
      <c r="GS169" s="20"/>
      <c r="GT169" s="21"/>
      <c r="GZ169" s="22"/>
      <c r="HB169" s="42">
        <f t="shared" si="29"/>
        <v>154</v>
      </c>
      <c r="HC169" s="49"/>
      <c r="HD169" s="18">
        <f>IF(STGY9[[#This Row],[SNO]]=0,0,IF(STGY9[[#This Row],[SNO]]=1,HJ$8,IF(HL$10, IF(HP168&gt;=HM$8,0,IF(HP168=0,HJ$8,HO168)), HO168)))</f>
        <v>0</v>
      </c>
      <c r="HE169" s="18" t="str">
        <f>IF(MAIN_STGY[[#This Row],[RSLT]]="","", MAIN_STGY[[#This Row],[RSLT]])</f>
        <v/>
      </c>
      <c r="HF16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6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69" s="18">
        <f>IF(STGY9[[#This Row],[SNO]]=0,0,IF(HL$10, IF(HP168&gt;=HM$8, 0, STGY9[[#This Row],[INS]]+HH168), STGY9[[#This Row],[INS]]+HH168))</f>
        <v>100</v>
      </c>
      <c r="HI169" s="18">
        <f>IF(STGY9[[#This Row],[SNO]]=0,0,IF(HL$10, IF(HP168&gt;=HM$8, 0, HI168+STGY9[[#This Row],[RTN]]), HI168+STGY9[[#This Row],[RTN]]))</f>
        <v>0</v>
      </c>
      <c r="HJ169" s="18">
        <f>STGY9[[#This Row],[RTN-TL]]-STGY9[[#This Row],[INS-TL]]</f>
        <v>-100</v>
      </c>
      <c r="HK169" s="18">
        <f>IF(STGY9[[#This Row],[SNO]]=0,0,IF(HL$10, IF(STGY9[[#This Row],[INS]]=0, 0, HN168), HN168))</f>
        <v>0</v>
      </c>
      <c r="HL169" s="18">
        <f>STGY9[[#This Row],[INS]]</f>
        <v>0</v>
      </c>
      <c r="HM169" s="18">
        <f>IF(STGY9[[#This Row],[WrL]]="Loss", (STGY9[[#This Row],[INS]]*(1 + HP$8/100)), IF(STGY9[[#This Row],[WrL]]="Won", (0), 0))</f>
        <v>0</v>
      </c>
      <c r="HN169" s="18">
        <f>IF(STGY9[[#This Row],[WrL]]="Loss", (STGY9[[#This Row],[PAM]]+STGY9[[#This Row],[LOS-TEN]]), IF(STGY9[[#This Row],[WrL]]="Won", (STGY9[[#This Row],[INS]]), 0))</f>
        <v>0</v>
      </c>
      <c r="HO169" s="18">
        <f>STGY9[[#This Row],[PAPT]]/2</f>
        <v>0</v>
      </c>
      <c r="HP169" s="43">
        <f>IF(STGY9[[#This Row],[SNO]]=0,0,IF(HL$10, IF(STGY9[[#This Row],[INS-TL]]=0, 0, STGY9[[#This Row],[PFT]]/STGY9[[#This Row],[INS-TL]]%), STGY9[[#This Row],[PFT]]/STGY9[[#This Row],[INS-TL]]%))</f>
        <v>-100</v>
      </c>
      <c r="HS169" s="20"/>
      <c r="HT169" s="21"/>
      <c r="HZ169" s="22"/>
      <c r="IB169" s="42">
        <f t="shared" si="30"/>
        <v>154</v>
      </c>
      <c r="IC169" s="49"/>
      <c r="ID169" s="18">
        <f>IF(STGY10[[#This Row],[SNO]]=0,0,IF(STGY10[[#This Row],[SNO]]=1,IJ$8,IF(IL$10, IF(IP168&gt;=IM$8,0,IF(IP168=0,IJ$8,IO168)), IO168)))</f>
        <v>0</v>
      </c>
      <c r="IE169" s="18" t="str">
        <f>IF(MAIN_STGY[[#This Row],[RSLT]]="","", MAIN_STGY[[#This Row],[RSLT]])</f>
        <v/>
      </c>
      <c r="IF16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6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69" s="18">
        <f>IF(STGY10[[#This Row],[SNO]]=0,0,IF(IL$10, IF(IP168&gt;=IM$8, 0, STGY10[[#This Row],[INS]]+IH168), STGY10[[#This Row],[INS]]+IH168))</f>
        <v>100</v>
      </c>
      <c r="II169" s="18">
        <f>IF(STGY10[[#This Row],[SNO]]=0,0,IF(IL$10, IF(IP168&gt;=IM$8, 0, II168+STGY10[[#This Row],[RTN]]), II168+STGY10[[#This Row],[RTN]]))</f>
        <v>0</v>
      </c>
      <c r="IJ169" s="18">
        <f>STGY10[[#This Row],[RTN-TL]]-STGY10[[#This Row],[INS-TL]]</f>
        <v>-100</v>
      </c>
      <c r="IK169" s="18">
        <f>IF(STGY10[[#This Row],[SNO]]=0,0,IF(IL$10, IF(STGY10[[#This Row],[INS]]=0, 0, IN168), IN168))</f>
        <v>0</v>
      </c>
      <c r="IL169" s="18">
        <f>STGY10[[#This Row],[INS]]</f>
        <v>0</v>
      </c>
      <c r="IM169" s="18">
        <f>IF(STGY10[[#This Row],[WrL]]="Loss", (STGY10[[#This Row],[INS]]*(1 + IP$8/100)), IF(STGY10[[#This Row],[WrL]]="Won", (0), 0))</f>
        <v>0</v>
      </c>
      <c r="IN169" s="18">
        <f>IF(STGY10[[#This Row],[WrL]]="Loss", (STGY10[[#This Row],[PAM]]+STGY10[[#This Row],[LOS-TEN]]), IF(STGY10[[#This Row],[WrL]]="Won", (STGY10[[#This Row],[INS]]), 0))</f>
        <v>0</v>
      </c>
      <c r="IO169" s="18">
        <f>STGY10[[#This Row],[PAPT]]/2</f>
        <v>0</v>
      </c>
      <c r="IP169" s="43">
        <f>IF(STGY10[[#This Row],[SNO]]=0,0,IF(IL$10, IF(STGY10[[#This Row],[INS-TL]]=0, 0, STGY10[[#This Row],[PFT]]/STGY10[[#This Row],[INS-TL]]%), STGY10[[#This Row],[PFT]]/STGY10[[#This Row],[INS-TL]]%))</f>
        <v>-100</v>
      </c>
      <c r="IS169" s="20"/>
      <c r="IT169" s="21"/>
      <c r="IZ169" s="22"/>
    </row>
    <row r="170" spans="2:260" x14ac:dyDescent="0.3">
      <c r="B170" s="89">
        <f t="shared" si="31"/>
        <v>155</v>
      </c>
      <c r="C170" s="49"/>
      <c r="D170" s="18">
        <f>IF(MAIN_STGY[[#This Row],[SNO]]=0,0,IF(MAIN_STGY[[#This Row],[SNO]]=1,J$8,IF(L$10, IF(P169&gt;=M$8,0,IF(P169=0,J$8,O169)), O169)))</f>
        <v>0</v>
      </c>
      <c r="E170" s="12"/>
      <c r="F17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0" s="18">
        <f>IF(MAIN_STGY[[#This Row],[SNO]]=0,0,IF(L$10, IF(P169&gt;=M$8, 0, MAIN_STGY[[#This Row],[INS]]+H169), MAIN_STGY[[#This Row],[INS]]+H169))</f>
        <v>100</v>
      </c>
      <c r="I170" s="18">
        <f>IF(MAIN_STGY[[#This Row],[SNO]]=0,0,IF(L$10, IF(P169&gt;=M$8, 0, I169+MAIN_STGY[[#This Row],[RTN]]), I169+MAIN_STGY[[#This Row],[RTN]]))</f>
        <v>0</v>
      </c>
      <c r="J170" s="18">
        <f>MAIN_STGY[[#This Row],[RTN-TL]]-MAIN_STGY[[#This Row],[INS-TL]]</f>
        <v>-100</v>
      </c>
      <c r="K170" s="18">
        <f>IF(MAIN_STGY[[#This Row],[SNO]]=0,0,IF(L$10, IF(MAIN_STGY[[#This Row],[INS]]=0, 0, N169), N169))</f>
        <v>0</v>
      </c>
      <c r="L170" s="18">
        <f>MAIN_STGY[[#This Row],[INS]]</f>
        <v>0</v>
      </c>
      <c r="M170" s="18">
        <f>IF(MAIN_STGY[[#This Row],[WrL]]="Loss", (MAIN_STGY[[#This Row],[INS]]*(1 + P$8/100)), IF(MAIN_STGY[[#This Row],[WrL]]="Won", (0), 0))</f>
        <v>0</v>
      </c>
      <c r="N170" s="18">
        <f>IF(MAIN_STGY[[#This Row],[WrL]]="Loss", (MAIN_STGY[[#This Row],[PAM]]+MAIN_STGY[[#This Row],[LOS-TEN]]), IF(MAIN_STGY[[#This Row],[WrL]]="Won", (MAIN_STGY[[#This Row],[INS]]), 0))</f>
        <v>0</v>
      </c>
      <c r="O170" s="18">
        <f>MAIN_STGY[[#This Row],[PAPT]]/2</f>
        <v>0</v>
      </c>
      <c r="P17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0" s="7" t="s">
        <v>52</v>
      </c>
      <c r="S170" s="103" t="s">
        <v>53</v>
      </c>
      <c r="T170" s="104" t="s">
        <v>54</v>
      </c>
      <c r="U170" s="85"/>
      <c r="V170" s="44"/>
      <c r="W170" s="55"/>
      <c r="X170" s="44"/>
      <c r="Z170" s="22"/>
      <c r="AB170" s="42">
        <f t="shared" si="22"/>
        <v>155</v>
      </c>
      <c r="AC170" s="49"/>
      <c r="AD170" s="18">
        <f>IF(STGY2[[#This Row],[SNO]]=0,0,IF(STGY2[[#This Row],[SNO]]=1,AJ$8,IF(AL$10, IF(AP169&gt;=AM$8,0,IF(AP169=0,AJ$8,AO169)), AO169)))</f>
        <v>0</v>
      </c>
      <c r="AE170" s="18" t="str">
        <f>IF(MAIN_STGY[[#This Row],[RSLT]]="","", MAIN_STGY[[#This Row],[RSLT]])</f>
        <v/>
      </c>
      <c r="AF17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0" s="18">
        <f>IF(STGY2[[#This Row],[SNO]]=0,0,IF(AL$10, IF(AP169&gt;=AM$8, 0, STGY2[[#This Row],[INS]]+AH169), STGY2[[#This Row],[INS]]+AH169))</f>
        <v>100</v>
      </c>
      <c r="AI170" s="18">
        <f>IF(STGY2[[#This Row],[SNO]]=0,0,IF(AL$10, IF(AP169&gt;=AM$8, 0, AI169+STGY2[[#This Row],[RTN]]), AI169+STGY2[[#This Row],[RTN]]))</f>
        <v>0</v>
      </c>
      <c r="AJ170" s="18">
        <f>STGY2[[#This Row],[RTN-TL]]-STGY2[[#This Row],[INS-TL]]</f>
        <v>-100</v>
      </c>
      <c r="AK170" s="18">
        <f>IF(STGY2[[#This Row],[SNO]]=0,0,IF(AL$10, IF(STGY2[[#This Row],[INS]]=0, 0, AN169), AN169))</f>
        <v>0</v>
      </c>
      <c r="AL170" s="18">
        <f>STGY2[[#This Row],[INS]]</f>
        <v>0</v>
      </c>
      <c r="AM170" s="18">
        <f>IF(STGY2[[#This Row],[WrL]]="Loss", (STGY2[[#This Row],[INS]]*(1 + AP$8/100)), IF(STGY2[[#This Row],[WrL]]="Won", (0), 0))</f>
        <v>0</v>
      </c>
      <c r="AN170" s="18">
        <f>IF(STGY2[[#This Row],[WrL]]="Loss", (STGY2[[#This Row],[PAM]]+STGY2[[#This Row],[LOS-TEN]]), IF(STGY2[[#This Row],[WrL]]="Won", (STGY2[[#This Row],[INS]]), 0))</f>
        <v>0</v>
      </c>
      <c r="AO170" s="18">
        <f>STGY2[[#This Row],[PAPT]]/2</f>
        <v>0</v>
      </c>
      <c r="AP170" s="43">
        <f>IF(STGY2[[#This Row],[SNO]]=0,0,IF(AL$10, IF(STGY2[[#This Row],[INS-TL]]=0, 0, STGY2[[#This Row],[PFT]]/STGY2[[#This Row],[INS-TL]]%), STGY2[[#This Row],[PFT]]/STGY2[[#This Row],[INS-TL]]%))</f>
        <v>-100</v>
      </c>
      <c r="AS170" s="20"/>
      <c r="AT170" s="21"/>
      <c r="AZ170" s="22"/>
      <c r="BB170" s="42">
        <f t="shared" si="23"/>
        <v>155</v>
      </c>
      <c r="BC170" s="49"/>
      <c r="BD170" s="18">
        <f>IF(STGY3[[#This Row],[SNO]]=0,0,IF(STGY3[[#This Row],[SNO]]=1,BJ$8,IF(BL$10, IF(BP169&gt;=BM$8,0,IF(BP169=0,BJ$8,BO169)), BO169)))</f>
        <v>0</v>
      </c>
      <c r="BE170" s="18" t="str">
        <f>IF(MAIN_STGY[[#This Row],[RSLT]]="","", MAIN_STGY[[#This Row],[RSLT]])</f>
        <v/>
      </c>
      <c r="BF17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0" s="18">
        <f>IF(STGY3[[#This Row],[SNO]]=0,0,IF(BL$10, IF(BP169&gt;=BM$8, 0, STGY3[[#This Row],[INS]]+BH169), STGY3[[#This Row],[INS]]+BH169))</f>
        <v>100</v>
      </c>
      <c r="BI170" s="18">
        <f>IF(STGY3[[#This Row],[SNO]]=0,0,IF(BL$10, IF(BP169&gt;=BM$8, 0, BI169+STGY3[[#This Row],[RTN]]), BI169+STGY3[[#This Row],[RTN]]))</f>
        <v>0</v>
      </c>
      <c r="BJ170" s="18">
        <f>STGY3[[#This Row],[RTN-TL]]-STGY3[[#This Row],[INS-TL]]</f>
        <v>-100</v>
      </c>
      <c r="BK170" s="18">
        <f>IF(STGY3[[#This Row],[SNO]]=0,0,IF(BL$10, IF(STGY3[[#This Row],[INS]]=0, 0, BN169), BN169))</f>
        <v>0</v>
      </c>
      <c r="BL170" s="18">
        <f>STGY3[[#This Row],[INS]]</f>
        <v>0</v>
      </c>
      <c r="BM170" s="18">
        <f>IF(STGY3[[#This Row],[WrL]]="Loss", (STGY3[[#This Row],[INS]]*(1 + BP$8/100)), IF(STGY3[[#This Row],[WrL]]="Won", (0), 0))</f>
        <v>0</v>
      </c>
      <c r="BN170" s="18">
        <f>IF(STGY3[[#This Row],[WrL]]="Loss", (STGY3[[#This Row],[PAM]]+STGY3[[#This Row],[LOS-TEN]]), IF(STGY3[[#This Row],[WrL]]="Won", (STGY3[[#This Row],[INS]]), 0))</f>
        <v>0</v>
      </c>
      <c r="BO170" s="18">
        <f>STGY3[[#This Row],[PAPT]]/2</f>
        <v>0</v>
      </c>
      <c r="BP170" s="43">
        <f>IF(STGY3[[#This Row],[SNO]]=0,0,IF(BL$10, IF(STGY3[[#This Row],[INS-TL]]=0, 0, STGY3[[#This Row],[PFT]]/STGY3[[#This Row],[INS-TL]]%), STGY3[[#This Row],[PFT]]/STGY3[[#This Row],[INS-TL]]%))</f>
        <v>-100</v>
      </c>
      <c r="BS170" s="20"/>
      <c r="BT170" s="21"/>
      <c r="BZ170" s="22"/>
      <c r="CB170" s="42">
        <f t="shared" si="24"/>
        <v>155</v>
      </c>
      <c r="CC170" s="49"/>
      <c r="CD170" s="18">
        <f>IF(STGY4[[#This Row],[SNO]]=0,0,IF(STGY4[[#This Row],[SNO]]=1,CJ$8,IF(CL$10, IF(CP169&gt;=CM$8,0,IF(CP169=0,CJ$8,CO169)), CO169)))</f>
        <v>0</v>
      </c>
      <c r="CE170" s="18" t="str">
        <f>IF(MAIN_STGY[[#This Row],[RSLT]]="","", MAIN_STGY[[#This Row],[RSLT]])</f>
        <v/>
      </c>
      <c r="CF17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0" s="18">
        <f>IF(STGY4[[#This Row],[SNO]]=0,0,IF(CL$10, IF(CP169&gt;=CM$8, 0, STGY4[[#This Row],[INS]]+CH169), STGY4[[#This Row],[INS]]+CH169))</f>
        <v>100</v>
      </c>
      <c r="CI170" s="18">
        <f>IF(STGY4[[#This Row],[SNO]]=0,0,IF(CL$10, IF(CP169&gt;=CM$8, 0, CI169+STGY4[[#This Row],[RTN]]), CI169+STGY4[[#This Row],[RTN]]))</f>
        <v>0</v>
      </c>
      <c r="CJ170" s="18">
        <f>STGY4[[#This Row],[RTN-TL]]-STGY4[[#This Row],[INS-TL]]</f>
        <v>-100</v>
      </c>
      <c r="CK170" s="18">
        <f>IF(STGY4[[#This Row],[SNO]]=0,0,IF(CL$10, IF(STGY4[[#This Row],[INS]]=0, 0, CN169), CN169))</f>
        <v>0</v>
      </c>
      <c r="CL170" s="18">
        <f>STGY4[[#This Row],[INS]]</f>
        <v>0</v>
      </c>
      <c r="CM170" s="18">
        <f>IF(STGY4[[#This Row],[WrL]]="Loss", (STGY4[[#This Row],[INS]]*(1 + CP$8/100)), IF(STGY4[[#This Row],[WrL]]="Won", (0), 0))</f>
        <v>0</v>
      </c>
      <c r="CN170" s="18">
        <f>IF(STGY4[[#This Row],[WrL]]="Loss", (STGY4[[#This Row],[PAM]]+STGY4[[#This Row],[LOS-TEN]]), IF(STGY4[[#This Row],[WrL]]="Won", (STGY4[[#This Row],[INS]]), 0))</f>
        <v>0</v>
      </c>
      <c r="CO170" s="18">
        <f>STGY4[[#This Row],[PAPT]]/2</f>
        <v>0</v>
      </c>
      <c r="CP170" s="43">
        <f>IF(STGY4[[#This Row],[SNO]]=0,0,IF(CL$10, IF(STGY4[[#This Row],[INS-TL]]=0, 0, STGY4[[#This Row],[PFT]]/STGY4[[#This Row],[INS-TL]]%), STGY4[[#This Row],[PFT]]/STGY4[[#This Row],[INS-TL]]%))</f>
        <v>-100</v>
      </c>
      <c r="CS170" s="20"/>
      <c r="CT170" s="21"/>
      <c r="CZ170" s="22"/>
      <c r="DB170" s="42">
        <f t="shared" si="25"/>
        <v>155</v>
      </c>
      <c r="DC170" s="49"/>
      <c r="DD170" s="18">
        <f>IF(STGY5[[#This Row],[SNO]]=0,0,IF(STGY5[[#This Row],[SNO]]=1,DJ$8,IF(DL$10, IF(DP169&gt;=DM$8,0,IF(DP169=0,DJ$8,DO169)), DO169)))</f>
        <v>0</v>
      </c>
      <c r="DE170" s="18" t="str">
        <f>IF(MAIN_STGY[[#This Row],[RSLT]]="","", MAIN_STGY[[#This Row],[RSLT]])</f>
        <v/>
      </c>
      <c r="DF17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0" s="18">
        <f>IF(STGY5[[#This Row],[SNO]]=0,0,IF(DL$10, IF(DP169&gt;=DM$8, 0, STGY5[[#This Row],[INS]]+DH169), STGY5[[#This Row],[INS]]+DH169))</f>
        <v>100</v>
      </c>
      <c r="DI170" s="18">
        <f>IF(STGY5[[#This Row],[SNO]]=0,0,IF(DL$10, IF(DP169&gt;=DM$8, 0, DI169+STGY5[[#This Row],[RTN]]), DI169+STGY5[[#This Row],[RTN]]))</f>
        <v>0</v>
      </c>
      <c r="DJ170" s="18">
        <f>STGY5[[#This Row],[RTN-TL]]-STGY5[[#This Row],[INS-TL]]</f>
        <v>-100</v>
      </c>
      <c r="DK170" s="18">
        <f>IF(STGY5[[#This Row],[SNO]]=0,0,IF(DL$10, IF(STGY5[[#This Row],[INS]]=0, 0, DN169), DN169))</f>
        <v>0</v>
      </c>
      <c r="DL170" s="18">
        <f>STGY5[[#This Row],[INS]]</f>
        <v>0</v>
      </c>
      <c r="DM170" s="18">
        <f>IF(STGY5[[#This Row],[WrL]]="Loss", (STGY5[[#This Row],[INS]]*(1 + DP$8/100)), IF(STGY5[[#This Row],[WrL]]="Won", (0), 0))</f>
        <v>0</v>
      </c>
      <c r="DN170" s="18">
        <f>IF(STGY5[[#This Row],[WrL]]="Loss", (STGY5[[#This Row],[PAM]]+STGY5[[#This Row],[LOS-TEN]]), IF(STGY5[[#This Row],[WrL]]="Won", (STGY5[[#This Row],[INS]]), 0))</f>
        <v>0</v>
      </c>
      <c r="DO170" s="18">
        <f>STGY5[[#This Row],[PAPT]]/2</f>
        <v>0</v>
      </c>
      <c r="DP170" s="43">
        <f>IF(STGY5[[#This Row],[SNO]]=0,0,IF(DL$10, IF(STGY5[[#This Row],[INS-TL]]=0, 0, STGY5[[#This Row],[PFT]]/STGY5[[#This Row],[INS-TL]]%), STGY5[[#This Row],[PFT]]/STGY5[[#This Row],[INS-TL]]%))</f>
        <v>-100</v>
      </c>
      <c r="DS170" s="20"/>
      <c r="DT170" s="21"/>
      <c r="DZ170" s="22"/>
      <c r="EB170" s="42">
        <f t="shared" si="26"/>
        <v>155</v>
      </c>
      <c r="EC170" s="49"/>
      <c r="ED170" s="18">
        <f>IF(STGY6[[#This Row],[SNO]]=0,0,IF(STGY6[[#This Row],[SNO]]=1,EJ$8,IF(EL$10, IF(EP169&gt;=EM$8,0,IF(EP169=0,EJ$8,EO169)), EO169)))</f>
        <v>0</v>
      </c>
      <c r="EE170" s="18" t="str">
        <f>IF(MAIN_STGY[[#This Row],[RSLT]]="","", MAIN_STGY[[#This Row],[RSLT]])</f>
        <v/>
      </c>
      <c r="EF17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0" s="18">
        <f>IF(STGY6[[#This Row],[SNO]]=0,0,IF(EL$10, IF(EP169&gt;=EM$8, 0, STGY6[[#This Row],[INS]]+EH169), STGY6[[#This Row],[INS]]+EH169))</f>
        <v>100</v>
      </c>
      <c r="EI170" s="18">
        <f>IF(STGY6[[#This Row],[SNO]]=0,0,IF(EL$10, IF(EP169&gt;=EM$8, 0, EI169+STGY6[[#This Row],[RTN]]), EI169+STGY6[[#This Row],[RTN]]))</f>
        <v>0</v>
      </c>
      <c r="EJ170" s="18">
        <f>STGY6[[#This Row],[RTN-TL]]-STGY6[[#This Row],[INS-TL]]</f>
        <v>-100</v>
      </c>
      <c r="EK170" s="18">
        <f>IF(STGY6[[#This Row],[SNO]]=0,0,IF(EL$10, IF(STGY6[[#This Row],[INS]]=0, 0, EN169), EN169))</f>
        <v>0</v>
      </c>
      <c r="EL170" s="18">
        <f>STGY6[[#This Row],[INS]]</f>
        <v>0</v>
      </c>
      <c r="EM170" s="18">
        <f>IF(STGY6[[#This Row],[WrL]]="Loss", (STGY6[[#This Row],[INS]]*(1 + EP$8/100)), IF(STGY6[[#This Row],[WrL]]="Won", (0), 0))</f>
        <v>0</v>
      </c>
      <c r="EN170" s="18">
        <f>IF(STGY6[[#This Row],[WrL]]="Loss", (STGY6[[#This Row],[PAM]]+STGY6[[#This Row],[LOS-TEN]]), IF(STGY6[[#This Row],[WrL]]="Won", (STGY6[[#This Row],[INS]]), 0))</f>
        <v>0</v>
      </c>
      <c r="EO170" s="18">
        <f>STGY6[[#This Row],[PAPT]]/2</f>
        <v>0</v>
      </c>
      <c r="EP170" s="43">
        <f>IF(STGY6[[#This Row],[SNO]]=0,0,IF(EL$10, IF(STGY6[[#This Row],[INS-TL]]=0, 0, STGY6[[#This Row],[PFT]]/STGY6[[#This Row],[INS-TL]]%), STGY6[[#This Row],[PFT]]/STGY6[[#This Row],[INS-TL]]%))</f>
        <v>-100</v>
      </c>
      <c r="ES170" s="20"/>
      <c r="ET170" s="21"/>
      <c r="EZ170" s="22"/>
      <c r="FB170" s="42">
        <f t="shared" si="27"/>
        <v>155</v>
      </c>
      <c r="FC170" s="49"/>
      <c r="FD170" s="18">
        <f>IF(STGY7[[#This Row],[SNO]]=0,0,IF(STGY7[[#This Row],[SNO]]=1,FJ$8,IF(FL$10, IF(FP169&gt;=FM$8,0,IF(FP169=0,FJ$8,FO169)), FO169)))</f>
        <v>0</v>
      </c>
      <c r="FE170" s="18" t="str">
        <f>IF(MAIN_STGY[[#This Row],[RSLT]]="","", MAIN_STGY[[#This Row],[RSLT]])</f>
        <v/>
      </c>
      <c r="FF17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0" s="18">
        <f>IF(STGY7[[#This Row],[SNO]]=0,0,IF(FL$10, IF(FP169&gt;=FM$8, 0, STGY7[[#This Row],[INS]]+FH169), STGY7[[#This Row],[INS]]+FH169))</f>
        <v>100</v>
      </c>
      <c r="FI170" s="18">
        <f>IF(STGY7[[#This Row],[SNO]]=0,0,IF(FL$10, IF(FP169&gt;=FM$8, 0, FI169+STGY7[[#This Row],[RTN]]), FI169+STGY7[[#This Row],[RTN]]))</f>
        <v>0</v>
      </c>
      <c r="FJ170" s="18">
        <f>STGY7[[#This Row],[RTN-TL]]-STGY7[[#This Row],[INS-TL]]</f>
        <v>-100</v>
      </c>
      <c r="FK170" s="18">
        <f>IF(STGY7[[#This Row],[SNO]]=0,0,IF(FL$10, IF(STGY7[[#This Row],[INS]]=0, 0, FN169), FN169))</f>
        <v>0</v>
      </c>
      <c r="FL170" s="18">
        <f>STGY7[[#This Row],[INS]]</f>
        <v>0</v>
      </c>
      <c r="FM170" s="18">
        <f>IF(STGY7[[#This Row],[WrL]]="Loss", (STGY7[[#This Row],[INS]]*(1 + FP$8/100)), IF(STGY7[[#This Row],[WrL]]="Won", (0), 0))</f>
        <v>0</v>
      </c>
      <c r="FN170" s="18">
        <f>IF(STGY7[[#This Row],[WrL]]="Loss", (STGY7[[#This Row],[PAM]]+STGY7[[#This Row],[LOS-TEN]]), IF(STGY7[[#This Row],[WrL]]="Won", (STGY7[[#This Row],[INS]]), 0))</f>
        <v>0</v>
      </c>
      <c r="FO170" s="18">
        <f>STGY7[[#This Row],[PAPT]]/2</f>
        <v>0</v>
      </c>
      <c r="FP170" s="43">
        <f>IF(STGY7[[#This Row],[SNO]]=0,0,IF(FL$10, IF(STGY7[[#This Row],[INS-TL]]=0, 0, STGY7[[#This Row],[PFT]]/STGY7[[#This Row],[INS-TL]]%), STGY7[[#This Row],[PFT]]/STGY7[[#This Row],[INS-TL]]%))</f>
        <v>-100</v>
      </c>
      <c r="FS170" s="20"/>
      <c r="FT170" s="21"/>
      <c r="FZ170" s="22"/>
      <c r="GB170" s="42">
        <f t="shared" si="28"/>
        <v>155</v>
      </c>
      <c r="GC170" s="49"/>
      <c r="GD170" s="18">
        <f>IF(STGY8[[#This Row],[SNO]]=0,0,IF(STGY8[[#This Row],[SNO]]=1,GJ$8,IF(GL$10, IF(GP169&gt;=GM$8,0,IF(GP169=0,GJ$8,GO169)), GO169)))</f>
        <v>0</v>
      </c>
      <c r="GE170" s="18" t="str">
        <f>IF(MAIN_STGY[[#This Row],[RSLT]]="","", MAIN_STGY[[#This Row],[RSLT]])</f>
        <v/>
      </c>
      <c r="GF17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0" s="18">
        <f>IF(STGY8[[#This Row],[SNO]]=0,0,IF(GL$10, IF(GP169&gt;=GM$8, 0, STGY8[[#This Row],[INS]]+GH169), STGY8[[#This Row],[INS]]+GH169))</f>
        <v>100</v>
      </c>
      <c r="GI170" s="18">
        <f>IF(STGY8[[#This Row],[SNO]]=0,0,IF(GL$10, IF(GP169&gt;=GM$8, 0, GI169+STGY8[[#This Row],[RTN]]), GI169+STGY8[[#This Row],[RTN]]))</f>
        <v>0</v>
      </c>
      <c r="GJ170" s="18">
        <f>STGY8[[#This Row],[RTN-TL]]-STGY8[[#This Row],[INS-TL]]</f>
        <v>-100</v>
      </c>
      <c r="GK170" s="18">
        <f>IF(STGY8[[#This Row],[SNO]]=0,0,IF(GL$10, IF(STGY8[[#This Row],[INS]]=0, 0, GN169), GN169))</f>
        <v>0</v>
      </c>
      <c r="GL170" s="18">
        <f>STGY8[[#This Row],[INS]]</f>
        <v>0</v>
      </c>
      <c r="GM170" s="18">
        <f>IF(STGY8[[#This Row],[WrL]]="Loss", (STGY8[[#This Row],[INS]]*(1 + GP$8/100)), IF(STGY8[[#This Row],[WrL]]="Won", (0), 0))</f>
        <v>0</v>
      </c>
      <c r="GN170" s="18">
        <f>IF(STGY8[[#This Row],[WrL]]="Loss", (STGY8[[#This Row],[PAM]]+STGY8[[#This Row],[LOS-TEN]]), IF(STGY8[[#This Row],[WrL]]="Won", (STGY8[[#This Row],[INS]]), 0))</f>
        <v>0</v>
      </c>
      <c r="GO170" s="18">
        <f>STGY8[[#This Row],[PAPT]]/2</f>
        <v>0</v>
      </c>
      <c r="GP170" s="43">
        <f>IF(STGY8[[#This Row],[SNO]]=0,0,IF(GL$10, IF(STGY8[[#This Row],[INS-TL]]=0, 0, STGY8[[#This Row],[PFT]]/STGY8[[#This Row],[INS-TL]]%), STGY8[[#This Row],[PFT]]/STGY8[[#This Row],[INS-TL]]%))</f>
        <v>-100</v>
      </c>
      <c r="GS170" s="20"/>
      <c r="GT170" s="21"/>
      <c r="GZ170" s="22"/>
      <c r="HB170" s="42">
        <f t="shared" si="29"/>
        <v>155</v>
      </c>
      <c r="HC170" s="49"/>
      <c r="HD170" s="18">
        <f>IF(STGY9[[#This Row],[SNO]]=0,0,IF(STGY9[[#This Row],[SNO]]=1,HJ$8,IF(HL$10, IF(HP169&gt;=HM$8,0,IF(HP169=0,HJ$8,HO169)), HO169)))</f>
        <v>0</v>
      </c>
      <c r="HE170" s="18" t="str">
        <f>IF(MAIN_STGY[[#This Row],[RSLT]]="","", MAIN_STGY[[#This Row],[RSLT]])</f>
        <v/>
      </c>
      <c r="HF17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0" s="18">
        <f>IF(STGY9[[#This Row],[SNO]]=0,0,IF(HL$10, IF(HP169&gt;=HM$8, 0, STGY9[[#This Row],[INS]]+HH169), STGY9[[#This Row],[INS]]+HH169))</f>
        <v>100</v>
      </c>
      <c r="HI170" s="18">
        <f>IF(STGY9[[#This Row],[SNO]]=0,0,IF(HL$10, IF(HP169&gt;=HM$8, 0, HI169+STGY9[[#This Row],[RTN]]), HI169+STGY9[[#This Row],[RTN]]))</f>
        <v>0</v>
      </c>
      <c r="HJ170" s="18">
        <f>STGY9[[#This Row],[RTN-TL]]-STGY9[[#This Row],[INS-TL]]</f>
        <v>-100</v>
      </c>
      <c r="HK170" s="18">
        <f>IF(STGY9[[#This Row],[SNO]]=0,0,IF(HL$10, IF(STGY9[[#This Row],[INS]]=0, 0, HN169), HN169))</f>
        <v>0</v>
      </c>
      <c r="HL170" s="18">
        <f>STGY9[[#This Row],[INS]]</f>
        <v>0</v>
      </c>
      <c r="HM170" s="18">
        <f>IF(STGY9[[#This Row],[WrL]]="Loss", (STGY9[[#This Row],[INS]]*(1 + HP$8/100)), IF(STGY9[[#This Row],[WrL]]="Won", (0), 0))</f>
        <v>0</v>
      </c>
      <c r="HN170" s="18">
        <f>IF(STGY9[[#This Row],[WrL]]="Loss", (STGY9[[#This Row],[PAM]]+STGY9[[#This Row],[LOS-TEN]]), IF(STGY9[[#This Row],[WrL]]="Won", (STGY9[[#This Row],[INS]]), 0))</f>
        <v>0</v>
      </c>
      <c r="HO170" s="18">
        <f>STGY9[[#This Row],[PAPT]]/2</f>
        <v>0</v>
      </c>
      <c r="HP170" s="43">
        <f>IF(STGY9[[#This Row],[SNO]]=0,0,IF(HL$10, IF(STGY9[[#This Row],[INS-TL]]=0, 0, STGY9[[#This Row],[PFT]]/STGY9[[#This Row],[INS-TL]]%), STGY9[[#This Row],[PFT]]/STGY9[[#This Row],[INS-TL]]%))</f>
        <v>-100</v>
      </c>
      <c r="HS170" s="20"/>
      <c r="HT170" s="21"/>
      <c r="HZ170" s="22"/>
      <c r="IB170" s="42">
        <f t="shared" si="30"/>
        <v>155</v>
      </c>
      <c r="IC170" s="49"/>
      <c r="ID170" s="18">
        <f>IF(STGY10[[#This Row],[SNO]]=0,0,IF(STGY10[[#This Row],[SNO]]=1,IJ$8,IF(IL$10, IF(IP169&gt;=IM$8,0,IF(IP169=0,IJ$8,IO169)), IO169)))</f>
        <v>0</v>
      </c>
      <c r="IE170" s="18" t="str">
        <f>IF(MAIN_STGY[[#This Row],[RSLT]]="","", MAIN_STGY[[#This Row],[RSLT]])</f>
        <v/>
      </c>
      <c r="IF17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0" s="18">
        <f>IF(STGY10[[#This Row],[SNO]]=0,0,IF(IL$10, IF(IP169&gt;=IM$8, 0, STGY10[[#This Row],[INS]]+IH169), STGY10[[#This Row],[INS]]+IH169))</f>
        <v>100</v>
      </c>
      <c r="II170" s="18">
        <f>IF(STGY10[[#This Row],[SNO]]=0,0,IF(IL$10, IF(IP169&gt;=IM$8, 0, II169+STGY10[[#This Row],[RTN]]), II169+STGY10[[#This Row],[RTN]]))</f>
        <v>0</v>
      </c>
      <c r="IJ170" s="18">
        <f>STGY10[[#This Row],[RTN-TL]]-STGY10[[#This Row],[INS-TL]]</f>
        <v>-100</v>
      </c>
      <c r="IK170" s="18">
        <f>IF(STGY10[[#This Row],[SNO]]=0,0,IF(IL$10, IF(STGY10[[#This Row],[INS]]=0, 0, IN169), IN169))</f>
        <v>0</v>
      </c>
      <c r="IL170" s="18">
        <f>STGY10[[#This Row],[INS]]</f>
        <v>0</v>
      </c>
      <c r="IM170" s="18">
        <f>IF(STGY10[[#This Row],[WrL]]="Loss", (STGY10[[#This Row],[INS]]*(1 + IP$8/100)), IF(STGY10[[#This Row],[WrL]]="Won", (0), 0))</f>
        <v>0</v>
      </c>
      <c r="IN170" s="18">
        <f>IF(STGY10[[#This Row],[WrL]]="Loss", (STGY10[[#This Row],[PAM]]+STGY10[[#This Row],[LOS-TEN]]), IF(STGY10[[#This Row],[WrL]]="Won", (STGY10[[#This Row],[INS]]), 0))</f>
        <v>0</v>
      </c>
      <c r="IO170" s="18">
        <f>STGY10[[#This Row],[PAPT]]/2</f>
        <v>0</v>
      </c>
      <c r="IP170" s="43">
        <f>IF(STGY10[[#This Row],[SNO]]=0,0,IF(IL$10, IF(STGY10[[#This Row],[INS-TL]]=0, 0, STGY10[[#This Row],[PFT]]/STGY10[[#This Row],[INS-TL]]%), STGY10[[#This Row],[PFT]]/STGY10[[#This Row],[INS-TL]]%))</f>
        <v>-100</v>
      </c>
      <c r="IS170" s="20"/>
      <c r="IT170" s="21"/>
      <c r="IZ170" s="22"/>
    </row>
    <row r="171" spans="2:260" ht="15.65" x14ac:dyDescent="0.3">
      <c r="B171" s="89">
        <f t="shared" si="31"/>
        <v>156</v>
      </c>
      <c r="C171" s="49"/>
      <c r="D171" s="18">
        <f>IF(MAIN_STGY[[#This Row],[SNO]]=0,0,IF(MAIN_STGY[[#This Row],[SNO]]=1,J$8,IF(L$10, IF(P170&gt;=M$8,0,IF(P170=0,J$8,O170)), O170)))</f>
        <v>0</v>
      </c>
      <c r="E171" s="12"/>
      <c r="F17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1" s="18">
        <f>IF(MAIN_STGY[[#This Row],[SNO]]=0,0,IF(L$10, IF(P170&gt;=M$8, 0, MAIN_STGY[[#This Row],[INS]]+H170), MAIN_STGY[[#This Row],[INS]]+H170))</f>
        <v>100</v>
      </c>
      <c r="I171" s="18">
        <f>IF(MAIN_STGY[[#This Row],[SNO]]=0,0,IF(L$10, IF(P170&gt;=M$8, 0, I170+MAIN_STGY[[#This Row],[RTN]]), I170+MAIN_STGY[[#This Row],[RTN]]))</f>
        <v>0</v>
      </c>
      <c r="J171" s="18">
        <f>MAIN_STGY[[#This Row],[RTN-TL]]-MAIN_STGY[[#This Row],[INS-TL]]</f>
        <v>-100</v>
      </c>
      <c r="K171" s="18">
        <f>IF(MAIN_STGY[[#This Row],[SNO]]=0,0,IF(L$10, IF(MAIN_STGY[[#This Row],[INS]]=0, 0, N170), N170))</f>
        <v>0</v>
      </c>
      <c r="L171" s="18">
        <f>MAIN_STGY[[#This Row],[INS]]</f>
        <v>0</v>
      </c>
      <c r="M171" s="18">
        <f>IF(MAIN_STGY[[#This Row],[WrL]]="Loss", (MAIN_STGY[[#This Row],[INS]]*(1 + P$8/100)), IF(MAIN_STGY[[#This Row],[WrL]]="Won", (0), 0))</f>
        <v>0</v>
      </c>
      <c r="N171" s="18">
        <f>IF(MAIN_STGY[[#This Row],[WrL]]="Loss", (MAIN_STGY[[#This Row],[PAM]]+MAIN_STGY[[#This Row],[LOS-TEN]]), IF(MAIN_STGY[[#This Row],[WrL]]="Won", (MAIN_STGY[[#This Row],[INS]]), 0))</f>
        <v>0</v>
      </c>
      <c r="O171" s="18">
        <f>MAIN_STGY[[#This Row],[PAPT]]/2</f>
        <v>0</v>
      </c>
      <c r="P17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1" s="97" t="str" cm="1">
        <f t="array" ref="R171">IF(G$4,STGTL1[Strategy Name],"")</f>
        <v>Strategy 01</v>
      </c>
      <c r="S171" s="98" cm="1">
        <f t="array" ref="S171">IF(G$4,STGTL1[Last Running Bet-on],"")</f>
        <v>0</v>
      </c>
      <c r="T171" s="99" cm="1">
        <f t="array" ref="T171">IF(G$4,STGTL1[Last Running Value],"")</f>
        <v>100</v>
      </c>
      <c r="U171" s="85"/>
      <c r="V171" s="44"/>
      <c r="W171" s="55"/>
      <c r="X171" s="44"/>
      <c r="Z171" s="22"/>
      <c r="AB171" s="42">
        <f t="shared" si="22"/>
        <v>156</v>
      </c>
      <c r="AC171" s="49"/>
      <c r="AD171" s="18">
        <f>IF(STGY2[[#This Row],[SNO]]=0,0,IF(STGY2[[#This Row],[SNO]]=1,AJ$8,IF(AL$10, IF(AP170&gt;=AM$8,0,IF(AP170=0,AJ$8,AO170)), AO170)))</f>
        <v>0</v>
      </c>
      <c r="AE171" s="18" t="str">
        <f>IF(MAIN_STGY[[#This Row],[RSLT]]="","", MAIN_STGY[[#This Row],[RSLT]])</f>
        <v/>
      </c>
      <c r="AF17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1" s="18">
        <f>IF(STGY2[[#This Row],[SNO]]=0,0,IF(AL$10, IF(AP170&gt;=AM$8, 0, STGY2[[#This Row],[INS]]+AH170), STGY2[[#This Row],[INS]]+AH170))</f>
        <v>100</v>
      </c>
      <c r="AI171" s="18">
        <f>IF(STGY2[[#This Row],[SNO]]=0,0,IF(AL$10, IF(AP170&gt;=AM$8, 0, AI170+STGY2[[#This Row],[RTN]]), AI170+STGY2[[#This Row],[RTN]]))</f>
        <v>0</v>
      </c>
      <c r="AJ171" s="18">
        <f>STGY2[[#This Row],[RTN-TL]]-STGY2[[#This Row],[INS-TL]]</f>
        <v>-100</v>
      </c>
      <c r="AK171" s="18">
        <f>IF(STGY2[[#This Row],[SNO]]=0,0,IF(AL$10, IF(STGY2[[#This Row],[INS]]=0, 0, AN170), AN170))</f>
        <v>0</v>
      </c>
      <c r="AL171" s="18">
        <f>STGY2[[#This Row],[INS]]</f>
        <v>0</v>
      </c>
      <c r="AM171" s="18">
        <f>IF(STGY2[[#This Row],[WrL]]="Loss", (STGY2[[#This Row],[INS]]*(1 + AP$8/100)), IF(STGY2[[#This Row],[WrL]]="Won", (0), 0))</f>
        <v>0</v>
      </c>
      <c r="AN171" s="18">
        <f>IF(STGY2[[#This Row],[WrL]]="Loss", (STGY2[[#This Row],[PAM]]+STGY2[[#This Row],[LOS-TEN]]), IF(STGY2[[#This Row],[WrL]]="Won", (STGY2[[#This Row],[INS]]), 0))</f>
        <v>0</v>
      </c>
      <c r="AO171" s="18">
        <f>STGY2[[#This Row],[PAPT]]/2</f>
        <v>0</v>
      </c>
      <c r="AP171" s="43">
        <f>IF(STGY2[[#This Row],[SNO]]=0,0,IF(AL$10, IF(STGY2[[#This Row],[INS-TL]]=0, 0, STGY2[[#This Row],[PFT]]/STGY2[[#This Row],[INS-TL]]%), STGY2[[#This Row],[PFT]]/STGY2[[#This Row],[INS-TL]]%))</f>
        <v>-100</v>
      </c>
      <c r="AS171" s="20"/>
      <c r="AT171" s="21"/>
      <c r="AZ171" s="22"/>
      <c r="BB171" s="42">
        <f t="shared" si="23"/>
        <v>156</v>
      </c>
      <c r="BC171" s="49"/>
      <c r="BD171" s="18">
        <f>IF(STGY3[[#This Row],[SNO]]=0,0,IF(STGY3[[#This Row],[SNO]]=1,BJ$8,IF(BL$10, IF(BP170&gt;=BM$8,0,IF(BP170=0,BJ$8,BO170)), BO170)))</f>
        <v>0</v>
      </c>
      <c r="BE171" s="18" t="str">
        <f>IF(MAIN_STGY[[#This Row],[RSLT]]="","", MAIN_STGY[[#This Row],[RSLT]])</f>
        <v/>
      </c>
      <c r="BF17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1" s="18">
        <f>IF(STGY3[[#This Row],[SNO]]=0,0,IF(BL$10, IF(BP170&gt;=BM$8, 0, STGY3[[#This Row],[INS]]+BH170), STGY3[[#This Row],[INS]]+BH170))</f>
        <v>100</v>
      </c>
      <c r="BI171" s="18">
        <f>IF(STGY3[[#This Row],[SNO]]=0,0,IF(BL$10, IF(BP170&gt;=BM$8, 0, BI170+STGY3[[#This Row],[RTN]]), BI170+STGY3[[#This Row],[RTN]]))</f>
        <v>0</v>
      </c>
      <c r="BJ171" s="18">
        <f>STGY3[[#This Row],[RTN-TL]]-STGY3[[#This Row],[INS-TL]]</f>
        <v>-100</v>
      </c>
      <c r="BK171" s="18">
        <f>IF(STGY3[[#This Row],[SNO]]=0,0,IF(BL$10, IF(STGY3[[#This Row],[INS]]=0, 0, BN170), BN170))</f>
        <v>0</v>
      </c>
      <c r="BL171" s="18">
        <f>STGY3[[#This Row],[INS]]</f>
        <v>0</v>
      </c>
      <c r="BM171" s="18">
        <f>IF(STGY3[[#This Row],[WrL]]="Loss", (STGY3[[#This Row],[INS]]*(1 + BP$8/100)), IF(STGY3[[#This Row],[WrL]]="Won", (0), 0))</f>
        <v>0</v>
      </c>
      <c r="BN171" s="18">
        <f>IF(STGY3[[#This Row],[WrL]]="Loss", (STGY3[[#This Row],[PAM]]+STGY3[[#This Row],[LOS-TEN]]), IF(STGY3[[#This Row],[WrL]]="Won", (STGY3[[#This Row],[INS]]), 0))</f>
        <v>0</v>
      </c>
      <c r="BO171" s="18">
        <f>STGY3[[#This Row],[PAPT]]/2</f>
        <v>0</v>
      </c>
      <c r="BP171" s="43">
        <f>IF(STGY3[[#This Row],[SNO]]=0,0,IF(BL$10, IF(STGY3[[#This Row],[INS-TL]]=0, 0, STGY3[[#This Row],[PFT]]/STGY3[[#This Row],[INS-TL]]%), STGY3[[#This Row],[PFT]]/STGY3[[#This Row],[INS-TL]]%))</f>
        <v>-100</v>
      </c>
      <c r="BS171" s="20"/>
      <c r="BT171" s="21"/>
      <c r="BZ171" s="22"/>
      <c r="CB171" s="42">
        <f t="shared" si="24"/>
        <v>156</v>
      </c>
      <c r="CC171" s="49"/>
      <c r="CD171" s="18">
        <f>IF(STGY4[[#This Row],[SNO]]=0,0,IF(STGY4[[#This Row],[SNO]]=1,CJ$8,IF(CL$10, IF(CP170&gt;=CM$8,0,IF(CP170=0,CJ$8,CO170)), CO170)))</f>
        <v>0</v>
      </c>
      <c r="CE171" s="18" t="str">
        <f>IF(MAIN_STGY[[#This Row],[RSLT]]="","", MAIN_STGY[[#This Row],[RSLT]])</f>
        <v/>
      </c>
      <c r="CF17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1" s="18">
        <f>IF(STGY4[[#This Row],[SNO]]=0,0,IF(CL$10, IF(CP170&gt;=CM$8, 0, STGY4[[#This Row],[INS]]+CH170), STGY4[[#This Row],[INS]]+CH170))</f>
        <v>100</v>
      </c>
      <c r="CI171" s="18">
        <f>IF(STGY4[[#This Row],[SNO]]=0,0,IF(CL$10, IF(CP170&gt;=CM$8, 0, CI170+STGY4[[#This Row],[RTN]]), CI170+STGY4[[#This Row],[RTN]]))</f>
        <v>0</v>
      </c>
      <c r="CJ171" s="18">
        <f>STGY4[[#This Row],[RTN-TL]]-STGY4[[#This Row],[INS-TL]]</f>
        <v>-100</v>
      </c>
      <c r="CK171" s="18">
        <f>IF(STGY4[[#This Row],[SNO]]=0,0,IF(CL$10, IF(STGY4[[#This Row],[INS]]=0, 0, CN170), CN170))</f>
        <v>0</v>
      </c>
      <c r="CL171" s="18">
        <f>STGY4[[#This Row],[INS]]</f>
        <v>0</v>
      </c>
      <c r="CM171" s="18">
        <f>IF(STGY4[[#This Row],[WrL]]="Loss", (STGY4[[#This Row],[INS]]*(1 + CP$8/100)), IF(STGY4[[#This Row],[WrL]]="Won", (0), 0))</f>
        <v>0</v>
      </c>
      <c r="CN171" s="18">
        <f>IF(STGY4[[#This Row],[WrL]]="Loss", (STGY4[[#This Row],[PAM]]+STGY4[[#This Row],[LOS-TEN]]), IF(STGY4[[#This Row],[WrL]]="Won", (STGY4[[#This Row],[INS]]), 0))</f>
        <v>0</v>
      </c>
      <c r="CO171" s="18">
        <f>STGY4[[#This Row],[PAPT]]/2</f>
        <v>0</v>
      </c>
      <c r="CP171" s="43">
        <f>IF(STGY4[[#This Row],[SNO]]=0,0,IF(CL$10, IF(STGY4[[#This Row],[INS-TL]]=0, 0, STGY4[[#This Row],[PFT]]/STGY4[[#This Row],[INS-TL]]%), STGY4[[#This Row],[PFT]]/STGY4[[#This Row],[INS-TL]]%))</f>
        <v>-100</v>
      </c>
      <c r="CS171" s="20"/>
      <c r="CT171" s="21"/>
      <c r="CZ171" s="22"/>
      <c r="DB171" s="42">
        <f t="shared" si="25"/>
        <v>156</v>
      </c>
      <c r="DC171" s="49"/>
      <c r="DD171" s="18">
        <f>IF(STGY5[[#This Row],[SNO]]=0,0,IF(STGY5[[#This Row],[SNO]]=1,DJ$8,IF(DL$10, IF(DP170&gt;=DM$8,0,IF(DP170=0,DJ$8,DO170)), DO170)))</f>
        <v>0</v>
      </c>
      <c r="DE171" s="18" t="str">
        <f>IF(MAIN_STGY[[#This Row],[RSLT]]="","", MAIN_STGY[[#This Row],[RSLT]])</f>
        <v/>
      </c>
      <c r="DF17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1" s="18">
        <f>IF(STGY5[[#This Row],[SNO]]=0,0,IF(DL$10, IF(DP170&gt;=DM$8, 0, STGY5[[#This Row],[INS]]+DH170), STGY5[[#This Row],[INS]]+DH170))</f>
        <v>100</v>
      </c>
      <c r="DI171" s="18">
        <f>IF(STGY5[[#This Row],[SNO]]=0,0,IF(DL$10, IF(DP170&gt;=DM$8, 0, DI170+STGY5[[#This Row],[RTN]]), DI170+STGY5[[#This Row],[RTN]]))</f>
        <v>0</v>
      </c>
      <c r="DJ171" s="18">
        <f>STGY5[[#This Row],[RTN-TL]]-STGY5[[#This Row],[INS-TL]]</f>
        <v>-100</v>
      </c>
      <c r="DK171" s="18">
        <f>IF(STGY5[[#This Row],[SNO]]=0,0,IF(DL$10, IF(STGY5[[#This Row],[INS]]=0, 0, DN170), DN170))</f>
        <v>0</v>
      </c>
      <c r="DL171" s="18">
        <f>STGY5[[#This Row],[INS]]</f>
        <v>0</v>
      </c>
      <c r="DM171" s="18">
        <f>IF(STGY5[[#This Row],[WrL]]="Loss", (STGY5[[#This Row],[INS]]*(1 + DP$8/100)), IF(STGY5[[#This Row],[WrL]]="Won", (0), 0))</f>
        <v>0</v>
      </c>
      <c r="DN171" s="18">
        <f>IF(STGY5[[#This Row],[WrL]]="Loss", (STGY5[[#This Row],[PAM]]+STGY5[[#This Row],[LOS-TEN]]), IF(STGY5[[#This Row],[WrL]]="Won", (STGY5[[#This Row],[INS]]), 0))</f>
        <v>0</v>
      </c>
      <c r="DO171" s="18">
        <f>STGY5[[#This Row],[PAPT]]/2</f>
        <v>0</v>
      </c>
      <c r="DP171" s="43">
        <f>IF(STGY5[[#This Row],[SNO]]=0,0,IF(DL$10, IF(STGY5[[#This Row],[INS-TL]]=0, 0, STGY5[[#This Row],[PFT]]/STGY5[[#This Row],[INS-TL]]%), STGY5[[#This Row],[PFT]]/STGY5[[#This Row],[INS-TL]]%))</f>
        <v>-100</v>
      </c>
      <c r="DS171" s="20"/>
      <c r="DT171" s="21"/>
      <c r="DZ171" s="22"/>
      <c r="EB171" s="42">
        <f t="shared" si="26"/>
        <v>156</v>
      </c>
      <c r="EC171" s="49"/>
      <c r="ED171" s="18">
        <f>IF(STGY6[[#This Row],[SNO]]=0,0,IF(STGY6[[#This Row],[SNO]]=1,EJ$8,IF(EL$10, IF(EP170&gt;=EM$8,0,IF(EP170=0,EJ$8,EO170)), EO170)))</f>
        <v>0</v>
      </c>
      <c r="EE171" s="18" t="str">
        <f>IF(MAIN_STGY[[#This Row],[RSLT]]="","", MAIN_STGY[[#This Row],[RSLT]])</f>
        <v/>
      </c>
      <c r="EF17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1" s="18">
        <f>IF(STGY6[[#This Row],[SNO]]=0,0,IF(EL$10, IF(EP170&gt;=EM$8, 0, STGY6[[#This Row],[INS]]+EH170), STGY6[[#This Row],[INS]]+EH170))</f>
        <v>100</v>
      </c>
      <c r="EI171" s="18">
        <f>IF(STGY6[[#This Row],[SNO]]=0,0,IF(EL$10, IF(EP170&gt;=EM$8, 0, EI170+STGY6[[#This Row],[RTN]]), EI170+STGY6[[#This Row],[RTN]]))</f>
        <v>0</v>
      </c>
      <c r="EJ171" s="18">
        <f>STGY6[[#This Row],[RTN-TL]]-STGY6[[#This Row],[INS-TL]]</f>
        <v>-100</v>
      </c>
      <c r="EK171" s="18">
        <f>IF(STGY6[[#This Row],[SNO]]=0,0,IF(EL$10, IF(STGY6[[#This Row],[INS]]=0, 0, EN170), EN170))</f>
        <v>0</v>
      </c>
      <c r="EL171" s="18">
        <f>STGY6[[#This Row],[INS]]</f>
        <v>0</v>
      </c>
      <c r="EM171" s="18">
        <f>IF(STGY6[[#This Row],[WrL]]="Loss", (STGY6[[#This Row],[INS]]*(1 + EP$8/100)), IF(STGY6[[#This Row],[WrL]]="Won", (0), 0))</f>
        <v>0</v>
      </c>
      <c r="EN171" s="18">
        <f>IF(STGY6[[#This Row],[WrL]]="Loss", (STGY6[[#This Row],[PAM]]+STGY6[[#This Row],[LOS-TEN]]), IF(STGY6[[#This Row],[WrL]]="Won", (STGY6[[#This Row],[INS]]), 0))</f>
        <v>0</v>
      </c>
      <c r="EO171" s="18">
        <f>STGY6[[#This Row],[PAPT]]/2</f>
        <v>0</v>
      </c>
      <c r="EP171" s="43">
        <f>IF(STGY6[[#This Row],[SNO]]=0,0,IF(EL$10, IF(STGY6[[#This Row],[INS-TL]]=0, 0, STGY6[[#This Row],[PFT]]/STGY6[[#This Row],[INS-TL]]%), STGY6[[#This Row],[PFT]]/STGY6[[#This Row],[INS-TL]]%))</f>
        <v>-100</v>
      </c>
      <c r="ES171" s="20"/>
      <c r="ET171" s="21"/>
      <c r="EZ171" s="22"/>
      <c r="FB171" s="42">
        <f t="shared" si="27"/>
        <v>156</v>
      </c>
      <c r="FC171" s="49"/>
      <c r="FD171" s="18">
        <f>IF(STGY7[[#This Row],[SNO]]=0,0,IF(STGY7[[#This Row],[SNO]]=1,FJ$8,IF(FL$10, IF(FP170&gt;=FM$8,0,IF(FP170=0,FJ$8,FO170)), FO170)))</f>
        <v>0</v>
      </c>
      <c r="FE171" s="18" t="str">
        <f>IF(MAIN_STGY[[#This Row],[RSLT]]="","", MAIN_STGY[[#This Row],[RSLT]])</f>
        <v/>
      </c>
      <c r="FF17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1" s="18">
        <f>IF(STGY7[[#This Row],[SNO]]=0,0,IF(FL$10, IF(FP170&gt;=FM$8, 0, STGY7[[#This Row],[INS]]+FH170), STGY7[[#This Row],[INS]]+FH170))</f>
        <v>100</v>
      </c>
      <c r="FI171" s="18">
        <f>IF(STGY7[[#This Row],[SNO]]=0,0,IF(FL$10, IF(FP170&gt;=FM$8, 0, FI170+STGY7[[#This Row],[RTN]]), FI170+STGY7[[#This Row],[RTN]]))</f>
        <v>0</v>
      </c>
      <c r="FJ171" s="18">
        <f>STGY7[[#This Row],[RTN-TL]]-STGY7[[#This Row],[INS-TL]]</f>
        <v>-100</v>
      </c>
      <c r="FK171" s="18">
        <f>IF(STGY7[[#This Row],[SNO]]=0,0,IF(FL$10, IF(STGY7[[#This Row],[INS]]=0, 0, FN170), FN170))</f>
        <v>0</v>
      </c>
      <c r="FL171" s="18">
        <f>STGY7[[#This Row],[INS]]</f>
        <v>0</v>
      </c>
      <c r="FM171" s="18">
        <f>IF(STGY7[[#This Row],[WrL]]="Loss", (STGY7[[#This Row],[INS]]*(1 + FP$8/100)), IF(STGY7[[#This Row],[WrL]]="Won", (0), 0))</f>
        <v>0</v>
      </c>
      <c r="FN171" s="18">
        <f>IF(STGY7[[#This Row],[WrL]]="Loss", (STGY7[[#This Row],[PAM]]+STGY7[[#This Row],[LOS-TEN]]), IF(STGY7[[#This Row],[WrL]]="Won", (STGY7[[#This Row],[INS]]), 0))</f>
        <v>0</v>
      </c>
      <c r="FO171" s="18">
        <f>STGY7[[#This Row],[PAPT]]/2</f>
        <v>0</v>
      </c>
      <c r="FP171" s="43">
        <f>IF(STGY7[[#This Row],[SNO]]=0,0,IF(FL$10, IF(STGY7[[#This Row],[INS-TL]]=0, 0, STGY7[[#This Row],[PFT]]/STGY7[[#This Row],[INS-TL]]%), STGY7[[#This Row],[PFT]]/STGY7[[#This Row],[INS-TL]]%))</f>
        <v>-100</v>
      </c>
      <c r="FS171" s="20"/>
      <c r="FT171" s="21"/>
      <c r="FZ171" s="22"/>
      <c r="GB171" s="42">
        <f t="shared" si="28"/>
        <v>156</v>
      </c>
      <c r="GC171" s="49"/>
      <c r="GD171" s="18">
        <f>IF(STGY8[[#This Row],[SNO]]=0,0,IF(STGY8[[#This Row],[SNO]]=1,GJ$8,IF(GL$10, IF(GP170&gt;=GM$8,0,IF(GP170=0,GJ$8,GO170)), GO170)))</f>
        <v>0</v>
      </c>
      <c r="GE171" s="18" t="str">
        <f>IF(MAIN_STGY[[#This Row],[RSLT]]="","", MAIN_STGY[[#This Row],[RSLT]])</f>
        <v/>
      </c>
      <c r="GF17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1" s="18">
        <f>IF(STGY8[[#This Row],[SNO]]=0,0,IF(GL$10, IF(GP170&gt;=GM$8, 0, STGY8[[#This Row],[INS]]+GH170), STGY8[[#This Row],[INS]]+GH170))</f>
        <v>100</v>
      </c>
      <c r="GI171" s="18">
        <f>IF(STGY8[[#This Row],[SNO]]=0,0,IF(GL$10, IF(GP170&gt;=GM$8, 0, GI170+STGY8[[#This Row],[RTN]]), GI170+STGY8[[#This Row],[RTN]]))</f>
        <v>0</v>
      </c>
      <c r="GJ171" s="18">
        <f>STGY8[[#This Row],[RTN-TL]]-STGY8[[#This Row],[INS-TL]]</f>
        <v>-100</v>
      </c>
      <c r="GK171" s="18">
        <f>IF(STGY8[[#This Row],[SNO]]=0,0,IF(GL$10, IF(STGY8[[#This Row],[INS]]=0, 0, GN170), GN170))</f>
        <v>0</v>
      </c>
      <c r="GL171" s="18">
        <f>STGY8[[#This Row],[INS]]</f>
        <v>0</v>
      </c>
      <c r="GM171" s="18">
        <f>IF(STGY8[[#This Row],[WrL]]="Loss", (STGY8[[#This Row],[INS]]*(1 + GP$8/100)), IF(STGY8[[#This Row],[WrL]]="Won", (0), 0))</f>
        <v>0</v>
      </c>
      <c r="GN171" s="18">
        <f>IF(STGY8[[#This Row],[WrL]]="Loss", (STGY8[[#This Row],[PAM]]+STGY8[[#This Row],[LOS-TEN]]), IF(STGY8[[#This Row],[WrL]]="Won", (STGY8[[#This Row],[INS]]), 0))</f>
        <v>0</v>
      </c>
      <c r="GO171" s="18">
        <f>STGY8[[#This Row],[PAPT]]/2</f>
        <v>0</v>
      </c>
      <c r="GP171" s="43">
        <f>IF(STGY8[[#This Row],[SNO]]=0,0,IF(GL$10, IF(STGY8[[#This Row],[INS-TL]]=0, 0, STGY8[[#This Row],[PFT]]/STGY8[[#This Row],[INS-TL]]%), STGY8[[#This Row],[PFT]]/STGY8[[#This Row],[INS-TL]]%))</f>
        <v>-100</v>
      </c>
      <c r="GS171" s="20"/>
      <c r="GT171" s="21"/>
      <c r="GZ171" s="22"/>
      <c r="HB171" s="42">
        <f t="shared" si="29"/>
        <v>156</v>
      </c>
      <c r="HC171" s="49"/>
      <c r="HD171" s="18">
        <f>IF(STGY9[[#This Row],[SNO]]=0,0,IF(STGY9[[#This Row],[SNO]]=1,HJ$8,IF(HL$10, IF(HP170&gt;=HM$8,0,IF(HP170=0,HJ$8,HO170)), HO170)))</f>
        <v>0</v>
      </c>
      <c r="HE171" s="18" t="str">
        <f>IF(MAIN_STGY[[#This Row],[RSLT]]="","", MAIN_STGY[[#This Row],[RSLT]])</f>
        <v/>
      </c>
      <c r="HF17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1" s="18">
        <f>IF(STGY9[[#This Row],[SNO]]=0,0,IF(HL$10, IF(HP170&gt;=HM$8, 0, STGY9[[#This Row],[INS]]+HH170), STGY9[[#This Row],[INS]]+HH170))</f>
        <v>100</v>
      </c>
      <c r="HI171" s="18">
        <f>IF(STGY9[[#This Row],[SNO]]=0,0,IF(HL$10, IF(HP170&gt;=HM$8, 0, HI170+STGY9[[#This Row],[RTN]]), HI170+STGY9[[#This Row],[RTN]]))</f>
        <v>0</v>
      </c>
      <c r="HJ171" s="18">
        <f>STGY9[[#This Row],[RTN-TL]]-STGY9[[#This Row],[INS-TL]]</f>
        <v>-100</v>
      </c>
      <c r="HK171" s="18">
        <f>IF(STGY9[[#This Row],[SNO]]=0,0,IF(HL$10, IF(STGY9[[#This Row],[INS]]=0, 0, HN170), HN170))</f>
        <v>0</v>
      </c>
      <c r="HL171" s="18">
        <f>STGY9[[#This Row],[INS]]</f>
        <v>0</v>
      </c>
      <c r="HM171" s="18">
        <f>IF(STGY9[[#This Row],[WrL]]="Loss", (STGY9[[#This Row],[INS]]*(1 + HP$8/100)), IF(STGY9[[#This Row],[WrL]]="Won", (0), 0))</f>
        <v>0</v>
      </c>
      <c r="HN171" s="18">
        <f>IF(STGY9[[#This Row],[WrL]]="Loss", (STGY9[[#This Row],[PAM]]+STGY9[[#This Row],[LOS-TEN]]), IF(STGY9[[#This Row],[WrL]]="Won", (STGY9[[#This Row],[INS]]), 0))</f>
        <v>0</v>
      </c>
      <c r="HO171" s="18">
        <f>STGY9[[#This Row],[PAPT]]/2</f>
        <v>0</v>
      </c>
      <c r="HP171" s="43">
        <f>IF(STGY9[[#This Row],[SNO]]=0,0,IF(HL$10, IF(STGY9[[#This Row],[INS-TL]]=0, 0, STGY9[[#This Row],[PFT]]/STGY9[[#This Row],[INS-TL]]%), STGY9[[#This Row],[PFT]]/STGY9[[#This Row],[INS-TL]]%))</f>
        <v>-100</v>
      </c>
      <c r="HS171" s="20"/>
      <c r="HT171" s="21"/>
      <c r="HZ171" s="22"/>
      <c r="IB171" s="42">
        <f t="shared" si="30"/>
        <v>156</v>
      </c>
      <c r="IC171" s="49"/>
      <c r="ID171" s="18">
        <f>IF(STGY10[[#This Row],[SNO]]=0,0,IF(STGY10[[#This Row],[SNO]]=1,IJ$8,IF(IL$10, IF(IP170&gt;=IM$8,0,IF(IP170=0,IJ$8,IO170)), IO170)))</f>
        <v>0</v>
      </c>
      <c r="IE171" s="18" t="str">
        <f>IF(MAIN_STGY[[#This Row],[RSLT]]="","", MAIN_STGY[[#This Row],[RSLT]])</f>
        <v/>
      </c>
      <c r="IF17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1" s="18">
        <f>IF(STGY10[[#This Row],[SNO]]=0,0,IF(IL$10, IF(IP170&gt;=IM$8, 0, STGY10[[#This Row],[INS]]+IH170), STGY10[[#This Row],[INS]]+IH170))</f>
        <v>100</v>
      </c>
      <c r="II171" s="18">
        <f>IF(STGY10[[#This Row],[SNO]]=0,0,IF(IL$10, IF(IP170&gt;=IM$8, 0, II170+STGY10[[#This Row],[RTN]]), II170+STGY10[[#This Row],[RTN]]))</f>
        <v>0</v>
      </c>
      <c r="IJ171" s="18">
        <f>STGY10[[#This Row],[RTN-TL]]-STGY10[[#This Row],[INS-TL]]</f>
        <v>-100</v>
      </c>
      <c r="IK171" s="18">
        <f>IF(STGY10[[#This Row],[SNO]]=0,0,IF(IL$10, IF(STGY10[[#This Row],[INS]]=0, 0, IN170), IN170))</f>
        <v>0</v>
      </c>
      <c r="IL171" s="18">
        <f>STGY10[[#This Row],[INS]]</f>
        <v>0</v>
      </c>
      <c r="IM171" s="18">
        <f>IF(STGY10[[#This Row],[WrL]]="Loss", (STGY10[[#This Row],[INS]]*(1 + IP$8/100)), IF(STGY10[[#This Row],[WrL]]="Won", (0), 0))</f>
        <v>0</v>
      </c>
      <c r="IN171" s="18">
        <f>IF(STGY10[[#This Row],[WrL]]="Loss", (STGY10[[#This Row],[PAM]]+STGY10[[#This Row],[LOS-TEN]]), IF(STGY10[[#This Row],[WrL]]="Won", (STGY10[[#This Row],[INS]]), 0))</f>
        <v>0</v>
      </c>
      <c r="IO171" s="18">
        <f>STGY10[[#This Row],[PAPT]]/2</f>
        <v>0</v>
      </c>
      <c r="IP171" s="43">
        <f>IF(STGY10[[#This Row],[SNO]]=0,0,IF(IL$10, IF(STGY10[[#This Row],[INS-TL]]=0, 0, STGY10[[#This Row],[PFT]]/STGY10[[#This Row],[INS-TL]]%), STGY10[[#This Row],[PFT]]/STGY10[[#This Row],[INS-TL]]%))</f>
        <v>-100</v>
      </c>
      <c r="IS171" s="20"/>
      <c r="IT171" s="21"/>
      <c r="IZ171" s="22"/>
    </row>
    <row r="172" spans="2:260" ht="15.65" x14ac:dyDescent="0.3">
      <c r="B172" s="89">
        <f t="shared" si="31"/>
        <v>157</v>
      </c>
      <c r="C172" s="49"/>
      <c r="D172" s="18">
        <f>IF(MAIN_STGY[[#This Row],[SNO]]=0,0,IF(MAIN_STGY[[#This Row],[SNO]]=1,J$8,IF(L$10, IF(P171&gt;=M$8,0,IF(P171=0,J$8,O171)), O171)))</f>
        <v>0</v>
      </c>
      <c r="E172" s="12"/>
      <c r="F17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2" s="18">
        <f>IF(MAIN_STGY[[#This Row],[SNO]]=0,0,IF(L$10, IF(P171&gt;=M$8, 0, MAIN_STGY[[#This Row],[INS]]+H171), MAIN_STGY[[#This Row],[INS]]+H171))</f>
        <v>100</v>
      </c>
      <c r="I172" s="18">
        <f>IF(MAIN_STGY[[#This Row],[SNO]]=0,0,IF(L$10, IF(P171&gt;=M$8, 0, I171+MAIN_STGY[[#This Row],[RTN]]), I171+MAIN_STGY[[#This Row],[RTN]]))</f>
        <v>0</v>
      </c>
      <c r="J172" s="18">
        <f>MAIN_STGY[[#This Row],[RTN-TL]]-MAIN_STGY[[#This Row],[INS-TL]]</f>
        <v>-100</v>
      </c>
      <c r="K172" s="18">
        <f>IF(MAIN_STGY[[#This Row],[SNO]]=0,0,IF(L$10, IF(MAIN_STGY[[#This Row],[INS]]=0, 0, N171), N171))</f>
        <v>0</v>
      </c>
      <c r="L172" s="18">
        <f>MAIN_STGY[[#This Row],[INS]]</f>
        <v>0</v>
      </c>
      <c r="M172" s="18">
        <f>IF(MAIN_STGY[[#This Row],[WrL]]="Loss", (MAIN_STGY[[#This Row],[INS]]*(1 + P$8/100)), IF(MAIN_STGY[[#This Row],[WrL]]="Won", (0), 0))</f>
        <v>0</v>
      </c>
      <c r="N172" s="18">
        <f>IF(MAIN_STGY[[#This Row],[WrL]]="Loss", (MAIN_STGY[[#This Row],[PAM]]+MAIN_STGY[[#This Row],[LOS-TEN]]), IF(MAIN_STGY[[#This Row],[WrL]]="Won", (MAIN_STGY[[#This Row],[INS]]), 0))</f>
        <v>0</v>
      </c>
      <c r="O172" s="18">
        <f>MAIN_STGY[[#This Row],[PAPT]]/2</f>
        <v>0</v>
      </c>
      <c r="P17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2" s="97" t="str" cm="1">
        <f t="array" ref="R172">IF(AG$4,STGTL2[Strategy Name],"")</f>
        <v>Strategy 02</v>
      </c>
      <c r="S172" s="98" cm="1">
        <f t="array" ref="S172">IF(AG$4,STGTL2[Last Running Bet-on],"")</f>
        <v>0</v>
      </c>
      <c r="T172" s="99" cm="1">
        <f t="array" ref="T172">IF(AG$4,STGTL2[Last Running Value],"")</f>
        <v>100</v>
      </c>
      <c r="U172" s="85"/>
      <c r="V172" s="44"/>
      <c r="W172" s="55"/>
      <c r="X172" s="55"/>
      <c r="Z172" s="22"/>
      <c r="AB172" s="42">
        <f t="shared" si="22"/>
        <v>157</v>
      </c>
      <c r="AC172" s="49"/>
      <c r="AD172" s="18">
        <f>IF(STGY2[[#This Row],[SNO]]=0,0,IF(STGY2[[#This Row],[SNO]]=1,AJ$8,IF(AL$10, IF(AP171&gt;=AM$8,0,IF(AP171=0,AJ$8,AO171)), AO171)))</f>
        <v>0</v>
      </c>
      <c r="AE172" s="18" t="str">
        <f>IF(MAIN_STGY[[#This Row],[RSLT]]="","", MAIN_STGY[[#This Row],[RSLT]])</f>
        <v/>
      </c>
      <c r="AF17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2" s="18">
        <f>IF(STGY2[[#This Row],[SNO]]=0,0,IF(AL$10, IF(AP171&gt;=AM$8, 0, STGY2[[#This Row],[INS]]+AH171), STGY2[[#This Row],[INS]]+AH171))</f>
        <v>100</v>
      </c>
      <c r="AI172" s="18">
        <f>IF(STGY2[[#This Row],[SNO]]=0,0,IF(AL$10, IF(AP171&gt;=AM$8, 0, AI171+STGY2[[#This Row],[RTN]]), AI171+STGY2[[#This Row],[RTN]]))</f>
        <v>0</v>
      </c>
      <c r="AJ172" s="18">
        <f>STGY2[[#This Row],[RTN-TL]]-STGY2[[#This Row],[INS-TL]]</f>
        <v>-100</v>
      </c>
      <c r="AK172" s="18">
        <f>IF(STGY2[[#This Row],[SNO]]=0,0,IF(AL$10, IF(STGY2[[#This Row],[INS]]=0, 0, AN171), AN171))</f>
        <v>0</v>
      </c>
      <c r="AL172" s="18">
        <f>STGY2[[#This Row],[INS]]</f>
        <v>0</v>
      </c>
      <c r="AM172" s="18">
        <f>IF(STGY2[[#This Row],[WrL]]="Loss", (STGY2[[#This Row],[INS]]*(1 + AP$8/100)), IF(STGY2[[#This Row],[WrL]]="Won", (0), 0))</f>
        <v>0</v>
      </c>
      <c r="AN172" s="18">
        <f>IF(STGY2[[#This Row],[WrL]]="Loss", (STGY2[[#This Row],[PAM]]+STGY2[[#This Row],[LOS-TEN]]), IF(STGY2[[#This Row],[WrL]]="Won", (STGY2[[#This Row],[INS]]), 0))</f>
        <v>0</v>
      </c>
      <c r="AO172" s="18">
        <f>STGY2[[#This Row],[PAPT]]/2</f>
        <v>0</v>
      </c>
      <c r="AP172" s="43">
        <f>IF(STGY2[[#This Row],[SNO]]=0,0,IF(AL$10, IF(STGY2[[#This Row],[INS-TL]]=0, 0, STGY2[[#This Row],[PFT]]/STGY2[[#This Row],[INS-TL]]%), STGY2[[#This Row],[PFT]]/STGY2[[#This Row],[INS-TL]]%))</f>
        <v>-100</v>
      </c>
      <c r="AS172" s="20"/>
      <c r="AT172" s="21"/>
      <c r="AZ172" s="22"/>
      <c r="BB172" s="42">
        <f t="shared" si="23"/>
        <v>157</v>
      </c>
      <c r="BC172" s="49"/>
      <c r="BD172" s="18">
        <f>IF(STGY3[[#This Row],[SNO]]=0,0,IF(STGY3[[#This Row],[SNO]]=1,BJ$8,IF(BL$10, IF(BP171&gt;=BM$8,0,IF(BP171=0,BJ$8,BO171)), BO171)))</f>
        <v>0</v>
      </c>
      <c r="BE172" s="18" t="str">
        <f>IF(MAIN_STGY[[#This Row],[RSLT]]="","", MAIN_STGY[[#This Row],[RSLT]])</f>
        <v/>
      </c>
      <c r="BF17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2" s="18">
        <f>IF(STGY3[[#This Row],[SNO]]=0,0,IF(BL$10, IF(BP171&gt;=BM$8, 0, STGY3[[#This Row],[INS]]+BH171), STGY3[[#This Row],[INS]]+BH171))</f>
        <v>100</v>
      </c>
      <c r="BI172" s="18">
        <f>IF(STGY3[[#This Row],[SNO]]=0,0,IF(BL$10, IF(BP171&gt;=BM$8, 0, BI171+STGY3[[#This Row],[RTN]]), BI171+STGY3[[#This Row],[RTN]]))</f>
        <v>0</v>
      </c>
      <c r="BJ172" s="18">
        <f>STGY3[[#This Row],[RTN-TL]]-STGY3[[#This Row],[INS-TL]]</f>
        <v>-100</v>
      </c>
      <c r="BK172" s="18">
        <f>IF(STGY3[[#This Row],[SNO]]=0,0,IF(BL$10, IF(STGY3[[#This Row],[INS]]=0, 0, BN171), BN171))</f>
        <v>0</v>
      </c>
      <c r="BL172" s="18">
        <f>STGY3[[#This Row],[INS]]</f>
        <v>0</v>
      </c>
      <c r="BM172" s="18">
        <f>IF(STGY3[[#This Row],[WrL]]="Loss", (STGY3[[#This Row],[INS]]*(1 + BP$8/100)), IF(STGY3[[#This Row],[WrL]]="Won", (0), 0))</f>
        <v>0</v>
      </c>
      <c r="BN172" s="18">
        <f>IF(STGY3[[#This Row],[WrL]]="Loss", (STGY3[[#This Row],[PAM]]+STGY3[[#This Row],[LOS-TEN]]), IF(STGY3[[#This Row],[WrL]]="Won", (STGY3[[#This Row],[INS]]), 0))</f>
        <v>0</v>
      </c>
      <c r="BO172" s="18">
        <f>STGY3[[#This Row],[PAPT]]/2</f>
        <v>0</v>
      </c>
      <c r="BP172" s="43">
        <f>IF(STGY3[[#This Row],[SNO]]=0,0,IF(BL$10, IF(STGY3[[#This Row],[INS-TL]]=0, 0, STGY3[[#This Row],[PFT]]/STGY3[[#This Row],[INS-TL]]%), STGY3[[#This Row],[PFT]]/STGY3[[#This Row],[INS-TL]]%))</f>
        <v>-100</v>
      </c>
      <c r="BS172" s="20"/>
      <c r="BT172" s="21"/>
      <c r="BZ172" s="22"/>
      <c r="CB172" s="42">
        <f t="shared" si="24"/>
        <v>157</v>
      </c>
      <c r="CC172" s="49"/>
      <c r="CD172" s="18">
        <f>IF(STGY4[[#This Row],[SNO]]=0,0,IF(STGY4[[#This Row],[SNO]]=1,CJ$8,IF(CL$10, IF(CP171&gt;=CM$8,0,IF(CP171=0,CJ$8,CO171)), CO171)))</f>
        <v>0</v>
      </c>
      <c r="CE172" s="18" t="str">
        <f>IF(MAIN_STGY[[#This Row],[RSLT]]="","", MAIN_STGY[[#This Row],[RSLT]])</f>
        <v/>
      </c>
      <c r="CF17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2" s="18">
        <f>IF(STGY4[[#This Row],[SNO]]=0,0,IF(CL$10, IF(CP171&gt;=CM$8, 0, STGY4[[#This Row],[INS]]+CH171), STGY4[[#This Row],[INS]]+CH171))</f>
        <v>100</v>
      </c>
      <c r="CI172" s="18">
        <f>IF(STGY4[[#This Row],[SNO]]=0,0,IF(CL$10, IF(CP171&gt;=CM$8, 0, CI171+STGY4[[#This Row],[RTN]]), CI171+STGY4[[#This Row],[RTN]]))</f>
        <v>0</v>
      </c>
      <c r="CJ172" s="18">
        <f>STGY4[[#This Row],[RTN-TL]]-STGY4[[#This Row],[INS-TL]]</f>
        <v>-100</v>
      </c>
      <c r="CK172" s="18">
        <f>IF(STGY4[[#This Row],[SNO]]=0,0,IF(CL$10, IF(STGY4[[#This Row],[INS]]=0, 0, CN171), CN171))</f>
        <v>0</v>
      </c>
      <c r="CL172" s="18">
        <f>STGY4[[#This Row],[INS]]</f>
        <v>0</v>
      </c>
      <c r="CM172" s="18">
        <f>IF(STGY4[[#This Row],[WrL]]="Loss", (STGY4[[#This Row],[INS]]*(1 + CP$8/100)), IF(STGY4[[#This Row],[WrL]]="Won", (0), 0))</f>
        <v>0</v>
      </c>
      <c r="CN172" s="18">
        <f>IF(STGY4[[#This Row],[WrL]]="Loss", (STGY4[[#This Row],[PAM]]+STGY4[[#This Row],[LOS-TEN]]), IF(STGY4[[#This Row],[WrL]]="Won", (STGY4[[#This Row],[INS]]), 0))</f>
        <v>0</v>
      </c>
      <c r="CO172" s="18">
        <f>STGY4[[#This Row],[PAPT]]/2</f>
        <v>0</v>
      </c>
      <c r="CP172" s="43">
        <f>IF(STGY4[[#This Row],[SNO]]=0,0,IF(CL$10, IF(STGY4[[#This Row],[INS-TL]]=0, 0, STGY4[[#This Row],[PFT]]/STGY4[[#This Row],[INS-TL]]%), STGY4[[#This Row],[PFT]]/STGY4[[#This Row],[INS-TL]]%))</f>
        <v>-100</v>
      </c>
      <c r="CS172" s="20"/>
      <c r="CT172" s="21"/>
      <c r="CZ172" s="22"/>
      <c r="DB172" s="42">
        <f t="shared" si="25"/>
        <v>157</v>
      </c>
      <c r="DC172" s="49"/>
      <c r="DD172" s="18">
        <f>IF(STGY5[[#This Row],[SNO]]=0,0,IF(STGY5[[#This Row],[SNO]]=1,DJ$8,IF(DL$10, IF(DP171&gt;=DM$8,0,IF(DP171=0,DJ$8,DO171)), DO171)))</f>
        <v>0</v>
      </c>
      <c r="DE172" s="18" t="str">
        <f>IF(MAIN_STGY[[#This Row],[RSLT]]="","", MAIN_STGY[[#This Row],[RSLT]])</f>
        <v/>
      </c>
      <c r="DF17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2" s="18">
        <f>IF(STGY5[[#This Row],[SNO]]=0,0,IF(DL$10, IF(DP171&gt;=DM$8, 0, STGY5[[#This Row],[INS]]+DH171), STGY5[[#This Row],[INS]]+DH171))</f>
        <v>100</v>
      </c>
      <c r="DI172" s="18">
        <f>IF(STGY5[[#This Row],[SNO]]=0,0,IF(DL$10, IF(DP171&gt;=DM$8, 0, DI171+STGY5[[#This Row],[RTN]]), DI171+STGY5[[#This Row],[RTN]]))</f>
        <v>0</v>
      </c>
      <c r="DJ172" s="18">
        <f>STGY5[[#This Row],[RTN-TL]]-STGY5[[#This Row],[INS-TL]]</f>
        <v>-100</v>
      </c>
      <c r="DK172" s="18">
        <f>IF(STGY5[[#This Row],[SNO]]=0,0,IF(DL$10, IF(STGY5[[#This Row],[INS]]=0, 0, DN171), DN171))</f>
        <v>0</v>
      </c>
      <c r="DL172" s="18">
        <f>STGY5[[#This Row],[INS]]</f>
        <v>0</v>
      </c>
      <c r="DM172" s="18">
        <f>IF(STGY5[[#This Row],[WrL]]="Loss", (STGY5[[#This Row],[INS]]*(1 + DP$8/100)), IF(STGY5[[#This Row],[WrL]]="Won", (0), 0))</f>
        <v>0</v>
      </c>
      <c r="DN172" s="18">
        <f>IF(STGY5[[#This Row],[WrL]]="Loss", (STGY5[[#This Row],[PAM]]+STGY5[[#This Row],[LOS-TEN]]), IF(STGY5[[#This Row],[WrL]]="Won", (STGY5[[#This Row],[INS]]), 0))</f>
        <v>0</v>
      </c>
      <c r="DO172" s="18">
        <f>STGY5[[#This Row],[PAPT]]/2</f>
        <v>0</v>
      </c>
      <c r="DP172" s="43">
        <f>IF(STGY5[[#This Row],[SNO]]=0,0,IF(DL$10, IF(STGY5[[#This Row],[INS-TL]]=0, 0, STGY5[[#This Row],[PFT]]/STGY5[[#This Row],[INS-TL]]%), STGY5[[#This Row],[PFT]]/STGY5[[#This Row],[INS-TL]]%))</f>
        <v>-100</v>
      </c>
      <c r="DS172" s="20"/>
      <c r="DT172" s="21"/>
      <c r="DZ172" s="22"/>
      <c r="EB172" s="42">
        <f t="shared" si="26"/>
        <v>157</v>
      </c>
      <c r="EC172" s="49"/>
      <c r="ED172" s="18">
        <f>IF(STGY6[[#This Row],[SNO]]=0,0,IF(STGY6[[#This Row],[SNO]]=1,EJ$8,IF(EL$10, IF(EP171&gt;=EM$8,0,IF(EP171=0,EJ$8,EO171)), EO171)))</f>
        <v>0</v>
      </c>
      <c r="EE172" s="18" t="str">
        <f>IF(MAIN_STGY[[#This Row],[RSLT]]="","", MAIN_STGY[[#This Row],[RSLT]])</f>
        <v/>
      </c>
      <c r="EF17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2" s="18">
        <f>IF(STGY6[[#This Row],[SNO]]=0,0,IF(EL$10, IF(EP171&gt;=EM$8, 0, STGY6[[#This Row],[INS]]+EH171), STGY6[[#This Row],[INS]]+EH171))</f>
        <v>100</v>
      </c>
      <c r="EI172" s="18">
        <f>IF(STGY6[[#This Row],[SNO]]=0,0,IF(EL$10, IF(EP171&gt;=EM$8, 0, EI171+STGY6[[#This Row],[RTN]]), EI171+STGY6[[#This Row],[RTN]]))</f>
        <v>0</v>
      </c>
      <c r="EJ172" s="18">
        <f>STGY6[[#This Row],[RTN-TL]]-STGY6[[#This Row],[INS-TL]]</f>
        <v>-100</v>
      </c>
      <c r="EK172" s="18">
        <f>IF(STGY6[[#This Row],[SNO]]=0,0,IF(EL$10, IF(STGY6[[#This Row],[INS]]=0, 0, EN171), EN171))</f>
        <v>0</v>
      </c>
      <c r="EL172" s="18">
        <f>STGY6[[#This Row],[INS]]</f>
        <v>0</v>
      </c>
      <c r="EM172" s="18">
        <f>IF(STGY6[[#This Row],[WrL]]="Loss", (STGY6[[#This Row],[INS]]*(1 + EP$8/100)), IF(STGY6[[#This Row],[WrL]]="Won", (0), 0))</f>
        <v>0</v>
      </c>
      <c r="EN172" s="18">
        <f>IF(STGY6[[#This Row],[WrL]]="Loss", (STGY6[[#This Row],[PAM]]+STGY6[[#This Row],[LOS-TEN]]), IF(STGY6[[#This Row],[WrL]]="Won", (STGY6[[#This Row],[INS]]), 0))</f>
        <v>0</v>
      </c>
      <c r="EO172" s="18">
        <f>STGY6[[#This Row],[PAPT]]/2</f>
        <v>0</v>
      </c>
      <c r="EP172" s="43">
        <f>IF(STGY6[[#This Row],[SNO]]=0,0,IF(EL$10, IF(STGY6[[#This Row],[INS-TL]]=0, 0, STGY6[[#This Row],[PFT]]/STGY6[[#This Row],[INS-TL]]%), STGY6[[#This Row],[PFT]]/STGY6[[#This Row],[INS-TL]]%))</f>
        <v>-100</v>
      </c>
      <c r="ES172" s="20"/>
      <c r="ET172" s="21"/>
      <c r="EZ172" s="22"/>
      <c r="FB172" s="42">
        <f t="shared" si="27"/>
        <v>157</v>
      </c>
      <c r="FC172" s="49"/>
      <c r="FD172" s="18">
        <f>IF(STGY7[[#This Row],[SNO]]=0,0,IF(STGY7[[#This Row],[SNO]]=1,FJ$8,IF(FL$10, IF(FP171&gt;=FM$8,0,IF(FP171=0,FJ$8,FO171)), FO171)))</f>
        <v>0</v>
      </c>
      <c r="FE172" s="18" t="str">
        <f>IF(MAIN_STGY[[#This Row],[RSLT]]="","", MAIN_STGY[[#This Row],[RSLT]])</f>
        <v/>
      </c>
      <c r="FF17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2" s="18">
        <f>IF(STGY7[[#This Row],[SNO]]=0,0,IF(FL$10, IF(FP171&gt;=FM$8, 0, STGY7[[#This Row],[INS]]+FH171), STGY7[[#This Row],[INS]]+FH171))</f>
        <v>100</v>
      </c>
      <c r="FI172" s="18">
        <f>IF(STGY7[[#This Row],[SNO]]=0,0,IF(FL$10, IF(FP171&gt;=FM$8, 0, FI171+STGY7[[#This Row],[RTN]]), FI171+STGY7[[#This Row],[RTN]]))</f>
        <v>0</v>
      </c>
      <c r="FJ172" s="18">
        <f>STGY7[[#This Row],[RTN-TL]]-STGY7[[#This Row],[INS-TL]]</f>
        <v>-100</v>
      </c>
      <c r="FK172" s="18">
        <f>IF(STGY7[[#This Row],[SNO]]=0,0,IF(FL$10, IF(STGY7[[#This Row],[INS]]=0, 0, FN171), FN171))</f>
        <v>0</v>
      </c>
      <c r="FL172" s="18">
        <f>STGY7[[#This Row],[INS]]</f>
        <v>0</v>
      </c>
      <c r="FM172" s="18">
        <f>IF(STGY7[[#This Row],[WrL]]="Loss", (STGY7[[#This Row],[INS]]*(1 + FP$8/100)), IF(STGY7[[#This Row],[WrL]]="Won", (0), 0))</f>
        <v>0</v>
      </c>
      <c r="FN172" s="18">
        <f>IF(STGY7[[#This Row],[WrL]]="Loss", (STGY7[[#This Row],[PAM]]+STGY7[[#This Row],[LOS-TEN]]), IF(STGY7[[#This Row],[WrL]]="Won", (STGY7[[#This Row],[INS]]), 0))</f>
        <v>0</v>
      </c>
      <c r="FO172" s="18">
        <f>STGY7[[#This Row],[PAPT]]/2</f>
        <v>0</v>
      </c>
      <c r="FP172" s="43">
        <f>IF(STGY7[[#This Row],[SNO]]=0,0,IF(FL$10, IF(STGY7[[#This Row],[INS-TL]]=0, 0, STGY7[[#This Row],[PFT]]/STGY7[[#This Row],[INS-TL]]%), STGY7[[#This Row],[PFT]]/STGY7[[#This Row],[INS-TL]]%))</f>
        <v>-100</v>
      </c>
      <c r="FS172" s="20"/>
      <c r="FT172" s="21"/>
      <c r="FZ172" s="22"/>
      <c r="GB172" s="42">
        <f t="shared" si="28"/>
        <v>157</v>
      </c>
      <c r="GC172" s="49"/>
      <c r="GD172" s="18">
        <f>IF(STGY8[[#This Row],[SNO]]=0,0,IF(STGY8[[#This Row],[SNO]]=1,GJ$8,IF(GL$10, IF(GP171&gt;=GM$8,0,IF(GP171=0,GJ$8,GO171)), GO171)))</f>
        <v>0</v>
      </c>
      <c r="GE172" s="18" t="str">
        <f>IF(MAIN_STGY[[#This Row],[RSLT]]="","", MAIN_STGY[[#This Row],[RSLT]])</f>
        <v/>
      </c>
      <c r="GF17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2" s="18">
        <f>IF(STGY8[[#This Row],[SNO]]=0,0,IF(GL$10, IF(GP171&gt;=GM$8, 0, STGY8[[#This Row],[INS]]+GH171), STGY8[[#This Row],[INS]]+GH171))</f>
        <v>100</v>
      </c>
      <c r="GI172" s="18">
        <f>IF(STGY8[[#This Row],[SNO]]=0,0,IF(GL$10, IF(GP171&gt;=GM$8, 0, GI171+STGY8[[#This Row],[RTN]]), GI171+STGY8[[#This Row],[RTN]]))</f>
        <v>0</v>
      </c>
      <c r="GJ172" s="18">
        <f>STGY8[[#This Row],[RTN-TL]]-STGY8[[#This Row],[INS-TL]]</f>
        <v>-100</v>
      </c>
      <c r="GK172" s="18">
        <f>IF(STGY8[[#This Row],[SNO]]=0,0,IF(GL$10, IF(STGY8[[#This Row],[INS]]=0, 0, GN171), GN171))</f>
        <v>0</v>
      </c>
      <c r="GL172" s="18">
        <f>STGY8[[#This Row],[INS]]</f>
        <v>0</v>
      </c>
      <c r="GM172" s="18">
        <f>IF(STGY8[[#This Row],[WrL]]="Loss", (STGY8[[#This Row],[INS]]*(1 + GP$8/100)), IF(STGY8[[#This Row],[WrL]]="Won", (0), 0))</f>
        <v>0</v>
      </c>
      <c r="GN172" s="18">
        <f>IF(STGY8[[#This Row],[WrL]]="Loss", (STGY8[[#This Row],[PAM]]+STGY8[[#This Row],[LOS-TEN]]), IF(STGY8[[#This Row],[WrL]]="Won", (STGY8[[#This Row],[INS]]), 0))</f>
        <v>0</v>
      </c>
      <c r="GO172" s="18">
        <f>STGY8[[#This Row],[PAPT]]/2</f>
        <v>0</v>
      </c>
      <c r="GP172" s="43">
        <f>IF(STGY8[[#This Row],[SNO]]=0,0,IF(GL$10, IF(STGY8[[#This Row],[INS-TL]]=0, 0, STGY8[[#This Row],[PFT]]/STGY8[[#This Row],[INS-TL]]%), STGY8[[#This Row],[PFT]]/STGY8[[#This Row],[INS-TL]]%))</f>
        <v>-100</v>
      </c>
      <c r="GS172" s="20"/>
      <c r="GT172" s="21"/>
      <c r="GZ172" s="22"/>
      <c r="HB172" s="42">
        <f t="shared" si="29"/>
        <v>157</v>
      </c>
      <c r="HC172" s="49"/>
      <c r="HD172" s="18">
        <f>IF(STGY9[[#This Row],[SNO]]=0,0,IF(STGY9[[#This Row],[SNO]]=1,HJ$8,IF(HL$10, IF(HP171&gt;=HM$8,0,IF(HP171=0,HJ$8,HO171)), HO171)))</f>
        <v>0</v>
      </c>
      <c r="HE172" s="18" t="str">
        <f>IF(MAIN_STGY[[#This Row],[RSLT]]="","", MAIN_STGY[[#This Row],[RSLT]])</f>
        <v/>
      </c>
      <c r="HF17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2" s="18">
        <f>IF(STGY9[[#This Row],[SNO]]=0,0,IF(HL$10, IF(HP171&gt;=HM$8, 0, STGY9[[#This Row],[INS]]+HH171), STGY9[[#This Row],[INS]]+HH171))</f>
        <v>100</v>
      </c>
      <c r="HI172" s="18">
        <f>IF(STGY9[[#This Row],[SNO]]=0,0,IF(HL$10, IF(HP171&gt;=HM$8, 0, HI171+STGY9[[#This Row],[RTN]]), HI171+STGY9[[#This Row],[RTN]]))</f>
        <v>0</v>
      </c>
      <c r="HJ172" s="18">
        <f>STGY9[[#This Row],[RTN-TL]]-STGY9[[#This Row],[INS-TL]]</f>
        <v>-100</v>
      </c>
      <c r="HK172" s="18">
        <f>IF(STGY9[[#This Row],[SNO]]=0,0,IF(HL$10, IF(STGY9[[#This Row],[INS]]=0, 0, HN171), HN171))</f>
        <v>0</v>
      </c>
      <c r="HL172" s="18">
        <f>STGY9[[#This Row],[INS]]</f>
        <v>0</v>
      </c>
      <c r="HM172" s="18">
        <f>IF(STGY9[[#This Row],[WrL]]="Loss", (STGY9[[#This Row],[INS]]*(1 + HP$8/100)), IF(STGY9[[#This Row],[WrL]]="Won", (0), 0))</f>
        <v>0</v>
      </c>
      <c r="HN172" s="18">
        <f>IF(STGY9[[#This Row],[WrL]]="Loss", (STGY9[[#This Row],[PAM]]+STGY9[[#This Row],[LOS-TEN]]), IF(STGY9[[#This Row],[WrL]]="Won", (STGY9[[#This Row],[INS]]), 0))</f>
        <v>0</v>
      </c>
      <c r="HO172" s="18">
        <f>STGY9[[#This Row],[PAPT]]/2</f>
        <v>0</v>
      </c>
      <c r="HP172" s="43">
        <f>IF(STGY9[[#This Row],[SNO]]=0,0,IF(HL$10, IF(STGY9[[#This Row],[INS-TL]]=0, 0, STGY9[[#This Row],[PFT]]/STGY9[[#This Row],[INS-TL]]%), STGY9[[#This Row],[PFT]]/STGY9[[#This Row],[INS-TL]]%))</f>
        <v>-100</v>
      </c>
      <c r="HS172" s="20"/>
      <c r="HT172" s="21"/>
      <c r="HZ172" s="22"/>
      <c r="IB172" s="42">
        <f t="shared" si="30"/>
        <v>157</v>
      </c>
      <c r="IC172" s="49"/>
      <c r="ID172" s="18">
        <f>IF(STGY10[[#This Row],[SNO]]=0,0,IF(STGY10[[#This Row],[SNO]]=1,IJ$8,IF(IL$10, IF(IP171&gt;=IM$8,0,IF(IP171=0,IJ$8,IO171)), IO171)))</f>
        <v>0</v>
      </c>
      <c r="IE172" s="18" t="str">
        <f>IF(MAIN_STGY[[#This Row],[RSLT]]="","", MAIN_STGY[[#This Row],[RSLT]])</f>
        <v/>
      </c>
      <c r="IF17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2" s="18">
        <f>IF(STGY10[[#This Row],[SNO]]=0,0,IF(IL$10, IF(IP171&gt;=IM$8, 0, STGY10[[#This Row],[INS]]+IH171), STGY10[[#This Row],[INS]]+IH171))</f>
        <v>100</v>
      </c>
      <c r="II172" s="18">
        <f>IF(STGY10[[#This Row],[SNO]]=0,0,IF(IL$10, IF(IP171&gt;=IM$8, 0, II171+STGY10[[#This Row],[RTN]]), II171+STGY10[[#This Row],[RTN]]))</f>
        <v>0</v>
      </c>
      <c r="IJ172" s="18">
        <f>STGY10[[#This Row],[RTN-TL]]-STGY10[[#This Row],[INS-TL]]</f>
        <v>-100</v>
      </c>
      <c r="IK172" s="18">
        <f>IF(STGY10[[#This Row],[SNO]]=0,0,IF(IL$10, IF(STGY10[[#This Row],[INS]]=0, 0, IN171), IN171))</f>
        <v>0</v>
      </c>
      <c r="IL172" s="18">
        <f>STGY10[[#This Row],[INS]]</f>
        <v>0</v>
      </c>
      <c r="IM172" s="18">
        <f>IF(STGY10[[#This Row],[WrL]]="Loss", (STGY10[[#This Row],[INS]]*(1 + IP$8/100)), IF(STGY10[[#This Row],[WrL]]="Won", (0), 0))</f>
        <v>0</v>
      </c>
      <c r="IN172" s="18">
        <f>IF(STGY10[[#This Row],[WrL]]="Loss", (STGY10[[#This Row],[PAM]]+STGY10[[#This Row],[LOS-TEN]]), IF(STGY10[[#This Row],[WrL]]="Won", (STGY10[[#This Row],[INS]]), 0))</f>
        <v>0</v>
      </c>
      <c r="IO172" s="18">
        <f>STGY10[[#This Row],[PAPT]]/2</f>
        <v>0</v>
      </c>
      <c r="IP172" s="43">
        <f>IF(STGY10[[#This Row],[SNO]]=0,0,IF(IL$10, IF(STGY10[[#This Row],[INS-TL]]=0, 0, STGY10[[#This Row],[PFT]]/STGY10[[#This Row],[INS-TL]]%), STGY10[[#This Row],[PFT]]/STGY10[[#This Row],[INS-TL]]%))</f>
        <v>-100</v>
      </c>
      <c r="IS172" s="20"/>
      <c r="IT172" s="21"/>
      <c r="IZ172" s="22"/>
    </row>
    <row r="173" spans="2:260" ht="15.65" x14ac:dyDescent="0.3">
      <c r="B173" s="89">
        <f t="shared" si="31"/>
        <v>158</v>
      </c>
      <c r="C173" s="49"/>
      <c r="D173" s="18">
        <f>IF(MAIN_STGY[[#This Row],[SNO]]=0,0,IF(MAIN_STGY[[#This Row],[SNO]]=1,J$8,IF(L$10, IF(P172&gt;=M$8,0,IF(P172=0,J$8,O172)), O172)))</f>
        <v>0</v>
      </c>
      <c r="E173" s="12"/>
      <c r="F17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3" s="18">
        <f>IF(MAIN_STGY[[#This Row],[SNO]]=0,0,IF(L$10, IF(P172&gt;=M$8, 0, MAIN_STGY[[#This Row],[INS]]+H172), MAIN_STGY[[#This Row],[INS]]+H172))</f>
        <v>100</v>
      </c>
      <c r="I173" s="18">
        <f>IF(MAIN_STGY[[#This Row],[SNO]]=0,0,IF(L$10, IF(P172&gt;=M$8, 0, I172+MAIN_STGY[[#This Row],[RTN]]), I172+MAIN_STGY[[#This Row],[RTN]]))</f>
        <v>0</v>
      </c>
      <c r="J173" s="18">
        <f>MAIN_STGY[[#This Row],[RTN-TL]]-MAIN_STGY[[#This Row],[INS-TL]]</f>
        <v>-100</v>
      </c>
      <c r="K173" s="18">
        <f>IF(MAIN_STGY[[#This Row],[SNO]]=0,0,IF(L$10, IF(MAIN_STGY[[#This Row],[INS]]=0, 0, N172), N172))</f>
        <v>0</v>
      </c>
      <c r="L173" s="18">
        <f>MAIN_STGY[[#This Row],[INS]]</f>
        <v>0</v>
      </c>
      <c r="M173" s="18">
        <f>IF(MAIN_STGY[[#This Row],[WrL]]="Loss", (MAIN_STGY[[#This Row],[INS]]*(1 + P$8/100)), IF(MAIN_STGY[[#This Row],[WrL]]="Won", (0), 0))</f>
        <v>0</v>
      </c>
      <c r="N173" s="18">
        <f>IF(MAIN_STGY[[#This Row],[WrL]]="Loss", (MAIN_STGY[[#This Row],[PAM]]+MAIN_STGY[[#This Row],[LOS-TEN]]), IF(MAIN_STGY[[#This Row],[WrL]]="Won", (MAIN_STGY[[#This Row],[INS]]), 0))</f>
        <v>0</v>
      </c>
      <c r="O173" s="18">
        <f>MAIN_STGY[[#This Row],[PAPT]]/2</f>
        <v>0</v>
      </c>
      <c r="P17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3" s="97" t="str" cm="1">
        <f t="array" ref="R173">IF(BG$4,STGTL3[Strategy Name],"")</f>
        <v>Strategy 03</v>
      </c>
      <c r="S173" s="98" cm="1">
        <f t="array" ref="S173">IF(BG$4,STGTL3[Last Running Bet-on],"")</f>
        <v>0</v>
      </c>
      <c r="T173" s="99" cm="1">
        <f t="array" ref="T173">IF(BG$4,STGTL3[Last Running Value],"")</f>
        <v>100</v>
      </c>
      <c r="U173" s="85"/>
      <c r="V173" s="44"/>
      <c r="W173" s="55"/>
      <c r="X173" s="55"/>
      <c r="Z173" s="22"/>
      <c r="AB173" s="42">
        <f t="shared" si="22"/>
        <v>158</v>
      </c>
      <c r="AC173" s="49"/>
      <c r="AD173" s="18">
        <f>IF(STGY2[[#This Row],[SNO]]=0,0,IF(STGY2[[#This Row],[SNO]]=1,AJ$8,IF(AL$10, IF(AP172&gt;=AM$8,0,IF(AP172=0,AJ$8,AO172)), AO172)))</f>
        <v>0</v>
      </c>
      <c r="AE173" s="18" t="str">
        <f>IF(MAIN_STGY[[#This Row],[RSLT]]="","", MAIN_STGY[[#This Row],[RSLT]])</f>
        <v/>
      </c>
      <c r="AF17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3" s="18">
        <f>IF(STGY2[[#This Row],[SNO]]=0,0,IF(AL$10, IF(AP172&gt;=AM$8, 0, STGY2[[#This Row],[INS]]+AH172), STGY2[[#This Row],[INS]]+AH172))</f>
        <v>100</v>
      </c>
      <c r="AI173" s="18">
        <f>IF(STGY2[[#This Row],[SNO]]=0,0,IF(AL$10, IF(AP172&gt;=AM$8, 0, AI172+STGY2[[#This Row],[RTN]]), AI172+STGY2[[#This Row],[RTN]]))</f>
        <v>0</v>
      </c>
      <c r="AJ173" s="18">
        <f>STGY2[[#This Row],[RTN-TL]]-STGY2[[#This Row],[INS-TL]]</f>
        <v>-100</v>
      </c>
      <c r="AK173" s="18">
        <f>IF(STGY2[[#This Row],[SNO]]=0,0,IF(AL$10, IF(STGY2[[#This Row],[INS]]=0, 0, AN172), AN172))</f>
        <v>0</v>
      </c>
      <c r="AL173" s="18">
        <f>STGY2[[#This Row],[INS]]</f>
        <v>0</v>
      </c>
      <c r="AM173" s="18">
        <f>IF(STGY2[[#This Row],[WrL]]="Loss", (STGY2[[#This Row],[INS]]*(1 + AP$8/100)), IF(STGY2[[#This Row],[WrL]]="Won", (0), 0))</f>
        <v>0</v>
      </c>
      <c r="AN173" s="18">
        <f>IF(STGY2[[#This Row],[WrL]]="Loss", (STGY2[[#This Row],[PAM]]+STGY2[[#This Row],[LOS-TEN]]), IF(STGY2[[#This Row],[WrL]]="Won", (STGY2[[#This Row],[INS]]), 0))</f>
        <v>0</v>
      </c>
      <c r="AO173" s="18">
        <f>STGY2[[#This Row],[PAPT]]/2</f>
        <v>0</v>
      </c>
      <c r="AP173" s="43">
        <f>IF(STGY2[[#This Row],[SNO]]=0,0,IF(AL$10, IF(STGY2[[#This Row],[INS-TL]]=0, 0, STGY2[[#This Row],[PFT]]/STGY2[[#This Row],[INS-TL]]%), STGY2[[#This Row],[PFT]]/STGY2[[#This Row],[INS-TL]]%))</f>
        <v>-100</v>
      </c>
      <c r="AS173" s="20"/>
      <c r="AT173" s="21"/>
      <c r="AZ173" s="22"/>
      <c r="BB173" s="42">
        <f t="shared" si="23"/>
        <v>158</v>
      </c>
      <c r="BC173" s="49"/>
      <c r="BD173" s="18">
        <f>IF(STGY3[[#This Row],[SNO]]=0,0,IF(STGY3[[#This Row],[SNO]]=1,BJ$8,IF(BL$10, IF(BP172&gt;=BM$8,0,IF(BP172=0,BJ$8,BO172)), BO172)))</f>
        <v>0</v>
      </c>
      <c r="BE173" s="18" t="str">
        <f>IF(MAIN_STGY[[#This Row],[RSLT]]="","", MAIN_STGY[[#This Row],[RSLT]])</f>
        <v/>
      </c>
      <c r="BF17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3" s="18">
        <f>IF(STGY3[[#This Row],[SNO]]=0,0,IF(BL$10, IF(BP172&gt;=BM$8, 0, STGY3[[#This Row],[INS]]+BH172), STGY3[[#This Row],[INS]]+BH172))</f>
        <v>100</v>
      </c>
      <c r="BI173" s="18">
        <f>IF(STGY3[[#This Row],[SNO]]=0,0,IF(BL$10, IF(BP172&gt;=BM$8, 0, BI172+STGY3[[#This Row],[RTN]]), BI172+STGY3[[#This Row],[RTN]]))</f>
        <v>0</v>
      </c>
      <c r="BJ173" s="18">
        <f>STGY3[[#This Row],[RTN-TL]]-STGY3[[#This Row],[INS-TL]]</f>
        <v>-100</v>
      </c>
      <c r="BK173" s="18">
        <f>IF(STGY3[[#This Row],[SNO]]=0,0,IF(BL$10, IF(STGY3[[#This Row],[INS]]=0, 0, BN172), BN172))</f>
        <v>0</v>
      </c>
      <c r="BL173" s="18">
        <f>STGY3[[#This Row],[INS]]</f>
        <v>0</v>
      </c>
      <c r="BM173" s="18">
        <f>IF(STGY3[[#This Row],[WrL]]="Loss", (STGY3[[#This Row],[INS]]*(1 + BP$8/100)), IF(STGY3[[#This Row],[WrL]]="Won", (0), 0))</f>
        <v>0</v>
      </c>
      <c r="BN173" s="18">
        <f>IF(STGY3[[#This Row],[WrL]]="Loss", (STGY3[[#This Row],[PAM]]+STGY3[[#This Row],[LOS-TEN]]), IF(STGY3[[#This Row],[WrL]]="Won", (STGY3[[#This Row],[INS]]), 0))</f>
        <v>0</v>
      </c>
      <c r="BO173" s="18">
        <f>STGY3[[#This Row],[PAPT]]/2</f>
        <v>0</v>
      </c>
      <c r="BP173" s="43">
        <f>IF(STGY3[[#This Row],[SNO]]=0,0,IF(BL$10, IF(STGY3[[#This Row],[INS-TL]]=0, 0, STGY3[[#This Row],[PFT]]/STGY3[[#This Row],[INS-TL]]%), STGY3[[#This Row],[PFT]]/STGY3[[#This Row],[INS-TL]]%))</f>
        <v>-100</v>
      </c>
      <c r="BS173" s="20"/>
      <c r="BT173" s="21"/>
      <c r="BZ173" s="22"/>
      <c r="CB173" s="42">
        <f t="shared" si="24"/>
        <v>158</v>
      </c>
      <c r="CC173" s="49"/>
      <c r="CD173" s="18">
        <f>IF(STGY4[[#This Row],[SNO]]=0,0,IF(STGY4[[#This Row],[SNO]]=1,CJ$8,IF(CL$10, IF(CP172&gt;=CM$8,0,IF(CP172=0,CJ$8,CO172)), CO172)))</f>
        <v>0</v>
      </c>
      <c r="CE173" s="18" t="str">
        <f>IF(MAIN_STGY[[#This Row],[RSLT]]="","", MAIN_STGY[[#This Row],[RSLT]])</f>
        <v/>
      </c>
      <c r="CF17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3" s="18">
        <f>IF(STGY4[[#This Row],[SNO]]=0,0,IF(CL$10, IF(CP172&gt;=CM$8, 0, STGY4[[#This Row],[INS]]+CH172), STGY4[[#This Row],[INS]]+CH172))</f>
        <v>100</v>
      </c>
      <c r="CI173" s="18">
        <f>IF(STGY4[[#This Row],[SNO]]=0,0,IF(CL$10, IF(CP172&gt;=CM$8, 0, CI172+STGY4[[#This Row],[RTN]]), CI172+STGY4[[#This Row],[RTN]]))</f>
        <v>0</v>
      </c>
      <c r="CJ173" s="18">
        <f>STGY4[[#This Row],[RTN-TL]]-STGY4[[#This Row],[INS-TL]]</f>
        <v>-100</v>
      </c>
      <c r="CK173" s="18">
        <f>IF(STGY4[[#This Row],[SNO]]=0,0,IF(CL$10, IF(STGY4[[#This Row],[INS]]=0, 0, CN172), CN172))</f>
        <v>0</v>
      </c>
      <c r="CL173" s="18">
        <f>STGY4[[#This Row],[INS]]</f>
        <v>0</v>
      </c>
      <c r="CM173" s="18">
        <f>IF(STGY4[[#This Row],[WrL]]="Loss", (STGY4[[#This Row],[INS]]*(1 + CP$8/100)), IF(STGY4[[#This Row],[WrL]]="Won", (0), 0))</f>
        <v>0</v>
      </c>
      <c r="CN173" s="18">
        <f>IF(STGY4[[#This Row],[WrL]]="Loss", (STGY4[[#This Row],[PAM]]+STGY4[[#This Row],[LOS-TEN]]), IF(STGY4[[#This Row],[WrL]]="Won", (STGY4[[#This Row],[INS]]), 0))</f>
        <v>0</v>
      </c>
      <c r="CO173" s="18">
        <f>STGY4[[#This Row],[PAPT]]/2</f>
        <v>0</v>
      </c>
      <c r="CP173" s="43">
        <f>IF(STGY4[[#This Row],[SNO]]=0,0,IF(CL$10, IF(STGY4[[#This Row],[INS-TL]]=0, 0, STGY4[[#This Row],[PFT]]/STGY4[[#This Row],[INS-TL]]%), STGY4[[#This Row],[PFT]]/STGY4[[#This Row],[INS-TL]]%))</f>
        <v>-100</v>
      </c>
      <c r="CS173" s="20"/>
      <c r="CT173" s="21"/>
      <c r="CZ173" s="22"/>
      <c r="DB173" s="42">
        <f t="shared" si="25"/>
        <v>158</v>
      </c>
      <c r="DC173" s="49"/>
      <c r="DD173" s="18">
        <f>IF(STGY5[[#This Row],[SNO]]=0,0,IF(STGY5[[#This Row],[SNO]]=1,DJ$8,IF(DL$10, IF(DP172&gt;=DM$8,0,IF(DP172=0,DJ$8,DO172)), DO172)))</f>
        <v>0</v>
      </c>
      <c r="DE173" s="18" t="str">
        <f>IF(MAIN_STGY[[#This Row],[RSLT]]="","", MAIN_STGY[[#This Row],[RSLT]])</f>
        <v/>
      </c>
      <c r="DF17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3" s="18">
        <f>IF(STGY5[[#This Row],[SNO]]=0,0,IF(DL$10, IF(DP172&gt;=DM$8, 0, STGY5[[#This Row],[INS]]+DH172), STGY5[[#This Row],[INS]]+DH172))</f>
        <v>100</v>
      </c>
      <c r="DI173" s="18">
        <f>IF(STGY5[[#This Row],[SNO]]=0,0,IF(DL$10, IF(DP172&gt;=DM$8, 0, DI172+STGY5[[#This Row],[RTN]]), DI172+STGY5[[#This Row],[RTN]]))</f>
        <v>0</v>
      </c>
      <c r="DJ173" s="18">
        <f>STGY5[[#This Row],[RTN-TL]]-STGY5[[#This Row],[INS-TL]]</f>
        <v>-100</v>
      </c>
      <c r="DK173" s="18">
        <f>IF(STGY5[[#This Row],[SNO]]=0,0,IF(DL$10, IF(STGY5[[#This Row],[INS]]=0, 0, DN172), DN172))</f>
        <v>0</v>
      </c>
      <c r="DL173" s="18">
        <f>STGY5[[#This Row],[INS]]</f>
        <v>0</v>
      </c>
      <c r="DM173" s="18">
        <f>IF(STGY5[[#This Row],[WrL]]="Loss", (STGY5[[#This Row],[INS]]*(1 + DP$8/100)), IF(STGY5[[#This Row],[WrL]]="Won", (0), 0))</f>
        <v>0</v>
      </c>
      <c r="DN173" s="18">
        <f>IF(STGY5[[#This Row],[WrL]]="Loss", (STGY5[[#This Row],[PAM]]+STGY5[[#This Row],[LOS-TEN]]), IF(STGY5[[#This Row],[WrL]]="Won", (STGY5[[#This Row],[INS]]), 0))</f>
        <v>0</v>
      </c>
      <c r="DO173" s="18">
        <f>STGY5[[#This Row],[PAPT]]/2</f>
        <v>0</v>
      </c>
      <c r="DP173" s="43">
        <f>IF(STGY5[[#This Row],[SNO]]=0,0,IF(DL$10, IF(STGY5[[#This Row],[INS-TL]]=0, 0, STGY5[[#This Row],[PFT]]/STGY5[[#This Row],[INS-TL]]%), STGY5[[#This Row],[PFT]]/STGY5[[#This Row],[INS-TL]]%))</f>
        <v>-100</v>
      </c>
      <c r="DS173" s="20"/>
      <c r="DT173" s="21"/>
      <c r="DZ173" s="22"/>
      <c r="EB173" s="42">
        <f t="shared" si="26"/>
        <v>158</v>
      </c>
      <c r="EC173" s="49"/>
      <c r="ED173" s="18">
        <f>IF(STGY6[[#This Row],[SNO]]=0,0,IF(STGY6[[#This Row],[SNO]]=1,EJ$8,IF(EL$10, IF(EP172&gt;=EM$8,0,IF(EP172=0,EJ$8,EO172)), EO172)))</f>
        <v>0</v>
      </c>
      <c r="EE173" s="18" t="str">
        <f>IF(MAIN_STGY[[#This Row],[RSLT]]="","", MAIN_STGY[[#This Row],[RSLT]])</f>
        <v/>
      </c>
      <c r="EF17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3" s="18">
        <f>IF(STGY6[[#This Row],[SNO]]=0,0,IF(EL$10, IF(EP172&gt;=EM$8, 0, STGY6[[#This Row],[INS]]+EH172), STGY6[[#This Row],[INS]]+EH172))</f>
        <v>100</v>
      </c>
      <c r="EI173" s="18">
        <f>IF(STGY6[[#This Row],[SNO]]=0,0,IF(EL$10, IF(EP172&gt;=EM$8, 0, EI172+STGY6[[#This Row],[RTN]]), EI172+STGY6[[#This Row],[RTN]]))</f>
        <v>0</v>
      </c>
      <c r="EJ173" s="18">
        <f>STGY6[[#This Row],[RTN-TL]]-STGY6[[#This Row],[INS-TL]]</f>
        <v>-100</v>
      </c>
      <c r="EK173" s="18">
        <f>IF(STGY6[[#This Row],[SNO]]=0,0,IF(EL$10, IF(STGY6[[#This Row],[INS]]=0, 0, EN172), EN172))</f>
        <v>0</v>
      </c>
      <c r="EL173" s="18">
        <f>STGY6[[#This Row],[INS]]</f>
        <v>0</v>
      </c>
      <c r="EM173" s="18">
        <f>IF(STGY6[[#This Row],[WrL]]="Loss", (STGY6[[#This Row],[INS]]*(1 + EP$8/100)), IF(STGY6[[#This Row],[WrL]]="Won", (0), 0))</f>
        <v>0</v>
      </c>
      <c r="EN173" s="18">
        <f>IF(STGY6[[#This Row],[WrL]]="Loss", (STGY6[[#This Row],[PAM]]+STGY6[[#This Row],[LOS-TEN]]), IF(STGY6[[#This Row],[WrL]]="Won", (STGY6[[#This Row],[INS]]), 0))</f>
        <v>0</v>
      </c>
      <c r="EO173" s="18">
        <f>STGY6[[#This Row],[PAPT]]/2</f>
        <v>0</v>
      </c>
      <c r="EP173" s="43">
        <f>IF(STGY6[[#This Row],[SNO]]=0,0,IF(EL$10, IF(STGY6[[#This Row],[INS-TL]]=0, 0, STGY6[[#This Row],[PFT]]/STGY6[[#This Row],[INS-TL]]%), STGY6[[#This Row],[PFT]]/STGY6[[#This Row],[INS-TL]]%))</f>
        <v>-100</v>
      </c>
      <c r="ES173" s="20"/>
      <c r="ET173" s="21"/>
      <c r="EZ173" s="22"/>
      <c r="FB173" s="42">
        <f t="shared" si="27"/>
        <v>158</v>
      </c>
      <c r="FC173" s="49"/>
      <c r="FD173" s="18">
        <f>IF(STGY7[[#This Row],[SNO]]=0,0,IF(STGY7[[#This Row],[SNO]]=1,FJ$8,IF(FL$10, IF(FP172&gt;=FM$8,0,IF(FP172=0,FJ$8,FO172)), FO172)))</f>
        <v>0</v>
      </c>
      <c r="FE173" s="18" t="str">
        <f>IF(MAIN_STGY[[#This Row],[RSLT]]="","", MAIN_STGY[[#This Row],[RSLT]])</f>
        <v/>
      </c>
      <c r="FF17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3" s="18">
        <f>IF(STGY7[[#This Row],[SNO]]=0,0,IF(FL$10, IF(FP172&gt;=FM$8, 0, STGY7[[#This Row],[INS]]+FH172), STGY7[[#This Row],[INS]]+FH172))</f>
        <v>100</v>
      </c>
      <c r="FI173" s="18">
        <f>IF(STGY7[[#This Row],[SNO]]=0,0,IF(FL$10, IF(FP172&gt;=FM$8, 0, FI172+STGY7[[#This Row],[RTN]]), FI172+STGY7[[#This Row],[RTN]]))</f>
        <v>0</v>
      </c>
      <c r="FJ173" s="18">
        <f>STGY7[[#This Row],[RTN-TL]]-STGY7[[#This Row],[INS-TL]]</f>
        <v>-100</v>
      </c>
      <c r="FK173" s="18">
        <f>IF(STGY7[[#This Row],[SNO]]=0,0,IF(FL$10, IF(STGY7[[#This Row],[INS]]=0, 0, FN172), FN172))</f>
        <v>0</v>
      </c>
      <c r="FL173" s="18">
        <f>STGY7[[#This Row],[INS]]</f>
        <v>0</v>
      </c>
      <c r="FM173" s="18">
        <f>IF(STGY7[[#This Row],[WrL]]="Loss", (STGY7[[#This Row],[INS]]*(1 + FP$8/100)), IF(STGY7[[#This Row],[WrL]]="Won", (0), 0))</f>
        <v>0</v>
      </c>
      <c r="FN173" s="18">
        <f>IF(STGY7[[#This Row],[WrL]]="Loss", (STGY7[[#This Row],[PAM]]+STGY7[[#This Row],[LOS-TEN]]), IF(STGY7[[#This Row],[WrL]]="Won", (STGY7[[#This Row],[INS]]), 0))</f>
        <v>0</v>
      </c>
      <c r="FO173" s="18">
        <f>STGY7[[#This Row],[PAPT]]/2</f>
        <v>0</v>
      </c>
      <c r="FP173" s="43">
        <f>IF(STGY7[[#This Row],[SNO]]=0,0,IF(FL$10, IF(STGY7[[#This Row],[INS-TL]]=0, 0, STGY7[[#This Row],[PFT]]/STGY7[[#This Row],[INS-TL]]%), STGY7[[#This Row],[PFT]]/STGY7[[#This Row],[INS-TL]]%))</f>
        <v>-100</v>
      </c>
      <c r="FS173" s="20"/>
      <c r="FT173" s="21"/>
      <c r="FZ173" s="22"/>
      <c r="GB173" s="42">
        <f t="shared" si="28"/>
        <v>158</v>
      </c>
      <c r="GC173" s="49"/>
      <c r="GD173" s="18">
        <f>IF(STGY8[[#This Row],[SNO]]=0,0,IF(STGY8[[#This Row],[SNO]]=1,GJ$8,IF(GL$10, IF(GP172&gt;=GM$8,0,IF(GP172=0,GJ$8,GO172)), GO172)))</f>
        <v>0</v>
      </c>
      <c r="GE173" s="18" t="str">
        <f>IF(MAIN_STGY[[#This Row],[RSLT]]="","", MAIN_STGY[[#This Row],[RSLT]])</f>
        <v/>
      </c>
      <c r="GF17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3" s="18">
        <f>IF(STGY8[[#This Row],[SNO]]=0,0,IF(GL$10, IF(GP172&gt;=GM$8, 0, STGY8[[#This Row],[INS]]+GH172), STGY8[[#This Row],[INS]]+GH172))</f>
        <v>100</v>
      </c>
      <c r="GI173" s="18">
        <f>IF(STGY8[[#This Row],[SNO]]=0,0,IF(GL$10, IF(GP172&gt;=GM$8, 0, GI172+STGY8[[#This Row],[RTN]]), GI172+STGY8[[#This Row],[RTN]]))</f>
        <v>0</v>
      </c>
      <c r="GJ173" s="18">
        <f>STGY8[[#This Row],[RTN-TL]]-STGY8[[#This Row],[INS-TL]]</f>
        <v>-100</v>
      </c>
      <c r="GK173" s="18">
        <f>IF(STGY8[[#This Row],[SNO]]=0,0,IF(GL$10, IF(STGY8[[#This Row],[INS]]=0, 0, GN172), GN172))</f>
        <v>0</v>
      </c>
      <c r="GL173" s="18">
        <f>STGY8[[#This Row],[INS]]</f>
        <v>0</v>
      </c>
      <c r="GM173" s="18">
        <f>IF(STGY8[[#This Row],[WrL]]="Loss", (STGY8[[#This Row],[INS]]*(1 + GP$8/100)), IF(STGY8[[#This Row],[WrL]]="Won", (0), 0))</f>
        <v>0</v>
      </c>
      <c r="GN173" s="18">
        <f>IF(STGY8[[#This Row],[WrL]]="Loss", (STGY8[[#This Row],[PAM]]+STGY8[[#This Row],[LOS-TEN]]), IF(STGY8[[#This Row],[WrL]]="Won", (STGY8[[#This Row],[INS]]), 0))</f>
        <v>0</v>
      </c>
      <c r="GO173" s="18">
        <f>STGY8[[#This Row],[PAPT]]/2</f>
        <v>0</v>
      </c>
      <c r="GP173" s="43">
        <f>IF(STGY8[[#This Row],[SNO]]=0,0,IF(GL$10, IF(STGY8[[#This Row],[INS-TL]]=0, 0, STGY8[[#This Row],[PFT]]/STGY8[[#This Row],[INS-TL]]%), STGY8[[#This Row],[PFT]]/STGY8[[#This Row],[INS-TL]]%))</f>
        <v>-100</v>
      </c>
      <c r="GS173" s="20"/>
      <c r="GT173" s="21"/>
      <c r="GZ173" s="22"/>
      <c r="HB173" s="42">
        <f t="shared" si="29"/>
        <v>158</v>
      </c>
      <c r="HC173" s="49"/>
      <c r="HD173" s="18">
        <f>IF(STGY9[[#This Row],[SNO]]=0,0,IF(STGY9[[#This Row],[SNO]]=1,HJ$8,IF(HL$10, IF(HP172&gt;=HM$8,0,IF(HP172=0,HJ$8,HO172)), HO172)))</f>
        <v>0</v>
      </c>
      <c r="HE173" s="18" t="str">
        <f>IF(MAIN_STGY[[#This Row],[RSLT]]="","", MAIN_STGY[[#This Row],[RSLT]])</f>
        <v/>
      </c>
      <c r="HF17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3" s="18">
        <f>IF(STGY9[[#This Row],[SNO]]=0,0,IF(HL$10, IF(HP172&gt;=HM$8, 0, STGY9[[#This Row],[INS]]+HH172), STGY9[[#This Row],[INS]]+HH172))</f>
        <v>100</v>
      </c>
      <c r="HI173" s="18">
        <f>IF(STGY9[[#This Row],[SNO]]=0,0,IF(HL$10, IF(HP172&gt;=HM$8, 0, HI172+STGY9[[#This Row],[RTN]]), HI172+STGY9[[#This Row],[RTN]]))</f>
        <v>0</v>
      </c>
      <c r="HJ173" s="18">
        <f>STGY9[[#This Row],[RTN-TL]]-STGY9[[#This Row],[INS-TL]]</f>
        <v>-100</v>
      </c>
      <c r="HK173" s="18">
        <f>IF(STGY9[[#This Row],[SNO]]=0,0,IF(HL$10, IF(STGY9[[#This Row],[INS]]=0, 0, HN172), HN172))</f>
        <v>0</v>
      </c>
      <c r="HL173" s="18">
        <f>STGY9[[#This Row],[INS]]</f>
        <v>0</v>
      </c>
      <c r="HM173" s="18">
        <f>IF(STGY9[[#This Row],[WrL]]="Loss", (STGY9[[#This Row],[INS]]*(1 + HP$8/100)), IF(STGY9[[#This Row],[WrL]]="Won", (0), 0))</f>
        <v>0</v>
      </c>
      <c r="HN173" s="18">
        <f>IF(STGY9[[#This Row],[WrL]]="Loss", (STGY9[[#This Row],[PAM]]+STGY9[[#This Row],[LOS-TEN]]), IF(STGY9[[#This Row],[WrL]]="Won", (STGY9[[#This Row],[INS]]), 0))</f>
        <v>0</v>
      </c>
      <c r="HO173" s="18">
        <f>STGY9[[#This Row],[PAPT]]/2</f>
        <v>0</v>
      </c>
      <c r="HP173" s="43">
        <f>IF(STGY9[[#This Row],[SNO]]=0,0,IF(HL$10, IF(STGY9[[#This Row],[INS-TL]]=0, 0, STGY9[[#This Row],[PFT]]/STGY9[[#This Row],[INS-TL]]%), STGY9[[#This Row],[PFT]]/STGY9[[#This Row],[INS-TL]]%))</f>
        <v>-100</v>
      </c>
      <c r="HS173" s="20"/>
      <c r="HT173" s="21"/>
      <c r="HZ173" s="22"/>
      <c r="IB173" s="42">
        <f t="shared" si="30"/>
        <v>158</v>
      </c>
      <c r="IC173" s="49"/>
      <c r="ID173" s="18">
        <f>IF(STGY10[[#This Row],[SNO]]=0,0,IF(STGY10[[#This Row],[SNO]]=1,IJ$8,IF(IL$10, IF(IP172&gt;=IM$8,0,IF(IP172=0,IJ$8,IO172)), IO172)))</f>
        <v>0</v>
      </c>
      <c r="IE173" s="18" t="str">
        <f>IF(MAIN_STGY[[#This Row],[RSLT]]="","", MAIN_STGY[[#This Row],[RSLT]])</f>
        <v/>
      </c>
      <c r="IF17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3" s="18">
        <f>IF(STGY10[[#This Row],[SNO]]=0,0,IF(IL$10, IF(IP172&gt;=IM$8, 0, STGY10[[#This Row],[INS]]+IH172), STGY10[[#This Row],[INS]]+IH172))</f>
        <v>100</v>
      </c>
      <c r="II173" s="18">
        <f>IF(STGY10[[#This Row],[SNO]]=0,0,IF(IL$10, IF(IP172&gt;=IM$8, 0, II172+STGY10[[#This Row],[RTN]]), II172+STGY10[[#This Row],[RTN]]))</f>
        <v>0</v>
      </c>
      <c r="IJ173" s="18">
        <f>STGY10[[#This Row],[RTN-TL]]-STGY10[[#This Row],[INS-TL]]</f>
        <v>-100</v>
      </c>
      <c r="IK173" s="18">
        <f>IF(STGY10[[#This Row],[SNO]]=0,0,IF(IL$10, IF(STGY10[[#This Row],[INS]]=0, 0, IN172), IN172))</f>
        <v>0</v>
      </c>
      <c r="IL173" s="18">
        <f>STGY10[[#This Row],[INS]]</f>
        <v>0</v>
      </c>
      <c r="IM173" s="18">
        <f>IF(STGY10[[#This Row],[WrL]]="Loss", (STGY10[[#This Row],[INS]]*(1 + IP$8/100)), IF(STGY10[[#This Row],[WrL]]="Won", (0), 0))</f>
        <v>0</v>
      </c>
      <c r="IN173" s="18">
        <f>IF(STGY10[[#This Row],[WrL]]="Loss", (STGY10[[#This Row],[PAM]]+STGY10[[#This Row],[LOS-TEN]]), IF(STGY10[[#This Row],[WrL]]="Won", (STGY10[[#This Row],[INS]]), 0))</f>
        <v>0</v>
      </c>
      <c r="IO173" s="18">
        <f>STGY10[[#This Row],[PAPT]]/2</f>
        <v>0</v>
      </c>
      <c r="IP173" s="43">
        <f>IF(STGY10[[#This Row],[SNO]]=0,0,IF(IL$10, IF(STGY10[[#This Row],[INS-TL]]=0, 0, STGY10[[#This Row],[PFT]]/STGY10[[#This Row],[INS-TL]]%), STGY10[[#This Row],[PFT]]/STGY10[[#This Row],[INS-TL]]%))</f>
        <v>-100</v>
      </c>
      <c r="IS173" s="20"/>
      <c r="IT173" s="21"/>
      <c r="IZ173" s="22"/>
    </row>
    <row r="174" spans="2:260" ht="15.65" x14ac:dyDescent="0.3">
      <c r="B174" s="89">
        <f t="shared" si="31"/>
        <v>159</v>
      </c>
      <c r="C174" s="49"/>
      <c r="D174" s="18">
        <f>IF(MAIN_STGY[[#This Row],[SNO]]=0,0,IF(MAIN_STGY[[#This Row],[SNO]]=1,J$8,IF(L$10, IF(P173&gt;=M$8,0,IF(P173=0,J$8,O173)), O173)))</f>
        <v>0</v>
      </c>
      <c r="E174" s="12"/>
      <c r="F17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4" s="18">
        <f>IF(MAIN_STGY[[#This Row],[SNO]]=0,0,IF(L$10, IF(P173&gt;=M$8, 0, MAIN_STGY[[#This Row],[INS]]+H173), MAIN_STGY[[#This Row],[INS]]+H173))</f>
        <v>100</v>
      </c>
      <c r="I174" s="18">
        <f>IF(MAIN_STGY[[#This Row],[SNO]]=0,0,IF(L$10, IF(P173&gt;=M$8, 0, I173+MAIN_STGY[[#This Row],[RTN]]), I173+MAIN_STGY[[#This Row],[RTN]]))</f>
        <v>0</v>
      </c>
      <c r="J174" s="18">
        <f>MAIN_STGY[[#This Row],[RTN-TL]]-MAIN_STGY[[#This Row],[INS-TL]]</f>
        <v>-100</v>
      </c>
      <c r="K174" s="18">
        <f>IF(MAIN_STGY[[#This Row],[SNO]]=0,0,IF(L$10, IF(MAIN_STGY[[#This Row],[INS]]=0, 0, N173), N173))</f>
        <v>0</v>
      </c>
      <c r="L174" s="18">
        <f>MAIN_STGY[[#This Row],[INS]]</f>
        <v>0</v>
      </c>
      <c r="M174" s="18">
        <f>IF(MAIN_STGY[[#This Row],[WrL]]="Loss", (MAIN_STGY[[#This Row],[INS]]*(1 + P$8/100)), IF(MAIN_STGY[[#This Row],[WrL]]="Won", (0), 0))</f>
        <v>0</v>
      </c>
      <c r="N174" s="18">
        <f>IF(MAIN_STGY[[#This Row],[WrL]]="Loss", (MAIN_STGY[[#This Row],[PAM]]+MAIN_STGY[[#This Row],[LOS-TEN]]), IF(MAIN_STGY[[#This Row],[WrL]]="Won", (MAIN_STGY[[#This Row],[INS]]), 0))</f>
        <v>0</v>
      </c>
      <c r="O174" s="18">
        <f>MAIN_STGY[[#This Row],[PAPT]]/2</f>
        <v>0</v>
      </c>
      <c r="P17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4" s="97" t="str" cm="1">
        <f t="array" ref="R174">IF(CG$4,STGTL4[Strategy Name],"")</f>
        <v>Strategy 04</v>
      </c>
      <c r="S174" s="98" cm="1">
        <f t="array" ref="S174">IF(CG$4,STGTL4[Last Running Bet-on],"")</f>
        <v>0</v>
      </c>
      <c r="T174" s="99" cm="1">
        <f t="array" ref="T174">IF(CG$4,STGTL4[Last Running Value],"")</f>
        <v>100</v>
      </c>
      <c r="U174" s="85"/>
      <c r="V174" s="44"/>
      <c r="W174" s="55"/>
      <c r="X174" s="55"/>
      <c r="Z174" s="22"/>
      <c r="AB174" s="42">
        <f t="shared" si="22"/>
        <v>159</v>
      </c>
      <c r="AC174" s="49"/>
      <c r="AD174" s="18">
        <f>IF(STGY2[[#This Row],[SNO]]=0,0,IF(STGY2[[#This Row],[SNO]]=1,AJ$8,IF(AL$10, IF(AP173&gt;=AM$8,0,IF(AP173=0,AJ$8,AO173)), AO173)))</f>
        <v>0</v>
      </c>
      <c r="AE174" s="18" t="str">
        <f>IF(MAIN_STGY[[#This Row],[RSLT]]="","", MAIN_STGY[[#This Row],[RSLT]])</f>
        <v/>
      </c>
      <c r="AF17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4" s="18">
        <f>IF(STGY2[[#This Row],[SNO]]=0,0,IF(AL$10, IF(AP173&gt;=AM$8, 0, STGY2[[#This Row],[INS]]+AH173), STGY2[[#This Row],[INS]]+AH173))</f>
        <v>100</v>
      </c>
      <c r="AI174" s="18">
        <f>IF(STGY2[[#This Row],[SNO]]=0,0,IF(AL$10, IF(AP173&gt;=AM$8, 0, AI173+STGY2[[#This Row],[RTN]]), AI173+STGY2[[#This Row],[RTN]]))</f>
        <v>0</v>
      </c>
      <c r="AJ174" s="18">
        <f>STGY2[[#This Row],[RTN-TL]]-STGY2[[#This Row],[INS-TL]]</f>
        <v>-100</v>
      </c>
      <c r="AK174" s="18">
        <f>IF(STGY2[[#This Row],[SNO]]=0,0,IF(AL$10, IF(STGY2[[#This Row],[INS]]=0, 0, AN173), AN173))</f>
        <v>0</v>
      </c>
      <c r="AL174" s="18">
        <f>STGY2[[#This Row],[INS]]</f>
        <v>0</v>
      </c>
      <c r="AM174" s="18">
        <f>IF(STGY2[[#This Row],[WrL]]="Loss", (STGY2[[#This Row],[INS]]*(1 + AP$8/100)), IF(STGY2[[#This Row],[WrL]]="Won", (0), 0))</f>
        <v>0</v>
      </c>
      <c r="AN174" s="18">
        <f>IF(STGY2[[#This Row],[WrL]]="Loss", (STGY2[[#This Row],[PAM]]+STGY2[[#This Row],[LOS-TEN]]), IF(STGY2[[#This Row],[WrL]]="Won", (STGY2[[#This Row],[INS]]), 0))</f>
        <v>0</v>
      </c>
      <c r="AO174" s="18">
        <f>STGY2[[#This Row],[PAPT]]/2</f>
        <v>0</v>
      </c>
      <c r="AP174" s="43">
        <f>IF(STGY2[[#This Row],[SNO]]=0,0,IF(AL$10, IF(STGY2[[#This Row],[INS-TL]]=0, 0, STGY2[[#This Row],[PFT]]/STGY2[[#This Row],[INS-TL]]%), STGY2[[#This Row],[PFT]]/STGY2[[#This Row],[INS-TL]]%))</f>
        <v>-100</v>
      </c>
      <c r="AS174" s="20"/>
      <c r="AT174" s="21"/>
      <c r="AZ174" s="22"/>
      <c r="BB174" s="42">
        <f t="shared" si="23"/>
        <v>159</v>
      </c>
      <c r="BC174" s="49"/>
      <c r="BD174" s="18">
        <f>IF(STGY3[[#This Row],[SNO]]=0,0,IF(STGY3[[#This Row],[SNO]]=1,BJ$8,IF(BL$10, IF(BP173&gt;=BM$8,0,IF(BP173=0,BJ$8,BO173)), BO173)))</f>
        <v>0</v>
      </c>
      <c r="BE174" s="18" t="str">
        <f>IF(MAIN_STGY[[#This Row],[RSLT]]="","", MAIN_STGY[[#This Row],[RSLT]])</f>
        <v/>
      </c>
      <c r="BF17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4" s="18">
        <f>IF(STGY3[[#This Row],[SNO]]=0,0,IF(BL$10, IF(BP173&gt;=BM$8, 0, STGY3[[#This Row],[INS]]+BH173), STGY3[[#This Row],[INS]]+BH173))</f>
        <v>100</v>
      </c>
      <c r="BI174" s="18">
        <f>IF(STGY3[[#This Row],[SNO]]=0,0,IF(BL$10, IF(BP173&gt;=BM$8, 0, BI173+STGY3[[#This Row],[RTN]]), BI173+STGY3[[#This Row],[RTN]]))</f>
        <v>0</v>
      </c>
      <c r="BJ174" s="18">
        <f>STGY3[[#This Row],[RTN-TL]]-STGY3[[#This Row],[INS-TL]]</f>
        <v>-100</v>
      </c>
      <c r="BK174" s="18">
        <f>IF(STGY3[[#This Row],[SNO]]=0,0,IF(BL$10, IF(STGY3[[#This Row],[INS]]=0, 0, BN173), BN173))</f>
        <v>0</v>
      </c>
      <c r="BL174" s="18">
        <f>STGY3[[#This Row],[INS]]</f>
        <v>0</v>
      </c>
      <c r="BM174" s="18">
        <f>IF(STGY3[[#This Row],[WrL]]="Loss", (STGY3[[#This Row],[INS]]*(1 + BP$8/100)), IF(STGY3[[#This Row],[WrL]]="Won", (0), 0))</f>
        <v>0</v>
      </c>
      <c r="BN174" s="18">
        <f>IF(STGY3[[#This Row],[WrL]]="Loss", (STGY3[[#This Row],[PAM]]+STGY3[[#This Row],[LOS-TEN]]), IF(STGY3[[#This Row],[WrL]]="Won", (STGY3[[#This Row],[INS]]), 0))</f>
        <v>0</v>
      </c>
      <c r="BO174" s="18">
        <f>STGY3[[#This Row],[PAPT]]/2</f>
        <v>0</v>
      </c>
      <c r="BP174" s="43">
        <f>IF(STGY3[[#This Row],[SNO]]=0,0,IF(BL$10, IF(STGY3[[#This Row],[INS-TL]]=0, 0, STGY3[[#This Row],[PFT]]/STGY3[[#This Row],[INS-TL]]%), STGY3[[#This Row],[PFT]]/STGY3[[#This Row],[INS-TL]]%))</f>
        <v>-100</v>
      </c>
      <c r="BS174" s="20"/>
      <c r="BT174" s="21"/>
      <c r="BZ174" s="22"/>
      <c r="CB174" s="42">
        <f t="shared" si="24"/>
        <v>159</v>
      </c>
      <c r="CC174" s="49"/>
      <c r="CD174" s="18">
        <f>IF(STGY4[[#This Row],[SNO]]=0,0,IF(STGY4[[#This Row],[SNO]]=1,CJ$8,IF(CL$10, IF(CP173&gt;=CM$8,0,IF(CP173=0,CJ$8,CO173)), CO173)))</f>
        <v>0</v>
      </c>
      <c r="CE174" s="18" t="str">
        <f>IF(MAIN_STGY[[#This Row],[RSLT]]="","", MAIN_STGY[[#This Row],[RSLT]])</f>
        <v/>
      </c>
      <c r="CF17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4" s="18">
        <f>IF(STGY4[[#This Row],[SNO]]=0,0,IF(CL$10, IF(CP173&gt;=CM$8, 0, STGY4[[#This Row],[INS]]+CH173), STGY4[[#This Row],[INS]]+CH173))</f>
        <v>100</v>
      </c>
      <c r="CI174" s="18">
        <f>IF(STGY4[[#This Row],[SNO]]=0,0,IF(CL$10, IF(CP173&gt;=CM$8, 0, CI173+STGY4[[#This Row],[RTN]]), CI173+STGY4[[#This Row],[RTN]]))</f>
        <v>0</v>
      </c>
      <c r="CJ174" s="18">
        <f>STGY4[[#This Row],[RTN-TL]]-STGY4[[#This Row],[INS-TL]]</f>
        <v>-100</v>
      </c>
      <c r="CK174" s="18">
        <f>IF(STGY4[[#This Row],[SNO]]=0,0,IF(CL$10, IF(STGY4[[#This Row],[INS]]=0, 0, CN173), CN173))</f>
        <v>0</v>
      </c>
      <c r="CL174" s="18">
        <f>STGY4[[#This Row],[INS]]</f>
        <v>0</v>
      </c>
      <c r="CM174" s="18">
        <f>IF(STGY4[[#This Row],[WrL]]="Loss", (STGY4[[#This Row],[INS]]*(1 + CP$8/100)), IF(STGY4[[#This Row],[WrL]]="Won", (0), 0))</f>
        <v>0</v>
      </c>
      <c r="CN174" s="18">
        <f>IF(STGY4[[#This Row],[WrL]]="Loss", (STGY4[[#This Row],[PAM]]+STGY4[[#This Row],[LOS-TEN]]), IF(STGY4[[#This Row],[WrL]]="Won", (STGY4[[#This Row],[INS]]), 0))</f>
        <v>0</v>
      </c>
      <c r="CO174" s="18">
        <f>STGY4[[#This Row],[PAPT]]/2</f>
        <v>0</v>
      </c>
      <c r="CP174" s="43">
        <f>IF(STGY4[[#This Row],[SNO]]=0,0,IF(CL$10, IF(STGY4[[#This Row],[INS-TL]]=0, 0, STGY4[[#This Row],[PFT]]/STGY4[[#This Row],[INS-TL]]%), STGY4[[#This Row],[PFT]]/STGY4[[#This Row],[INS-TL]]%))</f>
        <v>-100</v>
      </c>
      <c r="CS174" s="20"/>
      <c r="CT174" s="21"/>
      <c r="CZ174" s="22"/>
      <c r="DB174" s="42">
        <f t="shared" si="25"/>
        <v>159</v>
      </c>
      <c r="DC174" s="49"/>
      <c r="DD174" s="18">
        <f>IF(STGY5[[#This Row],[SNO]]=0,0,IF(STGY5[[#This Row],[SNO]]=1,DJ$8,IF(DL$10, IF(DP173&gt;=DM$8,0,IF(DP173=0,DJ$8,DO173)), DO173)))</f>
        <v>0</v>
      </c>
      <c r="DE174" s="18" t="str">
        <f>IF(MAIN_STGY[[#This Row],[RSLT]]="","", MAIN_STGY[[#This Row],[RSLT]])</f>
        <v/>
      </c>
      <c r="DF17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4" s="18">
        <f>IF(STGY5[[#This Row],[SNO]]=0,0,IF(DL$10, IF(DP173&gt;=DM$8, 0, STGY5[[#This Row],[INS]]+DH173), STGY5[[#This Row],[INS]]+DH173))</f>
        <v>100</v>
      </c>
      <c r="DI174" s="18">
        <f>IF(STGY5[[#This Row],[SNO]]=0,0,IF(DL$10, IF(DP173&gt;=DM$8, 0, DI173+STGY5[[#This Row],[RTN]]), DI173+STGY5[[#This Row],[RTN]]))</f>
        <v>0</v>
      </c>
      <c r="DJ174" s="18">
        <f>STGY5[[#This Row],[RTN-TL]]-STGY5[[#This Row],[INS-TL]]</f>
        <v>-100</v>
      </c>
      <c r="DK174" s="18">
        <f>IF(STGY5[[#This Row],[SNO]]=0,0,IF(DL$10, IF(STGY5[[#This Row],[INS]]=0, 0, DN173), DN173))</f>
        <v>0</v>
      </c>
      <c r="DL174" s="18">
        <f>STGY5[[#This Row],[INS]]</f>
        <v>0</v>
      </c>
      <c r="DM174" s="18">
        <f>IF(STGY5[[#This Row],[WrL]]="Loss", (STGY5[[#This Row],[INS]]*(1 + DP$8/100)), IF(STGY5[[#This Row],[WrL]]="Won", (0), 0))</f>
        <v>0</v>
      </c>
      <c r="DN174" s="18">
        <f>IF(STGY5[[#This Row],[WrL]]="Loss", (STGY5[[#This Row],[PAM]]+STGY5[[#This Row],[LOS-TEN]]), IF(STGY5[[#This Row],[WrL]]="Won", (STGY5[[#This Row],[INS]]), 0))</f>
        <v>0</v>
      </c>
      <c r="DO174" s="18">
        <f>STGY5[[#This Row],[PAPT]]/2</f>
        <v>0</v>
      </c>
      <c r="DP174" s="43">
        <f>IF(STGY5[[#This Row],[SNO]]=0,0,IF(DL$10, IF(STGY5[[#This Row],[INS-TL]]=0, 0, STGY5[[#This Row],[PFT]]/STGY5[[#This Row],[INS-TL]]%), STGY5[[#This Row],[PFT]]/STGY5[[#This Row],[INS-TL]]%))</f>
        <v>-100</v>
      </c>
      <c r="DS174" s="20"/>
      <c r="DT174" s="21"/>
      <c r="DZ174" s="22"/>
      <c r="EB174" s="42">
        <f t="shared" si="26"/>
        <v>159</v>
      </c>
      <c r="EC174" s="49"/>
      <c r="ED174" s="18">
        <f>IF(STGY6[[#This Row],[SNO]]=0,0,IF(STGY6[[#This Row],[SNO]]=1,EJ$8,IF(EL$10, IF(EP173&gt;=EM$8,0,IF(EP173=0,EJ$8,EO173)), EO173)))</f>
        <v>0</v>
      </c>
      <c r="EE174" s="18" t="str">
        <f>IF(MAIN_STGY[[#This Row],[RSLT]]="","", MAIN_STGY[[#This Row],[RSLT]])</f>
        <v/>
      </c>
      <c r="EF17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4" s="18">
        <f>IF(STGY6[[#This Row],[SNO]]=0,0,IF(EL$10, IF(EP173&gt;=EM$8, 0, STGY6[[#This Row],[INS]]+EH173), STGY6[[#This Row],[INS]]+EH173))</f>
        <v>100</v>
      </c>
      <c r="EI174" s="18">
        <f>IF(STGY6[[#This Row],[SNO]]=0,0,IF(EL$10, IF(EP173&gt;=EM$8, 0, EI173+STGY6[[#This Row],[RTN]]), EI173+STGY6[[#This Row],[RTN]]))</f>
        <v>0</v>
      </c>
      <c r="EJ174" s="18">
        <f>STGY6[[#This Row],[RTN-TL]]-STGY6[[#This Row],[INS-TL]]</f>
        <v>-100</v>
      </c>
      <c r="EK174" s="18">
        <f>IF(STGY6[[#This Row],[SNO]]=0,0,IF(EL$10, IF(STGY6[[#This Row],[INS]]=0, 0, EN173), EN173))</f>
        <v>0</v>
      </c>
      <c r="EL174" s="18">
        <f>STGY6[[#This Row],[INS]]</f>
        <v>0</v>
      </c>
      <c r="EM174" s="18">
        <f>IF(STGY6[[#This Row],[WrL]]="Loss", (STGY6[[#This Row],[INS]]*(1 + EP$8/100)), IF(STGY6[[#This Row],[WrL]]="Won", (0), 0))</f>
        <v>0</v>
      </c>
      <c r="EN174" s="18">
        <f>IF(STGY6[[#This Row],[WrL]]="Loss", (STGY6[[#This Row],[PAM]]+STGY6[[#This Row],[LOS-TEN]]), IF(STGY6[[#This Row],[WrL]]="Won", (STGY6[[#This Row],[INS]]), 0))</f>
        <v>0</v>
      </c>
      <c r="EO174" s="18">
        <f>STGY6[[#This Row],[PAPT]]/2</f>
        <v>0</v>
      </c>
      <c r="EP174" s="43">
        <f>IF(STGY6[[#This Row],[SNO]]=0,0,IF(EL$10, IF(STGY6[[#This Row],[INS-TL]]=0, 0, STGY6[[#This Row],[PFT]]/STGY6[[#This Row],[INS-TL]]%), STGY6[[#This Row],[PFT]]/STGY6[[#This Row],[INS-TL]]%))</f>
        <v>-100</v>
      </c>
      <c r="ES174" s="20"/>
      <c r="ET174" s="21"/>
      <c r="EZ174" s="22"/>
      <c r="FB174" s="42">
        <f t="shared" si="27"/>
        <v>159</v>
      </c>
      <c r="FC174" s="49"/>
      <c r="FD174" s="18">
        <f>IF(STGY7[[#This Row],[SNO]]=0,0,IF(STGY7[[#This Row],[SNO]]=1,FJ$8,IF(FL$10, IF(FP173&gt;=FM$8,0,IF(FP173=0,FJ$8,FO173)), FO173)))</f>
        <v>0</v>
      </c>
      <c r="FE174" s="18" t="str">
        <f>IF(MAIN_STGY[[#This Row],[RSLT]]="","", MAIN_STGY[[#This Row],[RSLT]])</f>
        <v/>
      </c>
      <c r="FF17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4" s="18">
        <f>IF(STGY7[[#This Row],[SNO]]=0,0,IF(FL$10, IF(FP173&gt;=FM$8, 0, STGY7[[#This Row],[INS]]+FH173), STGY7[[#This Row],[INS]]+FH173))</f>
        <v>100</v>
      </c>
      <c r="FI174" s="18">
        <f>IF(STGY7[[#This Row],[SNO]]=0,0,IF(FL$10, IF(FP173&gt;=FM$8, 0, FI173+STGY7[[#This Row],[RTN]]), FI173+STGY7[[#This Row],[RTN]]))</f>
        <v>0</v>
      </c>
      <c r="FJ174" s="18">
        <f>STGY7[[#This Row],[RTN-TL]]-STGY7[[#This Row],[INS-TL]]</f>
        <v>-100</v>
      </c>
      <c r="FK174" s="18">
        <f>IF(STGY7[[#This Row],[SNO]]=0,0,IF(FL$10, IF(STGY7[[#This Row],[INS]]=0, 0, FN173), FN173))</f>
        <v>0</v>
      </c>
      <c r="FL174" s="18">
        <f>STGY7[[#This Row],[INS]]</f>
        <v>0</v>
      </c>
      <c r="FM174" s="18">
        <f>IF(STGY7[[#This Row],[WrL]]="Loss", (STGY7[[#This Row],[INS]]*(1 + FP$8/100)), IF(STGY7[[#This Row],[WrL]]="Won", (0), 0))</f>
        <v>0</v>
      </c>
      <c r="FN174" s="18">
        <f>IF(STGY7[[#This Row],[WrL]]="Loss", (STGY7[[#This Row],[PAM]]+STGY7[[#This Row],[LOS-TEN]]), IF(STGY7[[#This Row],[WrL]]="Won", (STGY7[[#This Row],[INS]]), 0))</f>
        <v>0</v>
      </c>
      <c r="FO174" s="18">
        <f>STGY7[[#This Row],[PAPT]]/2</f>
        <v>0</v>
      </c>
      <c r="FP174" s="43">
        <f>IF(STGY7[[#This Row],[SNO]]=0,0,IF(FL$10, IF(STGY7[[#This Row],[INS-TL]]=0, 0, STGY7[[#This Row],[PFT]]/STGY7[[#This Row],[INS-TL]]%), STGY7[[#This Row],[PFT]]/STGY7[[#This Row],[INS-TL]]%))</f>
        <v>-100</v>
      </c>
      <c r="FS174" s="20"/>
      <c r="FT174" s="21"/>
      <c r="FZ174" s="22"/>
      <c r="GB174" s="42">
        <f t="shared" si="28"/>
        <v>159</v>
      </c>
      <c r="GC174" s="49"/>
      <c r="GD174" s="18">
        <f>IF(STGY8[[#This Row],[SNO]]=0,0,IF(STGY8[[#This Row],[SNO]]=1,GJ$8,IF(GL$10, IF(GP173&gt;=GM$8,0,IF(GP173=0,GJ$8,GO173)), GO173)))</f>
        <v>0</v>
      </c>
      <c r="GE174" s="18" t="str">
        <f>IF(MAIN_STGY[[#This Row],[RSLT]]="","", MAIN_STGY[[#This Row],[RSLT]])</f>
        <v/>
      </c>
      <c r="GF17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4" s="18">
        <f>IF(STGY8[[#This Row],[SNO]]=0,0,IF(GL$10, IF(GP173&gt;=GM$8, 0, STGY8[[#This Row],[INS]]+GH173), STGY8[[#This Row],[INS]]+GH173))</f>
        <v>100</v>
      </c>
      <c r="GI174" s="18">
        <f>IF(STGY8[[#This Row],[SNO]]=0,0,IF(GL$10, IF(GP173&gt;=GM$8, 0, GI173+STGY8[[#This Row],[RTN]]), GI173+STGY8[[#This Row],[RTN]]))</f>
        <v>0</v>
      </c>
      <c r="GJ174" s="18">
        <f>STGY8[[#This Row],[RTN-TL]]-STGY8[[#This Row],[INS-TL]]</f>
        <v>-100</v>
      </c>
      <c r="GK174" s="18">
        <f>IF(STGY8[[#This Row],[SNO]]=0,0,IF(GL$10, IF(STGY8[[#This Row],[INS]]=0, 0, GN173), GN173))</f>
        <v>0</v>
      </c>
      <c r="GL174" s="18">
        <f>STGY8[[#This Row],[INS]]</f>
        <v>0</v>
      </c>
      <c r="GM174" s="18">
        <f>IF(STGY8[[#This Row],[WrL]]="Loss", (STGY8[[#This Row],[INS]]*(1 + GP$8/100)), IF(STGY8[[#This Row],[WrL]]="Won", (0), 0))</f>
        <v>0</v>
      </c>
      <c r="GN174" s="18">
        <f>IF(STGY8[[#This Row],[WrL]]="Loss", (STGY8[[#This Row],[PAM]]+STGY8[[#This Row],[LOS-TEN]]), IF(STGY8[[#This Row],[WrL]]="Won", (STGY8[[#This Row],[INS]]), 0))</f>
        <v>0</v>
      </c>
      <c r="GO174" s="18">
        <f>STGY8[[#This Row],[PAPT]]/2</f>
        <v>0</v>
      </c>
      <c r="GP174" s="43">
        <f>IF(STGY8[[#This Row],[SNO]]=0,0,IF(GL$10, IF(STGY8[[#This Row],[INS-TL]]=0, 0, STGY8[[#This Row],[PFT]]/STGY8[[#This Row],[INS-TL]]%), STGY8[[#This Row],[PFT]]/STGY8[[#This Row],[INS-TL]]%))</f>
        <v>-100</v>
      </c>
      <c r="GS174" s="20"/>
      <c r="GT174" s="21"/>
      <c r="GZ174" s="22"/>
      <c r="HB174" s="42">
        <f t="shared" si="29"/>
        <v>159</v>
      </c>
      <c r="HC174" s="49"/>
      <c r="HD174" s="18">
        <f>IF(STGY9[[#This Row],[SNO]]=0,0,IF(STGY9[[#This Row],[SNO]]=1,HJ$8,IF(HL$10, IF(HP173&gt;=HM$8,0,IF(HP173=0,HJ$8,HO173)), HO173)))</f>
        <v>0</v>
      </c>
      <c r="HE174" s="18" t="str">
        <f>IF(MAIN_STGY[[#This Row],[RSLT]]="","", MAIN_STGY[[#This Row],[RSLT]])</f>
        <v/>
      </c>
      <c r="HF17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4" s="18">
        <f>IF(STGY9[[#This Row],[SNO]]=0,0,IF(HL$10, IF(HP173&gt;=HM$8, 0, STGY9[[#This Row],[INS]]+HH173), STGY9[[#This Row],[INS]]+HH173))</f>
        <v>100</v>
      </c>
      <c r="HI174" s="18">
        <f>IF(STGY9[[#This Row],[SNO]]=0,0,IF(HL$10, IF(HP173&gt;=HM$8, 0, HI173+STGY9[[#This Row],[RTN]]), HI173+STGY9[[#This Row],[RTN]]))</f>
        <v>0</v>
      </c>
      <c r="HJ174" s="18">
        <f>STGY9[[#This Row],[RTN-TL]]-STGY9[[#This Row],[INS-TL]]</f>
        <v>-100</v>
      </c>
      <c r="HK174" s="18">
        <f>IF(STGY9[[#This Row],[SNO]]=0,0,IF(HL$10, IF(STGY9[[#This Row],[INS]]=0, 0, HN173), HN173))</f>
        <v>0</v>
      </c>
      <c r="HL174" s="18">
        <f>STGY9[[#This Row],[INS]]</f>
        <v>0</v>
      </c>
      <c r="HM174" s="18">
        <f>IF(STGY9[[#This Row],[WrL]]="Loss", (STGY9[[#This Row],[INS]]*(1 + HP$8/100)), IF(STGY9[[#This Row],[WrL]]="Won", (0), 0))</f>
        <v>0</v>
      </c>
      <c r="HN174" s="18">
        <f>IF(STGY9[[#This Row],[WrL]]="Loss", (STGY9[[#This Row],[PAM]]+STGY9[[#This Row],[LOS-TEN]]), IF(STGY9[[#This Row],[WrL]]="Won", (STGY9[[#This Row],[INS]]), 0))</f>
        <v>0</v>
      </c>
      <c r="HO174" s="18">
        <f>STGY9[[#This Row],[PAPT]]/2</f>
        <v>0</v>
      </c>
      <c r="HP174" s="43">
        <f>IF(STGY9[[#This Row],[SNO]]=0,0,IF(HL$10, IF(STGY9[[#This Row],[INS-TL]]=0, 0, STGY9[[#This Row],[PFT]]/STGY9[[#This Row],[INS-TL]]%), STGY9[[#This Row],[PFT]]/STGY9[[#This Row],[INS-TL]]%))</f>
        <v>-100</v>
      </c>
      <c r="HS174" s="20"/>
      <c r="HT174" s="21"/>
      <c r="HZ174" s="22"/>
      <c r="IB174" s="42">
        <f t="shared" si="30"/>
        <v>159</v>
      </c>
      <c r="IC174" s="49"/>
      <c r="ID174" s="18">
        <f>IF(STGY10[[#This Row],[SNO]]=0,0,IF(STGY10[[#This Row],[SNO]]=1,IJ$8,IF(IL$10, IF(IP173&gt;=IM$8,0,IF(IP173=0,IJ$8,IO173)), IO173)))</f>
        <v>0</v>
      </c>
      <c r="IE174" s="18" t="str">
        <f>IF(MAIN_STGY[[#This Row],[RSLT]]="","", MAIN_STGY[[#This Row],[RSLT]])</f>
        <v/>
      </c>
      <c r="IF17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4" s="18">
        <f>IF(STGY10[[#This Row],[SNO]]=0,0,IF(IL$10, IF(IP173&gt;=IM$8, 0, STGY10[[#This Row],[INS]]+IH173), STGY10[[#This Row],[INS]]+IH173))</f>
        <v>100</v>
      </c>
      <c r="II174" s="18">
        <f>IF(STGY10[[#This Row],[SNO]]=0,0,IF(IL$10, IF(IP173&gt;=IM$8, 0, II173+STGY10[[#This Row],[RTN]]), II173+STGY10[[#This Row],[RTN]]))</f>
        <v>0</v>
      </c>
      <c r="IJ174" s="18">
        <f>STGY10[[#This Row],[RTN-TL]]-STGY10[[#This Row],[INS-TL]]</f>
        <v>-100</v>
      </c>
      <c r="IK174" s="18">
        <f>IF(STGY10[[#This Row],[SNO]]=0,0,IF(IL$10, IF(STGY10[[#This Row],[INS]]=0, 0, IN173), IN173))</f>
        <v>0</v>
      </c>
      <c r="IL174" s="18">
        <f>STGY10[[#This Row],[INS]]</f>
        <v>0</v>
      </c>
      <c r="IM174" s="18">
        <f>IF(STGY10[[#This Row],[WrL]]="Loss", (STGY10[[#This Row],[INS]]*(1 + IP$8/100)), IF(STGY10[[#This Row],[WrL]]="Won", (0), 0))</f>
        <v>0</v>
      </c>
      <c r="IN174" s="18">
        <f>IF(STGY10[[#This Row],[WrL]]="Loss", (STGY10[[#This Row],[PAM]]+STGY10[[#This Row],[LOS-TEN]]), IF(STGY10[[#This Row],[WrL]]="Won", (STGY10[[#This Row],[INS]]), 0))</f>
        <v>0</v>
      </c>
      <c r="IO174" s="18">
        <f>STGY10[[#This Row],[PAPT]]/2</f>
        <v>0</v>
      </c>
      <c r="IP174" s="43">
        <f>IF(STGY10[[#This Row],[SNO]]=0,0,IF(IL$10, IF(STGY10[[#This Row],[INS-TL]]=0, 0, STGY10[[#This Row],[PFT]]/STGY10[[#This Row],[INS-TL]]%), STGY10[[#This Row],[PFT]]/STGY10[[#This Row],[INS-TL]]%))</f>
        <v>-100</v>
      </c>
      <c r="IS174" s="20"/>
      <c r="IT174" s="21"/>
      <c r="IZ174" s="22"/>
    </row>
    <row r="175" spans="2:260" ht="15.65" x14ac:dyDescent="0.3">
      <c r="B175" s="89">
        <f t="shared" si="31"/>
        <v>160</v>
      </c>
      <c r="C175" s="49"/>
      <c r="D175" s="18">
        <f>IF(MAIN_STGY[[#This Row],[SNO]]=0,0,IF(MAIN_STGY[[#This Row],[SNO]]=1,J$8,IF(L$10, IF(P174&gt;=M$8,0,IF(P174=0,J$8,O174)), O174)))</f>
        <v>0</v>
      </c>
      <c r="E175" s="12"/>
      <c r="F17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5" s="18">
        <f>IF(MAIN_STGY[[#This Row],[SNO]]=0,0,IF(L$10, IF(P174&gt;=M$8, 0, MAIN_STGY[[#This Row],[INS]]+H174), MAIN_STGY[[#This Row],[INS]]+H174))</f>
        <v>100</v>
      </c>
      <c r="I175" s="18">
        <f>IF(MAIN_STGY[[#This Row],[SNO]]=0,0,IF(L$10, IF(P174&gt;=M$8, 0, I174+MAIN_STGY[[#This Row],[RTN]]), I174+MAIN_STGY[[#This Row],[RTN]]))</f>
        <v>0</v>
      </c>
      <c r="J175" s="18">
        <f>MAIN_STGY[[#This Row],[RTN-TL]]-MAIN_STGY[[#This Row],[INS-TL]]</f>
        <v>-100</v>
      </c>
      <c r="K175" s="18">
        <f>IF(MAIN_STGY[[#This Row],[SNO]]=0,0,IF(L$10, IF(MAIN_STGY[[#This Row],[INS]]=0, 0, N174), N174))</f>
        <v>0</v>
      </c>
      <c r="L175" s="18">
        <f>MAIN_STGY[[#This Row],[INS]]</f>
        <v>0</v>
      </c>
      <c r="M175" s="18">
        <f>IF(MAIN_STGY[[#This Row],[WrL]]="Loss", (MAIN_STGY[[#This Row],[INS]]*(1 + P$8/100)), IF(MAIN_STGY[[#This Row],[WrL]]="Won", (0), 0))</f>
        <v>0</v>
      </c>
      <c r="N175" s="18">
        <f>IF(MAIN_STGY[[#This Row],[WrL]]="Loss", (MAIN_STGY[[#This Row],[PAM]]+MAIN_STGY[[#This Row],[LOS-TEN]]), IF(MAIN_STGY[[#This Row],[WrL]]="Won", (MAIN_STGY[[#This Row],[INS]]), 0))</f>
        <v>0</v>
      </c>
      <c r="O175" s="18">
        <f>MAIN_STGY[[#This Row],[PAPT]]/2</f>
        <v>0</v>
      </c>
      <c r="P17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5" s="97" t="str" cm="1">
        <f t="array" ref="R175">IF(DG$4,STGTL5[Strategy Name],"")</f>
        <v>Strategy 05</v>
      </c>
      <c r="S175" s="98" cm="1">
        <f t="array" ref="S175">IF(DG$4,STGTL5[Last Running Bet-on],"")</f>
        <v>0</v>
      </c>
      <c r="T175" s="99" cm="1">
        <f t="array" ref="T175">IF(DG$4,STGTL5[Last Running Value],"")</f>
        <v>100</v>
      </c>
      <c r="U175" s="85"/>
      <c r="V175" s="44"/>
      <c r="W175" s="55"/>
      <c r="X175" s="55"/>
      <c r="Z175" s="22"/>
      <c r="AB175" s="42">
        <f t="shared" si="22"/>
        <v>160</v>
      </c>
      <c r="AC175" s="49"/>
      <c r="AD175" s="18">
        <f>IF(STGY2[[#This Row],[SNO]]=0,0,IF(STGY2[[#This Row],[SNO]]=1,AJ$8,IF(AL$10, IF(AP174&gt;=AM$8,0,IF(AP174=0,AJ$8,AO174)), AO174)))</f>
        <v>0</v>
      </c>
      <c r="AE175" s="18" t="str">
        <f>IF(MAIN_STGY[[#This Row],[RSLT]]="","", MAIN_STGY[[#This Row],[RSLT]])</f>
        <v/>
      </c>
      <c r="AF17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5" s="18">
        <f>IF(STGY2[[#This Row],[SNO]]=0,0,IF(AL$10, IF(AP174&gt;=AM$8, 0, STGY2[[#This Row],[INS]]+AH174), STGY2[[#This Row],[INS]]+AH174))</f>
        <v>100</v>
      </c>
      <c r="AI175" s="18">
        <f>IF(STGY2[[#This Row],[SNO]]=0,0,IF(AL$10, IF(AP174&gt;=AM$8, 0, AI174+STGY2[[#This Row],[RTN]]), AI174+STGY2[[#This Row],[RTN]]))</f>
        <v>0</v>
      </c>
      <c r="AJ175" s="18">
        <f>STGY2[[#This Row],[RTN-TL]]-STGY2[[#This Row],[INS-TL]]</f>
        <v>-100</v>
      </c>
      <c r="AK175" s="18">
        <f>IF(STGY2[[#This Row],[SNO]]=0,0,IF(AL$10, IF(STGY2[[#This Row],[INS]]=0, 0, AN174), AN174))</f>
        <v>0</v>
      </c>
      <c r="AL175" s="18">
        <f>STGY2[[#This Row],[INS]]</f>
        <v>0</v>
      </c>
      <c r="AM175" s="18">
        <f>IF(STGY2[[#This Row],[WrL]]="Loss", (STGY2[[#This Row],[INS]]*(1 + AP$8/100)), IF(STGY2[[#This Row],[WrL]]="Won", (0), 0))</f>
        <v>0</v>
      </c>
      <c r="AN175" s="18">
        <f>IF(STGY2[[#This Row],[WrL]]="Loss", (STGY2[[#This Row],[PAM]]+STGY2[[#This Row],[LOS-TEN]]), IF(STGY2[[#This Row],[WrL]]="Won", (STGY2[[#This Row],[INS]]), 0))</f>
        <v>0</v>
      </c>
      <c r="AO175" s="18">
        <f>STGY2[[#This Row],[PAPT]]/2</f>
        <v>0</v>
      </c>
      <c r="AP175" s="43">
        <f>IF(STGY2[[#This Row],[SNO]]=0,0,IF(AL$10, IF(STGY2[[#This Row],[INS-TL]]=0, 0, STGY2[[#This Row],[PFT]]/STGY2[[#This Row],[INS-TL]]%), STGY2[[#This Row],[PFT]]/STGY2[[#This Row],[INS-TL]]%))</f>
        <v>-100</v>
      </c>
      <c r="AS175" s="20"/>
      <c r="AT175" s="21"/>
      <c r="AZ175" s="22"/>
      <c r="BB175" s="42">
        <f t="shared" si="23"/>
        <v>160</v>
      </c>
      <c r="BC175" s="49"/>
      <c r="BD175" s="18">
        <f>IF(STGY3[[#This Row],[SNO]]=0,0,IF(STGY3[[#This Row],[SNO]]=1,BJ$8,IF(BL$10, IF(BP174&gt;=BM$8,0,IF(BP174=0,BJ$8,BO174)), BO174)))</f>
        <v>0</v>
      </c>
      <c r="BE175" s="18" t="str">
        <f>IF(MAIN_STGY[[#This Row],[RSLT]]="","", MAIN_STGY[[#This Row],[RSLT]])</f>
        <v/>
      </c>
      <c r="BF17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5" s="18">
        <f>IF(STGY3[[#This Row],[SNO]]=0,0,IF(BL$10, IF(BP174&gt;=BM$8, 0, STGY3[[#This Row],[INS]]+BH174), STGY3[[#This Row],[INS]]+BH174))</f>
        <v>100</v>
      </c>
      <c r="BI175" s="18">
        <f>IF(STGY3[[#This Row],[SNO]]=0,0,IF(BL$10, IF(BP174&gt;=BM$8, 0, BI174+STGY3[[#This Row],[RTN]]), BI174+STGY3[[#This Row],[RTN]]))</f>
        <v>0</v>
      </c>
      <c r="BJ175" s="18">
        <f>STGY3[[#This Row],[RTN-TL]]-STGY3[[#This Row],[INS-TL]]</f>
        <v>-100</v>
      </c>
      <c r="BK175" s="18">
        <f>IF(STGY3[[#This Row],[SNO]]=0,0,IF(BL$10, IF(STGY3[[#This Row],[INS]]=0, 0, BN174), BN174))</f>
        <v>0</v>
      </c>
      <c r="BL175" s="18">
        <f>STGY3[[#This Row],[INS]]</f>
        <v>0</v>
      </c>
      <c r="BM175" s="18">
        <f>IF(STGY3[[#This Row],[WrL]]="Loss", (STGY3[[#This Row],[INS]]*(1 + BP$8/100)), IF(STGY3[[#This Row],[WrL]]="Won", (0), 0))</f>
        <v>0</v>
      </c>
      <c r="BN175" s="18">
        <f>IF(STGY3[[#This Row],[WrL]]="Loss", (STGY3[[#This Row],[PAM]]+STGY3[[#This Row],[LOS-TEN]]), IF(STGY3[[#This Row],[WrL]]="Won", (STGY3[[#This Row],[INS]]), 0))</f>
        <v>0</v>
      </c>
      <c r="BO175" s="18">
        <f>STGY3[[#This Row],[PAPT]]/2</f>
        <v>0</v>
      </c>
      <c r="BP175" s="43">
        <f>IF(STGY3[[#This Row],[SNO]]=0,0,IF(BL$10, IF(STGY3[[#This Row],[INS-TL]]=0, 0, STGY3[[#This Row],[PFT]]/STGY3[[#This Row],[INS-TL]]%), STGY3[[#This Row],[PFT]]/STGY3[[#This Row],[INS-TL]]%))</f>
        <v>-100</v>
      </c>
      <c r="BS175" s="20"/>
      <c r="BT175" s="21"/>
      <c r="BZ175" s="22"/>
      <c r="CB175" s="42">
        <f t="shared" si="24"/>
        <v>160</v>
      </c>
      <c r="CC175" s="49"/>
      <c r="CD175" s="18">
        <f>IF(STGY4[[#This Row],[SNO]]=0,0,IF(STGY4[[#This Row],[SNO]]=1,CJ$8,IF(CL$10, IF(CP174&gt;=CM$8,0,IF(CP174=0,CJ$8,CO174)), CO174)))</f>
        <v>0</v>
      </c>
      <c r="CE175" s="18" t="str">
        <f>IF(MAIN_STGY[[#This Row],[RSLT]]="","", MAIN_STGY[[#This Row],[RSLT]])</f>
        <v/>
      </c>
      <c r="CF17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5" s="18">
        <f>IF(STGY4[[#This Row],[SNO]]=0,0,IF(CL$10, IF(CP174&gt;=CM$8, 0, STGY4[[#This Row],[INS]]+CH174), STGY4[[#This Row],[INS]]+CH174))</f>
        <v>100</v>
      </c>
      <c r="CI175" s="18">
        <f>IF(STGY4[[#This Row],[SNO]]=0,0,IF(CL$10, IF(CP174&gt;=CM$8, 0, CI174+STGY4[[#This Row],[RTN]]), CI174+STGY4[[#This Row],[RTN]]))</f>
        <v>0</v>
      </c>
      <c r="CJ175" s="18">
        <f>STGY4[[#This Row],[RTN-TL]]-STGY4[[#This Row],[INS-TL]]</f>
        <v>-100</v>
      </c>
      <c r="CK175" s="18">
        <f>IF(STGY4[[#This Row],[SNO]]=0,0,IF(CL$10, IF(STGY4[[#This Row],[INS]]=0, 0, CN174), CN174))</f>
        <v>0</v>
      </c>
      <c r="CL175" s="18">
        <f>STGY4[[#This Row],[INS]]</f>
        <v>0</v>
      </c>
      <c r="CM175" s="18">
        <f>IF(STGY4[[#This Row],[WrL]]="Loss", (STGY4[[#This Row],[INS]]*(1 + CP$8/100)), IF(STGY4[[#This Row],[WrL]]="Won", (0), 0))</f>
        <v>0</v>
      </c>
      <c r="CN175" s="18">
        <f>IF(STGY4[[#This Row],[WrL]]="Loss", (STGY4[[#This Row],[PAM]]+STGY4[[#This Row],[LOS-TEN]]), IF(STGY4[[#This Row],[WrL]]="Won", (STGY4[[#This Row],[INS]]), 0))</f>
        <v>0</v>
      </c>
      <c r="CO175" s="18">
        <f>STGY4[[#This Row],[PAPT]]/2</f>
        <v>0</v>
      </c>
      <c r="CP175" s="43">
        <f>IF(STGY4[[#This Row],[SNO]]=0,0,IF(CL$10, IF(STGY4[[#This Row],[INS-TL]]=0, 0, STGY4[[#This Row],[PFT]]/STGY4[[#This Row],[INS-TL]]%), STGY4[[#This Row],[PFT]]/STGY4[[#This Row],[INS-TL]]%))</f>
        <v>-100</v>
      </c>
      <c r="CS175" s="20"/>
      <c r="CT175" s="21"/>
      <c r="CZ175" s="22"/>
      <c r="DB175" s="42">
        <f t="shared" si="25"/>
        <v>160</v>
      </c>
      <c r="DC175" s="49"/>
      <c r="DD175" s="18">
        <f>IF(STGY5[[#This Row],[SNO]]=0,0,IF(STGY5[[#This Row],[SNO]]=1,DJ$8,IF(DL$10, IF(DP174&gt;=DM$8,0,IF(DP174=0,DJ$8,DO174)), DO174)))</f>
        <v>0</v>
      </c>
      <c r="DE175" s="18" t="str">
        <f>IF(MAIN_STGY[[#This Row],[RSLT]]="","", MAIN_STGY[[#This Row],[RSLT]])</f>
        <v/>
      </c>
      <c r="DF17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5" s="18">
        <f>IF(STGY5[[#This Row],[SNO]]=0,0,IF(DL$10, IF(DP174&gt;=DM$8, 0, STGY5[[#This Row],[INS]]+DH174), STGY5[[#This Row],[INS]]+DH174))</f>
        <v>100</v>
      </c>
      <c r="DI175" s="18">
        <f>IF(STGY5[[#This Row],[SNO]]=0,0,IF(DL$10, IF(DP174&gt;=DM$8, 0, DI174+STGY5[[#This Row],[RTN]]), DI174+STGY5[[#This Row],[RTN]]))</f>
        <v>0</v>
      </c>
      <c r="DJ175" s="18">
        <f>STGY5[[#This Row],[RTN-TL]]-STGY5[[#This Row],[INS-TL]]</f>
        <v>-100</v>
      </c>
      <c r="DK175" s="18">
        <f>IF(STGY5[[#This Row],[SNO]]=0,0,IF(DL$10, IF(STGY5[[#This Row],[INS]]=0, 0, DN174), DN174))</f>
        <v>0</v>
      </c>
      <c r="DL175" s="18">
        <f>STGY5[[#This Row],[INS]]</f>
        <v>0</v>
      </c>
      <c r="DM175" s="18">
        <f>IF(STGY5[[#This Row],[WrL]]="Loss", (STGY5[[#This Row],[INS]]*(1 + DP$8/100)), IF(STGY5[[#This Row],[WrL]]="Won", (0), 0))</f>
        <v>0</v>
      </c>
      <c r="DN175" s="18">
        <f>IF(STGY5[[#This Row],[WrL]]="Loss", (STGY5[[#This Row],[PAM]]+STGY5[[#This Row],[LOS-TEN]]), IF(STGY5[[#This Row],[WrL]]="Won", (STGY5[[#This Row],[INS]]), 0))</f>
        <v>0</v>
      </c>
      <c r="DO175" s="18">
        <f>STGY5[[#This Row],[PAPT]]/2</f>
        <v>0</v>
      </c>
      <c r="DP175" s="43">
        <f>IF(STGY5[[#This Row],[SNO]]=0,0,IF(DL$10, IF(STGY5[[#This Row],[INS-TL]]=0, 0, STGY5[[#This Row],[PFT]]/STGY5[[#This Row],[INS-TL]]%), STGY5[[#This Row],[PFT]]/STGY5[[#This Row],[INS-TL]]%))</f>
        <v>-100</v>
      </c>
      <c r="DS175" s="20"/>
      <c r="DT175" s="21"/>
      <c r="DZ175" s="22"/>
      <c r="EB175" s="42">
        <f t="shared" si="26"/>
        <v>160</v>
      </c>
      <c r="EC175" s="49"/>
      <c r="ED175" s="18">
        <f>IF(STGY6[[#This Row],[SNO]]=0,0,IF(STGY6[[#This Row],[SNO]]=1,EJ$8,IF(EL$10, IF(EP174&gt;=EM$8,0,IF(EP174=0,EJ$8,EO174)), EO174)))</f>
        <v>0</v>
      </c>
      <c r="EE175" s="18" t="str">
        <f>IF(MAIN_STGY[[#This Row],[RSLT]]="","", MAIN_STGY[[#This Row],[RSLT]])</f>
        <v/>
      </c>
      <c r="EF17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5" s="18">
        <f>IF(STGY6[[#This Row],[SNO]]=0,0,IF(EL$10, IF(EP174&gt;=EM$8, 0, STGY6[[#This Row],[INS]]+EH174), STGY6[[#This Row],[INS]]+EH174))</f>
        <v>100</v>
      </c>
      <c r="EI175" s="18">
        <f>IF(STGY6[[#This Row],[SNO]]=0,0,IF(EL$10, IF(EP174&gt;=EM$8, 0, EI174+STGY6[[#This Row],[RTN]]), EI174+STGY6[[#This Row],[RTN]]))</f>
        <v>0</v>
      </c>
      <c r="EJ175" s="18">
        <f>STGY6[[#This Row],[RTN-TL]]-STGY6[[#This Row],[INS-TL]]</f>
        <v>-100</v>
      </c>
      <c r="EK175" s="18">
        <f>IF(STGY6[[#This Row],[SNO]]=0,0,IF(EL$10, IF(STGY6[[#This Row],[INS]]=0, 0, EN174), EN174))</f>
        <v>0</v>
      </c>
      <c r="EL175" s="18">
        <f>STGY6[[#This Row],[INS]]</f>
        <v>0</v>
      </c>
      <c r="EM175" s="18">
        <f>IF(STGY6[[#This Row],[WrL]]="Loss", (STGY6[[#This Row],[INS]]*(1 + EP$8/100)), IF(STGY6[[#This Row],[WrL]]="Won", (0), 0))</f>
        <v>0</v>
      </c>
      <c r="EN175" s="18">
        <f>IF(STGY6[[#This Row],[WrL]]="Loss", (STGY6[[#This Row],[PAM]]+STGY6[[#This Row],[LOS-TEN]]), IF(STGY6[[#This Row],[WrL]]="Won", (STGY6[[#This Row],[INS]]), 0))</f>
        <v>0</v>
      </c>
      <c r="EO175" s="18">
        <f>STGY6[[#This Row],[PAPT]]/2</f>
        <v>0</v>
      </c>
      <c r="EP175" s="43">
        <f>IF(STGY6[[#This Row],[SNO]]=0,0,IF(EL$10, IF(STGY6[[#This Row],[INS-TL]]=0, 0, STGY6[[#This Row],[PFT]]/STGY6[[#This Row],[INS-TL]]%), STGY6[[#This Row],[PFT]]/STGY6[[#This Row],[INS-TL]]%))</f>
        <v>-100</v>
      </c>
      <c r="ES175" s="20"/>
      <c r="ET175" s="21"/>
      <c r="EZ175" s="22"/>
      <c r="FB175" s="42">
        <f t="shared" si="27"/>
        <v>160</v>
      </c>
      <c r="FC175" s="49"/>
      <c r="FD175" s="18">
        <f>IF(STGY7[[#This Row],[SNO]]=0,0,IF(STGY7[[#This Row],[SNO]]=1,FJ$8,IF(FL$10, IF(FP174&gt;=FM$8,0,IF(FP174=0,FJ$8,FO174)), FO174)))</f>
        <v>0</v>
      </c>
      <c r="FE175" s="18" t="str">
        <f>IF(MAIN_STGY[[#This Row],[RSLT]]="","", MAIN_STGY[[#This Row],[RSLT]])</f>
        <v/>
      </c>
      <c r="FF17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5" s="18">
        <f>IF(STGY7[[#This Row],[SNO]]=0,0,IF(FL$10, IF(FP174&gt;=FM$8, 0, STGY7[[#This Row],[INS]]+FH174), STGY7[[#This Row],[INS]]+FH174))</f>
        <v>100</v>
      </c>
      <c r="FI175" s="18">
        <f>IF(STGY7[[#This Row],[SNO]]=0,0,IF(FL$10, IF(FP174&gt;=FM$8, 0, FI174+STGY7[[#This Row],[RTN]]), FI174+STGY7[[#This Row],[RTN]]))</f>
        <v>0</v>
      </c>
      <c r="FJ175" s="18">
        <f>STGY7[[#This Row],[RTN-TL]]-STGY7[[#This Row],[INS-TL]]</f>
        <v>-100</v>
      </c>
      <c r="FK175" s="18">
        <f>IF(STGY7[[#This Row],[SNO]]=0,0,IF(FL$10, IF(STGY7[[#This Row],[INS]]=0, 0, FN174), FN174))</f>
        <v>0</v>
      </c>
      <c r="FL175" s="18">
        <f>STGY7[[#This Row],[INS]]</f>
        <v>0</v>
      </c>
      <c r="FM175" s="18">
        <f>IF(STGY7[[#This Row],[WrL]]="Loss", (STGY7[[#This Row],[INS]]*(1 + FP$8/100)), IF(STGY7[[#This Row],[WrL]]="Won", (0), 0))</f>
        <v>0</v>
      </c>
      <c r="FN175" s="18">
        <f>IF(STGY7[[#This Row],[WrL]]="Loss", (STGY7[[#This Row],[PAM]]+STGY7[[#This Row],[LOS-TEN]]), IF(STGY7[[#This Row],[WrL]]="Won", (STGY7[[#This Row],[INS]]), 0))</f>
        <v>0</v>
      </c>
      <c r="FO175" s="18">
        <f>STGY7[[#This Row],[PAPT]]/2</f>
        <v>0</v>
      </c>
      <c r="FP175" s="43">
        <f>IF(STGY7[[#This Row],[SNO]]=0,0,IF(FL$10, IF(STGY7[[#This Row],[INS-TL]]=0, 0, STGY7[[#This Row],[PFT]]/STGY7[[#This Row],[INS-TL]]%), STGY7[[#This Row],[PFT]]/STGY7[[#This Row],[INS-TL]]%))</f>
        <v>-100</v>
      </c>
      <c r="FS175" s="20"/>
      <c r="FT175" s="21"/>
      <c r="FZ175" s="22"/>
      <c r="GB175" s="42">
        <f t="shared" si="28"/>
        <v>160</v>
      </c>
      <c r="GC175" s="49"/>
      <c r="GD175" s="18">
        <f>IF(STGY8[[#This Row],[SNO]]=0,0,IF(STGY8[[#This Row],[SNO]]=1,GJ$8,IF(GL$10, IF(GP174&gt;=GM$8,0,IF(GP174=0,GJ$8,GO174)), GO174)))</f>
        <v>0</v>
      </c>
      <c r="GE175" s="18" t="str">
        <f>IF(MAIN_STGY[[#This Row],[RSLT]]="","", MAIN_STGY[[#This Row],[RSLT]])</f>
        <v/>
      </c>
      <c r="GF17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5" s="18">
        <f>IF(STGY8[[#This Row],[SNO]]=0,0,IF(GL$10, IF(GP174&gt;=GM$8, 0, STGY8[[#This Row],[INS]]+GH174), STGY8[[#This Row],[INS]]+GH174))</f>
        <v>100</v>
      </c>
      <c r="GI175" s="18">
        <f>IF(STGY8[[#This Row],[SNO]]=0,0,IF(GL$10, IF(GP174&gt;=GM$8, 0, GI174+STGY8[[#This Row],[RTN]]), GI174+STGY8[[#This Row],[RTN]]))</f>
        <v>0</v>
      </c>
      <c r="GJ175" s="18">
        <f>STGY8[[#This Row],[RTN-TL]]-STGY8[[#This Row],[INS-TL]]</f>
        <v>-100</v>
      </c>
      <c r="GK175" s="18">
        <f>IF(STGY8[[#This Row],[SNO]]=0,0,IF(GL$10, IF(STGY8[[#This Row],[INS]]=0, 0, GN174), GN174))</f>
        <v>0</v>
      </c>
      <c r="GL175" s="18">
        <f>STGY8[[#This Row],[INS]]</f>
        <v>0</v>
      </c>
      <c r="GM175" s="18">
        <f>IF(STGY8[[#This Row],[WrL]]="Loss", (STGY8[[#This Row],[INS]]*(1 + GP$8/100)), IF(STGY8[[#This Row],[WrL]]="Won", (0), 0))</f>
        <v>0</v>
      </c>
      <c r="GN175" s="18">
        <f>IF(STGY8[[#This Row],[WrL]]="Loss", (STGY8[[#This Row],[PAM]]+STGY8[[#This Row],[LOS-TEN]]), IF(STGY8[[#This Row],[WrL]]="Won", (STGY8[[#This Row],[INS]]), 0))</f>
        <v>0</v>
      </c>
      <c r="GO175" s="18">
        <f>STGY8[[#This Row],[PAPT]]/2</f>
        <v>0</v>
      </c>
      <c r="GP175" s="43">
        <f>IF(STGY8[[#This Row],[SNO]]=0,0,IF(GL$10, IF(STGY8[[#This Row],[INS-TL]]=0, 0, STGY8[[#This Row],[PFT]]/STGY8[[#This Row],[INS-TL]]%), STGY8[[#This Row],[PFT]]/STGY8[[#This Row],[INS-TL]]%))</f>
        <v>-100</v>
      </c>
      <c r="GS175" s="20"/>
      <c r="GT175" s="21"/>
      <c r="GZ175" s="22"/>
      <c r="HB175" s="42">
        <f t="shared" si="29"/>
        <v>160</v>
      </c>
      <c r="HC175" s="49"/>
      <c r="HD175" s="18">
        <f>IF(STGY9[[#This Row],[SNO]]=0,0,IF(STGY9[[#This Row],[SNO]]=1,HJ$8,IF(HL$10, IF(HP174&gt;=HM$8,0,IF(HP174=0,HJ$8,HO174)), HO174)))</f>
        <v>0</v>
      </c>
      <c r="HE175" s="18" t="str">
        <f>IF(MAIN_STGY[[#This Row],[RSLT]]="","", MAIN_STGY[[#This Row],[RSLT]])</f>
        <v/>
      </c>
      <c r="HF17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5" s="18">
        <f>IF(STGY9[[#This Row],[SNO]]=0,0,IF(HL$10, IF(HP174&gt;=HM$8, 0, STGY9[[#This Row],[INS]]+HH174), STGY9[[#This Row],[INS]]+HH174))</f>
        <v>100</v>
      </c>
      <c r="HI175" s="18">
        <f>IF(STGY9[[#This Row],[SNO]]=0,0,IF(HL$10, IF(HP174&gt;=HM$8, 0, HI174+STGY9[[#This Row],[RTN]]), HI174+STGY9[[#This Row],[RTN]]))</f>
        <v>0</v>
      </c>
      <c r="HJ175" s="18">
        <f>STGY9[[#This Row],[RTN-TL]]-STGY9[[#This Row],[INS-TL]]</f>
        <v>-100</v>
      </c>
      <c r="HK175" s="18">
        <f>IF(STGY9[[#This Row],[SNO]]=0,0,IF(HL$10, IF(STGY9[[#This Row],[INS]]=0, 0, HN174), HN174))</f>
        <v>0</v>
      </c>
      <c r="HL175" s="18">
        <f>STGY9[[#This Row],[INS]]</f>
        <v>0</v>
      </c>
      <c r="HM175" s="18">
        <f>IF(STGY9[[#This Row],[WrL]]="Loss", (STGY9[[#This Row],[INS]]*(1 + HP$8/100)), IF(STGY9[[#This Row],[WrL]]="Won", (0), 0))</f>
        <v>0</v>
      </c>
      <c r="HN175" s="18">
        <f>IF(STGY9[[#This Row],[WrL]]="Loss", (STGY9[[#This Row],[PAM]]+STGY9[[#This Row],[LOS-TEN]]), IF(STGY9[[#This Row],[WrL]]="Won", (STGY9[[#This Row],[INS]]), 0))</f>
        <v>0</v>
      </c>
      <c r="HO175" s="18">
        <f>STGY9[[#This Row],[PAPT]]/2</f>
        <v>0</v>
      </c>
      <c r="HP175" s="43">
        <f>IF(STGY9[[#This Row],[SNO]]=0,0,IF(HL$10, IF(STGY9[[#This Row],[INS-TL]]=0, 0, STGY9[[#This Row],[PFT]]/STGY9[[#This Row],[INS-TL]]%), STGY9[[#This Row],[PFT]]/STGY9[[#This Row],[INS-TL]]%))</f>
        <v>-100</v>
      </c>
      <c r="HS175" s="20"/>
      <c r="HT175" s="21"/>
      <c r="HZ175" s="22"/>
      <c r="IB175" s="42">
        <f t="shared" si="30"/>
        <v>160</v>
      </c>
      <c r="IC175" s="49"/>
      <c r="ID175" s="18">
        <f>IF(STGY10[[#This Row],[SNO]]=0,0,IF(STGY10[[#This Row],[SNO]]=1,IJ$8,IF(IL$10, IF(IP174&gt;=IM$8,0,IF(IP174=0,IJ$8,IO174)), IO174)))</f>
        <v>0</v>
      </c>
      <c r="IE175" s="18" t="str">
        <f>IF(MAIN_STGY[[#This Row],[RSLT]]="","", MAIN_STGY[[#This Row],[RSLT]])</f>
        <v/>
      </c>
      <c r="IF17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5" s="18">
        <f>IF(STGY10[[#This Row],[SNO]]=0,0,IF(IL$10, IF(IP174&gt;=IM$8, 0, STGY10[[#This Row],[INS]]+IH174), STGY10[[#This Row],[INS]]+IH174))</f>
        <v>100</v>
      </c>
      <c r="II175" s="18">
        <f>IF(STGY10[[#This Row],[SNO]]=0,0,IF(IL$10, IF(IP174&gt;=IM$8, 0, II174+STGY10[[#This Row],[RTN]]), II174+STGY10[[#This Row],[RTN]]))</f>
        <v>0</v>
      </c>
      <c r="IJ175" s="18">
        <f>STGY10[[#This Row],[RTN-TL]]-STGY10[[#This Row],[INS-TL]]</f>
        <v>-100</v>
      </c>
      <c r="IK175" s="18">
        <f>IF(STGY10[[#This Row],[SNO]]=0,0,IF(IL$10, IF(STGY10[[#This Row],[INS]]=0, 0, IN174), IN174))</f>
        <v>0</v>
      </c>
      <c r="IL175" s="18">
        <f>STGY10[[#This Row],[INS]]</f>
        <v>0</v>
      </c>
      <c r="IM175" s="18">
        <f>IF(STGY10[[#This Row],[WrL]]="Loss", (STGY10[[#This Row],[INS]]*(1 + IP$8/100)), IF(STGY10[[#This Row],[WrL]]="Won", (0), 0))</f>
        <v>0</v>
      </c>
      <c r="IN175" s="18">
        <f>IF(STGY10[[#This Row],[WrL]]="Loss", (STGY10[[#This Row],[PAM]]+STGY10[[#This Row],[LOS-TEN]]), IF(STGY10[[#This Row],[WrL]]="Won", (STGY10[[#This Row],[INS]]), 0))</f>
        <v>0</v>
      </c>
      <c r="IO175" s="18">
        <f>STGY10[[#This Row],[PAPT]]/2</f>
        <v>0</v>
      </c>
      <c r="IP175" s="43">
        <f>IF(STGY10[[#This Row],[SNO]]=0,0,IF(IL$10, IF(STGY10[[#This Row],[INS-TL]]=0, 0, STGY10[[#This Row],[PFT]]/STGY10[[#This Row],[INS-TL]]%), STGY10[[#This Row],[PFT]]/STGY10[[#This Row],[INS-TL]]%))</f>
        <v>-100</v>
      </c>
      <c r="IS175" s="20"/>
      <c r="IT175" s="21"/>
      <c r="IZ175" s="22"/>
    </row>
    <row r="176" spans="2:260" ht="15.65" x14ac:dyDescent="0.3">
      <c r="B176" s="89">
        <f t="shared" si="31"/>
        <v>161</v>
      </c>
      <c r="C176" s="49"/>
      <c r="D176" s="18">
        <f>IF(MAIN_STGY[[#This Row],[SNO]]=0,0,IF(MAIN_STGY[[#This Row],[SNO]]=1,J$8,IF(L$10, IF(P175&gt;=M$8,0,IF(P175=0,J$8,O175)), O175)))</f>
        <v>0</v>
      </c>
      <c r="E176" s="12"/>
      <c r="F17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6" s="18">
        <f>IF(MAIN_STGY[[#This Row],[SNO]]=0,0,IF(L$10, IF(P175&gt;=M$8, 0, MAIN_STGY[[#This Row],[INS]]+H175), MAIN_STGY[[#This Row],[INS]]+H175))</f>
        <v>100</v>
      </c>
      <c r="I176" s="18">
        <f>IF(MAIN_STGY[[#This Row],[SNO]]=0,0,IF(L$10, IF(P175&gt;=M$8, 0, I175+MAIN_STGY[[#This Row],[RTN]]), I175+MAIN_STGY[[#This Row],[RTN]]))</f>
        <v>0</v>
      </c>
      <c r="J176" s="18">
        <f>MAIN_STGY[[#This Row],[RTN-TL]]-MAIN_STGY[[#This Row],[INS-TL]]</f>
        <v>-100</v>
      </c>
      <c r="K176" s="18">
        <f>IF(MAIN_STGY[[#This Row],[SNO]]=0,0,IF(L$10, IF(MAIN_STGY[[#This Row],[INS]]=0, 0, N175), N175))</f>
        <v>0</v>
      </c>
      <c r="L176" s="18">
        <f>MAIN_STGY[[#This Row],[INS]]</f>
        <v>0</v>
      </c>
      <c r="M176" s="18">
        <f>IF(MAIN_STGY[[#This Row],[WrL]]="Loss", (MAIN_STGY[[#This Row],[INS]]*(1 + P$8/100)), IF(MAIN_STGY[[#This Row],[WrL]]="Won", (0), 0))</f>
        <v>0</v>
      </c>
      <c r="N176" s="18">
        <f>IF(MAIN_STGY[[#This Row],[WrL]]="Loss", (MAIN_STGY[[#This Row],[PAM]]+MAIN_STGY[[#This Row],[LOS-TEN]]), IF(MAIN_STGY[[#This Row],[WrL]]="Won", (MAIN_STGY[[#This Row],[INS]]), 0))</f>
        <v>0</v>
      </c>
      <c r="O176" s="18">
        <f>MAIN_STGY[[#This Row],[PAPT]]/2</f>
        <v>0</v>
      </c>
      <c r="P17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6" s="97" t="str" cm="1">
        <f t="array" ref="R176">IF(EG$4,STGTL6[Strategy Name],"")</f>
        <v>Strategy 06</v>
      </c>
      <c r="S176" s="98" cm="1">
        <f t="array" ref="S176">IF(EG$4,STGTL6[Last Running Bet-on],"")</f>
        <v>0</v>
      </c>
      <c r="T176" s="99" cm="1">
        <f t="array" ref="T176">IF(EG$4,STGTL6[Last Running Value],"")</f>
        <v>100</v>
      </c>
      <c r="U176" s="85"/>
      <c r="V176" s="44"/>
      <c r="W176" s="55"/>
      <c r="X176" s="55"/>
      <c r="Z176" s="22"/>
      <c r="AB176" s="42">
        <f t="shared" si="22"/>
        <v>161</v>
      </c>
      <c r="AC176" s="49"/>
      <c r="AD176" s="18">
        <f>IF(STGY2[[#This Row],[SNO]]=0,0,IF(STGY2[[#This Row],[SNO]]=1,AJ$8,IF(AL$10, IF(AP175&gt;=AM$8,0,IF(AP175=0,AJ$8,AO175)), AO175)))</f>
        <v>0</v>
      </c>
      <c r="AE176" s="18" t="str">
        <f>IF(MAIN_STGY[[#This Row],[RSLT]]="","", MAIN_STGY[[#This Row],[RSLT]])</f>
        <v/>
      </c>
      <c r="AF17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6" s="18">
        <f>IF(STGY2[[#This Row],[SNO]]=0,0,IF(AL$10, IF(AP175&gt;=AM$8, 0, STGY2[[#This Row],[INS]]+AH175), STGY2[[#This Row],[INS]]+AH175))</f>
        <v>100</v>
      </c>
      <c r="AI176" s="18">
        <f>IF(STGY2[[#This Row],[SNO]]=0,0,IF(AL$10, IF(AP175&gt;=AM$8, 0, AI175+STGY2[[#This Row],[RTN]]), AI175+STGY2[[#This Row],[RTN]]))</f>
        <v>0</v>
      </c>
      <c r="AJ176" s="18">
        <f>STGY2[[#This Row],[RTN-TL]]-STGY2[[#This Row],[INS-TL]]</f>
        <v>-100</v>
      </c>
      <c r="AK176" s="18">
        <f>IF(STGY2[[#This Row],[SNO]]=0,0,IF(AL$10, IF(STGY2[[#This Row],[INS]]=0, 0, AN175), AN175))</f>
        <v>0</v>
      </c>
      <c r="AL176" s="18">
        <f>STGY2[[#This Row],[INS]]</f>
        <v>0</v>
      </c>
      <c r="AM176" s="18">
        <f>IF(STGY2[[#This Row],[WrL]]="Loss", (STGY2[[#This Row],[INS]]*(1 + AP$8/100)), IF(STGY2[[#This Row],[WrL]]="Won", (0), 0))</f>
        <v>0</v>
      </c>
      <c r="AN176" s="18">
        <f>IF(STGY2[[#This Row],[WrL]]="Loss", (STGY2[[#This Row],[PAM]]+STGY2[[#This Row],[LOS-TEN]]), IF(STGY2[[#This Row],[WrL]]="Won", (STGY2[[#This Row],[INS]]), 0))</f>
        <v>0</v>
      </c>
      <c r="AO176" s="18">
        <f>STGY2[[#This Row],[PAPT]]/2</f>
        <v>0</v>
      </c>
      <c r="AP176" s="43">
        <f>IF(STGY2[[#This Row],[SNO]]=0,0,IF(AL$10, IF(STGY2[[#This Row],[INS-TL]]=0, 0, STGY2[[#This Row],[PFT]]/STGY2[[#This Row],[INS-TL]]%), STGY2[[#This Row],[PFT]]/STGY2[[#This Row],[INS-TL]]%))</f>
        <v>-100</v>
      </c>
      <c r="AS176" s="20"/>
      <c r="AT176" s="21"/>
      <c r="AZ176" s="22"/>
      <c r="BB176" s="42">
        <f t="shared" si="23"/>
        <v>161</v>
      </c>
      <c r="BC176" s="49"/>
      <c r="BD176" s="18">
        <f>IF(STGY3[[#This Row],[SNO]]=0,0,IF(STGY3[[#This Row],[SNO]]=1,BJ$8,IF(BL$10, IF(BP175&gt;=BM$8,0,IF(BP175=0,BJ$8,BO175)), BO175)))</f>
        <v>0</v>
      </c>
      <c r="BE176" s="18" t="str">
        <f>IF(MAIN_STGY[[#This Row],[RSLT]]="","", MAIN_STGY[[#This Row],[RSLT]])</f>
        <v/>
      </c>
      <c r="BF17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6" s="18">
        <f>IF(STGY3[[#This Row],[SNO]]=0,0,IF(BL$10, IF(BP175&gt;=BM$8, 0, STGY3[[#This Row],[INS]]+BH175), STGY3[[#This Row],[INS]]+BH175))</f>
        <v>100</v>
      </c>
      <c r="BI176" s="18">
        <f>IF(STGY3[[#This Row],[SNO]]=0,0,IF(BL$10, IF(BP175&gt;=BM$8, 0, BI175+STGY3[[#This Row],[RTN]]), BI175+STGY3[[#This Row],[RTN]]))</f>
        <v>0</v>
      </c>
      <c r="BJ176" s="18">
        <f>STGY3[[#This Row],[RTN-TL]]-STGY3[[#This Row],[INS-TL]]</f>
        <v>-100</v>
      </c>
      <c r="BK176" s="18">
        <f>IF(STGY3[[#This Row],[SNO]]=0,0,IF(BL$10, IF(STGY3[[#This Row],[INS]]=0, 0, BN175), BN175))</f>
        <v>0</v>
      </c>
      <c r="BL176" s="18">
        <f>STGY3[[#This Row],[INS]]</f>
        <v>0</v>
      </c>
      <c r="BM176" s="18">
        <f>IF(STGY3[[#This Row],[WrL]]="Loss", (STGY3[[#This Row],[INS]]*(1 + BP$8/100)), IF(STGY3[[#This Row],[WrL]]="Won", (0), 0))</f>
        <v>0</v>
      </c>
      <c r="BN176" s="18">
        <f>IF(STGY3[[#This Row],[WrL]]="Loss", (STGY3[[#This Row],[PAM]]+STGY3[[#This Row],[LOS-TEN]]), IF(STGY3[[#This Row],[WrL]]="Won", (STGY3[[#This Row],[INS]]), 0))</f>
        <v>0</v>
      </c>
      <c r="BO176" s="18">
        <f>STGY3[[#This Row],[PAPT]]/2</f>
        <v>0</v>
      </c>
      <c r="BP176" s="43">
        <f>IF(STGY3[[#This Row],[SNO]]=0,0,IF(BL$10, IF(STGY3[[#This Row],[INS-TL]]=0, 0, STGY3[[#This Row],[PFT]]/STGY3[[#This Row],[INS-TL]]%), STGY3[[#This Row],[PFT]]/STGY3[[#This Row],[INS-TL]]%))</f>
        <v>-100</v>
      </c>
      <c r="BS176" s="20"/>
      <c r="BT176" s="21"/>
      <c r="BZ176" s="22"/>
      <c r="CB176" s="42">
        <f t="shared" si="24"/>
        <v>161</v>
      </c>
      <c r="CC176" s="49"/>
      <c r="CD176" s="18">
        <f>IF(STGY4[[#This Row],[SNO]]=0,0,IF(STGY4[[#This Row],[SNO]]=1,CJ$8,IF(CL$10, IF(CP175&gt;=CM$8,0,IF(CP175=0,CJ$8,CO175)), CO175)))</f>
        <v>0</v>
      </c>
      <c r="CE176" s="18" t="str">
        <f>IF(MAIN_STGY[[#This Row],[RSLT]]="","", MAIN_STGY[[#This Row],[RSLT]])</f>
        <v/>
      </c>
      <c r="CF17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6" s="18">
        <f>IF(STGY4[[#This Row],[SNO]]=0,0,IF(CL$10, IF(CP175&gt;=CM$8, 0, STGY4[[#This Row],[INS]]+CH175), STGY4[[#This Row],[INS]]+CH175))</f>
        <v>100</v>
      </c>
      <c r="CI176" s="18">
        <f>IF(STGY4[[#This Row],[SNO]]=0,0,IF(CL$10, IF(CP175&gt;=CM$8, 0, CI175+STGY4[[#This Row],[RTN]]), CI175+STGY4[[#This Row],[RTN]]))</f>
        <v>0</v>
      </c>
      <c r="CJ176" s="18">
        <f>STGY4[[#This Row],[RTN-TL]]-STGY4[[#This Row],[INS-TL]]</f>
        <v>-100</v>
      </c>
      <c r="CK176" s="18">
        <f>IF(STGY4[[#This Row],[SNO]]=0,0,IF(CL$10, IF(STGY4[[#This Row],[INS]]=0, 0, CN175), CN175))</f>
        <v>0</v>
      </c>
      <c r="CL176" s="18">
        <f>STGY4[[#This Row],[INS]]</f>
        <v>0</v>
      </c>
      <c r="CM176" s="18">
        <f>IF(STGY4[[#This Row],[WrL]]="Loss", (STGY4[[#This Row],[INS]]*(1 + CP$8/100)), IF(STGY4[[#This Row],[WrL]]="Won", (0), 0))</f>
        <v>0</v>
      </c>
      <c r="CN176" s="18">
        <f>IF(STGY4[[#This Row],[WrL]]="Loss", (STGY4[[#This Row],[PAM]]+STGY4[[#This Row],[LOS-TEN]]), IF(STGY4[[#This Row],[WrL]]="Won", (STGY4[[#This Row],[INS]]), 0))</f>
        <v>0</v>
      </c>
      <c r="CO176" s="18">
        <f>STGY4[[#This Row],[PAPT]]/2</f>
        <v>0</v>
      </c>
      <c r="CP176" s="43">
        <f>IF(STGY4[[#This Row],[SNO]]=0,0,IF(CL$10, IF(STGY4[[#This Row],[INS-TL]]=0, 0, STGY4[[#This Row],[PFT]]/STGY4[[#This Row],[INS-TL]]%), STGY4[[#This Row],[PFT]]/STGY4[[#This Row],[INS-TL]]%))</f>
        <v>-100</v>
      </c>
      <c r="CS176" s="20"/>
      <c r="CT176" s="21"/>
      <c r="CZ176" s="22"/>
      <c r="DB176" s="42">
        <f t="shared" si="25"/>
        <v>161</v>
      </c>
      <c r="DC176" s="49"/>
      <c r="DD176" s="18">
        <f>IF(STGY5[[#This Row],[SNO]]=0,0,IF(STGY5[[#This Row],[SNO]]=1,DJ$8,IF(DL$10, IF(DP175&gt;=DM$8,0,IF(DP175=0,DJ$8,DO175)), DO175)))</f>
        <v>0</v>
      </c>
      <c r="DE176" s="18" t="str">
        <f>IF(MAIN_STGY[[#This Row],[RSLT]]="","", MAIN_STGY[[#This Row],[RSLT]])</f>
        <v/>
      </c>
      <c r="DF17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6" s="18">
        <f>IF(STGY5[[#This Row],[SNO]]=0,0,IF(DL$10, IF(DP175&gt;=DM$8, 0, STGY5[[#This Row],[INS]]+DH175), STGY5[[#This Row],[INS]]+DH175))</f>
        <v>100</v>
      </c>
      <c r="DI176" s="18">
        <f>IF(STGY5[[#This Row],[SNO]]=0,0,IF(DL$10, IF(DP175&gt;=DM$8, 0, DI175+STGY5[[#This Row],[RTN]]), DI175+STGY5[[#This Row],[RTN]]))</f>
        <v>0</v>
      </c>
      <c r="DJ176" s="18">
        <f>STGY5[[#This Row],[RTN-TL]]-STGY5[[#This Row],[INS-TL]]</f>
        <v>-100</v>
      </c>
      <c r="DK176" s="18">
        <f>IF(STGY5[[#This Row],[SNO]]=0,0,IF(DL$10, IF(STGY5[[#This Row],[INS]]=0, 0, DN175), DN175))</f>
        <v>0</v>
      </c>
      <c r="DL176" s="18">
        <f>STGY5[[#This Row],[INS]]</f>
        <v>0</v>
      </c>
      <c r="DM176" s="18">
        <f>IF(STGY5[[#This Row],[WrL]]="Loss", (STGY5[[#This Row],[INS]]*(1 + DP$8/100)), IF(STGY5[[#This Row],[WrL]]="Won", (0), 0))</f>
        <v>0</v>
      </c>
      <c r="DN176" s="18">
        <f>IF(STGY5[[#This Row],[WrL]]="Loss", (STGY5[[#This Row],[PAM]]+STGY5[[#This Row],[LOS-TEN]]), IF(STGY5[[#This Row],[WrL]]="Won", (STGY5[[#This Row],[INS]]), 0))</f>
        <v>0</v>
      </c>
      <c r="DO176" s="18">
        <f>STGY5[[#This Row],[PAPT]]/2</f>
        <v>0</v>
      </c>
      <c r="DP176" s="43">
        <f>IF(STGY5[[#This Row],[SNO]]=0,0,IF(DL$10, IF(STGY5[[#This Row],[INS-TL]]=0, 0, STGY5[[#This Row],[PFT]]/STGY5[[#This Row],[INS-TL]]%), STGY5[[#This Row],[PFT]]/STGY5[[#This Row],[INS-TL]]%))</f>
        <v>-100</v>
      </c>
      <c r="DS176" s="20"/>
      <c r="DT176" s="21"/>
      <c r="DZ176" s="22"/>
      <c r="EB176" s="42">
        <f t="shared" si="26"/>
        <v>161</v>
      </c>
      <c r="EC176" s="49"/>
      <c r="ED176" s="18">
        <f>IF(STGY6[[#This Row],[SNO]]=0,0,IF(STGY6[[#This Row],[SNO]]=1,EJ$8,IF(EL$10, IF(EP175&gt;=EM$8,0,IF(EP175=0,EJ$8,EO175)), EO175)))</f>
        <v>0</v>
      </c>
      <c r="EE176" s="18" t="str">
        <f>IF(MAIN_STGY[[#This Row],[RSLT]]="","", MAIN_STGY[[#This Row],[RSLT]])</f>
        <v/>
      </c>
      <c r="EF17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6" s="18">
        <f>IF(STGY6[[#This Row],[SNO]]=0,0,IF(EL$10, IF(EP175&gt;=EM$8, 0, STGY6[[#This Row],[INS]]+EH175), STGY6[[#This Row],[INS]]+EH175))</f>
        <v>100</v>
      </c>
      <c r="EI176" s="18">
        <f>IF(STGY6[[#This Row],[SNO]]=0,0,IF(EL$10, IF(EP175&gt;=EM$8, 0, EI175+STGY6[[#This Row],[RTN]]), EI175+STGY6[[#This Row],[RTN]]))</f>
        <v>0</v>
      </c>
      <c r="EJ176" s="18">
        <f>STGY6[[#This Row],[RTN-TL]]-STGY6[[#This Row],[INS-TL]]</f>
        <v>-100</v>
      </c>
      <c r="EK176" s="18">
        <f>IF(STGY6[[#This Row],[SNO]]=0,0,IF(EL$10, IF(STGY6[[#This Row],[INS]]=0, 0, EN175), EN175))</f>
        <v>0</v>
      </c>
      <c r="EL176" s="18">
        <f>STGY6[[#This Row],[INS]]</f>
        <v>0</v>
      </c>
      <c r="EM176" s="18">
        <f>IF(STGY6[[#This Row],[WrL]]="Loss", (STGY6[[#This Row],[INS]]*(1 + EP$8/100)), IF(STGY6[[#This Row],[WrL]]="Won", (0), 0))</f>
        <v>0</v>
      </c>
      <c r="EN176" s="18">
        <f>IF(STGY6[[#This Row],[WrL]]="Loss", (STGY6[[#This Row],[PAM]]+STGY6[[#This Row],[LOS-TEN]]), IF(STGY6[[#This Row],[WrL]]="Won", (STGY6[[#This Row],[INS]]), 0))</f>
        <v>0</v>
      </c>
      <c r="EO176" s="18">
        <f>STGY6[[#This Row],[PAPT]]/2</f>
        <v>0</v>
      </c>
      <c r="EP176" s="43">
        <f>IF(STGY6[[#This Row],[SNO]]=0,0,IF(EL$10, IF(STGY6[[#This Row],[INS-TL]]=0, 0, STGY6[[#This Row],[PFT]]/STGY6[[#This Row],[INS-TL]]%), STGY6[[#This Row],[PFT]]/STGY6[[#This Row],[INS-TL]]%))</f>
        <v>-100</v>
      </c>
      <c r="ES176" s="20"/>
      <c r="ET176" s="21"/>
      <c r="EZ176" s="22"/>
      <c r="FB176" s="42">
        <f t="shared" si="27"/>
        <v>161</v>
      </c>
      <c r="FC176" s="49"/>
      <c r="FD176" s="18">
        <f>IF(STGY7[[#This Row],[SNO]]=0,0,IF(STGY7[[#This Row],[SNO]]=1,FJ$8,IF(FL$10, IF(FP175&gt;=FM$8,0,IF(FP175=0,FJ$8,FO175)), FO175)))</f>
        <v>0</v>
      </c>
      <c r="FE176" s="18" t="str">
        <f>IF(MAIN_STGY[[#This Row],[RSLT]]="","", MAIN_STGY[[#This Row],[RSLT]])</f>
        <v/>
      </c>
      <c r="FF17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6" s="18">
        <f>IF(STGY7[[#This Row],[SNO]]=0,0,IF(FL$10, IF(FP175&gt;=FM$8, 0, STGY7[[#This Row],[INS]]+FH175), STGY7[[#This Row],[INS]]+FH175))</f>
        <v>100</v>
      </c>
      <c r="FI176" s="18">
        <f>IF(STGY7[[#This Row],[SNO]]=0,0,IF(FL$10, IF(FP175&gt;=FM$8, 0, FI175+STGY7[[#This Row],[RTN]]), FI175+STGY7[[#This Row],[RTN]]))</f>
        <v>0</v>
      </c>
      <c r="FJ176" s="18">
        <f>STGY7[[#This Row],[RTN-TL]]-STGY7[[#This Row],[INS-TL]]</f>
        <v>-100</v>
      </c>
      <c r="FK176" s="18">
        <f>IF(STGY7[[#This Row],[SNO]]=0,0,IF(FL$10, IF(STGY7[[#This Row],[INS]]=0, 0, FN175), FN175))</f>
        <v>0</v>
      </c>
      <c r="FL176" s="18">
        <f>STGY7[[#This Row],[INS]]</f>
        <v>0</v>
      </c>
      <c r="FM176" s="18">
        <f>IF(STGY7[[#This Row],[WrL]]="Loss", (STGY7[[#This Row],[INS]]*(1 + FP$8/100)), IF(STGY7[[#This Row],[WrL]]="Won", (0), 0))</f>
        <v>0</v>
      </c>
      <c r="FN176" s="18">
        <f>IF(STGY7[[#This Row],[WrL]]="Loss", (STGY7[[#This Row],[PAM]]+STGY7[[#This Row],[LOS-TEN]]), IF(STGY7[[#This Row],[WrL]]="Won", (STGY7[[#This Row],[INS]]), 0))</f>
        <v>0</v>
      </c>
      <c r="FO176" s="18">
        <f>STGY7[[#This Row],[PAPT]]/2</f>
        <v>0</v>
      </c>
      <c r="FP176" s="43">
        <f>IF(STGY7[[#This Row],[SNO]]=0,0,IF(FL$10, IF(STGY7[[#This Row],[INS-TL]]=0, 0, STGY7[[#This Row],[PFT]]/STGY7[[#This Row],[INS-TL]]%), STGY7[[#This Row],[PFT]]/STGY7[[#This Row],[INS-TL]]%))</f>
        <v>-100</v>
      </c>
      <c r="FS176" s="20"/>
      <c r="FT176" s="21"/>
      <c r="FZ176" s="22"/>
      <c r="GB176" s="42">
        <f t="shared" si="28"/>
        <v>161</v>
      </c>
      <c r="GC176" s="49"/>
      <c r="GD176" s="18">
        <f>IF(STGY8[[#This Row],[SNO]]=0,0,IF(STGY8[[#This Row],[SNO]]=1,GJ$8,IF(GL$10, IF(GP175&gt;=GM$8,0,IF(GP175=0,GJ$8,GO175)), GO175)))</f>
        <v>0</v>
      </c>
      <c r="GE176" s="18" t="str">
        <f>IF(MAIN_STGY[[#This Row],[RSLT]]="","", MAIN_STGY[[#This Row],[RSLT]])</f>
        <v/>
      </c>
      <c r="GF17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6" s="18">
        <f>IF(STGY8[[#This Row],[SNO]]=0,0,IF(GL$10, IF(GP175&gt;=GM$8, 0, STGY8[[#This Row],[INS]]+GH175), STGY8[[#This Row],[INS]]+GH175))</f>
        <v>100</v>
      </c>
      <c r="GI176" s="18">
        <f>IF(STGY8[[#This Row],[SNO]]=0,0,IF(GL$10, IF(GP175&gt;=GM$8, 0, GI175+STGY8[[#This Row],[RTN]]), GI175+STGY8[[#This Row],[RTN]]))</f>
        <v>0</v>
      </c>
      <c r="GJ176" s="18">
        <f>STGY8[[#This Row],[RTN-TL]]-STGY8[[#This Row],[INS-TL]]</f>
        <v>-100</v>
      </c>
      <c r="GK176" s="18">
        <f>IF(STGY8[[#This Row],[SNO]]=0,0,IF(GL$10, IF(STGY8[[#This Row],[INS]]=0, 0, GN175), GN175))</f>
        <v>0</v>
      </c>
      <c r="GL176" s="18">
        <f>STGY8[[#This Row],[INS]]</f>
        <v>0</v>
      </c>
      <c r="GM176" s="18">
        <f>IF(STGY8[[#This Row],[WrL]]="Loss", (STGY8[[#This Row],[INS]]*(1 + GP$8/100)), IF(STGY8[[#This Row],[WrL]]="Won", (0), 0))</f>
        <v>0</v>
      </c>
      <c r="GN176" s="18">
        <f>IF(STGY8[[#This Row],[WrL]]="Loss", (STGY8[[#This Row],[PAM]]+STGY8[[#This Row],[LOS-TEN]]), IF(STGY8[[#This Row],[WrL]]="Won", (STGY8[[#This Row],[INS]]), 0))</f>
        <v>0</v>
      </c>
      <c r="GO176" s="18">
        <f>STGY8[[#This Row],[PAPT]]/2</f>
        <v>0</v>
      </c>
      <c r="GP176" s="43">
        <f>IF(STGY8[[#This Row],[SNO]]=0,0,IF(GL$10, IF(STGY8[[#This Row],[INS-TL]]=0, 0, STGY8[[#This Row],[PFT]]/STGY8[[#This Row],[INS-TL]]%), STGY8[[#This Row],[PFT]]/STGY8[[#This Row],[INS-TL]]%))</f>
        <v>-100</v>
      </c>
      <c r="GS176" s="20"/>
      <c r="GT176" s="21"/>
      <c r="GZ176" s="22"/>
      <c r="HB176" s="42">
        <f t="shared" si="29"/>
        <v>161</v>
      </c>
      <c r="HC176" s="49"/>
      <c r="HD176" s="18">
        <f>IF(STGY9[[#This Row],[SNO]]=0,0,IF(STGY9[[#This Row],[SNO]]=1,HJ$8,IF(HL$10, IF(HP175&gt;=HM$8,0,IF(HP175=0,HJ$8,HO175)), HO175)))</f>
        <v>0</v>
      </c>
      <c r="HE176" s="18" t="str">
        <f>IF(MAIN_STGY[[#This Row],[RSLT]]="","", MAIN_STGY[[#This Row],[RSLT]])</f>
        <v/>
      </c>
      <c r="HF17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6" s="18">
        <f>IF(STGY9[[#This Row],[SNO]]=0,0,IF(HL$10, IF(HP175&gt;=HM$8, 0, STGY9[[#This Row],[INS]]+HH175), STGY9[[#This Row],[INS]]+HH175))</f>
        <v>100</v>
      </c>
      <c r="HI176" s="18">
        <f>IF(STGY9[[#This Row],[SNO]]=0,0,IF(HL$10, IF(HP175&gt;=HM$8, 0, HI175+STGY9[[#This Row],[RTN]]), HI175+STGY9[[#This Row],[RTN]]))</f>
        <v>0</v>
      </c>
      <c r="HJ176" s="18">
        <f>STGY9[[#This Row],[RTN-TL]]-STGY9[[#This Row],[INS-TL]]</f>
        <v>-100</v>
      </c>
      <c r="HK176" s="18">
        <f>IF(STGY9[[#This Row],[SNO]]=0,0,IF(HL$10, IF(STGY9[[#This Row],[INS]]=0, 0, HN175), HN175))</f>
        <v>0</v>
      </c>
      <c r="HL176" s="18">
        <f>STGY9[[#This Row],[INS]]</f>
        <v>0</v>
      </c>
      <c r="HM176" s="18">
        <f>IF(STGY9[[#This Row],[WrL]]="Loss", (STGY9[[#This Row],[INS]]*(1 + HP$8/100)), IF(STGY9[[#This Row],[WrL]]="Won", (0), 0))</f>
        <v>0</v>
      </c>
      <c r="HN176" s="18">
        <f>IF(STGY9[[#This Row],[WrL]]="Loss", (STGY9[[#This Row],[PAM]]+STGY9[[#This Row],[LOS-TEN]]), IF(STGY9[[#This Row],[WrL]]="Won", (STGY9[[#This Row],[INS]]), 0))</f>
        <v>0</v>
      </c>
      <c r="HO176" s="18">
        <f>STGY9[[#This Row],[PAPT]]/2</f>
        <v>0</v>
      </c>
      <c r="HP176" s="43">
        <f>IF(STGY9[[#This Row],[SNO]]=0,0,IF(HL$10, IF(STGY9[[#This Row],[INS-TL]]=0, 0, STGY9[[#This Row],[PFT]]/STGY9[[#This Row],[INS-TL]]%), STGY9[[#This Row],[PFT]]/STGY9[[#This Row],[INS-TL]]%))</f>
        <v>-100</v>
      </c>
      <c r="HS176" s="20"/>
      <c r="HT176" s="21"/>
      <c r="HZ176" s="22"/>
      <c r="IB176" s="42">
        <f t="shared" si="30"/>
        <v>161</v>
      </c>
      <c r="IC176" s="49"/>
      <c r="ID176" s="18">
        <f>IF(STGY10[[#This Row],[SNO]]=0,0,IF(STGY10[[#This Row],[SNO]]=1,IJ$8,IF(IL$10, IF(IP175&gt;=IM$8,0,IF(IP175=0,IJ$8,IO175)), IO175)))</f>
        <v>0</v>
      </c>
      <c r="IE176" s="18" t="str">
        <f>IF(MAIN_STGY[[#This Row],[RSLT]]="","", MAIN_STGY[[#This Row],[RSLT]])</f>
        <v/>
      </c>
      <c r="IF17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6" s="18">
        <f>IF(STGY10[[#This Row],[SNO]]=0,0,IF(IL$10, IF(IP175&gt;=IM$8, 0, STGY10[[#This Row],[INS]]+IH175), STGY10[[#This Row],[INS]]+IH175))</f>
        <v>100</v>
      </c>
      <c r="II176" s="18">
        <f>IF(STGY10[[#This Row],[SNO]]=0,0,IF(IL$10, IF(IP175&gt;=IM$8, 0, II175+STGY10[[#This Row],[RTN]]), II175+STGY10[[#This Row],[RTN]]))</f>
        <v>0</v>
      </c>
      <c r="IJ176" s="18">
        <f>STGY10[[#This Row],[RTN-TL]]-STGY10[[#This Row],[INS-TL]]</f>
        <v>-100</v>
      </c>
      <c r="IK176" s="18">
        <f>IF(STGY10[[#This Row],[SNO]]=0,0,IF(IL$10, IF(STGY10[[#This Row],[INS]]=0, 0, IN175), IN175))</f>
        <v>0</v>
      </c>
      <c r="IL176" s="18">
        <f>STGY10[[#This Row],[INS]]</f>
        <v>0</v>
      </c>
      <c r="IM176" s="18">
        <f>IF(STGY10[[#This Row],[WrL]]="Loss", (STGY10[[#This Row],[INS]]*(1 + IP$8/100)), IF(STGY10[[#This Row],[WrL]]="Won", (0), 0))</f>
        <v>0</v>
      </c>
      <c r="IN176" s="18">
        <f>IF(STGY10[[#This Row],[WrL]]="Loss", (STGY10[[#This Row],[PAM]]+STGY10[[#This Row],[LOS-TEN]]), IF(STGY10[[#This Row],[WrL]]="Won", (STGY10[[#This Row],[INS]]), 0))</f>
        <v>0</v>
      </c>
      <c r="IO176" s="18">
        <f>STGY10[[#This Row],[PAPT]]/2</f>
        <v>0</v>
      </c>
      <c r="IP176" s="43">
        <f>IF(STGY10[[#This Row],[SNO]]=0,0,IF(IL$10, IF(STGY10[[#This Row],[INS-TL]]=0, 0, STGY10[[#This Row],[PFT]]/STGY10[[#This Row],[INS-TL]]%), STGY10[[#This Row],[PFT]]/STGY10[[#This Row],[INS-TL]]%))</f>
        <v>-100</v>
      </c>
      <c r="IS176" s="20"/>
      <c r="IT176" s="21"/>
      <c r="IZ176" s="22"/>
    </row>
    <row r="177" spans="2:260" ht="15.65" x14ac:dyDescent="0.3">
      <c r="B177" s="89">
        <f t="shared" si="31"/>
        <v>162</v>
      </c>
      <c r="C177" s="49"/>
      <c r="D177" s="18">
        <f>IF(MAIN_STGY[[#This Row],[SNO]]=0,0,IF(MAIN_STGY[[#This Row],[SNO]]=1,J$8,IF(L$10, IF(P176&gt;=M$8,0,IF(P176=0,J$8,O176)), O176)))</f>
        <v>0</v>
      </c>
      <c r="E177" s="12"/>
      <c r="F17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7" s="18">
        <f>IF(MAIN_STGY[[#This Row],[SNO]]=0,0,IF(L$10, IF(P176&gt;=M$8, 0, MAIN_STGY[[#This Row],[INS]]+H176), MAIN_STGY[[#This Row],[INS]]+H176))</f>
        <v>100</v>
      </c>
      <c r="I177" s="18">
        <f>IF(MAIN_STGY[[#This Row],[SNO]]=0,0,IF(L$10, IF(P176&gt;=M$8, 0, I176+MAIN_STGY[[#This Row],[RTN]]), I176+MAIN_STGY[[#This Row],[RTN]]))</f>
        <v>0</v>
      </c>
      <c r="J177" s="18">
        <f>MAIN_STGY[[#This Row],[RTN-TL]]-MAIN_STGY[[#This Row],[INS-TL]]</f>
        <v>-100</v>
      </c>
      <c r="K177" s="18">
        <f>IF(MAIN_STGY[[#This Row],[SNO]]=0,0,IF(L$10, IF(MAIN_STGY[[#This Row],[INS]]=0, 0, N176), N176))</f>
        <v>0</v>
      </c>
      <c r="L177" s="18">
        <f>MAIN_STGY[[#This Row],[INS]]</f>
        <v>0</v>
      </c>
      <c r="M177" s="18">
        <f>IF(MAIN_STGY[[#This Row],[WrL]]="Loss", (MAIN_STGY[[#This Row],[INS]]*(1 + P$8/100)), IF(MAIN_STGY[[#This Row],[WrL]]="Won", (0), 0))</f>
        <v>0</v>
      </c>
      <c r="N177" s="18">
        <f>IF(MAIN_STGY[[#This Row],[WrL]]="Loss", (MAIN_STGY[[#This Row],[PAM]]+MAIN_STGY[[#This Row],[LOS-TEN]]), IF(MAIN_STGY[[#This Row],[WrL]]="Won", (MAIN_STGY[[#This Row],[INS]]), 0))</f>
        <v>0</v>
      </c>
      <c r="O177" s="18">
        <f>MAIN_STGY[[#This Row],[PAPT]]/2</f>
        <v>0</v>
      </c>
      <c r="P17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7" s="97" t="str" cm="1">
        <f t="array" ref="R177">IF(FG$4,STGTL7[Strategy Name],"")</f>
        <v>Strategy 07</v>
      </c>
      <c r="S177" s="98" cm="1">
        <f t="array" ref="S177">IF(FG$4,STGTL7[Last Running Bet-on],"")</f>
        <v>0</v>
      </c>
      <c r="T177" s="99" cm="1">
        <f t="array" ref="T177">IF(FG$4,STGTL7[Last Running Value],"")</f>
        <v>100</v>
      </c>
      <c r="U177" s="85"/>
      <c r="V177" s="44"/>
      <c r="W177" s="55"/>
      <c r="X177" s="55"/>
      <c r="Z177" s="22"/>
      <c r="AB177" s="42">
        <f t="shared" si="22"/>
        <v>162</v>
      </c>
      <c r="AC177" s="49"/>
      <c r="AD177" s="18">
        <f>IF(STGY2[[#This Row],[SNO]]=0,0,IF(STGY2[[#This Row],[SNO]]=1,AJ$8,IF(AL$10, IF(AP176&gt;=AM$8,0,IF(AP176=0,AJ$8,AO176)), AO176)))</f>
        <v>0</v>
      </c>
      <c r="AE177" s="18" t="str">
        <f>IF(MAIN_STGY[[#This Row],[RSLT]]="","", MAIN_STGY[[#This Row],[RSLT]])</f>
        <v/>
      </c>
      <c r="AF17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7" s="18">
        <f>IF(STGY2[[#This Row],[SNO]]=0,0,IF(AL$10, IF(AP176&gt;=AM$8, 0, STGY2[[#This Row],[INS]]+AH176), STGY2[[#This Row],[INS]]+AH176))</f>
        <v>100</v>
      </c>
      <c r="AI177" s="18">
        <f>IF(STGY2[[#This Row],[SNO]]=0,0,IF(AL$10, IF(AP176&gt;=AM$8, 0, AI176+STGY2[[#This Row],[RTN]]), AI176+STGY2[[#This Row],[RTN]]))</f>
        <v>0</v>
      </c>
      <c r="AJ177" s="18">
        <f>STGY2[[#This Row],[RTN-TL]]-STGY2[[#This Row],[INS-TL]]</f>
        <v>-100</v>
      </c>
      <c r="AK177" s="18">
        <f>IF(STGY2[[#This Row],[SNO]]=0,0,IF(AL$10, IF(STGY2[[#This Row],[INS]]=0, 0, AN176), AN176))</f>
        <v>0</v>
      </c>
      <c r="AL177" s="18">
        <f>STGY2[[#This Row],[INS]]</f>
        <v>0</v>
      </c>
      <c r="AM177" s="18">
        <f>IF(STGY2[[#This Row],[WrL]]="Loss", (STGY2[[#This Row],[INS]]*(1 + AP$8/100)), IF(STGY2[[#This Row],[WrL]]="Won", (0), 0))</f>
        <v>0</v>
      </c>
      <c r="AN177" s="18">
        <f>IF(STGY2[[#This Row],[WrL]]="Loss", (STGY2[[#This Row],[PAM]]+STGY2[[#This Row],[LOS-TEN]]), IF(STGY2[[#This Row],[WrL]]="Won", (STGY2[[#This Row],[INS]]), 0))</f>
        <v>0</v>
      </c>
      <c r="AO177" s="18">
        <f>STGY2[[#This Row],[PAPT]]/2</f>
        <v>0</v>
      </c>
      <c r="AP177" s="43">
        <f>IF(STGY2[[#This Row],[SNO]]=0,0,IF(AL$10, IF(STGY2[[#This Row],[INS-TL]]=0, 0, STGY2[[#This Row],[PFT]]/STGY2[[#This Row],[INS-TL]]%), STGY2[[#This Row],[PFT]]/STGY2[[#This Row],[INS-TL]]%))</f>
        <v>-100</v>
      </c>
      <c r="AS177" s="20"/>
      <c r="AT177" s="21"/>
      <c r="AZ177" s="22"/>
      <c r="BB177" s="42">
        <f t="shared" si="23"/>
        <v>162</v>
      </c>
      <c r="BC177" s="49"/>
      <c r="BD177" s="18">
        <f>IF(STGY3[[#This Row],[SNO]]=0,0,IF(STGY3[[#This Row],[SNO]]=1,BJ$8,IF(BL$10, IF(BP176&gt;=BM$8,0,IF(BP176=0,BJ$8,BO176)), BO176)))</f>
        <v>0</v>
      </c>
      <c r="BE177" s="18" t="str">
        <f>IF(MAIN_STGY[[#This Row],[RSLT]]="","", MAIN_STGY[[#This Row],[RSLT]])</f>
        <v/>
      </c>
      <c r="BF17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7" s="18">
        <f>IF(STGY3[[#This Row],[SNO]]=0,0,IF(BL$10, IF(BP176&gt;=BM$8, 0, STGY3[[#This Row],[INS]]+BH176), STGY3[[#This Row],[INS]]+BH176))</f>
        <v>100</v>
      </c>
      <c r="BI177" s="18">
        <f>IF(STGY3[[#This Row],[SNO]]=0,0,IF(BL$10, IF(BP176&gt;=BM$8, 0, BI176+STGY3[[#This Row],[RTN]]), BI176+STGY3[[#This Row],[RTN]]))</f>
        <v>0</v>
      </c>
      <c r="BJ177" s="18">
        <f>STGY3[[#This Row],[RTN-TL]]-STGY3[[#This Row],[INS-TL]]</f>
        <v>-100</v>
      </c>
      <c r="BK177" s="18">
        <f>IF(STGY3[[#This Row],[SNO]]=0,0,IF(BL$10, IF(STGY3[[#This Row],[INS]]=0, 0, BN176), BN176))</f>
        <v>0</v>
      </c>
      <c r="BL177" s="18">
        <f>STGY3[[#This Row],[INS]]</f>
        <v>0</v>
      </c>
      <c r="BM177" s="18">
        <f>IF(STGY3[[#This Row],[WrL]]="Loss", (STGY3[[#This Row],[INS]]*(1 + BP$8/100)), IF(STGY3[[#This Row],[WrL]]="Won", (0), 0))</f>
        <v>0</v>
      </c>
      <c r="BN177" s="18">
        <f>IF(STGY3[[#This Row],[WrL]]="Loss", (STGY3[[#This Row],[PAM]]+STGY3[[#This Row],[LOS-TEN]]), IF(STGY3[[#This Row],[WrL]]="Won", (STGY3[[#This Row],[INS]]), 0))</f>
        <v>0</v>
      </c>
      <c r="BO177" s="18">
        <f>STGY3[[#This Row],[PAPT]]/2</f>
        <v>0</v>
      </c>
      <c r="BP177" s="43">
        <f>IF(STGY3[[#This Row],[SNO]]=0,0,IF(BL$10, IF(STGY3[[#This Row],[INS-TL]]=0, 0, STGY3[[#This Row],[PFT]]/STGY3[[#This Row],[INS-TL]]%), STGY3[[#This Row],[PFT]]/STGY3[[#This Row],[INS-TL]]%))</f>
        <v>-100</v>
      </c>
      <c r="BS177" s="20"/>
      <c r="BT177" s="21"/>
      <c r="BZ177" s="22"/>
      <c r="CB177" s="42">
        <f t="shared" si="24"/>
        <v>162</v>
      </c>
      <c r="CC177" s="49"/>
      <c r="CD177" s="18">
        <f>IF(STGY4[[#This Row],[SNO]]=0,0,IF(STGY4[[#This Row],[SNO]]=1,CJ$8,IF(CL$10, IF(CP176&gt;=CM$8,0,IF(CP176=0,CJ$8,CO176)), CO176)))</f>
        <v>0</v>
      </c>
      <c r="CE177" s="18" t="str">
        <f>IF(MAIN_STGY[[#This Row],[RSLT]]="","", MAIN_STGY[[#This Row],[RSLT]])</f>
        <v/>
      </c>
      <c r="CF17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7" s="18">
        <f>IF(STGY4[[#This Row],[SNO]]=0,0,IF(CL$10, IF(CP176&gt;=CM$8, 0, STGY4[[#This Row],[INS]]+CH176), STGY4[[#This Row],[INS]]+CH176))</f>
        <v>100</v>
      </c>
      <c r="CI177" s="18">
        <f>IF(STGY4[[#This Row],[SNO]]=0,0,IF(CL$10, IF(CP176&gt;=CM$8, 0, CI176+STGY4[[#This Row],[RTN]]), CI176+STGY4[[#This Row],[RTN]]))</f>
        <v>0</v>
      </c>
      <c r="CJ177" s="18">
        <f>STGY4[[#This Row],[RTN-TL]]-STGY4[[#This Row],[INS-TL]]</f>
        <v>-100</v>
      </c>
      <c r="CK177" s="18">
        <f>IF(STGY4[[#This Row],[SNO]]=0,0,IF(CL$10, IF(STGY4[[#This Row],[INS]]=0, 0, CN176), CN176))</f>
        <v>0</v>
      </c>
      <c r="CL177" s="18">
        <f>STGY4[[#This Row],[INS]]</f>
        <v>0</v>
      </c>
      <c r="CM177" s="18">
        <f>IF(STGY4[[#This Row],[WrL]]="Loss", (STGY4[[#This Row],[INS]]*(1 + CP$8/100)), IF(STGY4[[#This Row],[WrL]]="Won", (0), 0))</f>
        <v>0</v>
      </c>
      <c r="CN177" s="18">
        <f>IF(STGY4[[#This Row],[WrL]]="Loss", (STGY4[[#This Row],[PAM]]+STGY4[[#This Row],[LOS-TEN]]), IF(STGY4[[#This Row],[WrL]]="Won", (STGY4[[#This Row],[INS]]), 0))</f>
        <v>0</v>
      </c>
      <c r="CO177" s="18">
        <f>STGY4[[#This Row],[PAPT]]/2</f>
        <v>0</v>
      </c>
      <c r="CP177" s="43">
        <f>IF(STGY4[[#This Row],[SNO]]=0,0,IF(CL$10, IF(STGY4[[#This Row],[INS-TL]]=0, 0, STGY4[[#This Row],[PFT]]/STGY4[[#This Row],[INS-TL]]%), STGY4[[#This Row],[PFT]]/STGY4[[#This Row],[INS-TL]]%))</f>
        <v>-100</v>
      </c>
      <c r="CS177" s="20"/>
      <c r="CT177" s="21"/>
      <c r="CZ177" s="22"/>
      <c r="DB177" s="42">
        <f t="shared" si="25"/>
        <v>162</v>
      </c>
      <c r="DC177" s="49"/>
      <c r="DD177" s="18">
        <f>IF(STGY5[[#This Row],[SNO]]=0,0,IF(STGY5[[#This Row],[SNO]]=1,DJ$8,IF(DL$10, IF(DP176&gt;=DM$8,0,IF(DP176=0,DJ$8,DO176)), DO176)))</f>
        <v>0</v>
      </c>
      <c r="DE177" s="18" t="str">
        <f>IF(MAIN_STGY[[#This Row],[RSLT]]="","", MAIN_STGY[[#This Row],[RSLT]])</f>
        <v/>
      </c>
      <c r="DF17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7" s="18">
        <f>IF(STGY5[[#This Row],[SNO]]=0,0,IF(DL$10, IF(DP176&gt;=DM$8, 0, STGY5[[#This Row],[INS]]+DH176), STGY5[[#This Row],[INS]]+DH176))</f>
        <v>100</v>
      </c>
      <c r="DI177" s="18">
        <f>IF(STGY5[[#This Row],[SNO]]=0,0,IF(DL$10, IF(DP176&gt;=DM$8, 0, DI176+STGY5[[#This Row],[RTN]]), DI176+STGY5[[#This Row],[RTN]]))</f>
        <v>0</v>
      </c>
      <c r="DJ177" s="18">
        <f>STGY5[[#This Row],[RTN-TL]]-STGY5[[#This Row],[INS-TL]]</f>
        <v>-100</v>
      </c>
      <c r="DK177" s="18">
        <f>IF(STGY5[[#This Row],[SNO]]=0,0,IF(DL$10, IF(STGY5[[#This Row],[INS]]=0, 0, DN176), DN176))</f>
        <v>0</v>
      </c>
      <c r="DL177" s="18">
        <f>STGY5[[#This Row],[INS]]</f>
        <v>0</v>
      </c>
      <c r="DM177" s="18">
        <f>IF(STGY5[[#This Row],[WrL]]="Loss", (STGY5[[#This Row],[INS]]*(1 + DP$8/100)), IF(STGY5[[#This Row],[WrL]]="Won", (0), 0))</f>
        <v>0</v>
      </c>
      <c r="DN177" s="18">
        <f>IF(STGY5[[#This Row],[WrL]]="Loss", (STGY5[[#This Row],[PAM]]+STGY5[[#This Row],[LOS-TEN]]), IF(STGY5[[#This Row],[WrL]]="Won", (STGY5[[#This Row],[INS]]), 0))</f>
        <v>0</v>
      </c>
      <c r="DO177" s="18">
        <f>STGY5[[#This Row],[PAPT]]/2</f>
        <v>0</v>
      </c>
      <c r="DP177" s="43">
        <f>IF(STGY5[[#This Row],[SNO]]=0,0,IF(DL$10, IF(STGY5[[#This Row],[INS-TL]]=0, 0, STGY5[[#This Row],[PFT]]/STGY5[[#This Row],[INS-TL]]%), STGY5[[#This Row],[PFT]]/STGY5[[#This Row],[INS-TL]]%))</f>
        <v>-100</v>
      </c>
      <c r="DS177" s="20"/>
      <c r="DT177" s="21"/>
      <c r="DZ177" s="22"/>
      <c r="EB177" s="42">
        <f t="shared" si="26"/>
        <v>162</v>
      </c>
      <c r="EC177" s="49"/>
      <c r="ED177" s="18">
        <f>IF(STGY6[[#This Row],[SNO]]=0,0,IF(STGY6[[#This Row],[SNO]]=1,EJ$8,IF(EL$10, IF(EP176&gt;=EM$8,0,IF(EP176=0,EJ$8,EO176)), EO176)))</f>
        <v>0</v>
      </c>
      <c r="EE177" s="18" t="str">
        <f>IF(MAIN_STGY[[#This Row],[RSLT]]="","", MAIN_STGY[[#This Row],[RSLT]])</f>
        <v/>
      </c>
      <c r="EF17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7" s="18">
        <f>IF(STGY6[[#This Row],[SNO]]=0,0,IF(EL$10, IF(EP176&gt;=EM$8, 0, STGY6[[#This Row],[INS]]+EH176), STGY6[[#This Row],[INS]]+EH176))</f>
        <v>100</v>
      </c>
      <c r="EI177" s="18">
        <f>IF(STGY6[[#This Row],[SNO]]=0,0,IF(EL$10, IF(EP176&gt;=EM$8, 0, EI176+STGY6[[#This Row],[RTN]]), EI176+STGY6[[#This Row],[RTN]]))</f>
        <v>0</v>
      </c>
      <c r="EJ177" s="18">
        <f>STGY6[[#This Row],[RTN-TL]]-STGY6[[#This Row],[INS-TL]]</f>
        <v>-100</v>
      </c>
      <c r="EK177" s="18">
        <f>IF(STGY6[[#This Row],[SNO]]=0,0,IF(EL$10, IF(STGY6[[#This Row],[INS]]=0, 0, EN176), EN176))</f>
        <v>0</v>
      </c>
      <c r="EL177" s="18">
        <f>STGY6[[#This Row],[INS]]</f>
        <v>0</v>
      </c>
      <c r="EM177" s="18">
        <f>IF(STGY6[[#This Row],[WrL]]="Loss", (STGY6[[#This Row],[INS]]*(1 + EP$8/100)), IF(STGY6[[#This Row],[WrL]]="Won", (0), 0))</f>
        <v>0</v>
      </c>
      <c r="EN177" s="18">
        <f>IF(STGY6[[#This Row],[WrL]]="Loss", (STGY6[[#This Row],[PAM]]+STGY6[[#This Row],[LOS-TEN]]), IF(STGY6[[#This Row],[WrL]]="Won", (STGY6[[#This Row],[INS]]), 0))</f>
        <v>0</v>
      </c>
      <c r="EO177" s="18">
        <f>STGY6[[#This Row],[PAPT]]/2</f>
        <v>0</v>
      </c>
      <c r="EP177" s="43">
        <f>IF(STGY6[[#This Row],[SNO]]=0,0,IF(EL$10, IF(STGY6[[#This Row],[INS-TL]]=0, 0, STGY6[[#This Row],[PFT]]/STGY6[[#This Row],[INS-TL]]%), STGY6[[#This Row],[PFT]]/STGY6[[#This Row],[INS-TL]]%))</f>
        <v>-100</v>
      </c>
      <c r="ES177" s="20"/>
      <c r="ET177" s="21"/>
      <c r="EZ177" s="22"/>
      <c r="FB177" s="42">
        <f t="shared" si="27"/>
        <v>162</v>
      </c>
      <c r="FC177" s="49"/>
      <c r="FD177" s="18">
        <f>IF(STGY7[[#This Row],[SNO]]=0,0,IF(STGY7[[#This Row],[SNO]]=1,FJ$8,IF(FL$10, IF(FP176&gt;=FM$8,0,IF(FP176=0,FJ$8,FO176)), FO176)))</f>
        <v>0</v>
      </c>
      <c r="FE177" s="18" t="str">
        <f>IF(MAIN_STGY[[#This Row],[RSLT]]="","", MAIN_STGY[[#This Row],[RSLT]])</f>
        <v/>
      </c>
      <c r="FF17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7" s="18">
        <f>IF(STGY7[[#This Row],[SNO]]=0,0,IF(FL$10, IF(FP176&gt;=FM$8, 0, STGY7[[#This Row],[INS]]+FH176), STGY7[[#This Row],[INS]]+FH176))</f>
        <v>100</v>
      </c>
      <c r="FI177" s="18">
        <f>IF(STGY7[[#This Row],[SNO]]=0,0,IF(FL$10, IF(FP176&gt;=FM$8, 0, FI176+STGY7[[#This Row],[RTN]]), FI176+STGY7[[#This Row],[RTN]]))</f>
        <v>0</v>
      </c>
      <c r="FJ177" s="18">
        <f>STGY7[[#This Row],[RTN-TL]]-STGY7[[#This Row],[INS-TL]]</f>
        <v>-100</v>
      </c>
      <c r="FK177" s="18">
        <f>IF(STGY7[[#This Row],[SNO]]=0,0,IF(FL$10, IF(STGY7[[#This Row],[INS]]=0, 0, FN176), FN176))</f>
        <v>0</v>
      </c>
      <c r="FL177" s="18">
        <f>STGY7[[#This Row],[INS]]</f>
        <v>0</v>
      </c>
      <c r="FM177" s="18">
        <f>IF(STGY7[[#This Row],[WrL]]="Loss", (STGY7[[#This Row],[INS]]*(1 + FP$8/100)), IF(STGY7[[#This Row],[WrL]]="Won", (0), 0))</f>
        <v>0</v>
      </c>
      <c r="FN177" s="18">
        <f>IF(STGY7[[#This Row],[WrL]]="Loss", (STGY7[[#This Row],[PAM]]+STGY7[[#This Row],[LOS-TEN]]), IF(STGY7[[#This Row],[WrL]]="Won", (STGY7[[#This Row],[INS]]), 0))</f>
        <v>0</v>
      </c>
      <c r="FO177" s="18">
        <f>STGY7[[#This Row],[PAPT]]/2</f>
        <v>0</v>
      </c>
      <c r="FP177" s="43">
        <f>IF(STGY7[[#This Row],[SNO]]=0,0,IF(FL$10, IF(STGY7[[#This Row],[INS-TL]]=0, 0, STGY7[[#This Row],[PFT]]/STGY7[[#This Row],[INS-TL]]%), STGY7[[#This Row],[PFT]]/STGY7[[#This Row],[INS-TL]]%))</f>
        <v>-100</v>
      </c>
      <c r="FS177" s="20"/>
      <c r="FT177" s="21"/>
      <c r="FZ177" s="22"/>
      <c r="GB177" s="42">
        <f t="shared" si="28"/>
        <v>162</v>
      </c>
      <c r="GC177" s="49"/>
      <c r="GD177" s="18">
        <f>IF(STGY8[[#This Row],[SNO]]=0,0,IF(STGY8[[#This Row],[SNO]]=1,GJ$8,IF(GL$10, IF(GP176&gt;=GM$8,0,IF(GP176=0,GJ$8,GO176)), GO176)))</f>
        <v>0</v>
      </c>
      <c r="GE177" s="18" t="str">
        <f>IF(MAIN_STGY[[#This Row],[RSLT]]="","", MAIN_STGY[[#This Row],[RSLT]])</f>
        <v/>
      </c>
      <c r="GF17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7" s="18">
        <f>IF(STGY8[[#This Row],[SNO]]=0,0,IF(GL$10, IF(GP176&gt;=GM$8, 0, STGY8[[#This Row],[INS]]+GH176), STGY8[[#This Row],[INS]]+GH176))</f>
        <v>100</v>
      </c>
      <c r="GI177" s="18">
        <f>IF(STGY8[[#This Row],[SNO]]=0,0,IF(GL$10, IF(GP176&gt;=GM$8, 0, GI176+STGY8[[#This Row],[RTN]]), GI176+STGY8[[#This Row],[RTN]]))</f>
        <v>0</v>
      </c>
      <c r="GJ177" s="18">
        <f>STGY8[[#This Row],[RTN-TL]]-STGY8[[#This Row],[INS-TL]]</f>
        <v>-100</v>
      </c>
      <c r="GK177" s="18">
        <f>IF(STGY8[[#This Row],[SNO]]=0,0,IF(GL$10, IF(STGY8[[#This Row],[INS]]=0, 0, GN176), GN176))</f>
        <v>0</v>
      </c>
      <c r="GL177" s="18">
        <f>STGY8[[#This Row],[INS]]</f>
        <v>0</v>
      </c>
      <c r="GM177" s="18">
        <f>IF(STGY8[[#This Row],[WrL]]="Loss", (STGY8[[#This Row],[INS]]*(1 + GP$8/100)), IF(STGY8[[#This Row],[WrL]]="Won", (0), 0))</f>
        <v>0</v>
      </c>
      <c r="GN177" s="18">
        <f>IF(STGY8[[#This Row],[WrL]]="Loss", (STGY8[[#This Row],[PAM]]+STGY8[[#This Row],[LOS-TEN]]), IF(STGY8[[#This Row],[WrL]]="Won", (STGY8[[#This Row],[INS]]), 0))</f>
        <v>0</v>
      </c>
      <c r="GO177" s="18">
        <f>STGY8[[#This Row],[PAPT]]/2</f>
        <v>0</v>
      </c>
      <c r="GP177" s="43">
        <f>IF(STGY8[[#This Row],[SNO]]=0,0,IF(GL$10, IF(STGY8[[#This Row],[INS-TL]]=0, 0, STGY8[[#This Row],[PFT]]/STGY8[[#This Row],[INS-TL]]%), STGY8[[#This Row],[PFT]]/STGY8[[#This Row],[INS-TL]]%))</f>
        <v>-100</v>
      </c>
      <c r="GS177" s="20"/>
      <c r="GT177" s="21"/>
      <c r="GZ177" s="22"/>
      <c r="HB177" s="42">
        <f t="shared" si="29"/>
        <v>162</v>
      </c>
      <c r="HC177" s="49"/>
      <c r="HD177" s="18">
        <f>IF(STGY9[[#This Row],[SNO]]=0,0,IF(STGY9[[#This Row],[SNO]]=1,HJ$8,IF(HL$10, IF(HP176&gt;=HM$8,0,IF(HP176=0,HJ$8,HO176)), HO176)))</f>
        <v>0</v>
      </c>
      <c r="HE177" s="18" t="str">
        <f>IF(MAIN_STGY[[#This Row],[RSLT]]="","", MAIN_STGY[[#This Row],[RSLT]])</f>
        <v/>
      </c>
      <c r="HF17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7" s="18">
        <f>IF(STGY9[[#This Row],[SNO]]=0,0,IF(HL$10, IF(HP176&gt;=HM$8, 0, STGY9[[#This Row],[INS]]+HH176), STGY9[[#This Row],[INS]]+HH176))</f>
        <v>100</v>
      </c>
      <c r="HI177" s="18">
        <f>IF(STGY9[[#This Row],[SNO]]=0,0,IF(HL$10, IF(HP176&gt;=HM$8, 0, HI176+STGY9[[#This Row],[RTN]]), HI176+STGY9[[#This Row],[RTN]]))</f>
        <v>0</v>
      </c>
      <c r="HJ177" s="18">
        <f>STGY9[[#This Row],[RTN-TL]]-STGY9[[#This Row],[INS-TL]]</f>
        <v>-100</v>
      </c>
      <c r="HK177" s="18">
        <f>IF(STGY9[[#This Row],[SNO]]=0,0,IF(HL$10, IF(STGY9[[#This Row],[INS]]=0, 0, HN176), HN176))</f>
        <v>0</v>
      </c>
      <c r="HL177" s="18">
        <f>STGY9[[#This Row],[INS]]</f>
        <v>0</v>
      </c>
      <c r="HM177" s="18">
        <f>IF(STGY9[[#This Row],[WrL]]="Loss", (STGY9[[#This Row],[INS]]*(1 + HP$8/100)), IF(STGY9[[#This Row],[WrL]]="Won", (0), 0))</f>
        <v>0</v>
      </c>
      <c r="HN177" s="18">
        <f>IF(STGY9[[#This Row],[WrL]]="Loss", (STGY9[[#This Row],[PAM]]+STGY9[[#This Row],[LOS-TEN]]), IF(STGY9[[#This Row],[WrL]]="Won", (STGY9[[#This Row],[INS]]), 0))</f>
        <v>0</v>
      </c>
      <c r="HO177" s="18">
        <f>STGY9[[#This Row],[PAPT]]/2</f>
        <v>0</v>
      </c>
      <c r="HP177" s="43">
        <f>IF(STGY9[[#This Row],[SNO]]=0,0,IF(HL$10, IF(STGY9[[#This Row],[INS-TL]]=0, 0, STGY9[[#This Row],[PFT]]/STGY9[[#This Row],[INS-TL]]%), STGY9[[#This Row],[PFT]]/STGY9[[#This Row],[INS-TL]]%))</f>
        <v>-100</v>
      </c>
      <c r="HS177" s="20"/>
      <c r="HT177" s="21"/>
      <c r="HZ177" s="22"/>
      <c r="IB177" s="42">
        <f t="shared" si="30"/>
        <v>162</v>
      </c>
      <c r="IC177" s="49"/>
      <c r="ID177" s="18">
        <f>IF(STGY10[[#This Row],[SNO]]=0,0,IF(STGY10[[#This Row],[SNO]]=1,IJ$8,IF(IL$10, IF(IP176&gt;=IM$8,0,IF(IP176=0,IJ$8,IO176)), IO176)))</f>
        <v>0</v>
      </c>
      <c r="IE177" s="18" t="str">
        <f>IF(MAIN_STGY[[#This Row],[RSLT]]="","", MAIN_STGY[[#This Row],[RSLT]])</f>
        <v/>
      </c>
      <c r="IF17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7" s="18">
        <f>IF(STGY10[[#This Row],[SNO]]=0,0,IF(IL$10, IF(IP176&gt;=IM$8, 0, STGY10[[#This Row],[INS]]+IH176), STGY10[[#This Row],[INS]]+IH176))</f>
        <v>100</v>
      </c>
      <c r="II177" s="18">
        <f>IF(STGY10[[#This Row],[SNO]]=0,0,IF(IL$10, IF(IP176&gt;=IM$8, 0, II176+STGY10[[#This Row],[RTN]]), II176+STGY10[[#This Row],[RTN]]))</f>
        <v>0</v>
      </c>
      <c r="IJ177" s="18">
        <f>STGY10[[#This Row],[RTN-TL]]-STGY10[[#This Row],[INS-TL]]</f>
        <v>-100</v>
      </c>
      <c r="IK177" s="18">
        <f>IF(STGY10[[#This Row],[SNO]]=0,0,IF(IL$10, IF(STGY10[[#This Row],[INS]]=0, 0, IN176), IN176))</f>
        <v>0</v>
      </c>
      <c r="IL177" s="18">
        <f>STGY10[[#This Row],[INS]]</f>
        <v>0</v>
      </c>
      <c r="IM177" s="18">
        <f>IF(STGY10[[#This Row],[WrL]]="Loss", (STGY10[[#This Row],[INS]]*(1 + IP$8/100)), IF(STGY10[[#This Row],[WrL]]="Won", (0), 0))</f>
        <v>0</v>
      </c>
      <c r="IN177" s="18">
        <f>IF(STGY10[[#This Row],[WrL]]="Loss", (STGY10[[#This Row],[PAM]]+STGY10[[#This Row],[LOS-TEN]]), IF(STGY10[[#This Row],[WrL]]="Won", (STGY10[[#This Row],[INS]]), 0))</f>
        <v>0</v>
      </c>
      <c r="IO177" s="18">
        <f>STGY10[[#This Row],[PAPT]]/2</f>
        <v>0</v>
      </c>
      <c r="IP177" s="43">
        <f>IF(STGY10[[#This Row],[SNO]]=0,0,IF(IL$10, IF(STGY10[[#This Row],[INS-TL]]=0, 0, STGY10[[#This Row],[PFT]]/STGY10[[#This Row],[INS-TL]]%), STGY10[[#This Row],[PFT]]/STGY10[[#This Row],[INS-TL]]%))</f>
        <v>-100</v>
      </c>
      <c r="IS177" s="20"/>
      <c r="IT177" s="21"/>
      <c r="IZ177" s="22"/>
    </row>
    <row r="178" spans="2:260" ht="15.65" x14ac:dyDescent="0.3">
      <c r="B178" s="89">
        <f t="shared" si="31"/>
        <v>163</v>
      </c>
      <c r="C178" s="49"/>
      <c r="D178" s="18">
        <f>IF(MAIN_STGY[[#This Row],[SNO]]=0,0,IF(MAIN_STGY[[#This Row],[SNO]]=1,J$8,IF(L$10, IF(P177&gt;=M$8,0,IF(P177=0,J$8,O177)), O177)))</f>
        <v>0</v>
      </c>
      <c r="E178" s="12"/>
      <c r="F17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8" s="18">
        <f>IF(MAIN_STGY[[#This Row],[SNO]]=0,0,IF(L$10, IF(P177&gt;=M$8, 0, MAIN_STGY[[#This Row],[INS]]+H177), MAIN_STGY[[#This Row],[INS]]+H177))</f>
        <v>100</v>
      </c>
      <c r="I178" s="18">
        <f>IF(MAIN_STGY[[#This Row],[SNO]]=0,0,IF(L$10, IF(P177&gt;=M$8, 0, I177+MAIN_STGY[[#This Row],[RTN]]), I177+MAIN_STGY[[#This Row],[RTN]]))</f>
        <v>0</v>
      </c>
      <c r="J178" s="18">
        <f>MAIN_STGY[[#This Row],[RTN-TL]]-MAIN_STGY[[#This Row],[INS-TL]]</f>
        <v>-100</v>
      </c>
      <c r="K178" s="18">
        <f>IF(MAIN_STGY[[#This Row],[SNO]]=0,0,IF(L$10, IF(MAIN_STGY[[#This Row],[INS]]=0, 0, N177), N177))</f>
        <v>0</v>
      </c>
      <c r="L178" s="18">
        <f>MAIN_STGY[[#This Row],[INS]]</f>
        <v>0</v>
      </c>
      <c r="M178" s="18">
        <f>IF(MAIN_STGY[[#This Row],[WrL]]="Loss", (MAIN_STGY[[#This Row],[INS]]*(1 + P$8/100)), IF(MAIN_STGY[[#This Row],[WrL]]="Won", (0), 0))</f>
        <v>0</v>
      </c>
      <c r="N178" s="18">
        <f>IF(MAIN_STGY[[#This Row],[WrL]]="Loss", (MAIN_STGY[[#This Row],[PAM]]+MAIN_STGY[[#This Row],[LOS-TEN]]), IF(MAIN_STGY[[#This Row],[WrL]]="Won", (MAIN_STGY[[#This Row],[INS]]), 0))</f>
        <v>0</v>
      </c>
      <c r="O178" s="18">
        <f>MAIN_STGY[[#This Row],[PAPT]]/2</f>
        <v>0</v>
      </c>
      <c r="P17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8" s="97" t="str" cm="1">
        <f t="array" ref="R178">IF(GG$4,STGTL8[Strategy Name],"")</f>
        <v>Strategy 08</v>
      </c>
      <c r="S178" s="98" cm="1">
        <f t="array" ref="S178">IF(GG$4,STGTL8[Last Running Bet-on],"")</f>
        <v>0</v>
      </c>
      <c r="T178" s="99" cm="1">
        <f t="array" ref="T178">IF(GG$4,STGTL8[Last Running Value],"")</f>
        <v>100</v>
      </c>
      <c r="U178" s="85"/>
      <c r="V178" s="55"/>
      <c r="W178" s="55"/>
      <c r="X178" s="55"/>
      <c r="Z178" s="22"/>
      <c r="AB178" s="42">
        <f t="shared" si="22"/>
        <v>163</v>
      </c>
      <c r="AC178" s="49"/>
      <c r="AD178" s="18">
        <f>IF(STGY2[[#This Row],[SNO]]=0,0,IF(STGY2[[#This Row],[SNO]]=1,AJ$8,IF(AL$10, IF(AP177&gt;=AM$8,0,IF(AP177=0,AJ$8,AO177)), AO177)))</f>
        <v>0</v>
      </c>
      <c r="AE178" s="18" t="str">
        <f>IF(MAIN_STGY[[#This Row],[RSLT]]="","", MAIN_STGY[[#This Row],[RSLT]])</f>
        <v/>
      </c>
      <c r="AF17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8" s="18">
        <f>IF(STGY2[[#This Row],[SNO]]=0,0,IF(AL$10, IF(AP177&gt;=AM$8, 0, STGY2[[#This Row],[INS]]+AH177), STGY2[[#This Row],[INS]]+AH177))</f>
        <v>100</v>
      </c>
      <c r="AI178" s="18">
        <f>IF(STGY2[[#This Row],[SNO]]=0,0,IF(AL$10, IF(AP177&gt;=AM$8, 0, AI177+STGY2[[#This Row],[RTN]]), AI177+STGY2[[#This Row],[RTN]]))</f>
        <v>0</v>
      </c>
      <c r="AJ178" s="18">
        <f>STGY2[[#This Row],[RTN-TL]]-STGY2[[#This Row],[INS-TL]]</f>
        <v>-100</v>
      </c>
      <c r="AK178" s="18">
        <f>IF(STGY2[[#This Row],[SNO]]=0,0,IF(AL$10, IF(STGY2[[#This Row],[INS]]=0, 0, AN177), AN177))</f>
        <v>0</v>
      </c>
      <c r="AL178" s="18">
        <f>STGY2[[#This Row],[INS]]</f>
        <v>0</v>
      </c>
      <c r="AM178" s="18">
        <f>IF(STGY2[[#This Row],[WrL]]="Loss", (STGY2[[#This Row],[INS]]*(1 + AP$8/100)), IF(STGY2[[#This Row],[WrL]]="Won", (0), 0))</f>
        <v>0</v>
      </c>
      <c r="AN178" s="18">
        <f>IF(STGY2[[#This Row],[WrL]]="Loss", (STGY2[[#This Row],[PAM]]+STGY2[[#This Row],[LOS-TEN]]), IF(STGY2[[#This Row],[WrL]]="Won", (STGY2[[#This Row],[INS]]), 0))</f>
        <v>0</v>
      </c>
      <c r="AO178" s="18">
        <f>STGY2[[#This Row],[PAPT]]/2</f>
        <v>0</v>
      </c>
      <c r="AP178" s="43">
        <f>IF(STGY2[[#This Row],[SNO]]=0,0,IF(AL$10, IF(STGY2[[#This Row],[INS-TL]]=0, 0, STGY2[[#This Row],[PFT]]/STGY2[[#This Row],[INS-TL]]%), STGY2[[#This Row],[PFT]]/STGY2[[#This Row],[INS-TL]]%))</f>
        <v>-100</v>
      </c>
      <c r="AS178" s="20"/>
      <c r="AT178" s="21"/>
      <c r="AZ178" s="22"/>
      <c r="BB178" s="42">
        <f t="shared" si="23"/>
        <v>163</v>
      </c>
      <c r="BC178" s="49"/>
      <c r="BD178" s="18">
        <f>IF(STGY3[[#This Row],[SNO]]=0,0,IF(STGY3[[#This Row],[SNO]]=1,BJ$8,IF(BL$10, IF(BP177&gt;=BM$8,0,IF(BP177=0,BJ$8,BO177)), BO177)))</f>
        <v>0</v>
      </c>
      <c r="BE178" s="18" t="str">
        <f>IF(MAIN_STGY[[#This Row],[RSLT]]="","", MAIN_STGY[[#This Row],[RSLT]])</f>
        <v/>
      </c>
      <c r="BF17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8" s="18">
        <f>IF(STGY3[[#This Row],[SNO]]=0,0,IF(BL$10, IF(BP177&gt;=BM$8, 0, STGY3[[#This Row],[INS]]+BH177), STGY3[[#This Row],[INS]]+BH177))</f>
        <v>100</v>
      </c>
      <c r="BI178" s="18">
        <f>IF(STGY3[[#This Row],[SNO]]=0,0,IF(BL$10, IF(BP177&gt;=BM$8, 0, BI177+STGY3[[#This Row],[RTN]]), BI177+STGY3[[#This Row],[RTN]]))</f>
        <v>0</v>
      </c>
      <c r="BJ178" s="18">
        <f>STGY3[[#This Row],[RTN-TL]]-STGY3[[#This Row],[INS-TL]]</f>
        <v>-100</v>
      </c>
      <c r="BK178" s="18">
        <f>IF(STGY3[[#This Row],[SNO]]=0,0,IF(BL$10, IF(STGY3[[#This Row],[INS]]=0, 0, BN177), BN177))</f>
        <v>0</v>
      </c>
      <c r="BL178" s="18">
        <f>STGY3[[#This Row],[INS]]</f>
        <v>0</v>
      </c>
      <c r="BM178" s="18">
        <f>IF(STGY3[[#This Row],[WrL]]="Loss", (STGY3[[#This Row],[INS]]*(1 + BP$8/100)), IF(STGY3[[#This Row],[WrL]]="Won", (0), 0))</f>
        <v>0</v>
      </c>
      <c r="BN178" s="18">
        <f>IF(STGY3[[#This Row],[WrL]]="Loss", (STGY3[[#This Row],[PAM]]+STGY3[[#This Row],[LOS-TEN]]), IF(STGY3[[#This Row],[WrL]]="Won", (STGY3[[#This Row],[INS]]), 0))</f>
        <v>0</v>
      </c>
      <c r="BO178" s="18">
        <f>STGY3[[#This Row],[PAPT]]/2</f>
        <v>0</v>
      </c>
      <c r="BP178" s="43">
        <f>IF(STGY3[[#This Row],[SNO]]=0,0,IF(BL$10, IF(STGY3[[#This Row],[INS-TL]]=0, 0, STGY3[[#This Row],[PFT]]/STGY3[[#This Row],[INS-TL]]%), STGY3[[#This Row],[PFT]]/STGY3[[#This Row],[INS-TL]]%))</f>
        <v>-100</v>
      </c>
      <c r="BS178" s="20"/>
      <c r="BT178" s="21"/>
      <c r="BZ178" s="22"/>
      <c r="CB178" s="42">
        <f t="shared" si="24"/>
        <v>163</v>
      </c>
      <c r="CC178" s="49"/>
      <c r="CD178" s="18">
        <f>IF(STGY4[[#This Row],[SNO]]=0,0,IF(STGY4[[#This Row],[SNO]]=1,CJ$8,IF(CL$10, IF(CP177&gt;=CM$8,0,IF(CP177=0,CJ$8,CO177)), CO177)))</f>
        <v>0</v>
      </c>
      <c r="CE178" s="18" t="str">
        <f>IF(MAIN_STGY[[#This Row],[RSLT]]="","", MAIN_STGY[[#This Row],[RSLT]])</f>
        <v/>
      </c>
      <c r="CF17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8" s="18">
        <f>IF(STGY4[[#This Row],[SNO]]=0,0,IF(CL$10, IF(CP177&gt;=CM$8, 0, STGY4[[#This Row],[INS]]+CH177), STGY4[[#This Row],[INS]]+CH177))</f>
        <v>100</v>
      </c>
      <c r="CI178" s="18">
        <f>IF(STGY4[[#This Row],[SNO]]=0,0,IF(CL$10, IF(CP177&gt;=CM$8, 0, CI177+STGY4[[#This Row],[RTN]]), CI177+STGY4[[#This Row],[RTN]]))</f>
        <v>0</v>
      </c>
      <c r="CJ178" s="18">
        <f>STGY4[[#This Row],[RTN-TL]]-STGY4[[#This Row],[INS-TL]]</f>
        <v>-100</v>
      </c>
      <c r="CK178" s="18">
        <f>IF(STGY4[[#This Row],[SNO]]=0,0,IF(CL$10, IF(STGY4[[#This Row],[INS]]=0, 0, CN177), CN177))</f>
        <v>0</v>
      </c>
      <c r="CL178" s="18">
        <f>STGY4[[#This Row],[INS]]</f>
        <v>0</v>
      </c>
      <c r="CM178" s="18">
        <f>IF(STGY4[[#This Row],[WrL]]="Loss", (STGY4[[#This Row],[INS]]*(1 + CP$8/100)), IF(STGY4[[#This Row],[WrL]]="Won", (0), 0))</f>
        <v>0</v>
      </c>
      <c r="CN178" s="18">
        <f>IF(STGY4[[#This Row],[WrL]]="Loss", (STGY4[[#This Row],[PAM]]+STGY4[[#This Row],[LOS-TEN]]), IF(STGY4[[#This Row],[WrL]]="Won", (STGY4[[#This Row],[INS]]), 0))</f>
        <v>0</v>
      </c>
      <c r="CO178" s="18">
        <f>STGY4[[#This Row],[PAPT]]/2</f>
        <v>0</v>
      </c>
      <c r="CP178" s="43">
        <f>IF(STGY4[[#This Row],[SNO]]=0,0,IF(CL$10, IF(STGY4[[#This Row],[INS-TL]]=0, 0, STGY4[[#This Row],[PFT]]/STGY4[[#This Row],[INS-TL]]%), STGY4[[#This Row],[PFT]]/STGY4[[#This Row],[INS-TL]]%))</f>
        <v>-100</v>
      </c>
      <c r="CS178" s="20"/>
      <c r="CT178" s="21"/>
      <c r="CZ178" s="22"/>
      <c r="DB178" s="42">
        <f t="shared" si="25"/>
        <v>163</v>
      </c>
      <c r="DC178" s="49"/>
      <c r="DD178" s="18">
        <f>IF(STGY5[[#This Row],[SNO]]=0,0,IF(STGY5[[#This Row],[SNO]]=1,DJ$8,IF(DL$10, IF(DP177&gt;=DM$8,0,IF(DP177=0,DJ$8,DO177)), DO177)))</f>
        <v>0</v>
      </c>
      <c r="DE178" s="18" t="str">
        <f>IF(MAIN_STGY[[#This Row],[RSLT]]="","", MAIN_STGY[[#This Row],[RSLT]])</f>
        <v/>
      </c>
      <c r="DF17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8" s="18">
        <f>IF(STGY5[[#This Row],[SNO]]=0,0,IF(DL$10, IF(DP177&gt;=DM$8, 0, STGY5[[#This Row],[INS]]+DH177), STGY5[[#This Row],[INS]]+DH177))</f>
        <v>100</v>
      </c>
      <c r="DI178" s="18">
        <f>IF(STGY5[[#This Row],[SNO]]=0,0,IF(DL$10, IF(DP177&gt;=DM$8, 0, DI177+STGY5[[#This Row],[RTN]]), DI177+STGY5[[#This Row],[RTN]]))</f>
        <v>0</v>
      </c>
      <c r="DJ178" s="18">
        <f>STGY5[[#This Row],[RTN-TL]]-STGY5[[#This Row],[INS-TL]]</f>
        <v>-100</v>
      </c>
      <c r="DK178" s="18">
        <f>IF(STGY5[[#This Row],[SNO]]=0,0,IF(DL$10, IF(STGY5[[#This Row],[INS]]=0, 0, DN177), DN177))</f>
        <v>0</v>
      </c>
      <c r="DL178" s="18">
        <f>STGY5[[#This Row],[INS]]</f>
        <v>0</v>
      </c>
      <c r="DM178" s="18">
        <f>IF(STGY5[[#This Row],[WrL]]="Loss", (STGY5[[#This Row],[INS]]*(1 + DP$8/100)), IF(STGY5[[#This Row],[WrL]]="Won", (0), 0))</f>
        <v>0</v>
      </c>
      <c r="DN178" s="18">
        <f>IF(STGY5[[#This Row],[WrL]]="Loss", (STGY5[[#This Row],[PAM]]+STGY5[[#This Row],[LOS-TEN]]), IF(STGY5[[#This Row],[WrL]]="Won", (STGY5[[#This Row],[INS]]), 0))</f>
        <v>0</v>
      </c>
      <c r="DO178" s="18">
        <f>STGY5[[#This Row],[PAPT]]/2</f>
        <v>0</v>
      </c>
      <c r="DP178" s="43">
        <f>IF(STGY5[[#This Row],[SNO]]=0,0,IF(DL$10, IF(STGY5[[#This Row],[INS-TL]]=0, 0, STGY5[[#This Row],[PFT]]/STGY5[[#This Row],[INS-TL]]%), STGY5[[#This Row],[PFT]]/STGY5[[#This Row],[INS-TL]]%))</f>
        <v>-100</v>
      </c>
      <c r="DS178" s="20"/>
      <c r="DT178" s="21"/>
      <c r="DZ178" s="22"/>
      <c r="EB178" s="42">
        <f t="shared" si="26"/>
        <v>163</v>
      </c>
      <c r="EC178" s="49"/>
      <c r="ED178" s="18">
        <f>IF(STGY6[[#This Row],[SNO]]=0,0,IF(STGY6[[#This Row],[SNO]]=1,EJ$8,IF(EL$10, IF(EP177&gt;=EM$8,0,IF(EP177=0,EJ$8,EO177)), EO177)))</f>
        <v>0</v>
      </c>
      <c r="EE178" s="18" t="str">
        <f>IF(MAIN_STGY[[#This Row],[RSLT]]="","", MAIN_STGY[[#This Row],[RSLT]])</f>
        <v/>
      </c>
      <c r="EF17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8" s="18">
        <f>IF(STGY6[[#This Row],[SNO]]=0,0,IF(EL$10, IF(EP177&gt;=EM$8, 0, STGY6[[#This Row],[INS]]+EH177), STGY6[[#This Row],[INS]]+EH177))</f>
        <v>100</v>
      </c>
      <c r="EI178" s="18">
        <f>IF(STGY6[[#This Row],[SNO]]=0,0,IF(EL$10, IF(EP177&gt;=EM$8, 0, EI177+STGY6[[#This Row],[RTN]]), EI177+STGY6[[#This Row],[RTN]]))</f>
        <v>0</v>
      </c>
      <c r="EJ178" s="18">
        <f>STGY6[[#This Row],[RTN-TL]]-STGY6[[#This Row],[INS-TL]]</f>
        <v>-100</v>
      </c>
      <c r="EK178" s="18">
        <f>IF(STGY6[[#This Row],[SNO]]=0,0,IF(EL$10, IF(STGY6[[#This Row],[INS]]=0, 0, EN177), EN177))</f>
        <v>0</v>
      </c>
      <c r="EL178" s="18">
        <f>STGY6[[#This Row],[INS]]</f>
        <v>0</v>
      </c>
      <c r="EM178" s="18">
        <f>IF(STGY6[[#This Row],[WrL]]="Loss", (STGY6[[#This Row],[INS]]*(1 + EP$8/100)), IF(STGY6[[#This Row],[WrL]]="Won", (0), 0))</f>
        <v>0</v>
      </c>
      <c r="EN178" s="18">
        <f>IF(STGY6[[#This Row],[WrL]]="Loss", (STGY6[[#This Row],[PAM]]+STGY6[[#This Row],[LOS-TEN]]), IF(STGY6[[#This Row],[WrL]]="Won", (STGY6[[#This Row],[INS]]), 0))</f>
        <v>0</v>
      </c>
      <c r="EO178" s="18">
        <f>STGY6[[#This Row],[PAPT]]/2</f>
        <v>0</v>
      </c>
      <c r="EP178" s="43">
        <f>IF(STGY6[[#This Row],[SNO]]=0,0,IF(EL$10, IF(STGY6[[#This Row],[INS-TL]]=0, 0, STGY6[[#This Row],[PFT]]/STGY6[[#This Row],[INS-TL]]%), STGY6[[#This Row],[PFT]]/STGY6[[#This Row],[INS-TL]]%))</f>
        <v>-100</v>
      </c>
      <c r="ES178" s="20"/>
      <c r="ET178" s="21"/>
      <c r="EZ178" s="22"/>
      <c r="FB178" s="42">
        <f t="shared" si="27"/>
        <v>163</v>
      </c>
      <c r="FC178" s="49"/>
      <c r="FD178" s="18">
        <f>IF(STGY7[[#This Row],[SNO]]=0,0,IF(STGY7[[#This Row],[SNO]]=1,FJ$8,IF(FL$10, IF(FP177&gt;=FM$8,0,IF(FP177=0,FJ$8,FO177)), FO177)))</f>
        <v>0</v>
      </c>
      <c r="FE178" s="18" t="str">
        <f>IF(MAIN_STGY[[#This Row],[RSLT]]="","", MAIN_STGY[[#This Row],[RSLT]])</f>
        <v/>
      </c>
      <c r="FF17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8" s="18">
        <f>IF(STGY7[[#This Row],[SNO]]=0,0,IF(FL$10, IF(FP177&gt;=FM$8, 0, STGY7[[#This Row],[INS]]+FH177), STGY7[[#This Row],[INS]]+FH177))</f>
        <v>100</v>
      </c>
      <c r="FI178" s="18">
        <f>IF(STGY7[[#This Row],[SNO]]=0,0,IF(FL$10, IF(FP177&gt;=FM$8, 0, FI177+STGY7[[#This Row],[RTN]]), FI177+STGY7[[#This Row],[RTN]]))</f>
        <v>0</v>
      </c>
      <c r="FJ178" s="18">
        <f>STGY7[[#This Row],[RTN-TL]]-STGY7[[#This Row],[INS-TL]]</f>
        <v>-100</v>
      </c>
      <c r="FK178" s="18">
        <f>IF(STGY7[[#This Row],[SNO]]=0,0,IF(FL$10, IF(STGY7[[#This Row],[INS]]=0, 0, FN177), FN177))</f>
        <v>0</v>
      </c>
      <c r="FL178" s="18">
        <f>STGY7[[#This Row],[INS]]</f>
        <v>0</v>
      </c>
      <c r="FM178" s="18">
        <f>IF(STGY7[[#This Row],[WrL]]="Loss", (STGY7[[#This Row],[INS]]*(1 + FP$8/100)), IF(STGY7[[#This Row],[WrL]]="Won", (0), 0))</f>
        <v>0</v>
      </c>
      <c r="FN178" s="18">
        <f>IF(STGY7[[#This Row],[WrL]]="Loss", (STGY7[[#This Row],[PAM]]+STGY7[[#This Row],[LOS-TEN]]), IF(STGY7[[#This Row],[WrL]]="Won", (STGY7[[#This Row],[INS]]), 0))</f>
        <v>0</v>
      </c>
      <c r="FO178" s="18">
        <f>STGY7[[#This Row],[PAPT]]/2</f>
        <v>0</v>
      </c>
      <c r="FP178" s="43">
        <f>IF(STGY7[[#This Row],[SNO]]=0,0,IF(FL$10, IF(STGY7[[#This Row],[INS-TL]]=0, 0, STGY7[[#This Row],[PFT]]/STGY7[[#This Row],[INS-TL]]%), STGY7[[#This Row],[PFT]]/STGY7[[#This Row],[INS-TL]]%))</f>
        <v>-100</v>
      </c>
      <c r="FS178" s="20"/>
      <c r="FT178" s="21"/>
      <c r="FZ178" s="22"/>
      <c r="GB178" s="42">
        <f t="shared" si="28"/>
        <v>163</v>
      </c>
      <c r="GC178" s="49"/>
      <c r="GD178" s="18">
        <f>IF(STGY8[[#This Row],[SNO]]=0,0,IF(STGY8[[#This Row],[SNO]]=1,GJ$8,IF(GL$10, IF(GP177&gt;=GM$8,0,IF(GP177=0,GJ$8,GO177)), GO177)))</f>
        <v>0</v>
      </c>
      <c r="GE178" s="18" t="str">
        <f>IF(MAIN_STGY[[#This Row],[RSLT]]="","", MAIN_STGY[[#This Row],[RSLT]])</f>
        <v/>
      </c>
      <c r="GF17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8" s="18">
        <f>IF(STGY8[[#This Row],[SNO]]=0,0,IF(GL$10, IF(GP177&gt;=GM$8, 0, STGY8[[#This Row],[INS]]+GH177), STGY8[[#This Row],[INS]]+GH177))</f>
        <v>100</v>
      </c>
      <c r="GI178" s="18">
        <f>IF(STGY8[[#This Row],[SNO]]=0,0,IF(GL$10, IF(GP177&gt;=GM$8, 0, GI177+STGY8[[#This Row],[RTN]]), GI177+STGY8[[#This Row],[RTN]]))</f>
        <v>0</v>
      </c>
      <c r="GJ178" s="18">
        <f>STGY8[[#This Row],[RTN-TL]]-STGY8[[#This Row],[INS-TL]]</f>
        <v>-100</v>
      </c>
      <c r="GK178" s="18">
        <f>IF(STGY8[[#This Row],[SNO]]=0,0,IF(GL$10, IF(STGY8[[#This Row],[INS]]=0, 0, GN177), GN177))</f>
        <v>0</v>
      </c>
      <c r="GL178" s="18">
        <f>STGY8[[#This Row],[INS]]</f>
        <v>0</v>
      </c>
      <c r="GM178" s="18">
        <f>IF(STGY8[[#This Row],[WrL]]="Loss", (STGY8[[#This Row],[INS]]*(1 + GP$8/100)), IF(STGY8[[#This Row],[WrL]]="Won", (0), 0))</f>
        <v>0</v>
      </c>
      <c r="GN178" s="18">
        <f>IF(STGY8[[#This Row],[WrL]]="Loss", (STGY8[[#This Row],[PAM]]+STGY8[[#This Row],[LOS-TEN]]), IF(STGY8[[#This Row],[WrL]]="Won", (STGY8[[#This Row],[INS]]), 0))</f>
        <v>0</v>
      </c>
      <c r="GO178" s="18">
        <f>STGY8[[#This Row],[PAPT]]/2</f>
        <v>0</v>
      </c>
      <c r="GP178" s="43">
        <f>IF(STGY8[[#This Row],[SNO]]=0,0,IF(GL$10, IF(STGY8[[#This Row],[INS-TL]]=0, 0, STGY8[[#This Row],[PFT]]/STGY8[[#This Row],[INS-TL]]%), STGY8[[#This Row],[PFT]]/STGY8[[#This Row],[INS-TL]]%))</f>
        <v>-100</v>
      </c>
      <c r="GS178" s="20"/>
      <c r="GT178" s="21"/>
      <c r="GZ178" s="22"/>
      <c r="HB178" s="42">
        <f t="shared" si="29"/>
        <v>163</v>
      </c>
      <c r="HC178" s="49"/>
      <c r="HD178" s="18">
        <f>IF(STGY9[[#This Row],[SNO]]=0,0,IF(STGY9[[#This Row],[SNO]]=1,HJ$8,IF(HL$10, IF(HP177&gt;=HM$8,0,IF(HP177=0,HJ$8,HO177)), HO177)))</f>
        <v>0</v>
      </c>
      <c r="HE178" s="18" t="str">
        <f>IF(MAIN_STGY[[#This Row],[RSLT]]="","", MAIN_STGY[[#This Row],[RSLT]])</f>
        <v/>
      </c>
      <c r="HF17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8" s="18">
        <f>IF(STGY9[[#This Row],[SNO]]=0,0,IF(HL$10, IF(HP177&gt;=HM$8, 0, STGY9[[#This Row],[INS]]+HH177), STGY9[[#This Row],[INS]]+HH177))</f>
        <v>100</v>
      </c>
      <c r="HI178" s="18">
        <f>IF(STGY9[[#This Row],[SNO]]=0,0,IF(HL$10, IF(HP177&gt;=HM$8, 0, HI177+STGY9[[#This Row],[RTN]]), HI177+STGY9[[#This Row],[RTN]]))</f>
        <v>0</v>
      </c>
      <c r="HJ178" s="18">
        <f>STGY9[[#This Row],[RTN-TL]]-STGY9[[#This Row],[INS-TL]]</f>
        <v>-100</v>
      </c>
      <c r="HK178" s="18">
        <f>IF(STGY9[[#This Row],[SNO]]=0,0,IF(HL$10, IF(STGY9[[#This Row],[INS]]=0, 0, HN177), HN177))</f>
        <v>0</v>
      </c>
      <c r="HL178" s="18">
        <f>STGY9[[#This Row],[INS]]</f>
        <v>0</v>
      </c>
      <c r="HM178" s="18">
        <f>IF(STGY9[[#This Row],[WrL]]="Loss", (STGY9[[#This Row],[INS]]*(1 + HP$8/100)), IF(STGY9[[#This Row],[WrL]]="Won", (0), 0))</f>
        <v>0</v>
      </c>
      <c r="HN178" s="18">
        <f>IF(STGY9[[#This Row],[WrL]]="Loss", (STGY9[[#This Row],[PAM]]+STGY9[[#This Row],[LOS-TEN]]), IF(STGY9[[#This Row],[WrL]]="Won", (STGY9[[#This Row],[INS]]), 0))</f>
        <v>0</v>
      </c>
      <c r="HO178" s="18">
        <f>STGY9[[#This Row],[PAPT]]/2</f>
        <v>0</v>
      </c>
      <c r="HP178" s="43">
        <f>IF(STGY9[[#This Row],[SNO]]=0,0,IF(HL$10, IF(STGY9[[#This Row],[INS-TL]]=0, 0, STGY9[[#This Row],[PFT]]/STGY9[[#This Row],[INS-TL]]%), STGY9[[#This Row],[PFT]]/STGY9[[#This Row],[INS-TL]]%))</f>
        <v>-100</v>
      </c>
      <c r="HS178" s="20"/>
      <c r="HT178" s="21"/>
      <c r="HZ178" s="22"/>
      <c r="IB178" s="42">
        <f t="shared" si="30"/>
        <v>163</v>
      </c>
      <c r="IC178" s="49"/>
      <c r="ID178" s="18">
        <f>IF(STGY10[[#This Row],[SNO]]=0,0,IF(STGY10[[#This Row],[SNO]]=1,IJ$8,IF(IL$10, IF(IP177&gt;=IM$8,0,IF(IP177=0,IJ$8,IO177)), IO177)))</f>
        <v>0</v>
      </c>
      <c r="IE178" s="18" t="str">
        <f>IF(MAIN_STGY[[#This Row],[RSLT]]="","", MAIN_STGY[[#This Row],[RSLT]])</f>
        <v/>
      </c>
      <c r="IF17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8" s="18">
        <f>IF(STGY10[[#This Row],[SNO]]=0,0,IF(IL$10, IF(IP177&gt;=IM$8, 0, STGY10[[#This Row],[INS]]+IH177), STGY10[[#This Row],[INS]]+IH177))</f>
        <v>100</v>
      </c>
      <c r="II178" s="18">
        <f>IF(STGY10[[#This Row],[SNO]]=0,0,IF(IL$10, IF(IP177&gt;=IM$8, 0, II177+STGY10[[#This Row],[RTN]]), II177+STGY10[[#This Row],[RTN]]))</f>
        <v>0</v>
      </c>
      <c r="IJ178" s="18">
        <f>STGY10[[#This Row],[RTN-TL]]-STGY10[[#This Row],[INS-TL]]</f>
        <v>-100</v>
      </c>
      <c r="IK178" s="18">
        <f>IF(STGY10[[#This Row],[SNO]]=0,0,IF(IL$10, IF(STGY10[[#This Row],[INS]]=0, 0, IN177), IN177))</f>
        <v>0</v>
      </c>
      <c r="IL178" s="18">
        <f>STGY10[[#This Row],[INS]]</f>
        <v>0</v>
      </c>
      <c r="IM178" s="18">
        <f>IF(STGY10[[#This Row],[WrL]]="Loss", (STGY10[[#This Row],[INS]]*(1 + IP$8/100)), IF(STGY10[[#This Row],[WrL]]="Won", (0), 0))</f>
        <v>0</v>
      </c>
      <c r="IN178" s="18">
        <f>IF(STGY10[[#This Row],[WrL]]="Loss", (STGY10[[#This Row],[PAM]]+STGY10[[#This Row],[LOS-TEN]]), IF(STGY10[[#This Row],[WrL]]="Won", (STGY10[[#This Row],[INS]]), 0))</f>
        <v>0</v>
      </c>
      <c r="IO178" s="18">
        <f>STGY10[[#This Row],[PAPT]]/2</f>
        <v>0</v>
      </c>
      <c r="IP178" s="43">
        <f>IF(STGY10[[#This Row],[SNO]]=0,0,IF(IL$10, IF(STGY10[[#This Row],[INS-TL]]=0, 0, STGY10[[#This Row],[PFT]]/STGY10[[#This Row],[INS-TL]]%), STGY10[[#This Row],[PFT]]/STGY10[[#This Row],[INS-TL]]%))</f>
        <v>-100</v>
      </c>
      <c r="IS178" s="20"/>
      <c r="IT178" s="21"/>
      <c r="IZ178" s="22"/>
    </row>
    <row r="179" spans="2:260" ht="15.65" x14ac:dyDescent="0.3">
      <c r="B179" s="89">
        <f t="shared" si="31"/>
        <v>164</v>
      </c>
      <c r="C179" s="49"/>
      <c r="D179" s="18">
        <f>IF(MAIN_STGY[[#This Row],[SNO]]=0,0,IF(MAIN_STGY[[#This Row],[SNO]]=1,J$8,IF(L$10, IF(P178&gt;=M$8,0,IF(P178=0,J$8,O178)), O178)))</f>
        <v>0</v>
      </c>
      <c r="E179" s="12"/>
      <c r="F17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7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79" s="18">
        <f>IF(MAIN_STGY[[#This Row],[SNO]]=0,0,IF(L$10, IF(P178&gt;=M$8, 0, MAIN_STGY[[#This Row],[INS]]+H178), MAIN_STGY[[#This Row],[INS]]+H178))</f>
        <v>100</v>
      </c>
      <c r="I179" s="18">
        <f>IF(MAIN_STGY[[#This Row],[SNO]]=0,0,IF(L$10, IF(P178&gt;=M$8, 0, I178+MAIN_STGY[[#This Row],[RTN]]), I178+MAIN_STGY[[#This Row],[RTN]]))</f>
        <v>0</v>
      </c>
      <c r="J179" s="18">
        <f>MAIN_STGY[[#This Row],[RTN-TL]]-MAIN_STGY[[#This Row],[INS-TL]]</f>
        <v>-100</v>
      </c>
      <c r="K179" s="18">
        <f>IF(MAIN_STGY[[#This Row],[SNO]]=0,0,IF(L$10, IF(MAIN_STGY[[#This Row],[INS]]=0, 0, N178), N178))</f>
        <v>0</v>
      </c>
      <c r="L179" s="18">
        <f>MAIN_STGY[[#This Row],[INS]]</f>
        <v>0</v>
      </c>
      <c r="M179" s="18">
        <f>IF(MAIN_STGY[[#This Row],[WrL]]="Loss", (MAIN_STGY[[#This Row],[INS]]*(1 + P$8/100)), IF(MAIN_STGY[[#This Row],[WrL]]="Won", (0), 0))</f>
        <v>0</v>
      </c>
      <c r="N179" s="18">
        <f>IF(MAIN_STGY[[#This Row],[WrL]]="Loss", (MAIN_STGY[[#This Row],[PAM]]+MAIN_STGY[[#This Row],[LOS-TEN]]), IF(MAIN_STGY[[#This Row],[WrL]]="Won", (MAIN_STGY[[#This Row],[INS]]), 0))</f>
        <v>0</v>
      </c>
      <c r="O179" s="18">
        <f>MAIN_STGY[[#This Row],[PAPT]]/2</f>
        <v>0</v>
      </c>
      <c r="P17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79" s="97" t="str" cm="1">
        <f t="array" ref="R179">IF(HG$4,STGTL9[Strategy Name],"")</f>
        <v>Strategy 09</v>
      </c>
      <c r="S179" s="98" cm="1">
        <f t="array" ref="S179">IF(HG$4,STGTL9[Last Running Bet-on],"")</f>
        <v>0</v>
      </c>
      <c r="T179" s="99" cm="1">
        <f t="array" ref="T179">IF(HG$4,STGTL9[Last Running Value],"")</f>
        <v>100</v>
      </c>
      <c r="U179" s="85"/>
      <c r="V179" s="55"/>
      <c r="W179" s="55"/>
      <c r="X179" s="55"/>
      <c r="Z179" s="22"/>
      <c r="AB179" s="42">
        <f t="shared" si="22"/>
        <v>164</v>
      </c>
      <c r="AC179" s="49"/>
      <c r="AD179" s="18">
        <f>IF(STGY2[[#This Row],[SNO]]=0,0,IF(STGY2[[#This Row],[SNO]]=1,AJ$8,IF(AL$10, IF(AP178&gt;=AM$8,0,IF(AP178=0,AJ$8,AO178)), AO178)))</f>
        <v>0</v>
      </c>
      <c r="AE179" s="18" t="str">
        <f>IF(MAIN_STGY[[#This Row],[RSLT]]="","", MAIN_STGY[[#This Row],[RSLT]])</f>
        <v/>
      </c>
      <c r="AF17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7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79" s="18">
        <f>IF(STGY2[[#This Row],[SNO]]=0,0,IF(AL$10, IF(AP178&gt;=AM$8, 0, STGY2[[#This Row],[INS]]+AH178), STGY2[[#This Row],[INS]]+AH178))</f>
        <v>100</v>
      </c>
      <c r="AI179" s="18">
        <f>IF(STGY2[[#This Row],[SNO]]=0,0,IF(AL$10, IF(AP178&gt;=AM$8, 0, AI178+STGY2[[#This Row],[RTN]]), AI178+STGY2[[#This Row],[RTN]]))</f>
        <v>0</v>
      </c>
      <c r="AJ179" s="18">
        <f>STGY2[[#This Row],[RTN-TL]]-STGY2[[#This Row],[INS-TL]]</f>
        <v>-100</v>
      </c>
      <c r="AK179" s="18">
        <f>IF(STGY2[[#This Row],[SNO]]=0,0,IF(AL$10, IF(STGY2[[#This Row],[INS]]=0, 0, AN178), AN178))</f>
        <v>0</v>
      </c>
      <c r="AL179" s="18">
        <f>STGY2[[#This Row],[INS]]</f>
        <v>0</v>
      </c>
      <c r="AM179" s="18">
        <f>IF(STGY2[[#This Row],[WrL]]="Loss", (STGY2[[#This Row],[INS]]*(1 + AP$8/100)), IF(STGY2[[#This Row],[WrL]]="Won", (0), 0))</f>
        <v>0</v>
      </c>
      <c r="AN179" s="18">
        <f>IF(STGY2[[#This Row],[WrL]]="Loss", (STGY2[[#This Row],[PAM]]+STGY2[[#This Row],[LOS-TEN]]), IF(STGY2[[#This Row],[WrL]]="Won", (STGY2[[#This Row],[INS]]), 0))</f>
        <v>0</v>
      </c>
      <c r="AO179" s="18">
        <f>STGY2[[#This Row],[PAPT]]/2</f>
        <v>0</v>
      </c>
      <c r="AP179" s="43">
        <f>IF(STGY2[[#This Row],[SNO]]=0,0,IF(AL$10, IF(STGY2[[#This Row],[INS-TL]]=0, 0, STGY2[[#This Row],[PFT]]/STGY2[[#This Row],[INS-TL]]%), STGY2[[#This Row],[PFT]]/STGY2[[#This Row],[INS-TL]]%))</f>
        <v>-100</v>
      </c>
      <c r="AS179" s="20"/>
      <c r="AT179" s="21"/>
      <c r="AZ179" s="22"/>
      <c r="BB179" s="42">
        <f t="shared" si="23"/>
        <v>164</v>
      </c>
      <c r="BC179" s="49"/>
      <c r="BD179" s="18">
        <f>IF(STGY3[[#This Row],[SNO]]=0,0,IF(STGY3[[#This Row],[SNO]]=1,BJ$8,IF(BL$10, IF(BP178&gt;=BM$8,0,IF(BP178=0,BJ$8,BO178)), BO178)))</f>
        <v>0</v>
      </c>
      <c r="BE179" s="18" t="str">
        <f>IF(MAIN_STGY[[#This Row],[RSLT]]="","", MAIN_STGY[[#This Row],[RSLT]])</f>
        <v/>
      </c>
      <c r="BF17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7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79" s="18">
        <f>IF(STGY3[[#This Row],[SNO]]=0,0,IF(BL$10, IF(BP178&gt;=BM$8, 0, STGY3[[#This Row],[INS]]+BH178), STGY3[[#This Row],[INS]]+BH178))</f>
        <v>100</v>
      </c>
      <c r="BI179" s="18">
        <f>IF(STGY3[[#This Row],[SNO]]=0,0,IF(BL$10, IF(BP178&gt;=BM$8, 0, BI178+STGY3[[#This Row],[RTN]]), BI178+STGY3[[#This Row],[RTN]]))</f>
        <v>0</v>
      </c>
      <c r="BJ179" s="18">
        <f>STGY3[[#This Row],[RTN-TL]]-STGY3[[#This Row],[INS-TL]]</f>
        <v>-100</v>
      </c>
      <c r="BK179" s="18">
        <f>IF(STGY3[[#This Row],[SNO]]=0,0,IF(BL$10, IF(STGY3[[#This Row],[INS]]=0, 0, BN178), BN178))</f>
        <v>0</v>
      </c>
      <c r="BL179" s="18">
        <f>STGY3[[#This Row],[INS]]</f>
        <v>0</v>
      </c>
      <c r="BM179" s="18">
        <f>IF(STGY3[[#This Row],[WrL]]="Loss", (STGY3[[#This Row],[INS]]*(1 + BP$8/100)), IF(STGY3[[#This Row],[WrL]]="Won", (0), 0))</f>
        <v>0</v>
      </c>
      <c r="BN179" s="18">
        <f>IF(STGY3[[#This Row],[WrL]]="Loss", (STGY3[[#This Row],[PAM]]+STGY3[[#This Row],[LOS-TEN]]), IF(STGY3[[#This Row],[WrL]]="Won", (STGY3[[#This Row],[INS]]), 0))</f>
        <v>0</v>
      </c>
      <c r="BO179" s="18">
        <f>STGY3[[#This Row],[PAPT]]/2</f>
        <v>0</v>
      </c>
      <c r="BP179" s="43">
        <f>IF(STGY3[[#This Row],[SNO]]=0,0,IF(BL$10, IF(STGY3[[#This Row],[INS-TL]]=0, 0, STGY3[[#This Row],[PFT]]/STGY3[[#This Row],[INS-TL]]%), STGY3[[#This Row],[PFT]]/STGY3[[#This Row],[INS-TL]]%))</f>
        <v>-100</v>
      </c>
      <c r="BS179" s="20"/>
      <c r="BT179" s="21"/>
      <c r="BZ179" s="22"/>
      <c r="CB179" s="42">
        <f t="shared" si="24"/>
        <v>164</v>
      </c>
      <c r="CC179" s="49"/>
      <c r="CD179" s="18">
        <f>IF(STGY4[[#This Row],[SNO]]=0,0,IF(STGY4[[#This Row],[SNO]]=1,CJ$8,IF(CL$10, IF(CP178&gt;=CM$8,0,IF(CP178=0,CJ$8,CO178)), CO178)))</f>
        <v>0</v>
      </c>
      <c r="CE179" s="18" t="str">
        <f>IF(MAIN_STGY[[#This Row],[RSLT]]="","", MAIN_STGY[[#This Row],[RSLT]])</f>
        <v/>
      </c>
      <c r="CF17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7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79" s="18">
        <f>IF(STGY4[[#This Row],[SNO]]=0,0,IF(CL$10, IF(CP178&gt;=CM$8, 0, STGY4[[#This Row],[INS]]+CH178), STGY4[[#This Row],[INS]]+CH178))</f>
        <v>100</v>
      </c>
      <c r="CI179" s="18">
        <f>IF(STGY4[[#This Row],[SNO]]=0,0,IF(CL$10, IF(CP178&gt;=CM$8, 0, CI178+STGY4[[#This Row],[RTN]]), CI178+STGY4[[#This Row],[RTN]]))</f>
        <v>0</v>
      </c>
      <c r="CJ179" s="18">
        <f>STGY4[[#This Row],[RTN-TL]]-STGY4[[#This Row],[INS-TL]]</f>
        <v>-100</v>
      </c>
      <c r="CK179" s="18">
        <f>IF(STGY4[[#This Row],[SNO]]=0,0,IF(CL$10, IF(STGY4[[#This Row],[INS]]=0, 0, CN178), CN178))</f>
        <v>0</v>
      </c>
      <c r="CL179" s="18">
        <f>STGY4[[#This Row],[INS]]</f>
        <v>0</v>
      </c>
      <c r="CM179" s="18">
        <f>IF(STGY4[[#This Row],[WrL]]="Loss", (STGY4[[#This Row],[INS]]*(1 + CP$8/100)), IF(STGY4[[#This Row],[WrL]]="Won", (0), 0))</f>
        <v>0</v>
      </c>
      <c r="CN179" s="18">
        <f>IF(STGY4[[#This Row],[WrL]]="Loss", (STGY4[[#This Row],[PAM]]+STGY4[[#This Row],[LOS-TEN]]), IF(STGY4[[#This Row],[WrL]]="Won", (STGY4[[#This Row],[INS]]), 0))</f>
        <v>0</v>
      </c>
      <c r="CO179" s="18">
        <f>STGY4[[#This Row],[PAPT]]/2</f>
        <v>0</v>
      </c>
      <c r="CP179" s="43">
        <f>IF(STGY4[[#This Row],[SNO]]=0,0,IF(CL$10, IF(STGY4[[#This Row],[INS-TL]]=0, 0, STGY4[[#This Row],[PFT]]/STGY4[[#This Row],[INS-TL]]%), STGY4[[#This Row],[PFT]]/STGY4[[#This Row],[INS-TL]]%))</f>
        <v>-100</v>
      </c>
      <c r="CS179" s="20"/>
      <c r="CT179" s="21"/>
      <c r="CZ179" s="22"/>
      <c r="DB179" s="42">
        <f t="shared" si="25"/>
        <v>164</v>
      </c>
      <c r="DC179" s="49"/>
      <c r="DD179" s="18">
        <f>IF(STGY5[[#This Row],[SNO]]=0,0,IF(STGY5[[#This Row],[SNO]]=1,DJ$8,IF(DL$10, IF(DP178&gt;=DM$8,0,IF(DP178=0,DJ$8,DO178)), DO178)))</f>
        <v>0</v>
      </c>
      <c r="DE179" s="18" t="str">
        <f>IF(MAIN_STGY[[#This Row],[RSLT]]="","", MAIN_STGY[[#This Row],[RSLT]])</f>
        <v/>
      </c>
      <c r="DF17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7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79" s="18">
        <f>IF(STGY5[[#This Row],[SNO]]=0,0,IF(DL$10, IF(DP178&gt;=DM$8, 0, STGY5[[#This Row],[INS]]+DH178), STGY5[[#This Row],[INS]]+DH178))</f>
        <v>100</v>
      </c>
      <c r="DI179" s="18">
        <f>IF(STGY5[[#This Row],[SNO]]=0,0,IF(DL$10, IF(DP178&gt;=DM$8, 0, DI178+STGY5[[#This Row],[RTN]]), DI178+STGY5[[#This Row],[RTN]]))</f>
        <v>0</v>
      </c>
      <c r="DJ179" s="18">
        <f>STGY5[[#This Row],[RTN-TL]]-STGY5[[#This Row],[INS-TL]]</f>
        <v>-100</v>
      </c>
      <c r="DK179" s="18">
        <f>IF(STGY5[[#This Row],[SNO]]=0,0,IF(DL$10, IF(STGY5[[#This Row],[INS]]=0, 0, DN178), DN178))</f>
        <v>0</v>
      </c>
      <c r="DL179" s="18">
        <f>STGY5[[#This Row],[INS]]</f>
        <v>0</v>
      </c>
      <c r="DM179" s="18">
        <f>IF(STGY5[[#This Row],[WrL]]="Loss", (STGY5[[#This Row],[INS]]*(1 + DP$8/100)), IF(STGY5[[#This Row],[WrL]]="Won", (0), 0))</f>
        <v>0</v>
      </c>
      <c r="DN179" s="18">
        <f>IF(STGY5[[#This Row],[WrL]]="Loss", (STGY5[[#This Row],[PAM]]+STGY5[[#This Row],[LOS-TEN]]), IF(STGY5[[#This Row],[WrL]]="Won", (STGY5[[#This Row],[INS]]), 0))</f>
        <v>0</v>
      </c>
      <c r="DO179" s="18">
        <f>STGY5[[#This Row],[PAPT]]/2</f>
        <v>0</v>
      </c>
      <c r="DP179" s="43">
        <f>IF(STGY5[[#This Row],[SNO]]=0,0,IF(DL$10, IF(STGY5[[#This Row],[INS-TL]]=0, 0, STGY5[[#This Row],[PFT]]/STGY5[[#This Row],[INS-TL]]%), STGY5[[#This Row],[PFT]]/STGY5[[#This Row],[INS-TL]]%))</f>
        <v>-100</v>
      </c>
      <c r="DS179" s="20"/>
      <c r="DT179" s="21"/>
      <c r="DZ179" s="22"/>
      <c r="EB179" s="42">
        <f t="shared" si="26"/>
        <v>164</v>
      </c>
      <c r="EC179" s="49"/>
      <c r="ED179" s="18">
        <f>IF(STGY6[[#This Row],[SNO]]=0,0,IF(STGY6[[#This Row],[SNO]]=1,EJ$8,IF(EL$10, IF(EP178&gt;=EM$8,0,IF(EP178=0,EJ$8,EO178)), EO178)))</f>
        <v>0</v>
      </c>
      <c r="EE179" s="18" t="str">
        <f>IF(MAIN_STGY[[#This Row],[RSLT]]="","", MAIN_STGY[[#This Row],[RSLT]])</f>
        <v/>
      </c>
      <c r="EF17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7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79" s="18">
        <f>IF(STGY6[[#This Row],[SNO]]=0,0,IF(EL$10, IF(EP178&gt;=EM$8, 0, STGY6[[#This Row],[INS]]+EH178), STGY6[[#This Row],[INS]]+EH178))</f>
        <v>100</v>
      </c>
      <c r="EI179" s="18">
        <f>IF(STGY6[[#This Row],[SNO]]=0,0,IF(EL$10, IF(EP178&gt;=EM$8, 0, EI178+STGY6[[#This Row],[RTN]]), EI178+STGY6[[#This Row],[RTN]]))</f>
        <v>0</v>
      </c>
      <c r="EJ179" s="18">
        <f>STGY6[[#This Row],[RTN-TL]]-STGY6[[#This Row],[INS-TL]]</f>
        <v>-100</v>
      </c>
      <c r="EK179" s="18">
        <f>IF(STGY6[[#This Row],[SNO]]=0,0,IF(EL$10, IF(STGY6[[#This Row],[INS]]=0, 0, EN178), EN178))</f>
        <v>0</v>
      </c>
      <c r="EL179" s="18">
        <f>STGY6[[#This Row],[INS]]</f>
        <v>0</v>
      </c>
      <c r="EM179" s="18">
        <f>IF(STGY6[[#This Row],[WrL]]="Loss", (STGY6[[#This Row],[INS]]*(1 + EP$8/100)), IF(STGY6[[#This Row],[WrL]]="Won", (0), 0))</f>
        <v>0</v>
      </c>
      <c r="EN179" s="18">
        <f>IF(STGY6[[#This Row],[WrL]]="Loss", (STGY6[[#This Row],[PAM]]+STGY6[[#This Row],[LOS-TEN]]), IF(STGY6[[#This Row],[WrL]]="Won", (STGY6[[#This Row],[INS]]), 0))</f>
        <v>0</v>
      </c>
      <c r="EO179" s="18">
        <f>STGY6[[#This Row],[PAPT]]/2</f>
        <v>0</v>
      </c>
      <c r="EP179" s="43">
        <f>IF(STGY6[[#This Row],[SNO]]=0,0,IF(EL$10, IF(STGY6[[#This Row],[INS-TL]]=0, 0, STGY6[[#This Row],[PFT]]/STGY6[[#This Row],[INS-TL]]%), STGY6[[#This Row],[PFT]]/STGY6[[#This Row],[INS-TL]]%))</f>
        <v>-100</v>
      </c>
      <c r="ES179" s="20"/>
      <c r="ET179" s="21"/>
      <c r="EZ179" s="22"/>
      <c r="FB179" s="42">
        <f t="shared" si="27"/>
        <v>164</v>
      </c>
      <c r="FC179" s="49"/>
      <c r="FD179" s="18">
        <f>IF(STGY7[[#This Row],[SNO]]=0,0,IF(STGY7[[#This Row],[SNO]]=1,FJ$8,IF(FL$10, IF(FP178&gt;=FM$8,0,IF(FP178=0,FJ$8,FO178)), FO178)))</f>
        <v>0</v>
      </c>
      <c r="FE179" s="18" t="str">
        <f>IF(MAIN_STGY[[#This Row],[RSLT]]="","", MAIN_STGY[[#This Row],[RSLT]])</f>
        <v/>
      </c>
      <c r="FF17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7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79" s="18">
        <f>IF(STGY7[[#This Row],[SNO]]=0,0,IF(FL$10, IF(FP178&gt;=FM$8, 0, STGY7[[#This Row],[INS]]+FH178), STGY7[[#This Row],[INS]]+FH178))</f>
        <v>100</v>
      </c>
      <c r="FI179" s="18">
        <f>IF(STGY7[[#This Row],[SNO]]=0,0,IF(FL$10, IF(FP178&gt;=FM$8, 0, FI178+STGY7[[#This Row],[RTN]]), FI178+STGY7[[#This Row],[RTN]]))</f>
        <v>0</v>
      </c>
      <c r="FJ179" s="18">
        <f>STGY7[[#This Row],[RTN-TL]]-STGY7[[#This Row],[INS-TL]]</f>
        <v>-100</v>
      </c>
      <c r="FK179" s="18">
        <f>IF(STGY7[[#This Row],[SNO]]=0,0,IF(FL$10, IF(STGY7[[#This Row],[INS]]=0, 0, FN178), FN178))</f>
        <v>0</v>
      </c>
      <c r="FL179" s="18">
        <f>STGY7[[#This Row],[INS]]</f>
        <v>0</v>
      </c>
      <c r="FM179" s="18">
        <f>IF(STGY7[[#This Row],[WrL]]="Loss", (STGY7[[#This Row],[INS]]*(1 + FP$8/100)), IF(STGY7[[#This Row],[WrL]]="Won", (0), 0))</f>
        <v>0</v>
      </c>
      <c r="FN179" s="18">
        <f>IF(STGY7[[#This Row],[WrL]]="Loss", (STGY7[[#This Row],[PAM]]+STGY7[[#This Row],[LOS-TEN]]), IF(STGY7[[#This Row],[WrL]]="Won", (STGY7[[#This Row],[INS]]), 0))</f>
        <v>0</v>
      </c>
      <c r="FO179" s="18">
        <f>STGY7[[#This Row],[PAPT]]/2</f>
        <v>0</v>
      </c>
      <c r="FP179" s="43">
        <f>IF(STGY7[[#This Row],[SNO]]=0,0,IF(FL$10, IF(STGY7[[#This Row],[INS-TL]]=0, 0, STGY7[[#This Row],[PFT]]/STGY7[[#This Row],[INS-TL]]%), STGY7[[#This Row],[PFT]]/STGY7[[#This Row],[INS-TL]]%))</f>
        <v>-100</v>
      </c>
      <c r="FS179" s="20"/>
      <c r="FT179" s="21"/>
      <c r="FZ179" s="22"/>
      <c r="GB179" s="42">
        <f t="shared" si="28"/>
        <v>164</v>
      </c>
      <c r="GC179" s="49"/>
      <c r="GD179" s="18">
        <f>IF(STGY8[[#This Row],[SNO]]=0,0,IF(STGY8[[#This Row],[SNO]]=1,GJ$8,IF(GL$10, IF(GP178&gt;=GM$8,0,IF(GP178=0,GJ$8,GO178)), GO178)))</f>
        <v>0</v>
      </c>
      <c r="GE179" s="18" t="str">
        <f>IF(MAIN_STGY[[#This Row],[RSLT]]="","", MAIN_STGY[[#This Row],[RSLT]])</f>
        <v/>
      </c>
      <c r="GF17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7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79" s="18">
        <f>IF(STGY8[[#This Row],[SNO]]=0,0,IF(GL$10, IF(GP178&gt;=GM$8, 0, STGY8[[#This Row],[INS]]+GH178), STGY8[[#This Row],[INS]]+GH178))</f>
        <v>100</v>
      </c>
      <c r="GI179" s="18">
        <f>IF(STGY8[[#This Row],[SNO]]=0,0,IF(GL$10, IF(GP178&gt;=GM$8, 0, GI178+STGY8[[#This Row],[RTN]]), GI178+STGY8[[#This Row],[RTN]]))</f>
        <v>0</v>
      </c>
      <c r="GJ179" s="18">
        <f>STGY8[[#This Row],[RTN-TL]]-STGY8[[#This Row],[INS-TL]]</f>
        <v>-100</v>
      </c>
      <c r="GK179" s="18">
        <f>IF(STGY8[[#This Row],[SNO]]=0,0,IF(GL$10, IF(STGY8[[#This Row],[INS]]=0, 0, GN178), GN178))</f>
        <v>0</v>
      </c>
      <c r="GL179" s="18">
        <f>STGY8[[#This Row],[INS]]</f>
        <v>0</v>
      </c>
      <c r="GM179" s="18">
        <f>IF(STGY8[[#This Row],[WrL]]="Loss", (STGY8[[#This Row],[INS]]*(1 + GP$8/100)), IF(STGY8[[#This Row],[WrL]]="Won", (0), 0))</f>
        <v>0</v>
      </c>
      <c r="GN179" s="18">
        <f>IF(STGY8[[#This Row],[WrL]]="Loss", (STGY8[[#This Row],[PAM]]+STGY8[[#This Row],[LOS-TEN]]), IF(STGY8[[#This Row],[WrL]]="Won", (STGY8[[#This Row],[INS]]), 0))</f>
        <v>0</v>
      </c>
      <c r="GO179" s="18">
        <f>STGY8[[#This Row],[PAPT]]/2</f>
        <v>0</v>
      </c>
      <c r="GP179" s="43">
        <f>IF(STGY8[[#This Row],[SNO]]=0,0,IF(GL$10, IF(STGY8[[#This Row],[INS-TL]]=0, 0, STGY8[[#This Row],[PFT]]/STGY8[[#This Row],[INS-TL]]%), STGY8[[#This Row],[PFT]]/STGY8[[#This Row],[INS-TL]]%))</f>
        <v>-100</v>
      </c>
      <c r="GS179" s="20"/>
      <c r="GT179" s="21"/>
      <c r="GZ179" s="22"/>
      <c r="HB179" s="42">
        <f t="shared" si="29"/>
        <v>164</v>
      </c>
      <c r="HC179" s="49"/>
      <c r="HD179" s="18">
        <f>IF(STGY9[[#This Row],[SNO]]=0,0,IF(STGY9[[#This Row],[SNO]]=1,HJ$8,IF(HL$10, IF(HP178&gt;=HM$8,0,IF(HP178=0,HJ$8,HO178)), HO178)))</f>
        <v>0</v>
      </c>
      <c r="HE179" s="18" t="str">
        <f>IF(MAIN_STGY[[#This Row],[RSLT]]="","", MAIN_STGY[[#This Row],[RSLT]])</f>
        <v/>
      </c>
      <c r="HF17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7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79" s="18">
        <f>IF(STGY9[[#This Row],[SNO]]=0,0,IF(HL$10, IF(HP178&gt;=HM$8, 0, STGY9[[#This Row],[INS]]+HH178), STGY9[[#This Row],[INS]]+HH178))</f>
        <v>100</v>
      </c>
      <c r="HI179" s="18">
        <f>IF(STGY9[[#This Row],[SNO]]=0,0,IF(HL$10, IF(HP178&gt;=HM$8, 0, HI178+STGY9[[#This Row],[RTN]]), HI178+STGY9[[#This Row],[RTN]]))</f>
        <v>0</v>
      </c>
      <c r="HJ179" s="18">
        <f>STGY9[[#This Row],[RTN-TL]]-STGY9[[#This Row],[INS-TL]]</f>
        <v>-100</v>
      </c>
      <c r="HK179" s="18">
        <f>IF(STGY9[[#This Row],[SNO]]=0,0,IF(HL$10, IF(STGY9[[#This Row],[INS]]=0, 0, HN178), HN178))</f>
        <v>0</v>
      </c>
      <c r="HL179" s="18">
        <f>STGY9[[#This Row],[INS]]</f>
        <v>0</v>
      </c>
      <c r="HM179" s="18">
        <f>IF(STGY9[[#This Row],[WrL]]="Loss", (STGY9[[#This Row],[INS]]*(1 + HP$8/100)), IF(STGY9[[#This Row],[WrL]]="Won", (0), 0))</f>
        <v>0</v>
      </c>
      <c r="HN179" s="18">
        <f>IF(STGY9[[#This Row],[WrL]]="Loss", (STGY9[[#This Row],[PAM]]+STGY9[[#This Row],[LOS-TEN]]), IF(STGY9[[#This Row],[WrL]]="Won", (STGY9[[#This Row],[INS]]), 0))</f>
        <v>0</v>
      </c>
      <c r="HO179" s="18">
        <f>STGY9[[#This Row],[PAPT]]/2</f>
        <v>0</v>
      </c>
      <c r="HP179" s="43">
        <f>IF(STGY9[[#This Row],[SNO]]=0,0,IF(HL$10, IF(STGY9[[#This Row],[INS-TL]]=0, 0, STGY9[[#This Row],[PFT]]/STGY9[[#This Row],[INS-TL]]%), STGY9[[#This Row],[PFT]]/STGY9[[#This Row],[INS-TL]]%))</f>
        <v>-100</v>
      </c>
      <c r="HS179" s="20"/>
      <c r="HT179" s="21"/>
      <c r="HZ179" s="22"/>
      <c r="IB179" s="42">
        <f t="shared" si="30"/>
        <v>164</v>
      </c>
      <c r="IC179" s="49"/>
      <c r="ID179" s="18">
        <f>IF(STGY10[[#This Row],[SNO]]=0,0,IF(STGY10[[#This Row],[SNO]]=1,IJ$8,IF(IL$10, IF(IP178&gt;=IM$8,0,IF(IP178=0,IJ$8,IO178)), IO178)))</f>
        <v>0</v>
      </c>
      <c r="IE179" s="18" t="str">
        <f>IF(MAIN_STGY[[#This Row],[RSLT]]="","", MAIN_STGY[[#This Row],[RSLT]])</f>
        <v/>
      </c>
      <c r="IF17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7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79" s="18">
        <f>IF(STGY10[[#This Row],[SNO]]=0,0,IF(IL$10, IF(IP178&gt;=IM$8, 0, STGY10[[#This Row],[INS]]+IH178), STGY10[[#This Row],[INS]]+IH178))</f>
        <v>100</v>
      </c>
      <c r="II179" s="18">
        <f>IF(STGY10[[#This Row],[SNO]]=0,0,IF(IL$10, IF(IP178&gt;=IM$8, 0, II178+STGY10[[#This Row],[RTN]]), II178+STGY10[[#This Row],[RTN]]))</f>
        <v>0</v>
      </c>
      <c r="IJ179" s="18">
        <f>STGY10[[#This Row],[RTN-TL]]-STGY10[[#This Row],[INS-TL]]</f>
        <v>-100</v>
      </c>
      <c r="IK179" s="18">
        <f>IF(STGY10[[#This Row],[SNO]]=0,0,IF(IL$10, IF(STGY10[[#This Row],[INS]]=0, 0, IN178), IN178))</f>
        <v>0</v>
      </c>
      <c r="IL179" s="18">
        <f>STGY10[[#This Row],[INS]]</f>
        <v>0</v>
      </c>
      <c r="IM179" s="18">
        <f>IF(STGY10[[#This Row],[WrL]]="Loss", (STGY10[[#This Row],[INS]]*(1 + IP$8/100)), IF(STGY10[[#This Row],[WrL]]="Won", (0), 0))</f>
        <v>0</v>
      </c>
      <c r="IN179" s="18">
        <f>IF(STGY10[[#This Row],[WrL]]="Loss", (STGY10[[#This Row],[PAM]]+STGY10[[#This Row],[LOS-TEN]]), IF(STGY10[[#This Row],[WrL]]="Won", (STGY10[[#This Row],[INS]]), 0))</f>
        <v>0</v>
      </c>
      <c r="IO179" s="18">
        <f>STGY10[[#This Row],[PAPT]]/2</f>
        <v>0</v>
      </c>
      <c r="IP179" s="43">
        <f>IF(STGY10[[#This Row],[SNO]]=0,0,IF(IL$10, IF(STGY10[[#This Row],[INS-TL]]=0, 0, STGY10[[#This Row],[PFT]]/STGY10[[#This Row],[INS-TL]]%), STGY10[[#This Row],[PFT]]/STGY10[[#This Row],[INS-TL]]%))</f>
        <v>-100</v>
      </c>
      <c r="IS179" s="20"/>
      <c r="IT179" s="21"/>
      <c r="IZ179" s="22"/>
    </row>
    <row r="180" spans="2:260" ht="15.65" x14ac:dyDescent="0.3">
      <c r="B180" s="89">
        <f t="shared" ref="B180:B211" si="32">IF(B179="SNO",0,B179+1)</f>
        <v>165</v>
      </c>
      <c r="C180" s="49"/>
      <c r="D180" s="18">
        <f>IF(MAIN_STGY[[#This Row],[SNO]]=0,0,IF(MAIN_STGY[[#This Row],[SNO]]=1,J$8,IF(L$10, IF(P179&gt;=M$8,0,IF(P179=0,J$8,O179)), O179)))</f>
        <v>0</v>
      </c>
      <c r="E180" s="12"/>
      <c r="F18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0" s="18">
        <f>IF(MAIN_STGY[[#This Row],[SNO]]=0,0,IF(L$10, IF(P179&gt;=M$8, 0, MAIN_STGY[[#This Row],[INS]]+H179), MAIN_STGY[[#This Row],[INS]]+H179))</f>
        <v>100</v>
      </c>
      <c r="I180" s="18">
        <f>IF(MAIN_STGY[[#This Row],[SNO]]=0,0,IF(L$10, IF(P179&gt;=M$8, 0, I179+MAIN_STGY[[#This Row],[RTN]]), I179+MAIN_STGY[[#This Row],[RTN]]))</f>
        <v>0</v>
      </c>
      <c r="J180" s="18">
        <f>MAIN_STGY[[#This Row],[RTN-TL]]-MAIN_STGY[[#This Row],[INS-TL]]</f>
        <v>-100</v>
      </c>
      <c r="K180" s="18">
        <f>IF(MAIN_STGY[[#This Row],[SNO]]=0,0,IF(L$10, IF(MAIN_STGY[[#This Row],[INS]]=0, 0, N179), N179))</f>
        <v>0</v>
      </c>
      <c r="L180" s="18">
        <f>MAIN_STGY[[#This Row],[INS]]</f>
        <v>0</v>
      </c>
      <c r="M180" s="18">
        <f>IF(MAIN_STGY[[#This Row],[WrL]]="Loss", (MAIN_STGY[[#This Row],[INS]]*(1 + P$8/100)), IF(MAIN_STGY[[#This Row],[WrL]]="Won", (0), 0))</f>
        <v>0</v>
      </c>
      <c r="N180" s="18">
        <f>IF(MAIN_STGY[[#This Row],[WrL]]="Loss", (MAIN_STGY[[#This Row],[PAM]]+MAIN_STGY[[#This Row],[LOS-TEN]]), IF(MAIN_STGY[[#This Row],[WrL]]="Won", (MAIN_STGY[[#This Row],[INS]]), 0))</f>
        <v>0</v>
      </c>
      <c r="O180" s="18">
        <f>MAIN_STGY[[#This Row],[PAPT]]/2</f>
        <v>0</v>
      </c>
      <c r="P18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80" s="97" t="str" cm="1">
        <f t="array" ref="R180">IF(IG$4,STGTL10[Strategy Name],"")</f>
        <v>Strategy 010</v>
      </c>
      <c r="S180" s="98" cm="1">
        <f t="array" ref="S180">IF(IG$4,STGTL10[Last Running Bet-on],"")</f>
        <v>0</v>
      </c>
      <c r="T180" s="99" cm="1">
        <f t="array" ref="T180">IF(IG$4,STGTL10[Last Running Value],"")</f>
        <v>100</v>
      </c>
      <c r="U180" s="85"/>
      <c r="V180" s="55"/>
      <c r="W180" s="55"/>
      <c r="X180" s="55"/>
      <c r="Z180" s="22"/>
      <c r="AB180" s="42">
        <f t="shared" si="22"/>
        <v>165</v>
      </c>
      <c r="AC180" s="49"/>
      <c r="AD180" s="18">
        <f>IF(STGY2[[#This Row],[SNO]]=0,0,IF(STGY2[[#This Row],[SNO]]=1,AJ$8,IF(AL$10, IF(AP179&gt;=AM$8,0,IF(AP179=0,AJ$8,AO179)), AO179)))</f>
        <v>0</v>
      </c>
      <c r="AE180" s="18" t="str">
        <f>IF(MAIN_STGY[[#This Row],[RSLT]]="","", MAIN_STGY[[#This Row],[RSLT]])</f>
        <v/>
      </c>
      <c r="AF18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0" s="18">
        <f>IF(STGY2[[#This Row],[SNO]]=0,0,IF(AL$10, IF(AP179&gt;=AM$8, 0, STGY2[[#This Row],[INS]]+AH179), STGY2[[#This Row],[INS]]+AH179))</f>
        <v>100</v>
      </c>
      <c r="AI180" s="18">
        <f>IF(STGY2[[#This Row],[SNO]]=0,0,IF(AL$10, IF(AP179&gt;=AM$8, 0, AI179+STGY2[[#This Row],[RTN]]), AI179+STGY2[[#This Row],[RTN]]))</f>
        <v>0</v>
      </c>
      <c r="AJ180" s="18">
        <f>STGY2[[#This Row],[RTN-TL]]-STGY2[[#This Row],[INS-TL]]</f>
        <v>-100</v>
      </c>
      <c r="AK180" s="18">
        <f>IF(STGY2[[#This Row],[SNO]]=0,0,IF(AL$10, IF(STGY2[[#This Row],[INS]]=0, 0, AN179), AN179))</f>
        <v>0</v>
      </c>
      <c r="AL180" s="18">
        <f>STGY2[[#This Row],[INS]]</f>
        <v>0</v>
      </c>
      <c r="AM180" s="18">
        <f>IF(STGY2[[#This Row],[WrL]]="Loss", (STGY2[[#This Row],[INS]]*(1 + AP$8/100)), IF(STGY2[[#This Row],[WrL]]="Won", (0), 0))</f>
        <v>0</v>
      </c>
      <c r="AN180" s="18">
        <f>IF(STGY2[[#This Row],[WrL]]="Loss", (STGY2[[#This Row],[PAM]]+STGY2[[#This Row],[LOS-TEN]]), IF(STGY2[[#This Row],[WrL]]="Won", (STGY2[[#This Row],[INS]]), 0))</f>
        <v>0</v>
      </c>
      <c r="AO180" s="18">
        <f>STGY2[[#This Row],[PAPT]]/2</f>
        <v>0</v>
      </c>
      <c r="AP180" s="43">
        <f>IF(STGY2[[#This Row],[SNO]]=0,0,IF(AL$10, IF(STGY2[[#This Row],[INS-TL]]=0, 0, STGY2[[#This Row],[PFT]]/STGY2[[#This Row],[INS-TL]]%), STGY2[[#This Row],[PFT]]/STGY2[[#This Row],[INS-TL]]%))</f>
        <v>-100</v>
      </c>
      <c r="AS180" s="20"/>
      <c r="AT180" s="21"/>
      <c r="AZ180" s="22"/>
      <c r="BB180" s="42">
        <f t="shared" si="23"/>
        <v>165</v>
      </c>
      <c r="BC180" s="49"/>
      <c r="BD180" s="18">
        <f>IF(STGY3[[#This Row],[SNO]]=0,0,IF(STGY3[[#This Row],[SNO]]=1,BJ$8,IF(BL$10, IF(BP179&gt;=BM$8,0,IF(BP179=0,BJ$8,BO179)), BO179)))</f>
        <v>0</v>
      </c>
      <c r="BE180" s="18" t="str">
        <f>IF(MAIN_STGY[[#This Row],[RSLT]]="","", MAIN_STGY[[#This Row],[RSLT]])</f>
        <v/>
      </c>
      <c r="BF18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0" s="18">
        <f>IF(STGY3[[#This Row],[SNO]]=0,0,IF(BL$10, IF(BP179&gt;=BM$8, 0, STGY3[[#This Row],[INS]]+BH179), STGY3[[#This Row],[INS]]+BH179))</f>
        <v>100</v>
      </c>
      <c r="BI180" s="18">
        <f>IF(STGY3[[#This Row],[SNO]]=0,0,IF(BL$10, IF(BP179&gt;=BM$8, 0, BI179+STGY3[[#This Row],[RTN]]), BI179+STGY3[[#This Row],[RTN]]))</f>
        <v>0</v>
      </c>
      <c r="BJ180" s="18">
        <f>STGY3[[#This Row],[RTN-TL]]-STGY3[[#This Row],[INS-TL]]</f>
        <v>-100</v>
      </c>
      <c r="BK180" s="18">
        <f>IF(STGY3[[#This Row],[SNO]]=0,0,IF(BL$10, IF(STGY3[[#This Row],[INS]]=0, 0, BN179), BN179))</f>
        <v>0</v>
      </c>
      <c r="BL180" s="18">
        <f>STGY3[[#This Row],[INS]]</f>
        <v>0</v>
      </c>
      <c r="BM180" s="18">
        <f>IF(STGY3[[#This Row],[WrL]]="Loss", (STGY3[[#This Row],[INS]]*(1 + BP$8/100)), IF(STGY3[[#This Row],[WrL]]="Won", (0), 0))</f>
        <v>0</v>
      </c>
      <c r="BN180" s="18">
        <f>IF(STGY3[[#This Row],[WrL]]="Loss", (STGY3[[#This Row],[PAM]]+STGY3[[#This Row],[LOS-TEN]]), IF(STGY3[[#This Row],[WrL]]="Won", (STGY3[[#This Row],[INS]]), 0))</f>
        <v>0</v>
      </c>
      <c r="BO180" s="18">
        <f>STGY3[[#This Row],[PAPT]]/2</f>
        <v>0</v>
      </c>
      <c r="BP180" s="43">
        <f>IF(STGY3[[#This Row],[SNO]]=0,0,IF(BL$10, IF(STGY3[[#This Row],[INS-TL]]=0, 0, STGY3[[#This Row],[PFT]]/STGY3[[#This Row],[INS-TL]]%), STGY3[[#This Row],[PFT]]/STGY3[[#This Row],[INS-TL]]%))</f>
        <v>-100</v>
      </c>
      <c r="BS180" s="20"/>
      <c r="BT180" s="21"/>
      <c r="BZ180" s="22"/>
      <c r="CB180" s="42">
        <f t="shared" si="24"/>
        <v>165</v>
      </c>
      <c r="CC180" s="49"/>
      <c r="CD180" s="18">
        <f>IF(STGY4[[#This Row],[SNO]]=0,0,IF(STGY4[[#This Row],[SNO]]=1,CJ$8,IF(CL$10, IF(CP179&gt;=CM$8,0,IF(CP179=0,CJ$8,CO179)), CO179)))</f>
        <v>0</v>
      </c>
      <c r="CE180" s="18" t="str">
        <f>IF(MAIN_STGY[[#This Row],[RSLT]]="","", MAIN_STGY[[#This Row],[RSLT]])</f>
        <v/>
      </c>
      <c r="CF18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0" s="18">
        <f>IF(STGY4[[#This Row],[SNO]]=0,0,IF(CL$10, IF(CP179&gt;=CM$8, 0, STGY4[[#This Row],[INS]]+CH179), STGY4[[#This Row],[INS]]+CH179))</f>
        <v>100</v>
      </c>
      <c r="CI180" s="18">
        <f>IF(STGY4[[#This Row],[SNO]]=0,0,IF(CL$10, IF(CP179&gt;=CM$8, 0, CI179+STGY4[[#This Row],[RTN]]), CI179+STGY4[[#This Row],[RTN]]))</f>
        <v>0</v>
      </c>
      <c r="CJ180" s="18">
        <f>STGY4[[#This Row],[RTN-TL]]-STGY4[[#This Row],[INS-TL]]</f>
        <v>-100</v>
      </c>
      <c r="CK180" s="18">
        <f>IF(STGY4[[#This Row],[SNO]]=0,0,IF(CL$10, IF(STGY4[[#This Row],[INS]]=0, 0, CN179), CN179))</f>
        <v>0</v>
      </c>
      <c r="CL180" s="18">
        <f>STGY4[[#This Row],[INS]]</f>
        <v>0</v>
      </c>
      <c r="CM180" s="18">
        <f>IF(STGY4[[#This Row],[WrL]]="Loss", (STGY4[[#This Row],[INS]]*(1 + CP$8/100)), IF(STGY4[[#This Row],[WrL]]="Won", (0), 0))</f>
        <v>0</v>
      </c>
      <c r="CN180" s="18">
        <f>IF(STGY4[[#This Row],[WrL]]="Loss", (STGY4[[#This Row],[PAM]]+STGY4[[#This Row],[LOS-TEN]]), IF(STGY4[[#This Row],[WrL]]="Won", (STGY4[[#This Row],[INS]]), 0))</f>
        <v>0</v>
      </c>
      <c r="CO180" s="18">
        <f>STGY4[[#This Row],[PAPT]]/2</f>
        <v>0</v>
      </c>
      <c r="CP180" s="43">
        <f>IF(STGY4[[#This Row],[SNO]]=0,0,IF(CL$10, IF(STGY4[[#This Row],[INS-TL]]=0, 0, STGY4[[#This Row],[PFT]]/STGY4[[#This Row],[INS-TL]]%), STGY4[[#This Row],[PFT]]/STGY4[[#This Row],[INS-TL]]%))</f>
        <v>-100</v>
      </c>
      <c r="CS180" s="20"/>
      <c r="CT180" s="21"/>
      <c r="CZ180" s="22"/>
      <c r="DB180" s="42">
        <f t="shared" si="25"/>
        <v>165</v>
      </c>
      <c r="DC180" s="49"/>
      <c r="DD180" s="18">
        <f>IF(STGY5[[#This Row],[SNO]]=0,0,IF(STGY5[[#This Row],[SNO]]=1,DJ$8,IF(DL$10, IF(DP179&gt;=DM$8,0,IF(DP179=0,DJ$8,DO179)), DO179)))</f>
        <v>0</v>
      </c>
      <c r="DE180" s="18" t="str">
        <f>IF(MAIN_STGY[[#This Row],[RSLT]]="","", MAIN_STGY[[#This Row],[RSLT]])</f>
        <v/>
      </c>
      <c r="DF18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0" s="18">
        <f>IF(STGY5[[#This Row],[SNO]]=0,0,IF(DL$10, IF(DP179&gt;=DM$8, 0, STGY5[[#This Row],[INS]]+DH179), STGY5[[#This Row],[INS]]+DH179))</f>
        <v>100</v>
      </c>
      <c r="DI180" s="18">
        <f>IF(STGY5[[#This Row],[SNO]]=0,0,IF(DL$10, IF(DP179&gt;=DM$8, 0, DI179+STGY5[[#This Row],[RTN]]), DI179+STGY5[[#This Row],[RTN]]))</f>
        <v>0</v>
      </c>
      <c r="DJ180" s="18">
        <f>STGY5[[#This Row],[RTN-TL]]-STGY5[[#This Row],[INS-TL]]</f>
        <v>-100</v>
      </c>
      <c r="DK180" s="18">
        <f>IF(STGY5[[#This Row],[SNO]]=0,0,IF(DL$10, IF(STGY5[[#This Row],[INS]]=0, 0, DN179), DN179))</f>
        <v>0</v>
      </c>
      <c r="DL180" s="18">
        <f>STGY5[[#This Row],[INS]]</f>
        <v>0</v>
      </c>
      <c r="DM180" s="18">
        <f>IF(STGY5[[#This Row],[WrL]]="Loss", (STGY5[[#This Row],[INS]]*(1 + DP$8/100)), IF(STGY5[[#This Row],[WrL]]="Won", (0), 0))</f>
        <v>0</v>
      </c>
      <c r="DN180" s="18">
        <f>IF(STGY5[[#This Row],[WrL]]="Loss", (STGY5[[#This Row],[PAM]]+STGY5[[#This Row],[LOS-TEN]]), IF(STGY5[[#This Row],[WrL]]="Won", (STGY5[[#This Row],[INS]]), 0))</f>
        <v>0</v>
      </c>
      <c r="DO180" s="18">
        <f>STGY5[[#This Row],[PAPT]]/2</f>
        <v>0</v>
      </c>
      <c r="DP180" s="43">
        <f>IF(STGY5[[#This Row],[SNO]]=0,0,IF(DL$10, IF(STGY5[[#This Row],[INS-TL]]=0, 0, STGY5[[#This Row],[PFT]]/STGY5[[#This Row],[INS-TL]]%), STGY5[[#This Row],[PFT]]/STGY5[[#This Row],[INS-TL]]%))</f>
        <v>-100</v>
      </c>
      <c r="DS180" s="20"/>
      <c r="DT180" s="21"/>
      <c r="DZ180" s="22"/>
      <c r="EB180" s="42">
        <f t="shared" si="26"/>
        <v>165</v>
      </c>
      <c r="EC180" s="49"/>
      <c r="ED180" s="18">
        <f>IF(STGY6[[#This Row],[SNO]]=0,0,IF(STGY6[[#This Row],[SNO]]=1,EJ$8,IF(EL$10, IF(EP179&gt;=EM$8,0,IF(EP179=0,EJ$8,EO179)), EO179)))</f>
        <v>0</v>
      </c>
      <c r="EE180" s="18" t="str">
        <f>IF(MAIN_STGY[[#This Row],[RSLT]]="","", MAIN_STGY[[#This Row],[RSLT]])</f>
        <v/>
      </c>
      <c r="EF18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0" s="18">
        <f>IF(STGY6[[#This Row],[SNO]]=0,0,IF(EL$10, IF(EP179&gt;=EM$8, 0, STGY6[[#This Row],[INS]]+EH179), STGY6[[#This Row],[INS]]+EH179))</f>
        <v>100</v>
      </c>
      <c r="EI180" s="18">
        <f>IF(STGY6[[#This Row],[SNO]]=0,0,IF(EL$10, IF(EP179&gt;=EM$8, 0, EI179+STGY6[[#This Row],[RTN]]), EI179+STGY6[[#This Row],[RTN]]))</f>
        <v>0</v>
      </c>
      <c r="EJ180" s="18">
        <f>STGY6[[#This Row],[RTN-TL]]-STGY6[[#This Row],[INS-TL]]</f>
        <v>-100</v>
      </c>
      <c r="EK180" s="18">
        <f>IF(STGY6[[#This Row],[SNO]]=0,0,IF(EL$10, IF(STGY6[[#This Row],[INS]]=0, 0, EN179), EN179))</f>
        <v>0</v>
      </c>
      <c r="EL180" s="18">
        <f>STGY6[[#This Row],[INS]]</f>
        <v>0</v>
      </c>
      <c r="EM180" s="18">
        <f>IF(STGY6[[#This Row],[WrL]]="Loss", (STGY6[[#This Row],[INS]]*(1 + EP$8/100)), IF(STGY6[[#This Row],[WrL]]="Won", (0), 0))</f>
        <v>0</v>
      </c>
      <c r="EN180" s="18">
        <f>IF(STGY6[[#This Row],[WrL]]="Loss", (STGY6[[#This Row],[PAM]]+STGY6[[#This Row],[LOS-TEN]]), IF(STGY6[[#This Row],[WrL]]="Won", (STGY6[[#This Row],[INS]]), 0))</f>
        <v>0</v>
      </c>
      <c r="EO180" s="18">
        <f>STGY6[[#This Row],[PAPT]]/2</f>
        <v>0</v>
      </c>
      <c r="EP180" s="43">
        <f>IF(STGY6[[#This Row],[SNO]]=0,0,IF(EL$10, IF(STGY6[[#This Row],[INS-TL]]=0, 0, STGY6[[#This Row],[PFT]]/STGY6[[#This Row],[INS-TL]]%), STGY6[[#This Row],[PFT]]/STGY6[[#This Row],[INS-TL]]%))</f>
        <v>-100</v>
      </c>
      <c r="ES180" s="20"/>
      <c r="ET180" s="21"/>
      <c r="EZ180" s="22"/>
      <c r="FB180" s="42">
        <f t="shared" si="27"/>
        <v>165</v>
      </c>
      <c r="FC180" s="49"/>
      <c r="FD180" s="18">
        <f>IF(STGY7[[#This Row],[SNO]]=0,0,IF(STGY7[[#This Row],[SNO]]=1,FJ$8,IF(FL$10, IF(FP179&gt;=FM$8,0,IF(FP179=0,FJ$8,FO179)), FO179)))</f>
        <v>0</v>
      </c>
      <c r="FE180" s="18" t="str">
        <f>IF(MAIN_STGY[[#This Row],[RSLT]]="","", MAIN_STGY[[#This Row],[RSLT]])</f>
        <v/>
      </c>
      <c r="FF18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0" s="18">
        <f>IF(STGY7[[#This Row],[SNO]]=0,0,IF(FL$10, IF(FP179&gt;=FM$8, 0, STGY7[[#This Row],[INS]]+FH179), STGY7[[#This Row],[INS]]+FH179))</f>
        <v>100</v>
      </c>
      <c r="FI180" s="18">
        <f>IF(STGY7[[#This Row],[SNO]]=0,0,IF(FL$10, IF(FP179&gt;=FM$8, 0, FI179+STGY7[[#This Row],[RTN]]), FI179+STGY7[[#This Row],[RTN]]))</f>
        <v>0</v>
      </c>
      <c r="FJ180" s="18">
        <f>STGY7[[#This Row],[RTN-TL]]-STGY7[[#This Row],[INS-TL]]</f>
        <v>-100</v>
      </c>
      <c r="FK180" s="18">
        <f>IF(STGY7[[#This Row],[SNO]]=0,0,IF(FL$10, IF(STGY7[[#This Row],[INS]]=0, 0, FN179), FN179))</f>
        <v>0</v>
      </c>
      <c r="FL180" s="18">
        <f>STGY7[[#This Row],[INS]]</f>
        <v>0</v>
      </c>
      <c r="FM180" s="18">
        <f>IF(STGY7[[#This Row],[WrL]]="Loss", (STGY7[[#This Row],[INS]]*(1 + FP$8/100)), IF(STGY7[[#This Row],[WrL]]="Won", (0), 0))</f>
        <v>0</v>
      </c>
      <c r="FN180" s="18">
        <f>IF(STGY7[[#This Row],[WrL]]="Loss", (STGY7[[#This Row],[PAM]]+STGY7[[#This Row],[LOS-TEN]]), IF(STGY7[[#This Row],[WrL]]="Won", (STGY7[[#This Row],[INS]]), 0))</f>
        <v>0</v>
      </c>
      <c r="FO180" s="18">
        <f>STGY7[[#This Row],[PAPT]]/2</f>
        <v>0</v>
      </c>
      <c r="FP180" s="43">
        <f>IF(STGY7[[#This Row],[SNO]]=0,0,IF(FL$10, IF(STGY7[[#This Row],[INS-TL]]=0, 0, STGY7[[#This Row],[PFT]]/STGY7[[#This Row],[INS-TL]]%), STGY7[[#This Row],[PFT]]/STGY7[[#This Row],[INS-TL]]%))</f>
        <v>-100</v>
      </c>
      <c r="FS180" s="20"/>
      <c r="FT180" s="21"/>
      <c r="FZ180" s="22"/>
      <c r="GB180" s="42">
        <f t="shared" si="28"/>
        <v>165</v>
      </c>
      <c r="GC180" s="49"/>
      <c r="GD180" s="18">
        <f>IF(STGY8[[#This Row],[SNO]]=0,0,IF(STGY8[[#This Row],[SNO]]=1,GJ$8,IF(GL$10, IF(GP179&gt;=GM$8,0,IF(GP179=0,GJ$8,GO179)), GO179)))</f>
        <v>0</v>
      </c>
      <c r="GE180" s="18" t="str">
        <f>IF(MAIN_STGY[[#This Row],[RSLT]]="","", MAIN_STGY[[#This Row],[RSLT]])</f>
        <v/>
      </c>
      <c r="GF18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0" s="18">
        <f>IF(STGY8[[#This Row],[SNO]]=0,0,IF(GL$10, IF(GP179&gt;=GM$8, 0, STGY8[[#This Row],[INS]]+GH179), STGY8[[#This Row],[INS]]+GH179))</f>
        <v>100</v>
      </c>
      <c r="GI180" s="18">
        <f>IF(STGY8[[#This Row],[SNO]]=0,0,IF(GL$10, IF(GP179&gt;=GM$8, 0, GI179+STGY8[[#This Row],[RTN]]), GI179+STGY8[[#This Row],[RTN]]))</f>
        <v>0</v>
      </c>
      <c r="GJ180" s="18">
        <f>STGY8[[#This Row],[RTN-TL]]-STGY8[[#This Row],[INS-TL]]</f>
        <v>-100</v>
      </c>
      <c r="GK180" s="18">
        <f>IF(STGY8[[#This Row],[SNO]]=0,0,IF(GL$10, IF(STGY8[[#This Row],[INS]]=0, 0, GN179), GN179))</f>
        <v>0</v>
      </c>
      <c r="GL180" s="18">
        <f>STGY8[[#This Row],[INS]]</f>
        <v>0</v>
      </c>
      <c r="GM180" s="18">
        <f>IF(STGY8[[#This Row],[WrL]]="Loss", (STGY8[[#This Row],[INS]]*(1 + GP$8/100)), IF(STGY8[[#This Row],[WrL]]="Won", (0), 0))</f>
        <v>0</v>
      </c>
      <c r="GN180" s="18">
        <f>IF(STGY8[[#This Row],[WrL]]="Loss", (STGY8[[#This Row],[PAM]]+STGY8[[#This Row],[LOS-TEN]]), IF(STGY8[[#This Row],[WrL]]="Won", (STGY8[[#This Row],[INS]]), 0))</f>
        <v>0</v>
      </c>
      <c r="GO180" s="18">
        <f>STGY8[[#This Row],[PAPT]]/2</f>
        <v>0</v>
      </c>
      <c r="GP180" s="43">
        <f>IF(STGY8[[#This Row],[SNO]]=0,0,IF(GL$10, IF(STGY8[[#This Row],[INS-TL]]=0, 0, STGY8[[#This Row],[PFT]]/STGY8[[#This Row],[INS-TL]]%), STGY8[[#This Row],[PFT]]/STGY8[[#This Row],[INS-TL]]%))</f>
        <v>-100</v>
      </c>
      <c r="GS180" s="20"/>
      <c r="GT180" s="21"/>
      <c r="GZ180" s="22"/>
      <c r="HB180" s="42">
        <f t="shared" si="29"/>
        <v>165</v>
      </c>
      <c r="HC180" s="49"/>
      <c r="HD180" s="18">
        <f>IF(STGY9[[#This Row],[SNO]]=0,0,IF(STGY9[[#This Row],[SNO]]=1,HJ$8,IF(HL$10, IF(HP179&gt;=HM$8,0,IF(HP179=0,HJ$8,HO179)), HO179)))</f>
        <v>0</v>
      </c>
      <c r="HE180" s="18" t="str">
        <f>IF(MAIN_STGY[[#This Row],[RSLT]]="","", MAIN_STGY[[#This Row],[RSLT]])</f>
        <v/>
      </c>
      <c r="HF18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0" s="18">
        <f>IF(STGY9[[#This Row],[SNO]]=0,0,IF(HL$10, IF(HP179&gt;=HM$8, 0, STGY9[[#This Row],[INS]]+HH179), STGY9[[#This Row],[INS]]+HH179))</f>
        <v>100</v>
      </c>
      <c r="HI180" s="18">
        <f>IF(STGY9[[#This Row],[SNO]]=0,0,IF(HL$10, IF(HP179&gt;=HM$8, 0, HI179+STGY9[[#This Row],[RTN]]), HI179+STGY9[[#This Row],[RTN]]))</f>
        <v>0</v>
      </c>
      <c r="HJ180" s="18">
        <f>STGY9[[#This Row],[RTN-TL]]-STGY9[[#This Row],[INS-TL]]</f>
        <v>-100</v>
      </c>
      <c r="HK180" s="18">
        <f>IF(STGY9[[#This Row],[SNO]]=0,0,IF(HL$10, IF(STGY9[[#This Row],[INS]]=0, 0, HN179), HN179))</f>
        <v>0</v>
      </c>
      <c r="HL180" s="18">
        <f>STGY9[[#This Row],[INS]]</f>
        <v>0</v>
      </c>
      <c r="HM180" s="18">
        <f>IF(STGY9[[#This Row],[WrL]]="Loss", (STGY9[[#This Row],[INS]]*(1 + HP$8/100)), IF(STGY9[[#This Row],[WrL]]="Won", (0), 0))</f>
        <v>0</v>
      </c>
      <c r="HN180" s="18">
        <f>IF(STGY9[[#This Row],[WrL]]="Loss", (STGY9[[#This Row],[PAM]]+STGY9[[#This Row],[LOS-TEN]]), IF(STGY9[[#This Row],[WrL]]="Won", (STGY9[[#This Row],[INS]]), 0))</f>
        <v>0</v>
      </c>
      <c r="HO180" s="18">
        <f>STGY9[[#This Row],[PAPT]]/2</f>
        <v>0</v>
      </c>
      <c r="HP180" s="43">
        <f>IF(STGY9[[#This Row],[SNO]]=0,0,IF(HL$10, IF(STGY9[[#This Row],[INS-TL]]=0, 0, STGY9[[#This Row],[PFT]]/STGY9[[#This Row],[INS-TL]]%), STGY9[[#This Row],[PFT]]/STGY9[[#This Row],[INS-TL]]%))</f>
        <v>-100</v>
      </c>
      <c r="HS180" s="20"/>
      <c r="HT180" s="21"/>
      <c r="HZ180" s="22"/>
      <c r="IB180" s="42">
        <f t="shared" si="30"/>
        <v>165</v>
      </c>
      <c r="IC180" s="49"/>
      <c r="ID180" s="18">
        <f>IF(STGY10[[#This Row],[SNO]]=0,0,IF(STGY10[[#This Row],[SNO]]=1,IJ$8,IF(IL$10, IF(IP179&gt;=IM$8,0,IF(IP179=0,IJ$8,IO179)), IO179)))</f>
        <v>0</v>
      </c>
      <c r="IE180" s="18" t="str">
        <f>IF(MAIN_STGY[[#This Row],[RSLT]]="","", MAIN_STGY[[#This Row],[RSLT]])</f>
        <v/>
      </c>
      <c r="IF18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0" s="18">
        <f>IF(STGY10[[#This Row],[SNO]]=0,0,IF(IL$10, IF(IP179&gt;=IM$8, 0, STGY10[[#This Row],[INS]]+IH179), STGY10[[#This Row],[INS]]+IH179))</f>
        <v>100</v>
      </c>
      <c r="II180" s="18">
        <f>IF(STGY10[[#This Row],[SNO]]=0,0,IF(IL$10, IF(IP179&gt;=IM$8, 0, II179+STGY10[[#This Row],[RTN]]), II179+STGY10[[#This Row],[RTN]]))</f>
        <v>0</v>
      </c>
      <c r="IJ180" s="18">
        <f>STGY10[[#This Row],[RTN-TL]]-STGY10[[#This Row],[INS-TL]]</f>
        <v>-100</v>
      </c>
      <c r="IK180" s="18">
        <f>IF(STGY10[[#This Row],[SNO]]=0,0,IF(IL$10, IF(STGY10[[#This Row],[INS]]=0, 0, IN179), IN179))</f>
        <v>0</v>
      </c>
      <c r="IL180" s="18">
        <f>STGY10[[#This Row],[INS]]</f>
        <v>0</v>
      </c>
      <c r="IM180" s="18">
        <f>IF(STGY10[[#This Row],[WrL]]="Loss", (STGY10[[#This Row],[INS]]*(1 + IP$8/100)), IF(STGY10[[#This Row],[WrL]]="Won", (0), 0))</f>
        <v>0</v>
      </c>
      <c r="IN180" s="18">
        <f>IF(STGY10[[#This Row],[WrL]]="Loss", (STGY10[[#This Row],[PAM]]+STGY10[[#This Row],[LOS-TEN]]), IF(STGY10[[#This Row],[WrL]]="Won", (STGY10[[#This Row],[INS]]), 0))</f>
        <v>0</v>
      </c>
      <c r="IO180" s="18">
        <f>STGY10[[#This Row],[PAPT]]/2</f>
        <v>0</v>
      </c>
      <c r="IP180" s="43">
        <f>IF(STGY10[[#This Row],[SNO]]=0,0,IF(IL$10, IF(STGY10[[#This Row],[INS-TL]]=0, 0, STGY10[[#This Row],[PFT]]/STGY10[[#This Row],[INS-TL]]%), STGY10[[#This Row],[PFT]]/STGY10[[#This Row],[INS-TL]]%))</f>
        <v>-100</v>
      </c>
      <c r="IS180" s="20"/>
      <c r="IT180" s="21"/>
      <c r="IZ180" s="22"/>
    </row>
    <row r="181" spans="2:260" ht="15.65" x14ac:dyDescent="0.3">
      <c r="B181" s="89">
        <f t="shared" si="32"/>
        <v>166</v>
      </c>
      <c r="C181" s="49"/>
      <c r="D181" s="18">
        <f>IF(MAIN_STGY[[#This Row],[SNO]]=0,0,IF(MAIN_STGY[[#This Row],[SNO]]=1,J$8,IF(L$10, IF(P180&gt;=M$8,0,IF(P180=0,J$8,O180)), O180)))</f>
        <v>0</v>
      </c>
      <c r="E181" s="12"/>
      <c r="F18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1" s="18">
        <f>IF(MAIN_STGY[[#This Row],[SNO]]=0,0,IF(L$10, IF(P180&gt;=M$8, 0, MAIN_STGY[[#This Row],[INS]]+H180), MAIN_STGY[[#This Row],[INS]]+H180))</f>
        <v>100</v>
      </c>
      <c r="I181" s="18">
        <f>IF(MAIN_STGY[[#This Row],[SNO]]=0,0,IF(L$10, IF(P180&gt;=M$8, 0, I180+MAIN_STGY[[#This Row],[RTN]]), I180+MAIN_STGY[[#This Row],[RTN]]))</f>
        <v>0</v>
      </c>
      <c r="J181" s="18">
        <f>MAIN_STGY[[#This Row],[RTN-TL]]-MAIN_STGY[[#This Row],[INS-TL]]</f>
        <v>-100</v>
      </c>
      <c r="K181" s="18">
        <f>IF(MAIN_STGY[[#This Row],[SNO]]=0,0,IF(L$10, IF(MAIN_STGY[[#This Row],[INS]]=0, 0, N180), N180))</f>
        <v>0</v>
      </c>
      <c r="L181" s="18">
        <f>MAIN_STGY[[#This Row],[INS]]</f>
        <v>0</v>
      </c>
      <c r="M181" s="18">
        <f>IF(MAIN_STGY[[#This Row],[WrL]]="Loss", (MAIN_STGY[[#This Row],[INS]]*(1 + P$8/100)), IF(MAIN_STGY[[#This Row],[WrL]]="Won", (0), 0))</f>
        <v>0</v>
      </c>
      <c r="N181" s="18">
        <f>IF(MAIN_STGY[[#This Row],[WrL]]="Loss", (MAIN_STGY[[#This Row],[PAM]]+MAIN_STGY[[#This Row],[LOS-TEN]]), IF(MAIN_STGY[[#This Row],[WrL]]="Won", (MAIN_STGY[[#This Row],[INS]]), 0))</f>
        <v>0</v>
      </c>
      <c r="O181" s="18">
        <f>MAIN_STGY[[#This Row],[PAPT]]/2</f>
        <v>0</v>
      </c>
      <c r="P18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81" s="100" t="s">
        <v>55</v>
      </c>
      <c r="S181" s="101"/>
      <c r="T181" s="102">
        <f>SUBTOTAL(109,SORTALL28[Last Value])</f>
        <v>1000</v>
      </c>
      <c r="U181" s="85"/>
      <c r="V181" s="55"/>
      <c r="W181" s="55"/>
      <c r="X181" s="55"/>
      <c r="Z181" s="22"/>
      <c r="AB181" s="42">
        <f t="shared" si="22"/>
        <v>166</v>
      </c>
      <c r="AC181" s="49"/>
      <c r="AD181" s="18">
        <f>IF(STGY2[[#This Row],[SNO]]=0,0,IF(STGY2[[#This Row],[SNO]]=1,AJ$8,IF(AL$10, IF(AP180&gt;=AM$8,0,IF(AP180=0,AJ$8,AO180)), AO180)))</f>
        <v>0</v>
      </c>
      <c r="AE181" s="18" t="str">
        <f>IF(MAIN_STGY[[#This Row],[RSLT]]="","", MAIN_STGY[[#This Row],[RSLT]])</f>
        <v/>
      </c>
      <c r="AF18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1" s="18">
        <f>IF(STGY2[[#This Row],[SNO]]=0,0,IF(AL$10, IF(AP180&gt;=AM$8, 0, STGY2[[#This Row],[INS]]+AH180), STGY2[[#This Row],[INS]]+AH180))</f>
        <v>100</v>
      </c>
      <c r="AI181" s="18">
        <f>IF(STGY2[[#This Row],[SNO]]=0,0,IF(AL$10, IF(AP180&gt;=AM$8, 0, AI180+STGY2[[#This Row],[RTN]]), AI180+STGY2[[#This Row],[RTN]]))</f>
        <v>0</v>
      </c>
      <c r="AJ181" s="18">
        <f>STGY2[[#This Row],[RTN-TL]]-STGY2[[#This Row],[INS-TL]]</f>
        <v>-100</v>
      </c>
      <c r="AK181" s="18">
        <f>IF(STGY2[[#This Row],[SNO]]=0,0,IF(AL$10, IF(STGY2[[#This Row],[INS]]=0, 0, AN180), AN180))</f>
        <v>0</v>
      </c>
      <c r="AL181" s="18">
        <f>STGY2[[#This Row],[INS]]</f>
        <v>0</v>
      </c>
      <c r="AM181" s="18">
        <f>IF(STGY2[[#This Row],[WrL]]="Loss", (STGY2[[#This Row],[INS]]*(1 + AP$8/100)), IF(STGY2[[#This Row],[WrL]]="Won", (0), 0))</f>
        <v>0</v>
      </c>
      <c r="AN181" s="18">
        <f>IF(STGY2[[#This Row],[WrL]]="Loss", (STGY2[[#This Row],[PAM]]+STGY2[[#This Row],[LOS-TEN]]), IF(STGY2[[#This Row],[WrL]]="Won", (STGY2[[#This Row],[INS]]), 0))</f>
        <v>0</v>
      </c>
      <c r="AO181" s="18">
        <f>STGY2[[#This Row],[PAPT]]/2</f>
        <v>0</v>
      </c>
      <c r="AP181" s="43">
        <f>IF(STGY2[[#This Row],[SNO]]=0,0,IF(AL$10, IF(STGY2[[#This Row],[INS-TL]]=0, 0, STGY2[[#This Row],[PFT]]/STGY2[[#This Row],[INS-TL]]%), STGY2[[#This Row],[PFT]]/STGY2[[#This Row],[INS-TL]]%))</f>
        <v>-100</v>
      </c>
      <c r="AS181" s="20"/>
      <c r="AT181" s="21"/>
      <c r="AZ181" s="22"/>
      <c r="BB181" s="42">
        <f t="shared" si="23"/>
        <v>166</v>
      </c>
      <c r="BC181" s="49"/>
      <c r="BD181" s="18">
        <f>IF(STGY3[[#This Row],[SNO]]=0,0,IF(STGY3[[#This Row],[SNO]]=1,BJ$8,IF(BL$10, IF(BP180&gt;=BM$8,0,IF(BP180=0,BJ$8,BO180)), BO180)))</f>
        <v>0</v>
      </c>
      <c r="BE181" s="18" t="str">
        <f>IF(MAIN_STGY[[#This Row],[RSLT]]="","", MAIN_STGY[[#This Row],[RSLT]])</f>
        <v/>
      </c>
      <c r="BF18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1" s="18">
        <f>IF(STGY3[[#This Row],[SNO]]=0,0,IF(BL$10, IF(BP180&gt;=BM$8, 0, STGY3[[#This Row],[INS]]+BH180), STGY3[[#This Row],[INS]]+BH180))</f>
        <v>100</v>
      </c>
      <c r="BI181" s="18">
        <f>IF(STGY3[[#This Row],[SNO]]=0,0,IF(BL$10, IF(BP180&gt;=BM$8, 0, BI180+STGY3[[#This Row],[RTN]]), BI180+STGY3[[#This Row],[RTN]]))</f>
        <v>0</v>
      </c>
      <c r="BJ181" s="18">
        <f>STGY3[[#This Row],[RTN-TL]]-STGY3[[#This Row],[INS-TL]]</f>
        <v>-100</v>
      </c>
      <c r="BK181" s="18">
        <f>IF(STGY3[[#This Row],[SNO]]=0,0,IF(BL$10, IF(STGY3[[#This Row],[INS]]=0, 0, BN180), BN180))</f>
        <v>0</v>
      </c>
      <c r="BL181" s="18">
        <f>STGY3[[#This Row],[INS]]</f>
        <v>0</v>
      </c>
      <c r="BM181" s="18">
        <f>IF(STGY3[[#This Row],[WrL]]="Loss", (STGY3[[#This Row],[INS]]*(1 + BP$8/100)), IF(STGY3[[#This Row],[WrL]]="Won", (0), 0))</f>
        <v>0</v>
      </c>
      <c r="BN181" s="18">
        <f>IF(STGY3[[#This Row],[WrL]]="Loss", (STGY3[[#This Row],[PAM]]+STGY3[[#This Row],[LOS-TEN]]), IF(STGY3[[#This Row],[WrL]]="Won", (STGY3[[#This Row],[INS]]), 0))</f>
        <v>0</v>
      </c>
      <c r="BO181" s="18">
        <f>STGY3[[#This Row],[PAPT]]/2</f>
        <v>0</v>
      </c>
      <c r="BP181" s="43">
        <f>IF(STGY3[[#This Row],[SNO]]=0,0,IF(BL$10, IF(STGY3[[#This Row],[INS-TL]]=0, 0, STGY3[[#This Row],[PFT]]/STGY3[[#This Row],[INS-TL]]%), STGY3[[#This Row],[PFT]]/STGY3[[#This Row],[INS-TL]]%))</f>
        <v>-100</v>
      </c>
      <c r="BS181" s="20"/>
      <c r="BT181" s="21"/>
      <c r="BZ181" s="22"/>
      <c r="CB181" s="42">
        <f t="shared" si="24"/>
        <v>166</v>
      </c>
      <c r="CC181" s="49"/>
      <c r="CD181" s="18">
        <f>IF(STGY4[[#This Row],[SNO]]=0,0,IF(STGY4[[#This Row],[SNO]]=1,CJ$8,IF(CL$10, IF(CP180&gt;=CM$8,0,IF(CP180=0,CJ$8,CO180)), CO180)))</f>
        <v>0</v>
      </c>
      <c r="CE181" s="18" t="str">
        <f>IF(MAIN_STGY[[#This Row],[RSLT]]="","", MAIN_STGY[[#This Row],[RSLT]])</f>
        <v/>
      </c>
      <c r="CF18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1" s="18">
        <f>IF(STGY4[[#This Row],[SNO]]=0,0,IF(CL$10, IF(CP180&gt;=CM$8, 0, STGY4[[#This Row],[INS]]+CH180), STGY4[[#This Row],[INS]]+CH180))</f>
        <v>100</v>
      </c>
      <c r="CI181" s="18">
        <f>IF(STGY4[[#This Row],[SNO]]=0,0,IF(CL$10, IF(CP180&gt;=CM$8, 0, CI180+STGY4[[#This Row],[RTN]]), CI180+STGY4[[#This Row],[RTN]]))</f>
        <v>0</v>
      </c>
      <c r="CJ181" s="18">
        <f>STGY4[[#This Row],[RTN-TL]]-STGY4[[#This Row],[INS-TL]]</f>
        <v>-100</v>
      </c>
      <c r="CK181" s="18">
        <f>IF(STGY4[[#This Row],[SNO]]=0,0,IF(CL$10, IF(STGY4[[#This Row],[INS]]=0, 0, CN180), CN180))</f>
        <v>0</v>
      </c>
      <c r="CL181" s="18">
        <f>STGY4[[#This Row],[INS]]</f>
        <v>0</v>
      </c>
      <c r="CM181" s="18">
        <f>IF(STGY4[[#This Row],[WrL]]="Loss", (STGY4[[#This Row],[INS]]*(1 + CP$8/100)), IF(STGY4[[#This Row],[WrL]]="Won", (0), 0))</f>
        <v>0</v>
      </c>
      <c r="CN181" s="18">
        <f>IF(STGY4[[#This Row],[WrL]]="Loss", (STGY4[[#This Row],[PAM]]+STGY4[[#This Row],[LOS-TEN]]), IF(STGY4[[#This Row],[WrL]]="Won", (STGY4[[#This Row],[INS]]), 0))</f>
        <v>0</v>
      </c>
      <c r="CO181" s="18">
        <f>STGY4[[#This Row],[PAPT]]/2</f>
        <v>0</v>
      </c>
      <c r="CP181" s="43">
        <f>IF(STGY4[[#This Row],[SNO]]=0,0,IF(CL$10, IF(STGY4[[#This Row],[INS-TL]]=0, 0, STGY4[[#This Row],[PFT]]/STGY4[[#This Row],[INS-TL]]%), STGY4[[#This Row],[PFT]]/STGY4[[#This Row],[INS-TL]]%))</f>
        <v>-100</v>
      </c>
      <c r="CS181" s="20"/>
      <c r="CT181" s="21"/>
      <c r="CZ181" s="22"/>
      <c r="DB181" s="42">
        <f t="shared" si="25"/>
        <v>166</v>
      </c>
      <c r="DC181" s="49"/>
      <c r="DD181" s="18">
        <f>IF(STGY5[[#This Row],[SNO]]=0,0,IF(STGY5[[#This Row],[SNO]]=1,DJ$8,IF(DL$10, IF(DP180&gt;=DM$8,0,IF(DP180=0,DJ$8,DO180)), DO180)))</f>
        <v>0</v>
      </c>
      <c r="DE181" s="18" t="str">
        <f>IF(MAIN_STGY[[#This Row],[RSLT]]="","", MAIN_STGY[[#This Row],[RSLT]])</f>
        <v/>
      </c>
      <c r="DF18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1" s="18">
        <f>IF(STGY5[[#This Row],[SNO]]=0,0,IF(DL$10, IF(DP180&gt;=DM$8, 0, STGY5[[#This Row],[INS]]+DH180), STGY5[[#This Row],[INS]]+DH180))</f>
        <v>100</v>
      </c>
      <c r="DI181" s="18">
        <f>IF(STGY5[[#This Row],[SNO]]=0,0,IF(DL$10, IF(DP180&gt;=DM$8, 0, DI180+STGY5[[#This Row],[RTN]]), DI180+STGY5[[#This Row],[RTN]]))</f>
        <v>0</v>
      </c>
      <c r="DJ181" s="18">
        <f>STGY5[[#This Row],[RTN-TL]]-STGY5[[#This Row],[INS-TL]]</f>
        <v>-100</v>
      </c>
      <c r="DK181" s="18">
        <f>IF(STGY5[[#This Row],[SNO]]=0,0,IF(DL$10, IF(STGY5[[#This Row],[INS]]=0, 0, DN180), DN180))</f>
        <v>0</v>
      </c>
      <c r="DL181" s="18">
        <f>STGY5[[#This Row],[INS]]</f>
        <v>0</v>
      </c>
      <c r="DM181" s="18">
        <f>IF(STGY5[[#This Row],[WrL]]="Loss", (STGY5[[#This Row],[INS]]*(1 + DP$8/100)), IF(STGY5[[#This Row],[WrL]]="Won", (0), 0))</f>
        <v>0</v>
      </c>
      <c r="DN181" s="18">
        <f>IF(STGY5[[#This Row],[WrL]]="Loss", (STGY5[[#This Row],[PAM]]+STGY5[[#This Row],[LOS-TEN]]), IF(STGY5[[#This Row],[WrL]]="Won", (STGY5[[#This Row],[INS]]), 0))</f>
        <v>0</v>
      </c>
      <c r="DO181" s="18">
        <f>STGY5[[#This Row],[PAPT]]/2</f>
        <v>0</v>
      </c>
      <c r="DP181" s="43">
        <f>IF(STGY5[[#This Row],[SNO]]=0,0,IF(DL$10, IF(STGY5[[#This Row],[INS-TL]]=0, 0, STGY5[[#This Row],[PFT]]/STGY5[[#This Row],[INS-TL]]%), STGY5[[#This Row],[PFT]]/STGY5[[#This Row],[INS-TL]]%))</f>
        <v>-100</v>
      </c>
      <c r="DS181" s="20"/>
      <c r="DT181" s="21"/>
      <c r="DZ181" s="22"/>
      <c r="EB181" s="42">
        <f t="shared" si="26"/>
        <v>166</v>
      </c>
      <c r="EC181" s="49"/>
      <c r="ED181" s="18">
        <f>IF(STGY6[[#This Row],[SNO]]=0,0,IF(STGY6[[#This Row],[SNO]]=1,EJ$8,IF(EL$10, IF(EP180&gt;=EM$8,0,IF(EP180=0,EJ$8,EO180)), EO180)))</f>
        <v>0</v>
      </c>
      <c r="EE181" s="18" t="str">
        <f>IF(MAIN_STGY[[#This Row],[RSLT]]="","", MAIN_STGY[[#This Row],[RSLT]])</f>
        <v/>
      </c>
      <c r="EF18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1" s="18">
        <f>IF(STGY6[[#This Row],[SNO]]=0,0,IF(EL$10, IF(EP180&gt;=EM$8, 0, STGY6[[#This Row],[INS]]+EH180), STGY6[[#This Row],[INS]]+EH180))</f>
        <v>100</v>
      </c>
      <c r="EI181" s="18">
        <f>IF(STGY6[[#This Row],[SNO]]=0,0,IF(EL$10, IF(EP180&gt;=EM$8, 0, EI180+STGY6[[#This Row],[RTN]]), EI180+STGY6[[#This Row],[RTN]]))</f>
        <v>0</v>
      </c>
      <c r="EJ181" s="18">
        <f>STGY6[[#This Row],[RTN-TL]]-STGY6[[#This Row],[INS-TL]]</f>
        <v>-100</v>
      </c>
      <c r="EK181" s="18">
        <f>IF(STGY6[[#This Row],[SNO]]=0,0,IF(EL$10, IF(STGY6[[#This Row],[INS]]=0, 0, EN180), EN180))</f>
        <v>0</v>
      </c>
      <c r="EL181" s="18">
        <f>STGY6[[#This Row],[INS]]</f>
        <v>0</v>
      </c>
      <c r="EM181" s="18">
        <f>IF(STGY6[[#This Row],[WrL]]="Loss", (STGY6[[#This Row],[INS]]*(1 + EP$8/100)), IF(STGY6[[#This Row],[WrL]]="Won", (0), 0))</f>
        <v>0</v>
      </c>
      <c r="EN181" s="18">
        <f>IF(STGY6[[#This Row],[WrL]]="Loss", (STGY6[[#This Row],[PAM]]+STGY6[[#This Row],[LOS-TEN]]), IF(STGY6[[#This Row],[WrL]]="Won", (STGY6[[#This Row],[INS]]), 0))</f>
        <v>0</v>
      </c>
      <c r="EO181" s="18">
        <f>STGY6[[#This Row],[PAPT]]/2</f>
        <v>0</v>
      </c>
      <c r="EP181" s="43">
        <f>IF(STGY6[[#This Row],[SNO]]=0,0,IF(EL$10, IF(STGY6[[#This Row],[INS-TL]]=0, 0, STGY6[[#This Row],[PFT]]/STGY6[[#This Row],[INS-TL]]%), STGY6[[#This Row],[PFT]]/STGY6[[#This Row],[INS-TL]]%))</f>
        <v>-100</v>
      </c>
      <c r="ES181" s="20"/>
      <c r="ET181" s="21"/>
      <c r="EZ181" s="22"/>
      <c r="FB181" s="42">
        <f t="shared" si="27"/>
        <v>166</v>
      </c>
      <c r="FC181" s="49"/>
      <c r="FD181" s="18">
        <f>IF(STGY7[[#This Row],[SNO]]=0,0,IF(STGY7[[#This Row],[SNO]]=1,FJ$8,IF(FL$10, IF(FP180&gt;=FM$8,0,IF(FP180=0,FJ$8,FO180)), FO180)))</f>
        <v>0</v>
      </c>
      <c r="FE181" s="18" t="str">
        <f>IF(MAIN_STGY[[#This Row],[RSLT]]="","", MAIN_STGY[[#This Row],[RSLT]])</f>
        <v/>
      </c>
      <c r="FF18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1" s="18">
        <f>IF(STGY7[[#This Row],[SNO]]=0,0,IF(FL$10, IF(FP180&gt;=FM$8, 0, STGY7[[#This Row],[INS]]+FH180), STGY7[[#This Row],[INS]]+FH180))</f>
        <v>100</v>
      </c>
      <c r="FI181" s="18">
        <f>IF(STGY7[[#This Row],[SNO]]=0,0,IF(FL$10, IF(FP180&gt;=FM$8, 0, FI180+STGY7[[#This Row],[RTN]]), FI180+STGY7[[#This Row],[RTN]]))</f>
        <v>0</v>
      </c>
      <c r="FJ181" s="18">
        <f>STGY7[[#This Row],[RTN-TL]]-STGY7[[#This Row],[INS-TL]]</f>
        <v>-100</v>
      </c>
      <c r="FK181" s="18">
        <f>IF(STGY7[[#This Row],[SNO]]=0,0,IF(FL$10, IF(STGY7[[#This Row],[INS]]=0, 0, FN180), FN180))</f>
        <v>0</v>
      </c>
      <c r="FL181" s="18">
        <f>STGY7[[#This Row],[INS]]</f>
        <v>0</v>
      </c>
      <c r="FM181" s="18">
        <f>IF(STGY7[[#This Row],[WrL]]="Loss", (STGY7[[#This Row],[INS]]*(1 + FP$8/100)), IF(STGY7[[#This Row],[WrL]]="Won", (0), 0))</f>
        <v>0</v>
      </c>
      <c r="FN181" s="18">
        <f>IF(STGY7[[#This Row],[WrL]]="Loss", (STGY7[[#This Row],[PAM]]+STGY7[[#This Row],[LOS-TEN]]), IF(STGY7[[#This Row],[WrL]]="Won", (STGY7[[#This Row],[INS]]), 0))</f>
        <v>0</v>
      </c>
      <c r="FO181" s="18">
        <f>STGY7[[#This Row],[PAPT]]/2</f>
        <v>0</v>
      </c>
      <c r="FP181" s="43">
        <f>IF(STGY7[[#This Row],[SNO]]=0,0,IF(FL$10, IF(STGY7[[#This Row],[INS-TL]]=0, 0, STGY7[[#This Row],[PFT]]/STGY7[[#This Row],[INS-TL]]%), STGY7[[#This Row],[PFT]]/STGY7[[#This Row],[INS-TL]]%))</f>
        <v>-100</v>
      </c>
      <c r="FS181" s="20"/>
      <c r="FT181" s="21"/>
      <c r="FZ181" s="22"/>
      <c r="GB181" s="42">
        <f t="shared" si="28"/>
        <v>166</v>
      </c>
      <c r="GC181" s="49"/>
      <c r="GD181" s="18">
        <f>IF(STGY8[[#This Row],[SNO]]=0,0,IF(STGY8[[#This Row],[SNO]]=1,GJ$8,IF(GL$10, IF(GP180&gt;=GM$8,0,IF(GP180=0,GJ$8,GO180)), GO180)))</f>
        <v>0</v>
      </c>
      <c r="GE181" s="18" t="str">
        <f>IF(MAIN_STGY[[#This Row],[RSLT]]="","", MAIN_STGY[[#This Row],[RSLT]])</f>
        <v/>
      </c>
      <c r="GF18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1" s="18">
        <f>IF(STGY8[[#This Row],[SNO]]=0,0,IF(GL$10, IF(GP180&gt;=GM$8, 0, STGY8[[#This Row],[INS]]+GH180), STGY8[[#This Row],[INS]]+GH180))</f>
        <v>100</v>
      </c>
      <c r="GI181" s="18">
        <f>IF(STGY8[[#This Row],[SNO]]=0,0,IF(GL$10, IF(GP180&gt;=GM$8, 0, GI180+STGY8[[#This Row],[RTN]]), GI180+STGY8[[#This Row],[RTN]]))</f>
        <v>0</v>
      </c>
      <c r="GJ181" s="18">
        <f>STGY8[[#This Row],[RTN-TL]]-STGY8[[#This Row],[INS-TL]]</f>
        <v>-100</v>
      </c>
      <c r="GK181" s="18">
        <f>IF(STGY8[[#This Row],[SNO]]=0,0,IF(GL$10, IF(STGY8[[#This Row],[INS]]=0, 0, GN180), GN180))</f>
        <v>0</v>
      </c>
      <c r="GL181" s="18">
        <f>STGY8[[#This Row],[INS]]</f>
        <v>0</v>
      </c>
      <c r="GM181" s="18">
        <f>IF(STGY8[[#This Row],[WrL]]="Loss", (STGY8[[#This Row],[INS]]*(1 + GP$8/100)), IF(STGY8[[#This Row],[WrL]]="Won", (0), 0))</f>
        <v>0</v>
      </c>
      <c r="GN181" s="18">
        <f>IF(STGY8[[#This Row],[WrL]]="Loss", (STGY8[[#This Row],[PAM]]+STGY8[[#This Row],[LOS-TEN]]), IF(STGY8[[#This Row],[WrL]]="Won", (STGY8[[#This Row],[INS]]), 0))</f>
        <v>0</v>
      </c>
      <c r="GO181" s="18">
        <f>STGY8[[#This Row],[PAPT]]/2</f>
        <v>0</v>
      </c>
      <c r="GP181" s="43">
        <f>IF(STGY8[[#This Row],[SNO]]=0,0,IF(GL$10, IF(STGY8[[#This Row],[INS-TL]]=0, 0, STGY8[[#This Row],[PFT]]/STGY8[[#This Row],[INS-TL]]%), STGY8[[#This Row],[PFT]]/STGY8[[#This Row],[INS-TL]]%))</f>
        <v>-100</v>
      </c>
      <c r="GS181" s="20"/>
      <c r="GT181" s="21"/>
      <c r="GZ181" s="22"/>
      <c r="HB181" s="42">
        <f t="shared" si="29"/>
        <v>166</v>
      </c>
      <c r="HC181" s="49"/>
      <c r="HD181" s="18">
        <f>IF(STGY9[[#This Row],[SNO]]=0,0,IF(STGY9[[#This Row],[SNO]]=1,HJ$8,IF(HL$10, IF(HP180&gt;=HM$8,0,IF(HP180=0,HJ$8,HO180)), HO180)))</f>
        <v>0</v>
      </c>
      <c r="HE181" s="18" t="str">
        <f>IF(MAIN_STGY[[#This Row],[RSLT]]="","", MAIN_STGY[[#This Row],[RSLT]])</f>
        <v/>
      </c>
      <c r="HF18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1" s="18">
        <f>IF(STGY9[[#This Row],[SNO]]=0,0,IF(HL$10, IF(HP180&gt;=HM$8, 0, STGY9[[#This Row],[INS]]+HH180), STGY9[[#This Row],[INS]]+HH180))</f>
        <v>100</v>
      </c>
      <c r="HI181" s="18">
        <f>IF(STGY9[[#This Row],[SNO]]=0,0,IF(HL$10, IF(HP180&gt;=HM$8, 0, HI180+STGY9[[#This Row],[RTN]]), HI180+STGY9[[#This Row],[RTN]]))</f>
        <v>0</v>
      </c>
      <c r="HJ181" s="18">
        <f>STGY9[[#This Row],[RTN-TL]]-STGY9[[#This Row],[INS-TL]]</f>
        <v>-100</v>
      </c>
      <c r="HK181" s="18">
        <f>IF(STGY9[[#This Row],[SNO]]=0,0,IF(HL$10, IF(STGY9[[#This Row],[INS]]=0, 0, HN180), HN180))</f>
        <v>0</v>
      </c>
      <c r="HL181" s="18">
        <f>STGY9[[#This Row],[INS]]</f>
        <v>0</v>
      </c>
      <c r="HM181" s="18">
        <f>IF(STGY9[[#This Row],[WrL]]="Loss", (STGY9[[#This Row],[INS]]*(1 + HP$8/100)), IF(STGY9[[#This Row],[WrL]]="Won", (0), 0))</f>
        <v>0</v>
      </c>
      <c r="HN181" s="18">
        <f>IF(STGY9[[#This Row],[WrL]]="Loss", (STGY9[[#This Row],[PAM]]+STGY9[[#This Row],[LOS-TEN]]), IF(STGY9[[#This Row],[WrL]]="Won", (STGY9[[#This Row],[INS]]), 0))</f>
        <v>0</v>
      </c>
      <c r="HO181" s="18">
        <f>STGY9[[#This Row],[PAPT]]/2</f>
        <v>0</v>
      </c>
      <c r="HP181" s="43">
        <f>IF(STGY9[[#This Row],[SNO]]=0,0,IF(HL$10, IF(STGY9[[#This Row],[INS-TL]]=0, 0, STGY9[[#This Row],[PFT]]/STGY9[[#This Row],[INS-TL]]%), STGY9[[#This Row],[PFT]]/STGY9[[#This Row],[INS-TL]]%))</f>
        <v>-100</v>
      </c>
      <c r="HS181" s="20"/>
      <c r="HT181" s="21"/>
      <c r="HZ181" s="22"/>
      <c r="IB181" s="42">
        <f t="shared" si="30"/>
        <v>166</v>
      </c>
      <c r="IC181" s="49"/>
      <c r="ID181" s="18">
        <f>IF(STGY10[[#This Row],[SNO]]=0,0,IF(STGY10[[#This Row],[SNO]]=1,IJ$8,IF(IL$10, IF(IP180&gt;=IM$8,0,IF(IP180=0,IJ$8,IO180)), IO180)))</f>
        <v>0</v>
      </c>
      <c r="IE181" s="18" t="str">
        <f>IF(MAIN_STGY[[#This Row],[RSLT]]="","", MAIN_STGY[[#This Row],[RSLT]])</f>
        <v/>
      </c>
      <c r="IF18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1" s="18">
        <f>IF(STGY10[[#This Row],[SNO]]=0,0,IF(IL$10, IF(IP180&gt;=IM$8, 0, STGY10[[#This Row],[INS]]+IH180), STGY10[[#This Row],[INS]]+IH180))</f>
        <v>100</v>
      </c>
      <c r="II181" s="18">
        <f>IF(STGY10[[#This Row],[SNO]]=0,0,IF(IL$10, IF(IP180&gt;=IM$8, 0, II180+STGY10[[#This Row],[RTN]]), II180+STGY10[[#This Row],[RTN]]))</f>
        <v>0</v>
      </c>
      <c r="IJ181" s="18">
        <f>STGY10[[#This Row],[RTN-TL]]-STGY10[[#This Row],[INS-TL]]</f>
        <v>-100</v>
      </c>
      <c r="IK181" s="18">
        <f>IF(STGY10[[#This Row],[SNO]]=0,0,IF(IL$10, IF(STGY10[[#This Row],[INS]]=0, 0, IN180), IN180))</f>
        <v>0</v>
      </c>
      <c r="IL181" s="18">
        <f>STGY10[[#This Row],[INS]]</f>
        <v>0</v>
      </c>
      <c r="IM181" s="18">
        <f>IF(STGY10[[#This Row],[WrL]]="Loss", (STGY10[[#This Row],[INS]]*(1 + IP$8/100)), IF(STGY10[[#This Row],[WrL]]="Won", (0), 0))</f>
        <v>0</v>
      </c>
      <c r="IN181" s="18">
        <f>IF(STGY10[[#This Row],[WrL]]="Loss", (STGY10[[#This Row],[PAM]]+STGY10[[#This Row],[LOS-TEN]]), IF(STGY10[[#This Row],[WrL]]="Won", (STGY10[[#This Row],[INS]]), 0))</f>
        <v>0</v>
      </c>
      <c r="IO181" s="18">
        <f>STGY10[[#This Row],[PAPT]]/2</f>
        <v>0</v>
      </c>
      <c r="IP181" s="43">
        <f>IF(STGY10[[#This Row],[SNO]]=0,0,IF(IL$10, IF(STGY10[[#This Row],[INS-TL]]=0, 0, STGY10[[#This Row],[PFT]]/STGY10[[#This Row],[INS-TL]]%), STGY10[[#This Row],[PFT]]/STGY10[[#This Row],[INS-TL]]%))</f>
        <v>-100</v>
      </c>
      <c r="IS181" s="20"/>
      <c r="IT181" s="21"/>
      <c r="IZ181" s="22"/>
    </row>
    <row r="182" spans="2:260" x14ac:dyDescent="0.3">
      <c r="B182" s="89">
        <f t="shared" si="32"/>
        <v>167</v>
      </c>
      <c r="C182" s="49"/>
      <c r="D182" s="18">
        <f>IF(MAIN_STGY[[#This Row],[SNO]]=0,0,IF(MAIN_STGY[[#This Row],[SNO]]=1,J$8,IF(L$10, IF(P181&gt;=M$8,0,IF(P181=0,J$8,O181)), O181)))</f>
        <v>0</v>
      </c>
      <c r="E182" s="12"/>
      <c r="F18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2" s="18">
        <f>IF(MAIN_STGY[[#This Row],[SNO]]=0,0,IF(L$10, IF(P181&gt;=M$8, 0, MAIN_STGY[[#This Row],[INS]]+H181), MAIN_STGY[[#This Row],[INS]]+H181))</f>
        <v>100</v>
      </c>
      <c r="I182" s="18">
        <f>IF(MAIN_STGY[[#This Row],[SNO]]=0,0,IF(L$10, IF(P181&gt;=M$8, 0, I181+MAIN_STGY[[#This Row],[RTN]]), I181+MAIN_STGY[[#This Row],[RTN]]))</f>
        <v>0</v>
      </c>
      <c r="J182" s="18">
        <f>MAIN_STGY[[#This Row],[RTN-TL]]-MAIN_STGY[[#This Row],[INS-TL]]</f>
        <v>-100</v>
      </c>
      <c r="K182" s="18">
        <f>IF(MAIN_STGY[[#This Row],[SNO]]=0,0,IF(L$10, IF(MAIN_STGY[[#This Row],[INS]]=0, 0, N181), N181))</f>
        <v>0</v>
      </c>
      <c r="L182" s="18">
        <f>MAIN_STGY[[#This Row],[INS]]</f>
        <v>0</v>
      </c>
      <c r="M182" s="18">
        <f>IF(MAIN_STGY[[#This Row],[WrL]]="Loss", (MAIN_STGY[[#This Row],[INS]]*(1 + P$8/100)), IF(MAIN_STGY[[#This Row],[WrL]]="Won", (0), 0))</f>
        <v>0</v>
      </c>
      <c r="N182" s="18">
        <f>IF(MAIN_STGY[[#This Row],[WrL]]="Loss", (MAIN_STGY[[#This Row],[PAM]]+MAIN_STGY[[#This Row],[LOS-TEN]]), IF(MAIN_STGY[[#This Row],[WrL]]="Won", (MAIN_STGY[[#This Row],[INS]]), 0))</f>
        <v>0</v>
      </c>
      <c r="O182" s="18">
        <f>MAIN_STGY[[#This Row],[PAPT]]/2</f>
        <v>0</v>
      </c>
      <c r="P18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82" s="55"/>
      <c r="S182" s="56"/>
      <c r="T182" s="46"/>
      <c r="U182" s="84"/>
      <c r="V182" s="44"/>
      <c r="W182" s="55"/>
      <c r="X182" s="55"/>
      <c r="Z182" s="22"/>
      <c r="AB182" s="42">
        <f t="shared" si="22"/>
        <v>167</v>
      </c>
      <c r="AC182" s="49"/>
      <c r="AD182" s="18">
        <f>IF(STGY2[[#This Row],[SNO]]=0,0,IF(STGY2[[#This Row],[SNO]]=1,AJ$8,IF(AL$10, IF(AP181&gt;=AM$8,0,IF(AP181=0,AJ$8,AO181)), AO181)))</f>
        <v>0</v>
      </c>
      <c r="AE182" s="18" t="str">
        <f>IF(MAIN_STGY[[#This Row],[RSLT]]="","", MAIN_STGY[[#This Row],[RSLT]])</f>
        <v/>
      </c>
      <c r="AF18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2" s="18">
        <f>IF(STGY2[[#This Row],[SNO]]=0,0,IF(AL$10, IF(AP181&gt;=AM$8, 0, STGY2[[#This Row],[INS]]+AH181), STGY2[[#This Row],[INS]]+AH181))</f>
        <v>100</v>
      </c>
      <c r="AI182" s="18">
        <f>IF(STGY2[[#This Row],[SNO]]=0,0,IF(AL$10, IF(AP181&gt;=AM$8, 0, AI181+STGY2[[#This Row],[RTN]]), AI181+STGY2[[#This Row],[RTN]]))</f>
        <v>0</v>
      </c>
      <c r="AJ182" s="18">
        <f>STGY2[[#This Row],[RTN-TL]]-STGY2[[#This Row],[INS-TL]]</f>
        <v>-100</v>
      </c>
      <c r="AK182" s="18">
        <f>IF(STGY2[[#This Row],[SNO]]=0,0,IF(AL$10, IF(STGY2[[#This Row],[INS]]=0, 0, AN181), AN181))</f>
        <v>0</v>
      </c>
      <c r="AL182" s="18">
        <f>STGY2[[#This Row],[INS]]</f>
        <v>0</v>
      </c>
      <c r="AM182" s="18">
        <f>IF(STGY2[[#This Row],[WrL]]="Loss", (STGY2[[#This Row],[INS]]*(1 + AP$8/100)), IF(STGY2[[#This Row],[WrL]]="Won", (0), 0))</f>
        <v>0</v>
      </c>
      <c r="AN182" s="18">
        <f>IF(STGY2[[#This Row],[WrL]]="Loss", (STGY2[[#This Row],[PAM]]+STGY2[[#This Row],[LOS-TEN]]), IF(STGY2[[#This Row],[WrL]]="Won", (STGY2[[#This Row],[INS]]), 0))</f>
        <v>0</v>
      </c>
      <c r="AO182" s="18">
        <f>STGY2[[#This Row],[PAPT]]/2</f>
        <v>0</v>
      </c>
      <c r="AP182" s="43">
        <f>IF(STGY2[[#This Row],[SNO]]=0,0,IF(AL$10, IF(STGY2[[#This Row],[INS-TL]]=0, 0, STGY2[[#This Row],[PFT]]/STGY2[[#This Row],[INS-TL]]%), STGY2[[#This Row],[PFT]]/STGY2[[#This Row],[INS-TL]]%))</f>
        <v>-100</v>
      </c>
      <c r="AS182" s="20"/>
      <c r="AT182" s="21"/>
      <c r="AZ182" s="22"/>
      <c r="BB182" s="42">
        <f t="shared" si="23"/>
        <v>167</v>
      </c>
      <c r="BC182" s="49"/>
      <c r="BD182" s="18">
        <f>IF(STGY3[[#This Row],[SNO]]=0,0,IF(STGY3[[#This Row],[SNO]]=1,BJ$8,IF(BL$10, IF(BP181&gt;=BM$8,0,IF(BP181=0,BJ$8,BO181)), BO181)))</f>
        <v>0</v>
      </c>
      <c r="BE182" s="18" t="str">
        <f>IF(MAIN_STGY[[#This Row],[RSLT]]="","", MAIN_STGY[[#This Row],[RSLT]])</f>
        <v/>
      </c>
      <c r="BF18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2" s="18">
        <f>IF(STGY3[[#This Row],[SNO]]=0,0,IF(BL$10, IF(BP181&gt;=BM$8, 0, STGY3[[#This Row],[INS]]+BH181), STGY3[[#This Row],[INS]]+BH181))</f>
        <v>100</v>
      </c>
      <c r="BI182" s="18">
        <f>IF(STGY3[[#This Row],[SNO]]=0,0,IF(BL$10, IF(BP181&gt;=BM$8, 0, BI181+STGY3[[#This Row],[RTN]]), BI181+STGY3[[#This Row],[RTN]]))</f>
        <v>0</v>
      </c>
      <c r="BJ182" s="18">
        <f>STGY3[[#This Row],[RTN-TL]]-STGY3[[#This Row],[INS-TL]]</f>
        <v>-100</v>
      </c>
      <c r="BK182" s="18">
        <f>IF(STGY3[[#This Row],[SNO]]=0,0,IF(BL$10, IF(STGY3[[#This Row],[INS]]=0, 0, BN181), BN181))</f>
        <v>0</v>
      </c>
      <c r="BL182" s="18">
        <f>STGY3[[#This Row],[INS]]</f>
        <v>0</v>
      </c>
      <c r="BM182" s="18">
        <f>IF(STGY3[[#This Row],[WrL]]="Loss", (STGY3[[#This Row],[INS]]*(1 + BP$8/100)), IF(STGY3[[#This Row],[WrL]]="Won", (0), 0))</f>
        <v>0</v>
      </c>
      <c r="BN182" s="18">
        <f>IF(STGY3[[#This Row],[WrL]]="Loss", (STGY3[[#This Row],[PAM]]+STGY3[[#This Row],[LOS-TEN]]), IF(STGY3[[#This Row],[WrL]]="Won", (STGY3[[#This Row],[INS]]), 0))</f>
        <v>0</v>
      </c>
      <c r="BO182" s="18">
        <f>STGY3[[#This Row],[PAPT]]/2</f>
        <v>0</v>
      </c>
      <c r="BP182" s="43">
        <f>IF(STGY3[[#This Row],[SNO]]=0,0,IF(BL$10, IF(STGY3[[#This Row],[INS-TL]]=0, 0, STGY3[[#This Row],[PFT]]/STGY3[[#This Row],[INS-TL]]%), STGY3[[#This Row],[PFT]]/STGY3[[#This Row],[INS-TL]]%))</f>
        <v>-100</v>
      </c>
      <c r="BS182" s="20"/>
      <c r="BT182" s="21"/>
      <c r="BZ182" s="22"/>
      <c r="CB182" s="42">
        <f t="shared" si="24"/>
        <v>167</v>
      </c>
      <c r="CC182" s="49"/>
      <c r="CD182" s="18">
        <f>IF(STGY4[[#This Row],[SNO]]=0,0,IF(STGY4[[#This Row],[SNO]]=1,CJ$8,IF(CL$10, IF(CP181&gt;=CM$8,0,IF(CP181=0,CJ$8,CO181)), CO181)))</f>
        <v>0</v>
      </c>
      <c r="CE182" s="18" t="str">
        <f>IF(MAIN_STGY[[#This Row],[RSLT]]="","", MAIN_STGY[[#This Row],[RSLT]])</f>
        <v/>
      </c>
      <c r="CF18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2" s="18">
        <f>IF(STGY4[[#This Row],[SNO]]=0,0,IF(CL$10, IF(CP181&gt;=CM$8, 0, STGY4[[#This Row],[INS]]+CH181), STGY4[[#This Row],[INS]]+CH181))</f>
        <v>100</v>
      </c>
      <c r="CI182" s="18">
        <f>IF(STGY4[[#This Row],[SNO]]=0,0,IF(CL$10, IF(CP181&gt;=CM$8, 0, CI181+STGY4[[#This Row],[RTN]]), CI181+STGY4[[#This Row],[RTN]]))</f>
        <v>0</v>
      </c>
      <c r="CJ182" s="18">
        <f>STGY4[[#This Row],[RTN-TL]]-STGY4[[#This Row],[INS-TL]]</f>
        <v>-100</v>
      </c>
      <c r="CK182" s="18">
        <f>IF(STGY4[[#This Row],[SNO]]=0,0,IF(CL$10, IF(STGY4[[#This Row],[INS]]=0, 0, CN181), CN181))</f>
        <v>0</v>
      </c>
      <c r="CL182" s="18">
        <f>STGY4[[#This Row],[INS]]</f>
        <v>0</v>
      </c>
      <c r="CM182" s="18">
        <f>IF(STGY4[[#This Row],[WrL]]="Loss", (STGY4[[#This Row],[INS]]*(1 + CP$8/100)), IF(STGY4[[#This Row],[WrL]]="Won", (0), 0))</f>
        <v>0</v>
      </c>
      <c r="CN182" s="18">
        <f>IF(STGY4[[#This Row],[WrL]]="Loss", (STGY4[[#This Row],[PAM]]+STGY4[[#This Row],[LOS-TEN]]), IF(STGY4[[#This Row],[WrL]]="Won", (STGY4[[#This Row],[INS]]), 0))</f>
        <v>0</v>
      </c>
      <c r="CO182" s="18">
        <f>STGY4[[#This Row],[PAPT]]/2</f>
        <v>0</v>
      </c>
      <c r="CP182" s="43">
        <f>IF(STGY4[[#This Row],[SNO]]=0,0,IF(CL$10, IF(STGY4[[#This Row],[INS-TL]]=0, 0, STGY4[[#This Row],[PFT]]/STGY4[[#This Row],[INS-TL]]%), STGY4[[#This Row],[PFT]]/STGY4[[#This Row],[INS-TL]]%))</f>
        <v>-100</v>
      </c>
      <c r="CS182" s="20"/>
      <c r="CT182" s="21"/>
      <c r="CZ182" s="22"/>
      <c r="DB182" s="42">
        <f t="shared" si="25"/>
        <v>167</v>
      </c>
      <c r="DC182" s="49"/>
      <c r="DD182" s="18">
        <f>IF(STGY5[[#This Row],[SNO]]=0,0,IF(STGY5[[#This Row],[SNO]]=1,DJ$8,IF(DL$10, IF(DP181&gt;=DM$8,0,IF(DP181=0,DJ$8,DO181)), DO181)))</f>
        <v>0</v>
      </c>
      <c r="DE182" s="18" t="str">
        <f>IF(MAIN_STGY[[#This Row],[RSLT]]="","", MAIN_STGY[[#This Row],[RSLT]])</f>
        <v/>
      </c>
      <c r="DF18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2" s="18">
        <f>IF(STGY5[[#This Row],[SNO]]=0,0,IF(DL$10, IF(DP181&gt;=DM$8, 0, STGY5[[#This Row],[INS]]+DH181), STGY5[[#This Row],[INS]]+DH181))</f>
        <v>100</v>
      </c>
      <c r="DI182" s="18">
        <f>IF(STGY5[[#This Row],[SNO]]=0,0,IF(DL$10, IF(DP181&gt;=DM$8, 0, DI181+STGY5[[#This Row],[RTN]]), DI181+STGY5[[#This Row],[RTN]]))</f>
        <v>0</v>
      </c>
      <c r="DJ182" s="18">
        <f>STGY5[[#This Row],[RTN-TL]]-STGY5[[#This Row],[INS-TL]]</f>
        <v>-100</v>
      </c>
      <c r="DK182" s="18">
        <f>IF(STGY5[[#This Row],[SNO]]=0,0,IF(DL$10, IF(STGY5[[#This Row],[INS]]=0, 0, DN181), DN181))</f>
        <v>0</v>
      </c>
      <c r="DL182" s="18">
        <f>STGY5[[#This Row],[INS]]</f>
        <v>0</v>
      </c>
      <c r="DM182" s="18">
        <f>IF(STGY5[[#This Row],[WrL]]="Loss", (STGY5[[#This Row],[INS]]*(1 + DP$8/100)), IF(STGY5[[#This Row],[WrL]]="Won", (0), 0))</f>
        <v>0</v>
      </c>
      <c r="DN182" s="18">
        <f>IF(STGY5[[#This Row],[WrL]]="Loss", (STGY5[[#This Row],[PAM]]+STGY5[[#This Row],[LOS-TEN]]), IF(STGY5[[#This Row],[WrL]]="Won", (STGY5[[#This Row],[INS]]), 0))</f>
        <v>0</v>
      </c>
      <c r="DO182" s="18">
        <f>STGY5[[#This Row],[PAPT]]/2</f>
        <v>0</v>
      </c>
      <c r="DP182" s="43">
        <f>IF(STGY5[[#This Row],[SNO]]=0,0,IF(DL$10, IF(STGY5[[#This Row],[INS-TL]]=0, 0, STGY5[[#This Row],[PFT]]/STGY5[[#This Row],[INS-TL]]%), STGY5[[#This Row],[PFT]]/STGY5[[#This Row],[INS-TL]]%))</f>
        <v>-100</v>
      </c>
      <c r="DS182" s="20"/>
      <c r="DT182" s="21"/>
      <c r="DZ182" s="22"/>
      <c r="EB182" s="42">
        <f t="shared" si="26"/>
        <v>167</v>
      </c>
      <c r="EC182" s="49"/>
      <c r="ED182" s="18">
        <f>IF(STGY6[[#This Row],[SNO]]=0,0,IF(STGY6[[#This Row],[SNO]]=1,EJ$8,IF(EL$10, IF(EP181&gt;=EM$8,0,IF(EP181=0,EJ$8,EO181)), EO181)))</f>
        <v>0</v>
      </c>
      <c r="EE182" s="18" t="str">
        <f>IF(MAIN_STGY[[#This Row],[RSLT]]="","", MAIN_STGY[[#This Row],[RSLT]])</f>
        <v/>
      </c>
      <c r="EF18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2" s="18">
        <f>IF(STGY6[[#This Row],[SNO]]=0,0,IF(EL$10, IF(EP181&gt;=EM$8, 0, STGY6[[#This Row],[INS]]+EH181), STGY6[[#This Row],[INS]]+EH181))</f>
        <v>100</v>
      </c>
      <c r="EI182" s="18">
        <f>IF(STGY6[[#This Row],[SNO]]=0,0,IF(EL$10, IF(EP181&gt;=EM$8, 0, EI181+STGY6[[#This Row],[RTN]]), EI181+STGY6[[#This Row],[RTN]]))</f>
        <v>0</v>
      </c>
      <c r="EJ182" s="18">
        <f>STGY6[[#This Row],[RTN-TL]]-STGY6[[#This Row],[INS-TL]]</f>
        <v>-100</v>
      </c>
      <c r="EK182" s="18">
        <f>IF(STGY6[[#This Row],[SNO]]=0,0,IF(EL$10, IF(STGY6[[#This Row],[INS]]=0, 0, EN181), EN181))</f>
        <v>0</v>
      </c>
      <c r="EL182" s="18">
        <f>STGY6[[#This Row],[INS]]</f>
        <v>0</v>
      </c>
      <c r="EM182" s="18">
        <f>IF(STGY6[[#This Row],[WrL]]="Loss", (STGY6[[#This Row],[INS]]*(1 + EP$8/100)), IF(STGY6[[#This Row],[WrL]]="Won", (0), 0))</f>
        <v>0</v>
      </c>
      <c r="EN182" s="18">
        <f>IF(STGY6[[#This Row],[WrL]]="Loss", (STGY6[[#This Row],[PAM]]+STGY6[[#This Row],[LOS-TEN]]), IF(STGY6[[#This Row],[WrL]]="Won", (STGY6[[#This Row],[INS]]), 0))</f>
        <v>0</v>
      </c>
      <c r="EO182" s="18">
        <f>STGY6[[#This Row],[PAPT]]/2</f>
        <v>0</v>
      </c>
      <c r="EP182" s="43">
        <f>IF(STGY6[[#This Row],[SNO]]=0,0,IF(EL$10, IF(STGY6[[#This Row],[INS-TL]]=0, 0, STGY6[[#This Row],[PFT]]/STGY6[[#This Row],[INS-TL]]%), STGY6[[#This Row],[PFT]]/STGY6[[#This Row],[INS-TL]]%))</f>
        <v>-100</v>
      </c>
      <c r="ES182" s="20"/>
      <c r="ET182" s="21"/>
      <c r="EZ182" s="22"/>
      <c r="FB182" s="42">
        <f t="shared" si="27"/>
        <v>167</v>
      </c>
      <c r="FC182" s="49"/>
      <c r="FD182" s="18">
        <f>IF(STGY7[[#This Row],[SNO]]=0,0,IF(STGY7[[#This Row],[SNO]]=1,FJ$8,IF(FL$10, IF(FP181&gt;=FM$8,0,IF(FP181=0,FJ$8,FO181)), FO181)))</f>
        <v>0</v>
      </c>
      <c r="FE182" s="18" t="str">
        <f>IF(MAIN_STGY[[#This Row],[RSLT]]="","", MAIN_STGY[[#This Row],[RSLT]])</f>
        <v/>
      </c>
      <c r="FF18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2" s="18">
        <f>IF(STGY7[[#This Row],[SNO]]=0,0,IF(FL$10, IF(FP181&gt;=FM$8, 0, STGY7[[#This Row],[INS]]+FH181), STGY7[[#This Row],[INS]]+FH181))</f>
        <v>100</v>
      </c>
      <c r="FI182" s="18">
        <f>IF(STGY7[[#This Row],[SNO]]=0,0,IF(FL$10, IF(FP181&gt;=FM$8, 0, FI181+STGY7[[#This Row],[RTN]]), FI181+STGY7[[#This Row],[RTN]]))</f>
        <v>0</v>
      </c>
      <c r="FJ182" s="18">
        <f>STGY7[[#This Row],[RTN-TL]]-STGY7[[#This Row],[INS-TL]]</f>
        <v>-100</v>
      </c>
      <c r="FK182" s="18">
        <f>IF(STGY7[[#This Row],[SNO]]=0,0,IF(FL$10, IF(STGY7[[#This Row],[INS]]=0, 0, FN181), FN181))</f>
        <v>0</v>
      </c>
      <c r="FL182" s="18">
        <f>STGY7[[#This Row],[INS]]</f>
        <v>0</v>
      </c>
      <c r="FM182" s="18">
        <f>IF(STGY7[[#This Row],[WrL]]="Loss", (STGY7[[#This Row],[INS]]*(1 + FP$8/100)), IF(STGY7[[#This Row],[WrL]]="Won", (0), 0))</f>
        <v>0</v>
      </c>
      <c r="FN182" s="18">
        <f>IF(STGY7[[#This Row],[WrL]]="Loss", (STGY7[[#This Row],[PAM]]+STGY7[[#This Row],[LOS-TEN]]), IF(STGY7[[#This Row],[WrL]]="Won", (STGY7[[#This Row],[INS]]), 0))</f>
        <v>0</v>
      </c>
      <c r="FO182" s="18">
        <f>STGY7[[#This Row],[PAPT]]/2</f>
        <v>0</v>
      </c>
      <c r="FP182" s="43">
        <f>IF(STGY7[[#This Row],[SNO]]=0,0,IF(FL$10, IF(STGY7[[#This Row],[INS-TL]]=0, 0, STGY7[[#This Row],[PFT]]/STGY7[[#This Row],[INS-TL]]%), STGY7[[#This Row],[PFT]]/STGY7[[#This Row],[INS-TL]]%))</f>
        <v>-100</v>
      </c>
      <c r="FS182" s="20"/>
      <c r="FT182" s="21"/>
      <c r="FZ182" s="22"/>
      <c r="GB182" s="42">
        <f t="shared" si="28"/>
        <v>167</v>
      </c>
      <c r="GC182" s="49"/>
      <c r="GD182" s="18">
        <f>IF(STGY8[[#This Row],[SNO]]=0,0,IF(STGY8[[#This Row],[SNO]]=1,GJ$8,IF(GL$10, IF(GP181&gt;=GM$8,0,IF(GP181=0,GJ$8,GO181)), GO181)))</f>
        <v>0</v>
      </c>
      <c r="GE182" s="18" t="str">
        <f>IF(MAIN_STGY[[#This Row],[RSLT]]="","", MAIN_STGY[[#This Row],[RSLT]])</f>
        <v/>
      </c>
      <c r="GF18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2" s="18">
        <f>IF(STGY8[[#This Row],[SNO]]=0,0,IF(GL$10, IF(GP181&gt;=GM$8, 0, STGY8[[#This Row],[INS]]+GH181), STGY8[[#This Row],[INS]]+GH181))</f>
        <v>100</v>
      </c>
      <c r="GI182" s="18">
        <f>IF(STGY8[[#This Row],[SNO]]=0,0,IF(GL$10, IF(GP181&gt;=GM$8, 0, GI181+STGY8[[#This Row],[RTN]]), GI181+STGY8[[#This Row],[RTN]]))</f>
        <v>0</v>
      </c>
      <c r="GJ182" s="18">
        <f>STGY8[[#This Row],[RTN-TL]]-STGY8[[#This Row],[INS-TL]]</f>
        <v>-100</v>
      </c>
      <c r="GK182" s="18">
        <f>IF(STGY8[[#This Row],[SNO]]=0,0,IF(GL$10, IF(STGY8[[#This Row],[INS]]=0, 0, GN181), GN181))</f>
        <v>0</v>
      </c>
      <c r="GL182" s="18">
        <f>STGY8[[#This Row],[INS]]</f>
        <v>0</v>
      </c>
      <c r="GM182" s="18">
        <f>IF(STGY8[[#This Row],[WrL]]="Loss", (STGY8[[#This Row],[INS]]*(1 + GP$8/100)), IF(STGY8[[#This Row],[WrL]]="Won", (0), 0))</f>
        <v>0</v>
      </c>
      <c r="GN182" s="18">
        <f>IF(STGY8[[#This Row],[WrL]]="Loss", (STGY8[[#This Row],[PAM]]+STGY8[[#This Row],[LOS-TEN]]), IF(STGY8[[#This Row],[WrL]]="Won", (STGY8[[#This Row],[INS]]), 0))</f>
        <v>0</v>
      </c>
      <c r="GO182" s="18">
        <f>STGY8[[#This Row],[PAPT]]/2</f>
        <v>0</v>
      </c>
      <c r="GP182" s="43">
        <f>IF(STGY8[[#This Row],[SNO]]=0,0,IF(GL$10, IF(STGY8[[#This Row],[INS-TL]]=0, 0, STGY8[[#This Row],[PFT]]/STGY8[[#This Row],[INS-TL]]%), STGY8[[#This Row],[PFT]]/STGY8[[#This Row],[INS-TL]]%))</f>
        <v>-100</v>
      </c>
      <c r="GS182" s="20"/>
      <c r="GT182" s="21"/>
      <c r="GZ182" s="22"/>
      <c r="HB182" s="42">
        <f t="shared" si="29"/>
        <v>167</v>
      </c>
      <c r="HC182" s="49"/>
      <c r="HD182" s="18">
        <f>IF(STGY9[[#This Row],[SNO]]=0,0,IF(STGY9[[#This Row],[SNO]]=1,HJ$8,IF(HL$10, IF(HP181&gt;=HM$8,0,IF(HP181=0,HJ$8,HO181)), HO181)))</f>
        <v>0</v>
      </c>
      <c r="HE182" s="18" t="str">
        <f>IF(MAIN_STGY[[#This Row],[RSLT]]="","", MAIN_STGY[[#This Row],[RSLT]])</f>
        <v/>
      </c>
      <c r="HF18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2" s="18">
        <f>IF(STGY9[[#This Row],[SNO]]=0,0,IF(HL$10, IF(HP181&gt;=HM$8, 0, STGY9[[#This Row],[INS]]+HH181), STGY9[[#This Row],[INS]]+HH181))</f>
        <v>100</v>
      </c>
      <c r="HI182" s="18">
        <f>IF(STGY9[[#This Row],[SNO]]=0,0,IF(HL$10, IF(HP181&gt;=HM$8, 0, HI181+STGY9[[#This Row],[RTN]]), HI181+STGY9[[#This Row],[RTN]]))</f>
        <v>0</v>
      </c>
      <c r="HJ182" s="18">
        <f>STGY9[[#This Row],[RTN-TL]]-STGY9[[#This Row],[INS-TL]]</f>
        <v>-100</v>
      </c>
      <c r="HK182" s="18">
        <f>IF(STGY9[[#This Row],[SNO]]=0,0,IF(HL$10, IF(STGY9[[#This Row],[INS]]=0, 0, HN181), HN181))</f>
        <v>0</v>
      </c>
      <c r="HL182" s="18">
        <f>STGY9[[#This Row],[INS]]</f>
        <v>0</v>
      </c>
      <c r="HM182" s="18">
        <f>IF(STGY9[[#This Row],[WrL]]="Loss", (STGY9[[#This Row],[INS]]*(1 + HP$8/100)), IF(STGY9[[#This Row],[WrL]]="Won", (0), 0))</f>
        <v>0</v>
      </c>
      <c r="HN182" s="18">
        <f>IF(STGY9[[#This Row],[WrL]]="Loss", (STGY9[[#This Row],[PAM]]+STGY9[[#This Row],[LOS-TEN]]), IF(STGY9[[#This Row],[WrL]]="Won", (STGY9[[#This Row],[INS]]), 0))</f>
        <v>0</v>
      </c>
      <c r="HO182" s="18">
        <f>STGY9[[#This Row],[PAPT]]/2</f>
        <v>0</v>
      </c>
      <c r="HP182" s="43">
        <f>IF(STGY9[[#This Row],[SNO]]=0,0,IF(HL$10, IF(STGY9[[#This Row],[INS-TL]]=0, 0, STGY9[[#This Row],[PFT]]/STGY9[[#This Row],[INS-TL]]%), STGY9[[#This Row],[PFT]]/STGY9[[#This Row],[INS-TL]]%))</f>
        <v>-100</v>
      </c>
      <c r="HS182" s="20"/>
      <c r="HT182" s="21"/>
      <c r="HZ182" s="22"/>
      <c r="IB182" s="42">
        <f t="shared" si="30"/>
        <v>167</v>
      </c>
      <c r="IC182" s="49"/>
      <c r="ID182" s="18">
        <f>IF(STGY10[[#This Row],[SNO]]=0,0,IF(STGY10[[#This Row],[SNO]]=1,IJ$8,IF(IL$10, IF(IP181&gt;=IM$8,0,IF(IP181=0,IJ$8,IO181)), IO181)))</f>
        <v>0</v>
      </c>
      <c r="IE182" s="18" t="str">
        <f>IF(MAIN_STGY[[#This Row],[RSLT]]="","", MAIN_STGY[[#This Row],[RSLT]])</f>
        <v/>
      </c>
      <c r="IF18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2" s="18">
        <f>IF(STGY10[[#This Row],[SNO]]=0,0,IF(IL$10, IF(IP181&gt;=IM$8, 0, STGY10[[#This Row],[INS]]+IH181), STGY10[[#This Row],[INS]]+IH181))</f>
        <v>100</v>
      </c>
      <c r="II182" s="18">
        <f>IF(STGY10[[#This Row],[SNO]]=0,0,IF(IL$10, IF(IP181&gt;=IM$8, 0, II181+STGY10[[#This Row],[RTN]]), II181+STGY10[[#This Row],[RTN]]))</f>
        <v>0</v>
      </c>
      <c r="IJ182" s="18">
        <f>STGY10[[#This Row],[RTN-TL]]-STGY10[[#This Row],[INS-TL]]</f>
        <v>-100</v>
      </c>
      <c r="IK182" s="18">
        <f>IF(STGY10[[#This Row],[SNO]]=0,0,IF(IL$10, IF(STGY10[[#This Row],[INS]]=0, 0, IN181), IN181))</f>
        <v>0</v>
      </c>
      <c r="IL182" s="18">
        <f>STGY10[[#This Row],[INS]]</f>
        <v>0</v>
      </c>
      <c r="IM182" s="18">
        <f>IF(STGY10[[#This Row],[WrL]]="Loss", (STGY10[[#This Row],[INS]]*(1 + IP$8/100)), IF(STGY10[[#This Row],[WrL]]="Won", (0), 0))</f>
        <v>0</v>
      </c>
      <c r="IN182" s="18">
        <f>IF(STGY10[[#This Row],[WrL]]="Loss", (STGY10[[#This Row],[PAM]]+STGY10[[#This Row],[LOS-TEN]]), IF(STGY10[[#This Row],[WrL]]="Won", (STGY10[[#This Row],[INS]]), 0))</f>
        <v>0</v>
      </c>
      <c r="IO182" s="18">
        <f>STGY10[[#This Row],[PAPT]]/2</f>
        <v>0</v>
      </c>
      <c r="IP182" s="43">
        <f>IF(STGY10[[#This Row],[SNO]]=0,0,IF(IL$10, IF(STGY10[[#This Row],[INS-TL]]=0, 0, STGY10[[#This Row],[PFT]]/STGY10[[#This Row],[INS-TL]]%), STGY10[[#This Row],[PFT]]/STGY10[[#This Row],[INS-TL]]%))</f>
        <v>-100</v>
      </c>
      <c r="IS182" s="20"/>
      <c r="IT182" s="21"/>
      <c r="IZ182" s="22"/>
    </row>
    <row r="183" spans="2:260" x14ac:dyDescent="0.3">
      <c r="B183" s="89">
        <f t="shared" si="32"/>
        <v>168</v>
      </c>
      <c r="C183" s="49"/>
      <c r="D183" s="18">
        <f>IF(MAIN_STGY[[#This Row],[SNO]]=0,0,IF(MAIN_STGY[[#This Row],[SNO]]=1,J$8,IF(L$10, IF(P182&gt;=M$8,0,IF(P182=0,J$8,O182)), O182)))</f>
        <v>0</v>
      </c>
      <c r="E183" s="12"/>
      <c r="F18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3" s="18">
        <f>IF(MAIN_STGY[[#This Row],[SNO]]=0,0,IF(L$10, IF(P182&gt;=M$8, 0, MAIN_STGY[[#This Row],[INS]]+H182), MAIN_STGY[[#This Row],[INS]]+H182))</f>
        <v>100</v>
      </c>
      <c r="I183" s="18">
        <f>IF(MAIN_STGY[[#This Row],[SNO]]=0,0,IF(L$10, IF(P182&gt;=M$8, 0, I182+MAIN_STGY[[#This Row],[RTN]]), I182+MAIN_STGY[[#This Row],[RTN]]))</f>
        <v>0</v>
      </c>
      <c r="J183" s="18">
        <f>MAIN_STGY[[#This Row],[RTN-TL]]-MAIN_STGY[[#This Row],[INS-TL]]</f>
        <v>-100</v>
      </c>
      <c r="K183" s="18">
        <f>IF(MAIN_STGY[[#This Row],[SNO]]=0,0,IF(L$10, IF(MAIN_STGY[[#This Row],[INS]]=0, 0, N182), N182))</f>
        <v>0</v>
      </c>
      <c r="L183" s="18">
        <f>MAIN_STGY[[#This Row],[INS]]</f>
        <v>0</v>
      </c>
      <c r="M183" s="18">
        <f>IF(MAIN_STGY[[#This Row],[WrL]]="Loss", (MAIN_STGY[[#This Row],[INS]]*(1 + P$8/100)), IF(MAIN_STGY[[#This Row],[WrL]]="Won", (0), 0))</f>
        <v>0</v>
      </c>
      <c r="N183" s="18">
        <f>IF(MAIN_STGY[[#This Row],[WrL]]="Loss", (MAIN_STGY[[#This Row],[PAM]]+MAIN_STGY[[#This Row],[LOS-TEN]]), IF(MAIN_STGY[[#This Row],[WrL]]="Won", (MAIN_STGY[[#This Row],[INS]]), 0))</f>
        <v>0</v>
      </c>
      <c r="O183" s="18">
        <f>MAIN_STGY[[#This Row],[PAPT]]/2</f>
        <v>0</v>
      </c>
      <c r="P18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83" s="55"/>
      <c r="S183" s="56"/>
      <c r="T183" s="57"/>
      <c r="U183" s="85"/>
      <c r="V183" s="55"/>
      <c r="W183" s="55"/>
      <c r="X183" s="55"/>
      <c r="Z183" s="22"/>
      <c r="AB183" s="42">
        <f t="shared" si="22"/>
        <v>168</v>
      </c>
      <c r="AC183" s="49"/>
      <c r="AD183" s="18">
        <f>IF(STGY2[[#This Row],[SNO]]=0,0,IF(STGY2[[#This Row],[SNO]]=1,AJ$8,IF(AL$10, IF(AP182&gt;=AM$8,0,IF(AP182=0,AJ$8,AO182)), AO182)))</f>
        <v>0</v>
      </c>
      <c r="AE183" s="18" t="str">
        <f>IF(MAIN_STGY[[#This Row],[RSLT]]="","", MAIN_STGY[[#This Row],[RSLT]])</f>
        <v/>
      </c>
      <c r="AF18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3" s="18">
        <f>IF(STGY2[[#This Row],[SNO]]=0,0,IF(AL$10, IF(AP182&gt;=AM$8, 0, STGY2[[#This Row],[INS]]+AH182), STGY2[[#This Row],[INS]]+AH182))</f>
        <v>100</v>
      </c>
      <c r="AI183" s="18">
        <f>IF(STGY2[[#This Row],[SNO]]=0,0,IF(AL$10, IF(AP182&gt;=AM$8, 0, AI182+STGY2[[#This Row],[RTN]]), AI182+STGY2[[#This Row],[RTN]]))</f>
        <v>0</v>
      </c>
      <c r="AJ183" s="18">
        <f>STGY2[[#This Row],[RTN-TL]]-STGY2[[#This Row],[INS-TL]]</f>
        <v>-100</v>
      </c>
      <c r="AK183" s="18">
        <f>IF(STGY2[[#This Row],[SNO]]=0,0,IF(AL$10, IF(STGY2[[#This Row],[INS]]=0, 0, AN182), AN182))</f>
        <v>0</v>
      </c>
      <c r="AL183" s="18">
        <f>STGY2[[#This Row],[INS]]</f>
        <v>0</v>
      </c>
      <c r="AM183" s="18">
        <f>IF(STGY2[[#This Row],[WrL]]="Loss", (STGY2[[#This Row],[INS]]*(1 + AP$8/100)), IF(STGY2[[#This Row],[WrL]]="Won", (0), 0))</f>
        <v>0</v>
      </c>
      <c r="AN183" s="18">
        <f>IF(STGY2[[#This Row],[WrL]]="Loss", (STGY2[[#This Row],[PAM]]+STGY2[[#This Row],[LOS-TEN]]), IF(STGY2[[#This Row],[WrL]]="Won", (STGY2[[#This Row],[INS]]), 0))</f>
        <v>0</v>
      </c>
      <c r="AO183" s="18">
        <f>STGY2[[#This Row],[PAPT]]/2</f>
        <v>0</v>
      </c>
      <c r="AP183" s="43">
        <f>IF(STGY2[[#This Row],[SNO]]=0,0,IF(AL$10, IF(STGY2[[#This Row],[INS-TL]]=0, 0, STGY2[[#This Row],[PFT]]/STGY2[[#This Row],[INS-TL]]%), STGY2[[#This Row],[PFT]]/STGY2[[#This Row],[INS-TL]]%))</f>
        <v>-100</v>
      </c>
      <c r="AS183" s="20"/>
      <c r="AT183" s="21"/>
      <c r="AZ183" s="22"/>
      <c r="BB183" s="42">
        <f t="shared" si="23"/>
        <v>168</v>
      </c>
      <c r="BC183" s="49"/>
      <c r="BD183" s="18">
        <f>IF(STGY3[[#This Row],[SNO]]=0,0,IF(STGY3[[#This Row],[SNO]]=1,BJ$8,IF(BL$10, IF(BP182&gt;=BM$8,0,IF(BP182=0,BJ$8,BO182)), BO182)))</f>
        <v>0</v>
      </c>
      <c r="BE183" s="18" t="str">
        <f>IF(MAIN_STGY[[#This Row],[RSLT]]="","", MAIN_STGY[[#This Row],[RSLT]])</f>
        <v/>
      </c>
      <c r="BF18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3" s="18">
        <f>IF(STGY3[[#This Row],[SNO]]=0,0,IF(BL$10, IF(BP182&gt;=BM$8, 0, STGY3[[#This Row],[INS]]+BH182), STGY3[[#This Row],[INS]]+BH182))</f>
        <v>100</v>
      </c>
      <c r="BI183" s="18">
        <f>IF(STGY3[[#This Row],[SNO]]=0,0,IF(BL$10, IF(BP182&gt;=BM$8, 0, BI182+STGY3[[#This Row],[RTN]]), BI182+STGY3[[#This Row],[RTN]]))</f>
        <v>0</v>
      </c>
      <c r="BJ183" s="18">
        <f>STGY3[[#This Row],[RTN-TL]]-STGY3[[#This Row],[INS-TL]]</f>
        <v>-100</v>
      </c>
      <c r="BK183" s="18">
        <f>IF(STGY3[[#This Row],[SNO]]=0,0,IF(BL$10, IF(STGY3[[#This Row],[INS]]=0, 0, BN182), BN182))</f>
        <v>0</v>
      </c>
      <c r="BL183" s="18">
        <f>STGY3[[#This Row],[INS]]</f>
        <v>0</v>
      </c>
      <c r="BM183" s="18">
        <f>IF(STGY3[[#This Row],[WrL]]="Loss", (STGY3[[#This Row],[INS]]*(1 + BP$8/100)), IF(STGY3[[#This Row],[WrL]]="Won", (0), 0))</f>
        <v>0</v>
      </c>
      <c r="BN183" s="18">
        <f>IF(STGY3[[#This Row],[WrL]]="Loss", (STGY3[[#This Row],[PAM]]+STGY3[[#This Row],[LOS-TEN]]), IF(STGY3[[#This Row],[WrL]]="Won", (STGY3[[#This Row],[INS]]), 0))</f>
        <v>0</v>
      </c>
      <c r="BO183" s="18">
        <f>STGY3[[#This Row],[PAPT]]/2</f>
        <v>0</v>
      </c>
      <c r="BP183" s="43">
        <f>IF(STGY3[[#This Row],[SNO]]=0,0,IF(BL$10, IF(STGY3[[#This Row],[INS-TL]]=0, 0, STGY3[[#This Row],[PFT]]/STGY3[[#This Row],[INS-TL]]%), STGY3[[#This Row],[PFT]]/STGY3[[#This Row],[INS-TL]]%))</f>
        <v>-100</v>
      </c>
      <c r="BS183" s="20"/>
      <c r="BT183" s="21"/>
      <c r="BZ183" s="22"/>
      <c r="CB183" s="42">
        <f t="shared" si="24"/>
        <v>168</v>
      </c>
      <c r="CC183" s="49"/>
      <c r="CD183" s="18">
        <f>IF(STGY4[[#This Row],[SNO]]=0,0,IF(STGY4[[#This Row],[SNO]]=1,CJ$8,IF(CL$10, IF(CP182&gt;=CM$8,0,IF(CP182=0,CJ$8,CO182)), CO182)))</f>
        <v>0</v>
      </c>
      <c r="CE183" s="18" t="str">
        <f>IF(MAIN_STGY[[#This Row],[RSLT]]="","", MAIN_STGY[[#This Row],[RSLT]])</f>
        <v/>
      </c>
      <c r="CF18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3" s="18">
        <f>IF(STGY4[[#This Row],[SNO]]=0,0,IF(CL$10, IF(CP182&gt;=CM$8, 0, STGY4[[#This Row],[INS]]+CH182), STGY4[[#This Row],[INS]]+CH182))</f>
        <v>100</v>
      </c>
      <c r="CI183" s="18">
        <f>IF(STGY4[[#This Row],[SNO]]=0,0,IF(CL$10, IF(CP182&gt;=CM$8, 0, CI182+STGY4[[#This Row],[RTN]]), CI182+STGY4[[#This Row],[RTN]]))</f>
        <v>0</v>
      </c>
      <c r="CJ183" s="18">
        <f>STGY4[[#This Row],[RTN-TL]]-STGY4[[#This Row],[INS-TL]]</f>
        <v>-100</v>
      </c>
      <c r="CK183" s="18">
        <f>IF(STGY4[[#This Row],[SNO]]=0,0,IF(CL$10, IF(STGY4[[#This Row],[INS]]=0, 0, CN182), CN182))</f>
        <v>0</v>
      </c>
      <c r="CL183" s="18">
        <f>STGY4[[#This Row],[INS]]</f>
        <v>0</v>
      </c>
      <c r="CM183" s="18">
        <f>IF(STGY4[[#This Row],[WrL]]="Loss", (STGY4[[#This Row],[INS]]*(1 + CP$8/100)), IF(STGY4[[#This Row],[WrL]]="Won", (0), 0))</f>
        <v>0</v>
      </c>
      <c r="CN183" s="18">
        <f>IF(STGY4[[#This Row],[WrL]]="Loss", (STGY4[[#This Row],[PAM]]+STGY4[[#This Row],[LOS-TEN]]), IF(STGY4[[#This Row],[WrL]]="Won", (STGY4[[#This Row],[INS]]), 0))</f>
        <v>0</v>
      </c>
      <c r="CO183" s="18">
        <f>STGY4[[#This Row],[PAPT]]/2</f>
        <v>0</v>
      </c>
      <c r="CP183" s="43">
        <f>IF(STGY4[[#This Row],[SNO]]=0,0,IF(CL$10, IF(STGY4[[#This Row],[INS-TL]]=0, 0, STGY4[[#This Row],[PFT]]/STGY4[[#This Row],[INS-TL]]%), STGY4[[#This Row],[PFT]]/STGY4[[#This Row],[INS-TL]]%))</f>
        <v>-100</v>
      </c>
      <c r="CS183" s="20"/>
      <c r="CT183" s="21"/>
      <c r="CZ183" s="22"/>
      <c r="DB183" s="42">
        <f t="shared" si="25"/>
        <v>168</v>
      </c>
      <c r="DC183" s="49"/>
      <c r="DD183" s="18">
        <f>IF(STGY5[[#This Row],[SNO]]=0,0,IF(STGY5[[#This Row],[SNO]]=1,DJ$8,IF(DL$10, IF(DP182&gt;=DM$8,0,IF(DP182=0,DJ$8,DO182)), DO182)))</f>
        <v>0</v>
      </c>
      <c r="DE183" s="18" t="str">
        <f>IF(MAIN_STGY[[#This Row],[RSLT]]="","", MAIN_STGY[[#This Row],[RSLT]])</f>
        <v/>
      </c>
      <c r="DF18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3" s="18">
        <f>IF(STGY5[[#This Row],[SNO]]=0,0,IF(DL$10, IF(DP182&gt;=DM$8, 0, STGY5[[#This Row],[INS]]+DH182), STGY5[[#This Row],[INS]]+DH182))</f>
        <v>100</v>
      </c>
      <c r="DI183" s="18">
        <f>IF(STGY5[[#This Row],[SNO]]=0,0,IF(DL$10, IF(DP182&gt;=DM$8, 0, DI182+STGY5[[#This Row],[RTN]]), DI182+STGY5[[#This Row],[RTN]]))</f>
        <v>0</v>
      </c>
      <c r="DJ183" s="18">
        <f>STGY5[[#This Row],[RTN-TL]]-STGY5[[#This Row],[INS-TL]]</f>
        <v>-100</v>
      </c>
      <c r="DK183" s="18">
        <f>IF(STGY5[[#This Row],[SNO]]=0,0,IF(DL$10, IF(STGY5[[#This Row],[INS]]=0, 0, DN182), DN182))</f>
        <v>0</v>
      </c>
      <c r="DL183" s="18">
        <f>STGY5[[#This Row],[INS]]</f>
        <v>0</v>
      </c>
      <c r="DM183" s="18">
        <f>IF(STGY5[[#This Row],[WrL]]="Loss", (STGY5[[#This Row],[INS]]*(1 + DP$8/100)), IF(STGY5[[#This Row],[WrL]]="Won", (0), 0))</f>
        <v>0</v>
      </c>
      <c r="DN183" s="18">
        <f>IF(STGY5[[#This Row],[WrL]]="Loss", (STGY5[[#This Row],[PAM]]+STGY5[[#This Row],[LOS-TEN]]), IF(STGY5[[#This Row],[WrL]]="Won", (STGY5[[#This Row],[INS]]), 0))</f>
        <v>0</v>
      </c>
      <c r="DO183" s="18">
        <f>STGY5[[#This Row],[PAPT]]/2</f>
        <v>0</v>
      </c>
      <c r="DP183" s="43">
        <f>IF(STGY5[[#This Row],[SNO]]=0,0,IF(DL$10, IF(STGY5[[#This Row],[INS-TL]]=0, 0, STGY5[[#This Row],[PFT]]/STGY5[[#This Row],[INS-TL]]%), STGY5[[#This Row],[PFT]]/STGY5[[#This Row],[INS-TL]]%))</f>
        <v>-100</v>
      </c>
      <c r="DS183" s="20"/>
      <c r="DT183" s="21"/>
      <c r="DZ183" s="22"/>
      <c r="EB183" s="42">
        <f t="shared" si="26"/>
        <v>168</v>
      </c>
      <c r="EC183" s="49"/>
      <c r="ED183" s="18">
        <f>IF(STGY6[[#This Row],[SNO]]=0,0,IF(STGY6[[#This Row],[SNO]]=1,EJ$8,IF(EL$10, IF(EP182&gt;=EM$8,0,IF(EP182=0,EJ$8,EO182)), EO182)))</f>
        <v>0</v>
      </c>
      <c r="EE183" s="18" t="str">
        <f>IF(MAIN_STGY[[#This Row],[RSLT]]="","", MAIN_STGY[[#This Row],[RSLT]])</f>
        <v/>
      </c>
      <c r="EF18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3" s="18">
        <f>IF(STGY6[[#This Row],[SNO]]=0,0,IF(EL$10, IF(EP182&gt;=EM$8, 0, STGY6[[#This Row],[INS]]+EH182), STGY6[[#This Row],[INS]]+EH182))</f>
        <v>100</v>
      </c>
      <c r="EI183" s="18">
        <f>IF(STGY6[[#This Row],[SNO]]=0,0,IF(EL$10, IF(EP182&gt;=EM$8, 0, EI182+STGY6[[#This Row],[RTN]]), EI182+STGY6[[#This Row],[RTN]]))</f>
        <v>0</v>
      </c>
      <c r="EJ183" s="18">
        <f>STGY6[[#This Row],[RTN-TL]]-STGY6[[#This Row],[INS-TL]]</f>
        <v>-100</v>
      </c>
      <c r="EK183" s="18">
        <f>IF(STGY6[[#This Row],[SNO]]=0,0,IF(EL$10, IF(STGY6[[#This Row],[INS]]=0, 0, EN182), EN182))</f>
        <v>0</v>
      </c>
      <c r="EL183" s="18">
        <f>STGY6[[#This Row],[INS]]</f>
        <v>0</v>
      </c>
      <c r="EM183" s="18">
        <f>IF(STGY6[[#This Row],[WrL]]="Loss", (STGY6[[#This Row],[INS]]*(1 + EP$8/100)), IF(STGY6[[#This Row],[WrL]]="Won", (0), 0))</f>
        <v>0</v>
      </c>
      <c r="EN183" s="18">
        <f>IF(STGY6[[#This Row],[WrL]]="Loss", (STGY6[[#This Row],[PAM]]+STGY6[[#This Row],[LOS-TEN]]), IF(STGY6[[#This Row],[WrL]]="Won", (STGY6[[#This Row],[INS]]), 0))</f>
        <v>0</v>
      </c>
      <c r="EO183" s="18">
        <f>STGY6[[#This Row],[PAPT]]/2</f>
        <v>0</v>
      </c>
      <c r="EP183" s="43">
        <f>IF(STGY6[[#This Row],[SNO]]=0,0,IF(EL$10, IF(STGY6[[#This Row],[INS-TL]]=0, 0, STGY6[[#This Row],[PFT]]/STGY6[[#This Row],[INS-TL]]%), STGY6[[#This Row],[PFT]]/STGY6[[#This Row],[INS-TL]]%))</f>
        <v>-100</v>
      </c>
      <c r="ES183" s="20"/>
      <c r="ET183" s="21"/>
      <c r="EZ183" s="22"/>
      <c r="FB183" s="42">
        <f t="shared" si="27"/>
        <v>168</v>
      </c>
      <c r="FC183" s="49"/>
      <c r="FD183" s="18">
        <f>IF(STGY7[[#This Row],[SNO]]=0,0,IF(STGY7[[#This Row],[SNO]]=1,FJ$8,IF(FL$10, IF(FP182&gt;=FM$8,0,IF(FP182=0,FJ$8,FO182)), FO182)))</f>
        <v>0</v>
      </c>
      <c r="FE183" s="18" t="str">
        <f>IF(MAIN_STGY[[#This Row],[RSLT]]="","", MAIN_STGY[[#This Row],[RSLT]])</f>
        <v/>
      </c>
      <c r="FF18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3" s="18">
        <f>IF(STGY7[[#This Row],[SNO]]=0,0,IF(FL$10, IF(FP182&gt;=FM$8, 0, STGY7[[#This Row],[INS]]+FH182), STGY7[[#This Row],[INS]]+FH182))</f>
        <v>100</v>
      </c>
      <c r="FI183" s="18">
        <f>IF(STGY7[[#This Row],[SNO]]=0,0,IF(FL$10, IF(FP182&gt;=FM$8, 0, FI182+STGY7[[#This Row],[RTN]]), FI182+STGY7[[#This Row],[RTN]]))</f>
        <v>0</v>
      </c>
      <c r="FJ183" s="18">
        <f>STGY7[[#This Row],[RTN-TL]]-STGY7[[#This Row],[INS-TL]]</f>
        <v>-100</v>
      </c>
      <c r="FK183" s="18">
        <f>IF(STGY7[[#This Row],[SNO]]=0,0,IF(FL$10, IF(STGY7[[#This Row],[INS]]=0, 0, FN182), FN182))</f>
        <v>0</v>
      </c>
      <c r="FL183" s="18">
        <f>STGY7[[#This Row],[INS]]</f>
        <v>0</v>
      </c>
      <c r="FM183" s="18">
        <f>IF(STGY7[[#This Row],[WrL]]="Loss", (STGY7[[#This Row],[INS]]*(1 + FP$8/100)), IF(STGY7[[#This Row],[WrL]]="Won", (0), 0))</f>
        <v>0</v>
      </c>
      <c r="FN183" s="18">
        <f>IF(STGY7[[#This Row],[WrL]]="Loss", (STGY7[[#This Row],[PAM]]+STGY7[[#This Row],[LOS-TEN]]), IF(STGY7[[#This Row],[WrL]]="Won", (STGY7[[#This Row],[INS]]), 0))</f>
        <v>0</v>
      </c>
      <c r="FO183" s="18">
        <f>STGY7[[#This Row],[PAPT]]/2</f>
        <v>0</v>
      </c>
      <c r="FP183" s="43">
        <f>IF(STGY7[[#This Row],[SNO]]=0,0,IF(FL$10, IF(STGY7[[#This Row],[INS-TL]]=0, 0, STGY7[[#This Row],[PFT]]/STGY7[[#This Row],[INS-TL]]%), STGY7[[#This Row],[PFT]]/STGY7[[#This Row],[INS-TL]]%))</f>
        <v>-100</v>
      </c>
      <c r="FS183" s="20"/>
      <c r="FT183" s="21"/>
      <c r="FZ183" s="22"/>
      <c r="GB183" s="42">
        <f t="shared" si="28"/>
        <v>168</v>
      </c>
      <c r="GC183" s="49"/>
      <c r="GD183" s="18">
        <f>IF(STGY8[[#This Row],[SNO]]=0,0,IF(STGY8[[#This Row],[SNO]]=1,GJ$8,IF(GL$10, IF(GP182&gt;=GM$8,0,IF(GP182=0,GJ$8,GO182)), GO182)))</f>
        <v>0</v>
      </c>
      <c r="GE183" s="18" t="str">
        <f>IF(MAIN_STGY[[#This Row],[RSLT]]="","", MAIN_STGY[[#This Row],[RSLT]])</f>
        <v/>
      </c>
      <c r="GF18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3" s="18">
        <f>IF(STGY8[[#This Row],[SNO]]=0,0,IF(GL$10, IF(GP182&gt;=GM$8, 0, STGY8[[#This Row],[INS]]+GH182), STGY8[[#This Row],[INS]]+GH182))</f>
        <v>100</v>
      </c>
      <c r="GI183" s="18">
        <f>IF(STGY8[[#This Row],[SNO]]=0,0,IF(GL$10, IF(GP182&gt;=GM$8, 0, GI182+STGY8[[#This Row],[RTN]]), GI182+STGY8[[#This Row],[RTN]]))</f>
        <v>0</v>
      </c>
      <c r="GJ183" s="18">
        <f>STGY8[[#This Row],[RTN-TL]]-STGY8[[#This Row],[INS-TL]]</f>
        <v>-100</v>
      </c>
      <c r="GK183" s="18">
        <f>IF(STGY8[[#This Row],[SNO]]=0,0,IF(GL$10, IF(STGY8[[#This Row],[INS]]=0, 0, GN182), GN182))</f>
        <v>0</v>
      </c>
      <c r="GL183" s="18">
        <f>STGY8[[#This Row],[INS]]</f>
        <v>0</v>
      </c>
      <c r="GM183" s="18">
        <f>IF(STGY8[[#This Row],[WrL]]="Loss", (STGY8[[#This Row],[INS]]*(1 + GP$8/100)), IF(STGY8[[#This Row],[WrL]]="Won", (0), 0))</f>
        <v>0</v>
      </c>
      <c r="GN183" s="18">
        <f>IF(STGY8[[#This Row],[WrL]]="Loss", (STGY8[[#This Row],[PAM]]+STGY8[[#This Row],[LOS-TEN]]), IF(STGY8[[#This Row],[WrL]]="Won", (STGY8[[#This Row],[INS]]), 0))</f>
        <v>0</v>
      </c>
      <c r="GO183" s="18">
        <f>STGY8[[#This Row],[PAPT]]/2</f>
        <v>0</v>
      </c>
      <c r="GP183" s="43">
        <f>IF(STGY8[[#This Row],[SNO]]=0,0,IF(GL$10, IF(STGY8[[#This Row],[INS-TL]]=0, 0, STGY8[[#This Row],[PFT]]/STGY8[[#This Row],[INS-TL]]%), STGY8[[#This Row],[PFT]]/STGY8[[#This Row],[INS-TL]]%))</f>
        <v>-100</v>
      </c>
      <c r="GS183" s="20"/>
      <c r="GT183" s="21"/>
      <c r="GZ183" s="22"/>
      <c r="HB183" s="42">
        <f t="shared" si="29"/>
        <v>168</v>
      </c>
      <c r="HC183" s="49"/>
      <c r="HD183" s="18">
        <f>IF(STGY9[[#This Row],[SNO]]=0,0,IF(STGY9[[#This Row],[SNO]]=1,HJ$8,IF(HL$10, IF(HP182&gt;=HM$8,0,IF(HP182=0,HJ$8,HO182)), HO182)))</f>
        <v>0</v>
      </c>
      <c r="HE183" s="18" t="str">
        <f>IF(MAIN_STGY[[#This Row],[RSLT]]="","", MAIN_STGY[[#This Row],[RSLT]])</f>
        <v/>
      </c>
      <c r="HF18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3" s="18">
        <f>IF(STGY9[[#This Row],[SNO]]=0,0,IF(HL$10, IF(HP182&gt;=HM$8, 0, STGY9[[#This Row],[INS]]+HH182), STGY9[[#This Row],[INS]]+HH182))</f>
        <v>100</v>
      </c>
      <c r="HI183" s="18">
        <f>IF(STGY9[[#This Row],[SNO]]=0,0,IF(HL$10, IF(HP182&gt;=HM$8, 0, HI182+STGY9[[#This Row],[RTN]]), HI182+STGY9[[#This Row],[RTN]]))</f>
        <v>0</v>
      </c>
      <c r="HJ183" s="18">
        <f>STGY9[[#This Row],[RTN-TL]]-STGY9[[#This Row],[INS-TL]]</f>
        <v>-100</v>
      </c>
      <c r="HK183" s="18">
        <f>IF(STGY9[[#This Row],[SNO]]=0,0,IF(HL$10, IF(STGY9[[#This Row],[INS]]=0, 0, HN182), HN182))</f>
        <v>0</v>
      </c>
      <c r="HL183" s="18">
        <f>STGY9[[#This Row],[INS]]</f>
        <v>0</v>
      </c>
      <c r="HM183" s="18">
        <f>IF(STGY9[[#This Row],[WrL]]="Loss", (STGY9[[#This Row],[INS]]*(1 + HP$8/100)), IF(STGY9[[#This Row],[WrL]]="Won", (0), 0))</f>
        <v>0</v>
      </c>
      <c r="HN183" s="18">
        <f>IF(STGY9[[#This Row],[WrL]]="Loss", (STGY9[[#This Row],[PAM]]+STGY9[[#This Row],[LOS-TEN]]), IF(STGY9[[#This Row],[WrL]]="Won", (STGY9[[#This Row],[INS]]), 0))</f>
        <v>0</v>
      </c>
      <c r="HO183" s="18">
        <f>STGY9[[#This Row],[PAPT]]/2</f>
        <v>0</v>
      </c>
      <c r="HP183" s="43">
        <f>IF(STGY9[[#This Row],[SNO]]=0,0,IF(HL$10, IF(STGY9[[#This Row],[INS-TL]]=0, 0, STGY9[[#This Row],[PFT]]/STGY9[[#This Row],[INS-TL]]%), STGY9[[#This Row],[PFT]]/STGY9[[#This Row],[INS-TL]]%))</f>
        <v>-100</v>
      </c>
      <c r="HS183" s="20"/>
      <c r="HT183" s="21"/>
      <c r="HZ183" s="22"/>
      <c r="IB183" s="42">
        <f t="shared" si="30"/>
        <v>168</v>
      </c>
      <c r="IC183" s="49"/>
      <c r="ID183" s="18">
        <f>IF(STGY10[[#This Row],[SNO]]=0,0,IF(STGY10[[#This Row],[SNO]]=1,IJ$8,IF(IL$10, IF(IP182&gt;=IM$8,0,IF(IP182=0,IJ$8,IO182)), IO182)))</f>
        <v>0</v>
      </c>
      <c r="IE183" s="18" t="str">
        <f>IF(MAIN_STGY[[#This Row],[RSLT]]="","", MAIN_STGY[[#This Row],[RSLT]])</f>
        <v/>
      </c>
      <c r="IF18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3" s="18">
        <f>IF(STGY10[[#This Row],[SNO]]=0,0,IF(IL$10, IF(IP182&gt;=IM$8, 0, STGY10[[#This Row],[INS]]+IH182), STGY10[[#This Row],[INS]]+IH182))</f>
        <v>100</v>
      </c>
      <c r="II183" s="18">
        <f>IF(STGY10[[#This Row],[SNO]]=0,0,IF(IL$10, IF(IP182&gt;=IM$8, 0, II182+STGY10[[#This Row],[RTN]]), II182+STGY10[[#This Row],[RTN]]))</f>
        <v>0</v>
      </c>
      <c r="IJ183" s="18">
        <f>STGY10[[#This Row],[RTN-TL]]-STGY10[[#This Row],[INS-TL]]</f>
        <v>-100</v>
      </c>
      <c r="IK183" s="18">
        <f>IF(STGY10[[#This Row],[SNO]]=0,0,IF(IL$10, IF(STGY10[[#This Row],[INS]]=0, 0, IN182), IN182))</f>
        <v>0</v>
      </c>
      <c r="IL183" s="18">
        <f>STGY10[[#This Row],[INS]]</f>
        <v>0</v>
      </c>
      <c r="IM183" s="18">
        <f>IF(STGY10[[#This Row],[WrL]]="Loss", (STGY10[[#This Row],[INS]]*(1 + IP$8/100)), IF(STGY10[[#This Row],[WrL]]="Won", (0), 0))</f>
        <v>0</v>
      </c>
      <c r="IN183" s="18">
        <f>IF(STGY10[[#This Row],[WrL]]="Loss", (STGY10[[#This Row],[PAM]]+STGY10[[#This Row],[LOS-TEN]]), IF(STGY10[[#This Row],[WrL]]="Won", (STGY10[[#This Row],[INS]]), 0))</f>
        <v>0</v>
      </c>
      <c r="IO183" s="18">
        <f>STGY10[[#This Row],[PAPT]]/2</f>
        <v>0</v>
      </c>
      <c r="IP183" s="43">
        <f>IF(STGY10[[#This Row],[SNO]]=0,0,IF(IL$10, IF(STGY10[[#This Row],[INS-TL]]=0, 0, STGY10[[#This Row],[PFT]]/STGY10[[#This Row],[INS-TL]]%), STGY10[[#This Row],[PFT]]/STGY10[[#This Row],[INS-TL]]%))</f>
        <v>-100</v>
      </c>
      <c r="IS183" s="20"/>
      <c r="IT183" s="21"/>
      <c r="IZ183" s="22"/>
    </row>
    <row r="184" spans="2:260" x14ac:dyDescent="0.3">
      <c r="B184" s="89">
        <f t="shared" si="32"/>
        <v>169</v>
      </c>
      <c r="C184" s="49"/>
      <c r="D184" s="18">
        <f>IF(MAIN_STGY[[#This Row],[SNO]]=0,0,IF(MAIN_STGY[[#This Row],[SNO]]=1,J$8,IF(L$10, IF(P183&gt;=M$8,0,IF(P183=0,J$8,O183)), O183)))</f>
        <v>0</v>
      </c>
      <c r="E184" s="12"/>
      <c r="F18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4" s="18">
        <f>IF(MAIN_STGY[[#This Row],[SNO]]=0,0,IF(L$10, IF(P183&gt;=M$8, 0, MAIN_STGY[[#This Row],[INS]]+H183), MAIN_STGY[[#This Row],[INS]]+H183))</f>
        <v>100</v>
      </c>
      <c r="I184" s="18">
        <f>IF(MAIN_STGY[[#This Row],[SNO]]=0,0,IF(L$10, IF(P183&gt;=M$8, 0, I183+MAIN_STGY[[#This Row],[RTN]]), I183+MAIN_STGY[[#This Row],[RTN]]))</f>
        <v>0</v>
      </c>
      <c r="J184" s="18">
        <f>MAIN_STGY[[#This Row],[RTN-TL]]-MAIN_STGY[[#This Row],[INS-TL]]</f>
        <v>-100</v>
      </c>
      <c r="K184" s="18">
        <f>IF(MAIN_STGY[[#This Row],[SNO]]=0,0,IF(L$10, IF(MAIN_STGY[[#This Row],[INS]]=0, 0, N183), N183))</f>
        <v>0</v>
      </c>
      <c r="L184" s="18">
        <f>MAIN_STGY[[#This Row],[INS]]</f>
        <v>0</v>
      </c>
      <c r="M184" s="18">
        <f>IF(MAIN_STGY[[#This Row],[WrL]]="Loss", (MAIN_STGY[[#This Row],[INS]]*(1 + P$8/100)), IF(MAIN_STGY[[#This Row],[WrL]]="Won", (0), 0))</f>
        <v>0</v>
      </c>
      <c r="N184" s="18">
        <f>IF(MAIN_STGY[[#This Row],[WrL]]="Loss", (MAIN_STGY[[#This Row],[PAM]]+MAIN_STGY[[#This Row],[LOS-TEN]]), IF(MAIN_STGY[[#This Row],[WrL]]="Won", (MAIN_STGY[[#This Row],[INS]]), 0))</f>
        <v>0</v>
      </c>
      <c r="O184" s="18">
        <f>MAIN_STGY[[#This Row],[PAPT]]/2</f>
        <v>0</v>
      </c>
      <c r="P18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84" s="22"/>
      <c r="AB184" s="42">
        <f t="shared" si="22"/>
        <v>169</v>
      </c>
      <c r="AC184" s="49"/>
      <c r="AD184" s="18">
        <f>IF(STGY2[[#This Row],[SNO]]=0,0,IF(STGY2[[#This Row],[SNO]]=1,AJ$8,IF(AL$10, IF(AP183&gt;=AM$8,0,IF(AP183=0,AJ$8,AO183)), AO183)))</f>
        <v>0</v>
      </c>
      <c r="AE184" s="18" t="str">
        <f>IF(MAIN_STGY[[#This Row],[RSLT]]="","", MAIN_STGY[[#This Row],[RSLT]])</f>
        <v/>
      </c>
      <c r="AF18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4" s="18">
        <f>IF(STGY2[[#This Row],[SNO]]=0,0,IF(AL$10, IF(AP183&gt;=AM$8, 0, STGY2[[#This Row],[INS]]+AH183), STGY2[[#This Row],[INS]]+AH183))</f>
        <v>100</v>
      </c>
      <c r="AI184" s="18">
        <f>IF(STGY2[[#This Row],[SNO]]=0,0,IF(AL$10, IF(AP183&gt;=AM$8, 0, AI183+STGY2[[#This Row],[RTN]]), AI183+STGY2[[#This Row],[RTN]]))</f>
        <v>0</v>
      </c>
      <c r="AJ184" s="18">
        <f>STGY2[[#This Row],[RTN-TL]]-STGY2[[#This Row],[INS-TL]]</f>
        <v>-100</v>
      </c>
      <c r="AK184" s="18">
        <f>IF(STGY2[[#This Row],[SNO]]=0,0,IF(AL$10, IF(STGY2[[#This Row],[INS]]=0, 0, AN183), AN183))</f>
        <v>0</v>
      </c>
      <c r="AL184" s="18">
        <f>STGY2[[#This Row],[INS]]</f>
        <v>0</v>
      </c>
      <c r="AM184" s="18">
        <f>IF(STGY2[[#This Row],[WrL]]="Loss", (STGY2[[#This Row],[INS]]*(1 + AP$8/100)), IF(STGY2[[#This Row],[WrL]]="Won", (0), 0))</f>
        <v>0</v>
      </c>
      <c r="AN184" s="18">
        <f>IF(STGY2[[#This Row],[WrL]]="Loss", (STGY2[[#This Row],[PAM]]+STGY2[[#This Row],[LOS-TEN]]), IF(STGY2[[#This Row],[WrL]]="Won", (STGY2[[#This Row],[INS]]), 0))</f>
        <v>0</v>
      </c>
      <c r="AO184" s="18">
        <f>STGY2[[#This Row],[PAPT]]/2</f>
        <v>0</v>
      </c>
      <c r="AP184" s="43">
        <f>IF(STGY2[[#This Row],[SNO]]=0,0,IF(AL$10, IF(STGY2[[#This Row],[INS-TL]]=0, 0, STGY2[[#This Row],[PFT]]/STGY2[[#This Row],[INS-TL]]%), STGY2[[#This Row],[PFT]]/STGY2[[#This Row],[INS-TL]]%))</f>
        <v>-100</v>
      </c>
      <c r="AS184" s="20"/>
      <c r="AT184" s="21"/>
      <c r="AZ184" s="22"/>
      <c r="BB184" s="42">
        <f t="shared" si="23"/>
        <v>169</v>
      </c>
      <c r="BC184" s="49"/>
      <c r="BD184" s="18">
        <f>IF(STGY3[[#This Row],[SNO]]=0,0,IF(STGY3[[#This Row],[SNO]]=1,BJ$8,IF(BL$10, IF(BP183&gt;=BM$8,0,IF(BP183=0,BJ$8,BO183)), BO183)))</f>
        <v>0</v>
      </c>
      <c r="BE184" s="18" t="str">
        <f>IF(MAIN_STGY[[#This Row],[RSLT]]="","", MAIN_STGY[[#This Row],[RSLT]])</f>
        <v/>
      </c>
      <c r="BF18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4" s="18">
        <f>IF(STGY3[[#This Row],[SNO]]=0,0,IF(BL$10, IF(BP183&gt;=BM$8, 0, STGY3[[#This Row],[INS]]+BH183), STGY3[[#This Row],[INS]]+BH183))</f>
        <v>100</v>
      </c>
      <c r="BI184" s="18">
        <f>IF(STGY3[[#This Row],[SNO]]=0,0,IF(BL$10, IF(BP183&gt;=BM$8, 0, BI183+STGY3[[#This Row],[RTN]]), BI183+STGY3[[#This Row],[RTN]]))</f>
        <v>0</v>
      </c>
      <c r="BJ184" s="18">
        <f>STGY3[[#This Row],[RTN-TL]]-STGY3[[#This Row],[INS-TL]]</f>
        <v>-100</v>
      </c>
      <c r="BK184" s="18">
        <f>IF(STGY3[[#This Row],[SNO]]=0,0,IF(BL$10, IF(STGY3[[#This Row],[INS]]=0, 0, BN183), BN183))</f>
        <v>0</v>
      </c>
      <c r="BL184" s="18">
        <f>STGY3[[#This Row],[INS]]</f>
        <v>0</v>
      </c>
      <c r="BM184" s="18">
        <f>IF(STGY3[[#This Row],[WrL]]="Loss", (STGY3[[#This Row],[INS]]*(1 + BP$8/100)), IF(STGY3[[#This Row],[WrL]]="Won", (0), 0))</f>
        <v>0</v>
      </c>
      <c r="BN184" s="18">
        <f>IF(STGY3[[#This Row],[WrL]]="Loss", (STGY3[[#This Row],[PAM]]+STGY3[[#This Row],[LOS-TEN]]), IF(STGY3[[#This Row],[WrL]]="Won", (STGY3[[#This Row],[INS]]), 0))</f>
        <v>0</v>
      </c>
      <c r="BO184" s="18">
        <f>STGY3[[#This Row],[PAPT]]/2</f>
        <v>0</v>
      </c>
      <c r="BP184" s="43">
        <f>IF(STGY3[[#This Row],[SNO]]=0,0,IF(BL$10, IF(STGY3[[#This Row],[INS-TL]]=0, 0, STGY3[[#This Row],[PFT]]/STGY3[[#This Row],[INS-TL]]%), STGY3[[#This Row],[PFT]]/STGY3[[#This Row],[INS-TL]]%))</f>
        <v>-100</v>
      </c>
      <c r="BS184" s="20"/>
      <c r="BT184" s="21"/>
      <c r="BZ184" s="22"/>
      <c r="CB184" s="42">
        <f t="shared" si="24"/>
        <v>169</v>
      </c>
      <c r="CC184" s="49"/>
      <c r="CD184" s="18">
        <f>IF(STGY4[[#This Row],[SNO]]=0,0,IF(STGY4[[#This Row],[SNO]]=1,CJ$8,IF(CL$10, IF(CP183&gt;=CM$8,0,IF(CP183=0,CJ$8,CO183)), CO183)))</f>
        <v>0</v>
      </c>
      <c r="CE184" s="18" t="str">
        <f>IF(MAIN_STGY[[#This Row],[RSLT]]="","", MAIN_STGY[[#This Row],[RSLT]])</f>
        <v/>
      </c>
      <c r="CF18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4" s="18">
        <f>IF(STGY4[[#This Row],[SNO]]=0,0,IF(CL$10, IF(CP183&gt;=CM$8, 0, STGY4[[#This Row],[INS]]+CH183), STGY4[[#This Row],[INS]]+CH183))</f>
        <v>100</v>
      </c>
      <c r="CI184" s="18">
        <f>IF(STGY4[[#This Row],[SNO]]=0,0,IF(CL$10, IF(CP183&gt;=CM$8, 0, CI183+STGY4[[#This Row],[RTN]]), CI183+STGY4[[#This Row],[RTN]]))</f>
        <v>0</v>
      </c>
      <c r="CJ184" s="18">
        <f>STGY4[[#This Row],[RTN-TL]]-STGY4[[#This Row],[INS-TL]]</f>
        <v>-100</v>
      </c>
      <c r="CK184" s="18">
        <f>IF(STGY4[[#This Row],[SNO]]=0,0,IF(CL$10, IF(STGY4[[#This Row],[INS]]=0, 0, CN183), CN183))</f>
        <v>0</v>
      </c>
      <c r="CL184" s="18">
        <f>STGY4[[#This Row],[INS]]</f>
        <v>0</v>
      </c>
      <c r="CM184" s="18">
        <f>IF(STGY4[[#This Row],[WrL]]="Loss", (STGY4[[#This Row],[INS]]*(1 + CP$8/100)), IF(STGY4[[#This Row],[WrL]]="Won", (0), 0))</f>
        <v>0</v>
      </c>
      <c r="CN184" s="18">
        <f>IF(STGY4[[#This Row],[WrL]]="Loss", (STGY4[[#This Row],[PAM]]+STGY4[[#This Row],[LOS-TEN]]), IF(STGY4[[#This Row],[WrL]]="Won", (STGY4[[#This Row],[INS]]), 0))</f>
        <v>0</v>
      </c>
      <c r="CO184" s="18">
        <f>STGY4[[#This Row],[PAPT]]/2</f>
        <v>0</v>
      </c>
      <c r="CP184" s="43">
        <f>IF(STGY4[[#This Row],[SNO]]=0,0,IF(CL$10, IF(STGY4[[#This Row],[INS-TL]]=0, 0, STGY4[[#This Row],[PFT]]/STGY4[[#This Row],[INS-TL]]%), STGY4[[#This Row],[PFT]]/STGY4[[#This Row],[INS-TL]]%))</f>
        <v>-100</v>
      </c>
      <c r="CS184" s="20"/>
      <c r="CT184" s="21"/>
      <c r="CZ184" s="22"/>
      <c r="DB184" s="42">
        <f t="shared" si="25"/>
        <v>169</v>
      </c>
      <c r="DC184" s="49"/>
      <c r="DD184" s="18">
        <f>IF(STGY5[[#This Row],[SNO]]=0,0,IF(STGY5[[#This Row],[SNO]]=1,DJ$8,IF(DL$10, IF(DP183&gt;=DM$8,0,IF(DP183=0,DJ$8,DO183)), DO183)))</f>
        <v>0</v>
      </c>
      <c r="DE184" s="18" t="str">
        <f>IF(MAIN_STGY[[#This Row],[RSLT]]="","", MAIN_STGY[[#This Row],[RSLT]])</f>
        <v/>
      </c>
      <c r="DF18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4" s="18">
        <f>IF(STGY5[[#This Row],[SNO]]=0,0,IF(DL$10, IF(DP183&gt;=DM$8, 0, STGY5[[#This Row],[INS]]+DH183), STGY5[[#This Row],[INS]]+DH183))</f>
        <v>100</v>
      </c>
      <c r="DI184" s="18">
        <f>IF(STGY5[[#This Row],[SNO]]=0,0,IF(DL$10, IF(DP183&gt;=DM$8, 0, DI183+STGY5[[#This Row],[RTN]]), DI183+STGY5[[#This Row],[RTN]]))</f>
        <v>0</v>
      </c>
      <c r="DJ184" s="18">
        <f>STGY5[[#This Row],[RTN-TL]]-STGY5[[#This Row],[INS-TL]]</f>
        <v>-100</v>
      </c>
      <c r="DK184" s="18">
        <f>IF(STGY5[[#This Row],[SNO]]=0,0,IF(DL$10, IF(STGY5[[#This Row],[INS]]=0, 0, DN183), DN183))</f>
        <v>0</v>
      </c>
      <c r="DL184" s="18">
        <f>STGY5[[#This Row],[INS]]</f>
        <v>0</v>
      </c>
      <c r="DM184" s="18">
        <f>IF(STGY5[[#This Row],[WrL]]="Loss", (STGY5[[#This Row],[INS]]*(1 + DP$8/100)), IF(STGY5[[#This Row],[WrL]]="Won", (0), 0))</f>
        <v>0</v>
      </c>
      <c r="DN184" s="18">
        <f>IF(STGY5[[#This Row],[WrL]]="Loss", (STGY5[[#This Row],[PAM]]+STGY5[[#This Row],[LOS-TEN]]), IF(STGY5[[#This Row],[WrL]]="Won", (STGY5[[#This Row],[INS]]), 0))</f>
        <v>0</v>
      </c>
      <c r="DO184" s="18">
        <f>STGY5[[#This Row],[PAPT]]/2</f>
        <v>0</v>
      </c>
      <c r="DP184" s="43">
        <f>IF(STGY5[[#This Row],[SNO]]=0,0,IF(DL$10, IF(STGY5[[#This Row],[INS-TL]]=0, 0, STGY5[[#This Row],[PFT]]/STGY5[[#This Row],[INS-TL]]%), STGY5[[#This Row],[PFT]]/STGY5[[#This Row],[INS-TL]]%))</f>
        <v>-100</v>
      </c>
      <c r="DS184" s="20"/>
      <c r="DT184" s="21"/>
      <c r="DZ184" s="22"/>
      <c r="EB184" s="42">
        <f t="shared" si="26"/>
        <v>169</v>
      </c>
      <c r="EC184" s="49"/>
      <c r="ED184" s="18">
        <f>IF(STGY6[[#This Row],[SNO]]=0,0,IF(STGY6[[#This Row],[SNO]]=1,EJ$8,IF(EL$10, IF(EP183&gt;=EM$8,0,IF(EP183=0,EJ$8,EO183)), EO183)))</f>
        <v>0</v>
      </c>
      <c r="EE184" s="18" t="str">
        <f>IF(MAIN_STGY[[#This Row],[RSLT]]="","", MAIN_STGY[[#This Row],[RSLT]])</f>
        <v/>
      </c>
      <c r="EF18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4" s="18">
        <f>IF(STGY6[[#This Row],[SNO]]=0,0,IF(EL$10, IF(EP183&gt;=EM$8, 0, STGY6[[#This Row],[INS]]+EH183), STGY6[[#This Row],[INS]]+EH183))</f>
        <v>100</v>
      </c>
      <c r="EI184" s="18">
        <f>IF(STGY6[[#This Row],[SNO]]=0,0,IF(EL$10, IF(EP183&gt;=EM$8, 0, EI183+STGY6[[#This Row],[RTN]]), EI183+STGY6[[#This Row],[RTN]]))</f>
        <v>0</v>
      </c>
      <c r="EJ184" s="18">
        <f>STGY6[[#This Row],[RTN-TL]]-STGY6[[#This Row],[INS-TL]]</f>
        <v>-100</v>
      </c>
      <c r="EK184" s="18">
        <f>IF(STGY6[[#This Row],[SNO]]=0,0,IF(EL$10, IF(STGY6[[#This Row],[INS]]=0, 0, EN183), EN183))</f>
        <v>0</v>
      </c>
      <c r="EL184" s="18">
        <f>STGY6[[#This Row],[INS]]</f>
        <v>0</v>
      </c>
      <c r="EM184" s="18">
        <f>IF(STGY6[[#This Row],[WrL]]="Loss", (STGY6[[#This Row],[INS]]*(1 + EP$8/100)), IF(STGY6[[#This Row],[WrL]]="Won", (0), 0))</f>
        <v>0</v>
      </c>
      <c r="EN184" s="18">
        <f>IF(STGY6[[#This Row],[WrL]]="Loss", (STGY6[[#This Row],[PAM]]+STGY6[[#This Row],[LOS-TEN]]), IF(STGY6[[#This Row],[WrL]]="Won", (STGY6[[#This Row],[INS]]), 0))</f>
        <v>0</v>
      </c>
      <c r="EO184" s="18">
        <f>STGY6[[#This Row],[PAPT]]/2</f>
        <v>0</v>
      </c>
      <c r="EP184" s="43">
        <f>IF(STGY6[[#This Row],[SNO]]=0,0,IF(EL$10, IF(STGY6[[#This Row],[INS-TL]]=0, 0, STGY6[[#This Row],[PFT]]/STGY6[[#This Row],[INS-TL]]%), STGY6[[#This Row],[PFT]]/STGY6[[#This Row],[INS-TL]]%))</f>
        <v>-100</v>
      </c>
      <c r="ES184" s="20"/>
      <c r="ET184" s="21"/>
      <c r="EZ184" s="22"/>
      <c r="FB184" s="42">
        <f t="shared" si="27"/>
        <v>169</v>
      </c>
      <c r="FC184" s="49"/>
      <c r="FD184" s="18">
        <f>IF(STGY7[[#This Row],[SNO]]=0,0,IF(STGY7[[#This Row],[SNO]]=1,FJ$8,IF(FL$10, IF(FP183&gt;=FM$8,0,IF(FP183=0,FJ$8,FO183)), FO183)))</f>
        <v>0</v>
      </c>
      <c r="FE184" s="18" t="str">
        <f>IF(MAIN_STGY[[#This Row],[RSLT]]="","", MAIN_STGY[[#This Row],[RSLT]])</f>
        <v/>
      </c>
      <c r="FF18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4" s="18">
        <f>IF(STGY7[[#This Row],[SNO]]=0,0,IF(FL$10, IF(FP183&gt;=FM$8, 0, STGY7[[#This Row],[INS]]+FH183), STGY7[[#This Row],[INS]]+FH183))</f>
        <v>100</v>
      </c>
      <c r="FI184" s="18">
        <f>IF(STGY7[[#This Row],[SNO]]=0,0,IF(FL$10, IF(FP183&gt;=FM$8, 0, FI183+STGY7[[#This Row],[RTN]]), FI183+STGY7[[#This Row],[RTN]]))</f>
        <v>0</v>
      </c>
      <c r="FJ184" s="18">
        <f>STGY7[[#This Row],[RTN-TL]]-STGY7[[#This Row],[INS-TL]]</f>
        <v>-100</v>
      </c>
      <c r="FK184" s="18">
        <f>IF(STGY7[[#This Row],[SNO]]=0,0,IF(FL$10, IF(STGY7[[#This Row],[INS]]=0, 0, FN183), FN183))</f>
        <v>0</v>
      </c>
      <c r="FL184" s="18">
        <f>STGY7[[#This Row],[INS]]</f>
        <v>0</v>
      </c>
      <c r="FM184" s="18">
        <f>IF(STGY7[[#This Row],[WrL]]="Loss", (STGY7[[#This Row],[INS]]*(1 + FP$8/100)), IF(STGY7[[#This Row],[WrL]]="Won", (0), 0))</f>
        <v>0</v>
      </c>
      <c r="FN184" s="18">
        <f>IF(STGY7[[#This Row],[WrL]]="Loss", (STGY7[[#This Row],[PAM]]+STGY7[[#This Row],[LOS-TEN]]), IF(STGY7[[#This Row],[WrL]]="Won", (STGY7[[#This Row],[INS]]), 0))</f>
        <v>0</v>
      </c>
      <c r="FO184" s="18">
        <f>STGY7[[#This Row],[PAPT]]/2</f>
        <v>0</v>
      </c>
      <c r="FP184" s="43">
        <f>IF(STGY7[[#This Row],[SNO]]=0,0,IF(FL$10, IF(STGY7[[#This Row],[INS-TL]]=0, 0, STGY7[[#This Row],[PFT]]/STGY7[[#This Row],[INS-TL]]%), STGY7[[#This Row],[PFT]]/STGY7[[#This Row],[INS-TL]]%))</f>
        <v>-100</v>
      </c>
      <c r="FS184" s="20"/>
      <c r="FT184" s="21"/>
      <c r="FZ184" s="22"/>
      <c r="GB184" s="42">
        <f t="shared" si="28"/>
        <v>169</v>
      </c>
      <c r="GC184" s="49"/>
      <c r="GD184" s="18">
        <f>IF(STGY8[[#This Row],[SNO]]=0,0,IF(STGY8[[#This Row],[SNO]]=1,GJ$8,IF(GL$10, IF(GP183&gt;=GM$8,0,IF(GP183=0,GJ$8,GO183)), GO183)))</f>
        <v>0</v>
      </c>
      <c r="GE184" s="18" t="str">
        <f>IF(MAIN_STGY[[#This Row],[RSLT]]="","", MAIN_STGY[[#This Row],[RSLT]])</f>
        <v/>
      </c>
      <c r="GF18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4" s="18">
        <f>IF(STGY8[[#This Row],[SNO]]=0,0,IF(GL$10, IF(GP183&gt;=GM$8, 0, STGY8[[#This Row],[INS]]+GH183), STGY8[[#This Row],[INS]]+GH183))</f>
        <v>100</v>
      </c>
      <c r="GI184" s="18">
        <f>IF(STGY8[[#This Row],[SNO]]=0,0,IF(GL$10, IF(GP183&gt;=GM$8, 0, GI183+STGY8[[#This Row],[RTN]]), GI183+STGY8[[#This Row],[RTN]]))</f>
        <v>0</v>
      </c>
      <c r="GJ184" s="18">
        <f>STGY8[[#This Row],[RTN-TL]]-STGY8[[#This Row],[INS-TL]]</f>
        <v>-100</v>
      </c>
      <c r="GK184" s="18">
        <f>IF(STGY8[[#This Row],[SNO]]=0,0,IF(GL$10, IF(STGY8[[#This Row],[INS]]=0, 0, GN183), GN183))</f>
        <v>0</v>
      </c>
      <c r="GL184" s="18">
        <f>STGY8[[#This Row],[INS]]</f>
        <v>0</v>
      </c>
      <c r="GM184" s="18">
        <f>IF(STGY8[[#This Row],[WrL]]="Loss", (STGY8[[#This Row],[INS]]*(1 + GP$8/100)), IF(STGY8[[#This Row],[WrL]]="Won", (0), 0))</f>
        <v>0</v>
      </c>
      <c r="GN184" s="18">
        <f>IF(STGY8[[#This Row],[WrL]]="Loss", (STGY8[[#This Row],[PAM]]+STGY8[[#This Row],[LOS-TEN]]), IF(STGY8[[#This Row],[WrL]]="Won", (STGY8[[#This Row],[INS]]), 0))</f>
        <v>0</v>
      </c>
      <c r="GO184" s="18">
        <f>STGY8[[#This Row],[PAPT]]/2</f>
        <v>0</v>
      </c>
      <c r="GP184" s="43">
        <f>IF(STGY8[[#This Row],[SNO]]=0,0,IF(GL$10, IF(STGY8[[#This Row],[INS-TL]]=0, 0, STGY8[[#This Row],[PFT]]/STGY8[[#This Row],[INS-TL]]%), STGY8[[#This Row],[PFT]]/STGY8[[#This Row],[INS-TL]]%))</f>
        <v>-100</v>
      </c>
      <c r="GS184" s="20"/>
      <c r="GT184" s="21"/>
      <c r="GZ184" s="22"/>
      <c r="HB184" s="42">
        <f t="shared" si="29"/>
        <v>169</v>
      </c>
      <c r="HC184" s="49"/>
      <c r="HD184" s="18">
        <f>IF(STGY9[[#This Row],[SNO]]=0,0,IF(STGY9[[#This Row],[SNO]]=1,HJ$8,IF(HL$10, IF(HP183&gt;=HM$8,0,IF(HP183=0,HJ$8,HO183)), HO183)))</f>
        <v>0</v>
      </c>
      <c r="HE184" s="18" t="str">
        <f>IF(MAIN_STGY[[#This Row],[RSLT]]="","", MAIN_STGY[[#This Row],[RSLT]])</f>
        <v/>
      </c>
      <c r="HF18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4" s="18">
        <f>IF(STGY9[[#This Row],[SNO]]=0,0,IF(HL$10, IF(HP183&gt;=HM$8, 0, STGY9[[#This Row],[INS]]+HH183), STGY9[[#This Row],[INS]]+HH183))</f>
        <v>100</v>
      </c>
      <c r="HI184" s="18">
        <f>IF(STGY9[[#This Row],[SNO]]=0,0,IF(HL$10, IF(HP183&gt;=HM$8, 0, HI183+STGY9[[#This Row],[RTN]]), HI183+STGY9[[#This Row],[RTN]]))</f>
        <v>0</v>
      </c>
      <c r="HJ184" s="18">
        <f>STGY9[[#This Row],[RTN-TL]]-STGY9[[#This Row],[INS-TL]]</f>
        <v>-100</v>
      </c>
      <c r="HK184" s="18">
        <f>IF(STGY9[[#This Row],[SNO]]=0,0,IF(HL$10, IF(STGY9[[#This Row],[INS]]=0, 0, HN183), HN183))</f>
        <v>0</v>
      </c>
      <c r="HL184" s="18">
        <f>STGY9[[#This Row],[INS]]</f>
        <v>0</v>
      </c>
      <c r="HM184" s="18">
        <f>IF(STGY9[[#This Row],[WrL]]="Loss", (STGY9[[#This Row],[INS]]*(1 + HP$8/100)), IF(STGY9[[#This Row],[WrL]]="Won", (0), 0))</f>
        <v>0</v>
      </c>
      <c r="HN184" s="18">
        <f>IF(STGY9[[#This Row],[WrL]]="Loss", (STGY9[[#This Row],[PAM]]+STGY9[[#This Row],[LOS-TEN]]), IF(STGY9[[#This Row],[WrL]]="Won", (STGY9[[#This Row],[INS]]), 0))</f>
        <v>0</v>
      </c>
      <c r="HO184" s="18">
        <f>STGY9[[#This Row],[PAPT]]/2</f>
        <v>0</v>
      </c>
      <c r="HP184" s="43">
        <f>IF(STGY9[[#This Row],[SNO]]=0,0,IF(HL$10, IF(STGY9[[#This Row],[INS-TL]]=0, 0, STGY9[[#This Row],[PFT]]/STGY9[[#This Row],[INS-TL]]%), STGY9[[#This Row],[PFT]]/STGY9[[#This Row],[INS-TL]]%))</f>
        <v>-100</v>
      </c>
      <c r="HS184" s="20"/>
      <c r="HT184" s="21"/>
      <c r="HZ184" s="22"/>
      <c r="IB184" s="42">
        <f t="shared" si="30"/>
        <v>169</v>
      </c>
      <c r="IC184" s="49"/>
      <c r="ID184" s="18">
        <f>IF(STGY10[[#This Row],[SNO]]=0,0,IF(STGY10[[#This Row],[SNO]]=1,IJ$8,IF(IL$10, IF(IP183&gt;=IM$8,0,IF(IP183=0,IJ$8,IO183)), IO183)))</f>
        <v>0</v>
      </c>
      <c r="IE184" s="18" t="str">
        <f>IF(MAIN_STGY[[#This Row],[RSLT]]="","", MAIN_STGY[[#This Row],[RSLT]])</f>
        <v/>
      </c>
      <c r="IF18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4" s="18">
        <f>IF(STGY10[[#This Row],[SNO]]=0,0,IF(IL$10, IF(IP183&gt;=IM$8, 0, STGY10[[#This Row],[INS]]+IH183), STGY10[[#This Row],[INS]]+IH183))</f>
        <v>100</v>
      </c>
      <c r="II184" s="18">
        <f>IF(STGY10[[#This Row],[SNO]]=0,0,IF(IL$10, IF(IP183&gt;=IM$8, 0, II183+STGY10[[#This Row],[RTN]]), II183+STGY10[[#This Row],[RTN]]))</f>
        <v>0</v>
      </c>
      <c r="IJ184" s="18">
        <f>STGY10[[#This Row],[RTN-TL]]-STGY10[[#This Row],[INS-TL]]</f>
        <v>-100</v>
      </c>
      <c r="IK184" s="18">
        <f>IF(STGY10[[#This Row],[SNO]]=0,0,IF(IL$10, IF(STGY10[[#This Row],[INS]]=0, 0, IN183), IN183))</f>
        <v>0</v>
      </c>
      <c r="IL184" s="18">
        <f>STGY10[[#This Row],[INS]]</f>
        <v>0</v>
      </c>
      <c r="IM184" s="18">
        <f>IF(STGY10[[#This Row],[WrL]]="Loss", (STGY10[[#This Row],[INS]]*(1 + IP$8/100)), IF(STGY10[[#This Row],[WrL]]="Won", (0), 0))</f>
        <v>0</v>
      </c>
      <c r="IN184" s="18">
        <f>IF(STGY10[[#This Row],[WrL]]="Loss", (STGY10[[#This Row],[PAM]]+STGY10[[#This Row],[LOS-TEN]]), IF(STGY10[[#This Row],[WrL]]="Won", (STGY10[[#This Row],[INS]]), 0))</f>
        <v>0</v>
      </c>
      <c r="IO184" s="18">
        <f>STGY10[[#This Row],[PAPT]]/2</f>
        <v>0</v>
      </c>
      <c r="IP184" s="43">
        <f>IF(STGY10[[#This Row],[SNO]]=0,0,IF(IL$10, IF(STGY10[[#This Row],[INS-TL]]=0, 0, STGY10[[#This Row],[PFT]]/STGY10[[#This Row],[INS-TL]]%), STGY10[[#This Row],[PFT]]/STGY10[[#This Row],[INS-TL]]%))</f>
        <v>-100</v>
      </c>
      <c r="IS184" s="20"/>
      <c r="IT184" s="21"/>
      <c r="IZ184" s="22"/>
    </row>
    <row r="185" spans="2:260" x14ac:dyDescent="0.3">
      <c r="B185" s="89">
        <f t="shared" si="32"/>
        <v>170</v>
      </c>
      <c r="C185" s="49"/>
      <c r="D185" s="18">
        <f>IF(MAIN_STGY[[#This Row],[SNO]]=0,0,IF(MAIN_STGY[[#This Row],[SNO]]=1,J$8,IF(L$10, IF(P184&gt;=M$8,0,IF(P184=0,J$8,O184)), O184)))</f>
        <v>0</v>
      </c>
      <c r="E185" s="12"/>
      <c r="F18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5" s="18">
        <f>IF(MAIN_STGY[[#This Row],[SNO]]=0,0,IF(L$10, IF(P184&gt;=M$8, 0, MAIN_STGY[[#This Row],[INS]]+H184), MAIN_STGY[[#This Row],[INS]]+H184))</f>
        <v>100</v>
      </c>
      <c r="I185" s="18">
        <f>IF(MAIN_STGY[[#This Row],[SNO]]=0,0,IF(L$10, IF(P184&gt;=M$8, 0, I184+MAIN_STGY[[#This Row],[RTN]]), I184+MAIN_STGY[[#This Row],[RTN]]))</f>
        <v>0</v>
      </c>
      <c r="J185" s="18">
        <f>MAIN_STGY[[#This Row],[RTN-TL]]-MAIN_STGY[[#This Row],[INS-TL]]</f>
        <v>-100</v>
      </c>
      <c r="K185" s="18">
        <f>IF(MAIN_STGY[[#This Row],[SNO]]=0,0,IF(L$10, IF(MAIN_STGY[[#This Row],[INS]]=0, 0, N184), N184))</f>
        <v>0</v>
      </c>
      <c r="L185" s="18">
        <f>MAIN_STGY[[#This Row],[INS]]</f>
        <v>0</v>
      </c>
      <c r="M185" s="18">
        <f>IF(MAIN_STGY[[#This Row],[WrL]]="Loss", (MAIN_STGY[[#This Row],[INS]]*(1 + P$8/100)), IF(MAIN_STGY[[#This Row],[WrL]]="Won", (0), 0))</f>
        <v>0</v>
      </c>
      <c r="N185" s="18">
        <f>IF(MAIN_STGY[[#This Row],[WrL]]="Loss", (MAIN_STGY[[#This Row],[PAM]]+MAIN_STGY[[#This Row],[LOS-TEN]]), IF(MAIN_STGY[[#This Row],[WrL]]="Won", (MAIN_STGY[[#This Row],[INS]]), 0))</f>
        <v>0</v>
      </c>
      <c r="O185" s="18">
        <f>MAIN_STGY[[#This Row],[PAPT]]/2</f>
        <v>0</v>
      </c>
      <c r="P18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85" s="22"/>
      <c r="AB185" s="42">
        <f t="shared" si="22"/>
        <v>170</v>
      </c>
      <c r="AC185" s="49"/>
      <c r="AD185" s="18">
        <f>IF(STGY2[[#This Row],[SNO]]=0,0,IF(STGY2[[#This Row],[SNO]]=1,AJ$8,IF(AL$10, IF(AP184&gt;=AM$8,0,IF(AP184=0,AJ$8,AO184)), AO184)))</f>
        <v>0</v>
      </c>
      <c r="AE185" s="18" t="str">
        <f>IF(MAIN_STGY[[#This Row],[RSLT]]="","", MAIN_STGY[[#This Row],[RSLT]])</f>
        <v/>
      </c>
      <c r="AF18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5" s="18">
        <f>IF(STGY2[[#This Row],[SNO]]=0,0,IF(AL$10, IF(AP184&gt;=AM$8, 0, STGY2[[#This Row],[INS]]+AH184), STGY2[[#This Row],[INS]]+AH184))</f>
        <v>100</v>
      </c>
      <c r="AI185" s="18">
        <f>IF(STGY2[[#This Row],[SNO]]=0,0,IF(AL$10, IF(AP184&gt;=AM$8, 0, AI184+STGY2[[#This Row],[RTN]]), AI184+STGY2[[#This Row],[RTN]]))</f>
        <v>0</v>
      </c>
      <c r="AJ185" s="18">
        <f>STGY2[[#This Row],[RTN-TL]]-STGY2[[#This Row],[INS-TL]]</f>
        <v>-100</v>
      </c>
      <c r="AK185" s="18">
        <f>IF(STGY2[[#This Row],[SNO]]=0,0,IF(AL$10, IF(STGY2[[#This Row],[INS]]=0, 0, AN184), AN184))</f>
        <v>0</v>
      </c>
      <c r="AL185" s="18">
        <f>STGY2[[#This Row],[INS]]</f>
        <v>0</v>
      </c>
      <c r="AM185" s="18">
        <f>IF(STGY2[[#This Row],[WrL]]="Loss", (STGY2[[#This Row],[INS]]*(1 + AP$8/100)), IF(STGY2[[#This Row],[WrL]]="Won", (0), 0))</f>
        <v>0</v>
      </c>
      <c r="AN185" s="18">
        <f>IF(STGY2[[#This Row],[WrL]]="Loss", (STGY2[[#This Row],[PAM]]+STGY2[[#This Row],[LOS-TEN]]), IF(STGY2[[#This Row],[WrL]]="Won", (STGY2[[#This Row],[INS]]), 0))</f>
        <v>0</v>
      </c>
      <c r="AO185" s="18">
        <f>STGY2[[#This Row],[PAPT]]/2</f>
        <v>0</v>
      </c>
      <c r="AP185" s="43">
        <f>IF(STGY2[[#This Row],[SNO]]=0,0,IF(AL$10, IF(STGY2[[#This Row],[INS-TL]]=0, 0, STGY2[[#This Row],[PFT]]/STGY2[[#This Row],[INS-TL]]%), STGY2[[#This Row],[PFT]]/STGY2[[#This Row],[INS-TL]]%))</f>
        <v>-100</v>
      </c>
      <c r="AS185" s="20"/>
      <c r="AT185" s="21"/>
      <c r="AZ185" s="22"/>
      <c r="BB185" s="42">
        <f t="shared" si="23"/>
        <v>170</v>
      </c>
      <c r="BC185" s="49"/>
      <c r="BD185" s="18">
        <f>IF(STGY3[[#This Row],[SNO]]=0,0,IF(STGY3[[#This Row],[SNO]]=1,BJ$8,IF(BL$10, IF(BP184&gt;=BM$8,0,IF(BP184=0,BJ$8,BO184)), BO184)))</f>
        <v>0</v>
      </c>
      <c r="BE185" s="18" t="str">
        <f>IF(MAIN_STGY[[#This Row],[RSLT]]="","", MAIN_STGY[[#This Row],[RSLT]])</f>
        <v/>
      </c>
      <c r="BF18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5" s="18">
        <f>IF(STGY3[[#This Row],[SNO]]=0,0,IF(BL$10, IF(BP184&gt;=BM$8, 0, STGY3[[#This Row],[INS]]+BH184), STGY3[[#This Row],[INS]]+BH184))</f>
        <v>100</v>
      </c>
      <c r="BI185" s="18">
        <f>IF(STGY3[[#This Row],[SNO]]=0,0,IF(BL$10, IF(BP184&gt;=BM$8, 0, BI184+STGY3[[#This Row],[RTN]]), BI184+STGY3[[#This Row],[RTN]]))</f>
        <v>0</v>
      </c>
      <c r="BJ185" s="18">
        <f>STGY3[[#This Row],[RTN-TL]]-STGY3[[#This Row],[INS-TL]]</f>
        <v>-100</v>
      </c>
      <c r="BK185" s="18">
        <f>IF(STGY3[[#This Row],[SNO]]=0,0,IF(BL$10, IF(STGY3[[#This Row],[INS]]=0, 0, BN184), BN184))</f>
        <v>0</v>
      </c>
      <c r="BL185" s="18">
        <f>STGY3[[#This Row],[INS]]</f>
        <v>0</v>
      </c>
      <c r="BM185" s="18">
        <f>IF(STGY3[[#This Row],[WrL]]="Loss", (STGY3[[#This Row],[INS]]*(1 + BP$8/100)), IF(STGY3[[#This Row],[WrL]]="Won", (0), 0))</f>
        <v>0</v>
      </c>
      <c r="BN185" s="18">
        <f>IF(STGY3[[#This Row],[WrL]]="Loss", (STGY3[[#This Row],[PAM]]+STGY3[[#This Row],[LOS-TEN]]), IF(STGY3[[#This Row],[WrL]]="Won", (STGY3[[#This Row],[INS]]), 0))</f>
        <v>0</v>
      </c>
      <c r="BO185" s="18">
        <f>STGY3[[#This Row],[PAPT]]/2</f>
        <v>0</v>
      </c>
      <c r="BP185" s="43">
        <f>IF(STGY3[[#This Row],[SNO]]=0,0,IF(BL$10, IF(STGY3[[#This Row],[INS-TL]]=0, 0, STGY3[[#This Row],[PFT]]/STGY3[[#This Row],[INS-TL]]%), STGY3[[#This Row],[PFT]]/STGY3[[#This Row],[INS-TL]]%))</f>
        <v>-100</v>
      </c>
      <c r="BS185" s="20"/>
      <c r="BT185" s="21"/>
      <c r="BZ185" s="22"/>
      <c r="CB185" s="42">
        <f t="shared" si="24"/>
        <v>170</v>
      </c>
      <c r="CC185" s="49"/>
      <c r="CD185" s="18">
        <f>IF(STGY4[[#This Row],[SNO]]=0,0,IF(STGY4[[#This Row],[SNO]]=1,CJ$8,IF(CL$10, IF(CP184&gt;=CM$8,0,IF(CP184=0,CJ$8,CO184)), CO184)))</f>
        <v>0</v>
      </c>
      <c r="CE185" s="18" t="str">
        <f>IF(MAIN_STGY[[#This Row],[RSLT]]="","", MAIN_STGY[[#This Row],[RSLT]])</f>
        <v/>
      </c>
      <c r="CF18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5" s="18">
        <f>IF(STGY4[[#This Row],[SNO]]=0,0,IF(CL$10, IF(CP184&gt;=CM$8, 0, STGY4[[#This Row],[INS]]+CH184), STGY4[[#This Row],[INS]]+CH184))</f>
        <v>100</v>
      </c>
      <c r="CI185" s="18">
        <f>IF(STGY4[[#This Row],[SNO]]=0,0,IF(CL$10, IF(CP184&gt;=CM$8, 0, CI184+STGY4[[#This Row],[RTN]]), CI184+STGY4[[#This Row],[RTN]]))</f>
        <v>0</v>
      </c>
      <c r="CJ185" s="18">
        <f>STGY4[[#This Row],[RTN-TL]]-STGY4[[#This Row],[INS-TL]]</f>
        <v>-100</v>
      </c>
      <c r="CK185" s="18">
        <f>IF(STGY4[[#This Row],[SNO]]=0,0,IF(CL$10, IF(STGY4[[#This Row],[INS]]=0, 0, CN184), CN184))</f>
        <v>0</v>
      </c>
      <c r="CL185" s="18">
        <f>STGY4[[#This Row],[INS]]</f>
        <v>0</v>
      </c>
      <c r="CM185" s="18">
        <f>IF(STGY4[[#This Row],[WrL]]="Loss", (STGY4[[#This Row],[INS]]*(1 + CP$8/100)), IF(STGY4[[#This Row],[WrL]]="Won", (0), 0))</f>
        <v>0</v>
      </c>
      <c r="CN185" s="18">
        <f>IF(STGY4[[#This Row],[WrL]]="Loss", (STGY4[[#This Row],[PAM]]+STGY4[[#This Row],[LOS-TEN]]), IF(STGY4[[#This Row],[WrL]]="Won", (STGY4[[#This Row],[INS]]), 0))</f>
        <v>0</v>
      </c>
      <c r="CO185" s="18">
        <f>STGY4[[#This Row],[PAPT]]/2</f>
        <v>0</v>
      </c>
      <c r="CP185" s="43">
        <f>IF(STGY4[[#This Row],[SNO]]=0,0,IF(CL$10, IF(STGY4[[#This Row],[INS-TL]]=0, 0, STGY4[[#This Row],[PFT]]/STGY4[[#This Row],[INS-TL]]%), STGY4[[#This Row],[PFT]]/STGY4[[#This Row],[INS-TL]]%))</f>
        <v>-100</v>
      </c>
      <c r="CS185" s="20"/>
      <c r="CT185" s="21"/>
      <c r="CZ185" s="22"/>
      <c r="DB185" s="42">
        <f t="shared" si="25"/>
        <v>170</v>
      </c>
      <c r="DC185" s="49"/>
      <c r="DD185" s="18">
        <f>IF(STGY5[[#This Row],[SNO]]=0,0,IF(STGY5[[#This Row],[SNO]]=1,DJ$8,IF(DL$10, IF(DP184&gt;=DM$8,0,IF(DP184=0,DJ$8,DO184)), DO184)))</f>
        <v>0</v>
      </c>
      <c r="DE185" s="18" t="str">
        <f>IF(MAIN_STGY[[#This Row],[RSLT]]="","", MAIN_STGY[[#This Row],[RSLT]])</f>
        <v/>
      </c>
      <c r="DF18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5" s="18">
        <f>IF(STGY5[[#This Row],[SNO]]=0,0,IF(DL$10, IF(DP184&gt;=DM$8, 0, STGY5[[#This Row],[INS]]+DH184), STGY5[[#This Row],[INS]]+DH184))</f>
        <v>100</v>
      </c>
      <c r="DI185" s="18">
        <f>IF(STGY5[[#This Row],[SNO]]=0,0,IF(DL$10, IF(DP184&gt;=DM$8, 0, DI184+STGY5[[#This Row],[RTN]]), DI184+STGY5[[#This Row],[RTN]]))</f>
        <v>0</v>
      </c>
      <c r="DJ185" s="18">
        <f>STGY5[[#This Row],[RTN-TL]]-STGY5[[#This Row],[INS-TL]]</f>
        <v>-100</v>
      </c>
      <c r="DK185" s="18">
        <f>IF(STGY5[[#This Row],[SNO]]=0,0,IF(DL$10, IF(STGY5[[#This Row],[INS]]=0, 0, DN184), DN184))</f>
        <v>0</v>
      </c>
      <c r="DL185" s="18">
        <f>STGY5[[#This Row],[INS]]</f>
        <v>0</v>
      </c>
      <c r="DM185" s="18">
        <f>IF(STGY5[[#This Row],[WrL]]="Loss", (STGY5[[#This Row],[INS]]*(1 + DP$8/100)), IF(STGY5[[#This Row],[WrL]]="Won", (0), 0))</f>
        <v>0</v>
      </c>
      <c r="DN185" s="18">
        <f>IF(STGY5[[#This Row],[WrL]]="Loss", (STGY5[[#This Row],[PAM]]+STGY5[[#This Row],[LOS-TEN]]), IF(STGY5[[#This Row],[WrL]]="Won", (STGY5[[#This Row],[INS]]), 0))</f>
        <v>0</v>
      </c>
      <c r="DO185" s="18">
        <f>STGY5[[#This Row],[PAPT]]/2</f>
        <v>0</v>
      </c>
      <c r="DP185" s="43">
        <f>IF(STGY5[[#This Row],[SNO]]=0,0,IF(DL$10, IF(STGY5[[#This Row],[INS-TL]]=0, 0, STGY5[[#This Row],[PFT]]/STGY5[[#This Row],[INS-TL]]%), STGY5[[#This Row],[PFT]]/STGY5[[#This Row],[INS-TL]]%))</f>
        <v>-100</v>
      </c>
      <c r="DS185" s="20"/>
      <c r="DT185" s="21"/>
      <c r="DZ185" s="22"/>
      <c r="EB185" s="42">
        <f t="shared" si="26"/>
        <v>170</v>
      </c>
      <c r="EC185" s="49"/>
      <c r="ED185" s="18">
        <f>IF(STGY6[[#This Row],[SNO]]=0,0,IF(STGY6[[#This Row],[SNO]]=1,EJ$8,IF(EL$10, IF(EP184&gt;=EM$8,0,IF(EP184=0,EJ$8,EO184)), EO184)))</f>
        <v>0</v>
      </c>
      <c r="EE185" s="18" t="str">
        <f>IF(MAIN_STGY[[#This Row],[RSLT]]="","", MAIN_STGY[[#This Row],[RSLT]])</f>
        <v/>
      </c>
      <c r="EF18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5" s="18">
        <f>IF(STGY6[[#This Row],[SNO]]=0,0,IF(EL$10, IF(EP184&gt;=EM$8, 0, STGY6[[#This Row],[INS]]+EH184), STGY6[[#This Row],[INS]]+EH184))</f>
        <v>100</v>
      </c>
      <c r="EI185" s="18">
        <f>IF(STGY6[[#This Row],[SNO]]=0,0,IF(EL$10, IF(EP184&gt;=EM$8, 0, EI184+STGY6[[#This Row],[RTN]]), EI184+STGY6[[#This Row],[RTN]]))</f>
        <v>0</v>
      </c>
      <c r="EJ185" s="18">
        <f>STGY6[[#This Row],[RTN-TL]]-STGY6[[#This Row],[INS-TL]]</f>
        <v>-100</v>
      </c>
      <c r="EK185" s="18">
        <f>IF(STGY6[[#This Row],[SNO]]=0,0,IF(EL$10, IF(STGY6[[#This Row],[INS]]=0, 0, EN184), EN184))</f>
        <v>0</v>
      </c>
      <c r="EL185" s="18">
        <f>STGY6[[#This Row],[INS]]</f>
        <v>0</v>
      </c>
      <c r="EM185" s="18">
        <f>IF(STGY6[[#This Row],[WrL]]="Loss", (STGY6[[#This Row],[INS]]*(1 + EP$8/100)), IF(STGY6[[#This Row],[WrL]]="Won", (0), 0))</f>
        <v>0</v>
      </c>
      <c r="EN185" s="18">
        <f>IF(STGY6[[#This Row],[WrL]]="Loss", (STGY6[[#This Row],[PAM]]+STGY6[[#This Row],[LOS-TEN]]), IF(STGY6[[#This Row],[WrL]]="Won", (STGY6[[#This Row],[INS]]), 0))</f>
        <v>0</v>
      </c>
      <c r="EO185" s="18">
        <f>STGY6[[#This Row],[PAPT]]/2</f>
        <v>0</v>
      </c>
      <c r="EP185" s="43">
        <f>IF(STGY6[[#This Row],[SNO]]=0,0,IF(EL$10, IF(STGY6[[#This Row],[INS-TL]]=0, 0, STGY6[[#This Row],[PFT]]/STGY6[[#This Row],[INS-TL]]%), STGY6[[#This Row],[PFT]]/STGY6[[#This Row],[INS-TL]]%))</f>
        <v>-100</v>
      </c>
      <c r="ES185" s="20"/>
      <c r="ET185" s="21"/>
      <c r="EZ185" s="22"/>
      <c r="FB185" s="42">
        <f t="shared" si="27"/>
        <v>170</v>
      </c>
      <c r="FC185" s="49"/>
      <c r="FD185" s="18">
        <f>IF(STGY7[[#This Row],[SNO]]=0,0,IF(STGY7[[#This Row],[SNO]]=1,FJ$8,IF(FL$10, IF(FP184&gt;=FM$8,0,IF(FP184=0,FJ$8,FO184)), FO184)))</f>
        <v>0</v>
      </c>
      <c r="FE185" s="18" t="str">
        <f>IF(MAIN_STGY[[#This Row],[RSLT]]="","", MAIN_STGY[[#This Row],[RSLT]])</f>
        <v/>
      </c>
      <c r="FF18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5" s="18">
        <f>IF(STGY7[[#This Row],[SNO]]=0,0,IF(FL$10, IF(FP184&gt;=FM$8, 0, STGY7[[#This Row],[INS]]+FH184), STGY7[[#This Row],[INS]]+FH184))</f>
        <v>100</v>
      </c>
      <c r="FI185" s="18">
        <f>IF(STGY7[[#This Row],[SNO]]=0,0,IF(FL$10, IF(FP184&gt;=FM$8, 0, FI184+STGY7[[#This Row],[RTN]]), FI184+STGY7[[#This Row],[RTN]]))</f>
        <v>0</v>
      </c>
      <c r="FJ185" s="18">
        <f>STGY7[[#This Row],[RTN-TL]]-STGY7[[#This Row],[INS-TL]]</f>
        <v>-100</v>
      </c>
      <c r="FK185" s="18">
        <f>IF(STGY7[[#This Row],[SNO]]=0,0,IF(FL$10, IF(STGY7[[#This Row],[INS]]=0, 0, FN184), FN184))</f>
        <v>0</v>
      </c>
      <c r="FL185" s="18">
        <f>STGY7[[#This Row],[INS]]</f>
        <v>0</v>
      </c>
      <c r="FM185" s="18">
        <f>IF(STGY7[[#This Row],[WrL]]="Loss", (STGY7[[#This Row],[INS]]*(1 + FP$8/100)), IF(STGY7[[#This Row],[WrL]]="Won", (0), 0))</f>
        <v>0</v>
      </c>
      <c r="FN185" s="18">
        <f>IF(STGY7[[#This Row],[WrL]]="Loss", (STGY7[[#This Row],[PAM]]+STGY7[[#This Row],[LOS-TEN]]), IF(STGY7[[#This Row],[WrL]]="Won", (STGY7[[#This Row],[INS]]), 0))</f>
        <v>0</v>
      </c>
      <c r="FO185" s="18">
        <f>STGY7[[#This Row],[PAPT]]/2</f>
        <v>0</v>
      </c>
      <c r="FP185" s="43">
        <f>IF(STGY7[[#This Row],[SNO]]=0,0,IF(FL$10, IF(STGY7[[#This Row],[INS-TL]]=0, 0, STGY7[[#This Row],[PFT]]/STGY7[[#This Row],[INS-TL]]%), STGY7[[#This Row],[PFT]]/STGY7[[#This Row],[INS-TL]]%))</f>
        <v>-100</v>
      </c>
      <c r="FS185" s="20"/>
      <c r="FT185" s="21"/>
      <c r="FZ185" s="22"/>
      <c r="GB185" s="42">
        <f t="shared" si="28"/>
        <v>170</v>
      </c>
      <c r="GC185" s="49"/>
      <c r="GD185" s="18">
        <f>IF(STGY8[[#This Row],[SNO]]=0,0,IF(STGY8[[#This Row],[SNO]]=1,GJ$8,IF(GL$10, IF(GP184&gt;=GM$8,0,IF(GP184=0,GJ$8,GO184)), GO184)))</f>
        <v>0</v>
      </c>
      <c r="GE185" s="18" t="str">
        <f>IF(MAIN_STGY[[#This Row],[RSLT]]="","", MAIN_STGY[[#This Row],[RSLT]])</f>
        <v/>
      </c>
      <c r="GF18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5" s="18">
        <f>IF(STGY8[[#This Row],[SNO]]=0,0,IF(GL$10, IF(GP184&gt;=GM$8, 0, STGY8[[#This Row],[INS]]+GH184), STGY8[[#This Row],[INS]]+GH184))</f>
        <v>100</v>
      </c>
      <c r="GI185" s="18">
        <f>IF(STGY8[[#This Row],[SNO]]=0,0,IF(GL$10, IF(GP184&gt;=GM$8, 0, GI184+STGY8[[#This Row],[RTN]]), GI184+STGY8[[#This Row],[RTN]]))</f>
        <v>0</v>
      </c>
      <c r="GJ185" s="18">
        <f>STGY8[[#This Row],[RTN-TL]]-STGY8[[#This Row],[INS-TL]]</f>
        <v>-100</v>
      </c>
      <c r="GK185" s="18">
        <f>IF(STGY8[[#This Row],[SNO]]=0,0,IF(GL$10, IF(STGY8[[#This Row],[INS]]=0, 0, GN184), GN184))</f>
        <v>0</v>
      </c>
      <c r="GL185" s="18">
        <f>STGY8[[#This Row],[INS]]</f>
        <v>0</v>
      </c>
      <c r="GM185" s="18">
        <f>IF(STGY8[[#This Row],[WrL]]="Loss", (STGY8[[#This Row],[INS]]*(1 + GP$8/100)), IF(STGY8[[#This Row],[WrL]]="Won", (0), 0))</f>
        <v>0</v>
      </c>
      <c r="GN185" s="18">
        <f>IF(STGY8[[#This Row],[WrL]]="Loss", (STGY8[[#This Row],[PAM]]+STGY8[[#This Row],[LOS-TEN]]), IF(STGY8[[#This Row],[WrL]]="Won", (STGY8[[#This Row],[INS]]), 0))</f>
        <v>0</v>
      </c>
      <c r="GO185" s="18">
        <f>STGY8[[#This Row],[PAPT]]/2</f>
        <v>0</v>
      </c>
      <c r="GP185" s="43">
        <f>IF(STGY8[[#This Row],[SNO]]=0,0,IF(GL$10, IF(STGY8[[#This Row],[INS-TL]]=0, 0, STGY8[[#This Row],[PFT]]/STGY8[[#This Row],[INS-TL]]%), STGY8[[#This Row],[PFT]]/STGY8[[#This Row],[INS-TL]]%))</f>
        <v>-100</v>
      </c>
      <c r="GS185" s="20"/>
      <c r="GT185" s="21"/>
      <c r="GZ185" s="22"/>
      <c r="HB185" s="42">
        <f t="shared" si="29"/>
        <v>170</v>
      </c>
      <c r="HC185" s="49"/>
      <c r="HD185" s="18">
        <f>IF(STGY9[[#This Row],[SNO]]=0,0,IF(STGY9[[#This Row],[SNO]]=1,HJ$8,IF(HL$10, IF(HP184&gt;=HM$8,0,IF(HP184=0,HJ$8,HO184)), HO184)))</f>
        <v>0</v>
      </c>
      <c r="HE185" s="18" t="str">
        <f>IF(MAIN_STGY[[#This Row],[RSLT]]="","", MAIN_STGY[[#This Row],[RSLT]])</f>
        <v/>
      </c>
      <c r="HF18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5" s="18">
        <f>IF(STGY9[[#This Row],[SNO]]=0,0,IF(HL$10, IF(HP184&gt;=HM$8, 0, STGY9[[#This Row],[INS]]+HH184), STGY9[[#This Row],[INS]]+HH184))</f>
        <v>100</v>
      </c>
      <c r="HI185" s="18">
        <f>IF(STGY9[[#This Row],[SNO]]=0,0,IF(HL$10, IF(HP184&gt;=HM$8, 0, HI184+STGY9[[#This Row],[RTN]]), HI184+STGY9[[#This Row],[RTN]]))</f>
        <v>0</v>
      </c>
      <c r="HJ185" s="18">
        <f>STGY9[[#This Row],[RTN-TL]]-STGY9[[#This Row],[INS-TL]]</f>
        <v>-100</v>
      </c>
      <c r="HK185" s="18">
        <f>IF(STGY9[[#This Row],[SNO]]=0,0,IF(HL$10, IF(STGY9[[#This Row],[INS]]=0, 0, HN184), HN184))</f>
        <v>0</v>
      </c>
      <c r="HL185" s="18">
        <f>STGY9[[#This Row],[INS]]</f>
        <v>0</v>
      </c>
      <c r="HM185" s="18">
        <f>IF(STGY9[[#This Row],[WrL]]="Loss", (STGY9[[#This Row],[INS]]*(1 + HP$8/100)), IF(STGY9[[#This Row],[WrL]]="Won", (0), 0))</f>
        <v>0</v>
      </c>
      <c r="HN185" s="18">
        <f>IF(STGY9[[#This Row],[WrL]]="Loss", (STGY9[[#This Row],[PAM]]+STGY9[[#This Row],[LOS-TEN]]), IF(STGY9[[#This Row],[WrL]]="Won", (STGY9[[#This Row],[INS]]), 0))</f>
        <v>0</v>
      </c>
      <c r="HO185" s="18">
        <f>STGY9[[#This Row],[PAPT]]/2</f>
        <v>0</v>
      </c>
      <c r="HP185" s="43">
        <f>IF(STGY9[[#This Row],[SNO]]=0,0,IF(HL$10, IF(STGY9[[#This Row],[INS-TL]]=0, 0, STGY9[[#This Row],[PFT]]/STGY9[[#This Row],[INS-TL]]%), STGY9[[#This Row],[PFT]]/STGY9[[#This Row],[INS-TL]]%))</f>
        <v>-100</v>
      </c>
      <c r="HS185" s="20"/>
      <c r="HT185" s="21"/>
      <c r="HZ185" s="22"/>
      <c r="IB185" s="42">
        <f t="shared" si="30"/>
        <v>170</v>
      </c>
      <c r="IC185" s="49"/>
      <c r="ID185" s="18">
        <f>IF(STGY10[[#This Row],[SNO]]=0,0,IF(STGY10[[#This Row],[SNO]]=1,IJ$8,IF(IL$10, IF(IP184&gt;=IM$8,0,IF(IP184=0,IJ$8,IO184)), IO184)))</f>
        <v>0</v>
      </c>
      <c r="IE185" s="18" t="str">
        <f>IF(MAIN_STGY[[#This Row],[RSLT]]="","", MAIN_STGY[[#This Row],[RSLT]])</f>
        <v/>
      </c>
      <c r="IF18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5" s="18">
        <f>IF(STGY10[[#This Row],[SNO]]=0,0,IF(IL$10, IF(IP184&gt;=IM$8, 0, STGY10[[#This Row],[INS]]+IH184), STGY10[[#This Row],[INS]]+IH184))</f>
        <v>100</v>
      </c>
      <c r="II185" s="18">
        <f>IF(STGY10[[#This Row],[SNO]]=0,0,IF(IL$10, IF(IP184&gt;=IM$8, 0, II184+STGY10[[#This Row],[RTN]]), II184+STGY10[[#This Row],[RTN]]))</f>
        <v>0</v>
      </c>
      <c r="IJ185" s="18">
        <f>STGY10[[#This Row],[RTN-TL]]-STGY10[[#This Row],[INS-TL]]</f>
        <v>-100</v>
      </c>
      <c r="IK185" s="18">
        <f>IF(STGY10[[#This Row],[SNO]]=0,0,IF(IL$10, IF(STGY10[[#This Row],[INS]]=0, 0, IN184), IN184))</f>
        <v>0</v>
      </c>
      <c r="IL185" s="18">
        <f>STGY10[[#This Row],[INS]]</f>
        <v>0</v>
      </c>
      <c r="IM185" s="18">
        <f>IF(STGY10[[#This Row],[WrL]]="Loss", (STGY10[[#This Row],[INS]]*(1 + IP$8/100)), IF(STGY10[[#This Row],[WrL]]="Won", (0), 0))</f>
        <v>0</v>
      </c>
      <c r="IN185" s="18">
        <f>IF(STGY10[[#This Row],[WrL]]="Loss", (STGY10[[#This Row],[PAM]]+STGY10[[#This Row],[LOS-TEN]]), IF(STGY10[[#This Row],[WrL]]="Won", (STGY10[[#This Row],[INS]]), 0))</f>
        <v>0</v>
      </c>
      <c r="IO185" s="18">
        <f>STGY10[[#This Row],[PAPT]]/2</f>
        <v>0</v>
      </c>
      <c r="IP185" s="43">
        <f>IF(STGY10[[#This Row],[SNO]]=0,0,IF(IL$10, IF(STGY10[[#This Row],[INS-TL]]=0, 0, STGY10[[#This Row],[PFT]]/STGY10[[#This Row],[INS-TL]]%), STGY10[[#This Row],[PFT]]/STGY10[[#This Row],[INS-TL]]%))</f>
        <v>-100</v>
      </c>
      <c r="IS185" s="20"/>
      <c r="IT185" s="21"/>
      <c r="IZ185" s="22"/>
    </row>
    <row r="186" spans="2:260" x14ac:dyDescent="0.3">
      <c r="B186" s="89">
        <f t="shared" si="32"/>
        <v>171</v>
      </c>
      <c r="C186" s="49"/>
      <c r="D186" s="18">
        <f>IF(MAIN_STGY[[#This Row],[SNO]]=0,0,IF(MAIN_STGY[[#This Row],[SNO]]=1,J$8,IF(L$10, IF(P185&gt;=M$8,0,IF(P185=0,J$8,O185)), O185)))</f>
        <v>0</v>
      </c>
      <c r="E186" s="12"/>
      <c r="F18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6" s="18">
        <f>IF(MAIN_STGY[[#This Row],[SNO]]=0,0,IF(L$10, IF(P185&gt;=M$8, 0, MAIN_STGY[[#This Row],[INS]]+H185), MAIN_STGY[[#This Row],[INS]]+H185))</f>
        <v>100</v>
      </c>
      <c r="I186" s="18">
        <f>IF(MAIN_STGY[[#This Row],[SNO]]=0,0,IF(L$10, IF(P185&gt;=M$8, 0, I185+MAIN_STGY[[#This Row],[RTN]]), I185+MAIN_STGY[[#This Row],[RTN]]))</f>
        <v>0</v>
      </c>
      <c r="J186" s="18">
        <f>MAIN_STGY[[#This Row],[RTN-TL]]-MAIN_STGY[[#This Row],[INS-TL]]</f>
        <v>-100</v>
      </c>
      <c r="K186" s="18">
        <f>IF(MAIN_STGY[[#This Row],[SNO]]=0,0,IF(L$10, IF(MAIN_STGY[[#This Row],[INS]]=0, 0, N185), N185))</f>
        <v>0</v>
      </c>
      <c r="L186" s="18">
        <f>MAIN_STGY[[#This Row],[INS]]</f>
        <v>0</v>
      </c>
      <c r="M186" s="18">
        <f>IF(MAIN_STGY[[#This Row],[WrL]]="Loss", (MAIN_STGY[[#This Row],[INS]]*(1 + P$8/100)), IF(MAIN_STGY[[#This Row],[WrL]]="Won", (0), 0))</f>
        <v>0</v>
      </c>
      <c r="N186" s="18">
        <f>IF(MAIN_STGY[[#This Row],[WrL]]="Loss", (MAIN_STGY[[#This Row],[PAM]]+MAIN_STGY[[#This Row],[LOS-TEN]]), IF(MAIN_STGY[[#This Row],[WrL]]="Won", (MAIN_STGY[[#This Row],[INS]]), 0))</f>
        <v>0</v>
      </c>
      <c r="O186" s="18">
        <f>MAIN_STGY[[#This Row],[PAPT]]/2</f>
        <v>0</v>
      </c>
      <c r="P18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86" s="22"/>
      <c r="AB186" s="42">
        <f t="shared" si="22"/>
        <v>171</v>
      </c>
      <c r="AC186" s="49"/>
      <c r="AD186" s="18">
        <f>IF(STGY2[[#This Row],[SNO]]=0,0,IF(STGY2[[#This Row],[SNO]]=1,AJ$8,IF(AL$10, IF(AP185&gt;=AM$8,0,IF(AP185=0,AJ$8,AO185)), AO185)))</f>
        <v>0</v>
      </c>
      <c r="AE186" s="18" t="str">
        <f>IF(MAIN_STGY[[#This Row],[RSLT]]="","", MAIN_STGY[[#This Row],[RSLT]])</f>
        <v/>
      </c>
      <c r="AF18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6" s="18">
        <f>IF(STGY2[[#This Row],[SNO]]=0,0,IF(AL$10, IF(AP185&gt;=AM$8, 0, STGY2[[#This Row],[INS]]+AH185), STGY2[[#This Row],[INS]]+AH185))</f>
        <v>100</v>
      </c>
      <c r="AI186" s="18">
        <f>IF(STGY2[[#This Row],[SNO]]=0,0,IF(AL$10, IF(AP185&gt;=AM$8, 0, AI185+STGY2[[#This Row],[RTN]]), AI185+STGY2[[#This Row],[RTN]]))</f>
        <v>0</v>
      </c>
      <c r="AJ186" s="18">
        <f>STGY2[[#This Row],[RTN-TL]]-STGY2[[#This Row],[INS-TL]]</f>
        <v>-100</v>
      </c>
      <c r="AK186" s="18">
        <f>IF(STGY2[[#This Row],[SNO]]=0,0,IF(AL$10, IF(STGY2[[#This Row],[INS]]=0, 0, AN185), AN185))</f>
        <v>0</v>
      </c>
      <c r="AL186" s="18">
        <f>STGY2[[#This Row],[INS]]</f>
        <v>0</v>
      </c>
      <c r="AM186" s="18">
        <f>IF(STGY2[[#This Row],[WrL]]="Loss", (STGY2[[#This Row],[INS]]*(1 + AP$8/100)), IF(STGY2[[#This Row],[WrL]]="Won", (0), 0))</f>
        <v>0</v>
      </c>
      <c r="AN186" s="18">
        <f>IF(STGY2[[#This Row],[WrL]]="Loss", (STGY2[[#This Row],[PAM]]+STGY2[[#This Row],[LOS-TEN]]), IF(STGY2[[#This Row],[WrL]]="Won", (STGY2[[#This Row],[INS]]), 0))</f>
        <v>0</v>
      </c>
      <c r="AO186" s="18">
        <f>STGY2[[#This Row],[PAPT]]/2</f>
        <v>0</v>
      </c>
      <c r="AP186" s="43">
        <f>IF(STGY2[[#This Row],[SNO]]=0,0,IF(AL$10, IF(STGY2[[#This Row],[INS-TL]]=0, 0, STGY2[[#This Row],[PFT]]/STGY2[[#This Row],[INS-TL]]%), STGY2[[#This Row],[PFT]]/STGY2[[#This Row],[INS-TL]]%))</f>
        <v>-100</v>
      </c>
      <c r="AS186" s="20"/>
      <c r="AT186" s="21"/>
      <c r="AZ186" s="22"/>
      <c r="BB186" s="42">
        <f t="shared" si="23"/>
        <v>171</v>
      </c>
      <c r="BC186" s="49"/>
      <c r="BD186" s="18">
        <f>IF(STGY3[[#This Row],[SNO]]=0,0,IF(STGY3[[#This Row],[SNO]]=1,BJ$8,IF(BL$10, IF(BP185&gt;=BM$8,0,IF(BP185=0,BJ$8,BO185)), BO185)))</f>
        <v>0</v>
      </c>
      <c r="BE186" s="18" t="str">
        <f>IF(MAIN_STGY[[#This Row],[RSLT]]="","", MAIN_STGY[[#This Row],[RSLT]])</f>
        <v/>
      </c>
      <c r="BF18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6" s="18">
        <f>IF(STGY3[[#This Row],[SNO]]=0,0,IF(BL$10, IF(BP185&gt;=BM$8, 0, STGY3[[#This Row],[INS]]+BH185), STGY3[[#This Row],[INS]]+BH185))</f>
        <v>100</v>
      </c>
      <c r="BI186" s="18">
        <f>IF(STGY3[[#This Row],[SNO]]=0,0,IF(BL$10, IF(BP185&gt;=BM$8, 0, BI185+STGY3[[#This Row],[RTN]]), BI185+STGY3[[#This Row],[RTN]]))</f>
        <v>0</v>
      </c>
      <c r="BJ186" s="18">
        <f>STGY3[[#This Row],[RTN-TL]]-STGY3[[#This Row],[INS-TL]]</f>
        <v>-100</v>
      </c>
      <c r="BK186" s="18">
        <f>IF(STGY3[[#This Row],[SNO]]=0,0,IF(BL$10, IF(STGY3[[#This Row],[INS]]=0, 0, BN185), BN185))</f>
        <v>0</v>
      </c>
      <c r="BL186" s="18">
        <f>STGY3[[#This Row],[INS]]</f>
        <v>0</v>
      </c>
      <c r="BM186" s="18">
        <f>IF(STGY3[[#This Row],[WrL]]="Loss", (STGY3[[#This Row],[INS]]*(1 + BP$8/100)), IF(STGY3[[#This Row],[WrL]]="Won", (0), 0))</f>
        <v>0</v>
      </c>
      <c r="BN186" s="18">
        <f>IF(STGY3[[#This Row],[WrL]]="Loss", (STGY3[[#This Row],[PAM]]+STGY3[[#This Row],[LOS-TEN]]), IF(STGY3[[#This Row],[WrL]]="Won", (STGY3[[#This Row],[INS]]), 0))</f>
        <v>0</v>
      </c>
      <c r="BO186" s="18">
        <f>STGY3[[#This Row],[PAPT]]/2</f>
        <v>0</v>
      </c>
      <c r="BP186" s="43">
        <f>IF(STGY3[[#This Row],[SNO]]=0,0,IF(BL$10, IF(STGY3[[#This Row],[INS-TL]]=0, 0, STGY3[[#This Row],[PFT]]/STGY3[[#This Row],[INS-TL]]%), STGY3[[#This Row],[PFT]]/STGY3[[#This Row],[INS-TL]]%))</f>
        <v>-100</v>
      </c>
      <c r="BS186" s="20"/>
      <c r="BT186" s="21"/>
      <c r="BZ186" s="22"/>
      <c r="CB186" s="42">
        <f t="shared" si="24"/>
        <v>171</v>
      </c>
      <c r="CC186" s="49"/>
      <c r="CD186" s="18">
        <f>IF(STGY4[[#This Row],[SNO]]=0,0,IF(STGY4[[#This Row],[SNO]]=1,CJ$8,IF(CL$10, IF(CP185&gt;=CM$8,0,IF(CP185=0,CJ$8,CO185)), CO185)))</f>
        <v>0</v>
      </c>
      <c r="CE186" s="18" t="str">
        <f>IF(MAIN_STGY[[#This Row],[RSLT]]="","", MAIN_STGY[[#This Row],[RSLT]])</f>
        <v/>
      </c>
      <c r="CF18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6" s="18">
        <f>IF(STGY4[[#This Row],[SNO]]=0,0,IF(CL$10, IF(CP185&gt;=CM$8, 0, STGY4[[#This Row],[INS]]+CH185), STGY4[[#This Row],[INS]]+CH185))</f>
        <v>100</v>
      </c>
      <c r="CI186" s="18">
        <f>IF(STGY4[[#This Row],[SNO]]=0,0,IF(CL$10, IF(CP185&gt;=CM$8, 0, CI185+STGY4[[#This Row],[RTN]]), CI185+STGY4[[#This Row],[RTN]]))</f>
        <v>0</v>
      </c>
      <c r="CJ186" s="18">
        <f>STGY4[[#This Row],[RTN-TL]]-STGY4[[#This Row],[INS-TL]]</f>
        <v>-100</v>
      </c>
      <c r="CK186" s="18">
        <f>IF(STGY4[[#This Row],[SNO]]=0,0,IF(CL$10, IF(STGY4[[#This Row],[INS]]=0, 0, CN185), CN185))</f>
        <v>0</v>
      </c>
      <c r="CL186" s="18">
        <f>STGY4[[#This Row],[INS]]</f>
        <v>0</v>
      </c>
      <c r="CM186" s="18">
        <f>IF(STGY4[[#This Row],[WrL]]="Loss", (STGY4[[#This Row],[INS]]*(1 + CP$8/100)), IF(STGY4[[#This Row],[WrL]]="Won", (0), 0))</f>
        <v>0</v>
      </c>
      <c r="CN186" s="18">
        <f>IF(STGY4[[#This Row],[WrL]]="Loss", (STGY4[[#This Row],[PAM]]+STGY4[[#This Row],[LOS-TEN]]), IF(STGY4[[#This Row],[WrL]]="Won", (STGY4[[#This Row],[INS]]), 0))</f>
        <v>0</v>
      </c>
      <c r="CO186" s="18">
        <f>STGY4[[#This Row],[PAPT]]/2</f>
        <v>0</v>
      </c>
      <c r="CP186" s="43">
        <f>IF(STGY4[[#This Row],[SNO]]=0,0,IF(CL$10, IF(STGY4[[#This Row],[INS-TL]]=0, 0, STGY4[[#This Row],[PFT]]/STGY4[[#This Row],[INS-TL]]%), STGY4[[#This Row],[PFT]]/STGY4[[#This Row],[INS-TL]]%))</f>
        <v>-100</v>
      </c>
      <c r="CS186" s="20"/>
      <c r="CT186" s="21"/>
      <c r="CZ186" s="22"/>
      <c r="DB186" s="42">
        <f t="shared" si="25"/>
        <v>171</v>
      </c>
      <c r="DC186" s="49"/>
      <c r="DD186" s="18">
        <f>IF(STGY5[[#This Row],[SNO]]=0,0,IF(STGY5[[#This Row],[SNO]]=1,DJ$8,IF(DL$10, IF(DP185&gt;=DM$8,0,IF(DP185=0,DJ$8,DO185)), DO185)))</f>
        <v>0</v>
      </c>
      <c r="DE186" s="18" t="str">
        <f>IF(MAIN_STGY[[#This Row],[RSLT]]="","", MAIN_STGY[[#This Row],[RSLT]])</f>
        <v/>
      </c>
      <c r="DF18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6" s="18">
        <f>IF(STGY5[[#This Row],[SNO]]=0,0,IF(DL$10, IF(DP185&gt;=DM$8, 0, STGY5[[#This Row],[INS]]+DH185), STGY5[[#This Row],[INS]]+DH185))</f>
        <v>100</v>
      </c>
      <c r="DI186" s="18">
        <f>IF(STGY5[[#This Row],[SNO]]=0,0,IF(DL$10, IF(DP185&gt;=DM$8, 0, DI185+STGY5[[#This Row],[RTN]]), DI185+STGY5[[#This Row],[RTN]]))</f>
        <v>0</v>
      </c>
      <c r="DJ186" s="18">
        <f>STGY5[[#This Row],[RTN-TL]]-STGY5[[#This Row],[INS-TL]]</f>
        <v>-100</v>
      </c>
      <c r="DK186" s="18">
        <f>IF(STGY5[[#This Row],[SNO]]=0,0,IF(DL$10, IF(STGY5[[#This Row],[INS]]=0, 0, DN185), DN185))</f>
        <v>0</v>
      </c>
      <c r="DL186" s="18">
        <f>STGY5[[#This Row],[INS]]</f>
        <v>0</v>
      </c>
      <c r="DM186" s="18">
        <f>IF(STGY5[[#This Row],[WrL]]="Loss", (STGY5[[#This Row],[INS]]*(1 + DP$8/100)), IF(STGY5[[#This Row],[WrL]]="Won", (0), 0))</f>
        <v>0</v>
      </c>
      <c r="DN186" s="18">
        <f>IF(STGY5[[#This Row],[WrL]]="Loss", (STGY5[[#This Row],[PAM]]+STGY5[[#This Row],[LOS-TEN]]), IF(STGY5[[#This Row],[WrL]]="Won", (STGY5[[#This Row],[INS]]), 0))</f>
        <v>0</v>
      </c>
      <c r="DO186" s="18">
        <f>STGY5[[#This Row],[PAPT]]/2</f>
        <v>0</v>
      </c>
      <c r="DP186" s="43">
        <f>IF(STGY5[[#This Row],[SNO]]=0,0,IF(DL$10, IF(STGY5[[#This Row],[INS-TL]]=0, 0, STGY5[[#This Row],[PFT]]/STGY5[[#This Row],[INS-TL]]%), STGY5[[#This Row],[PFT]]/STGY5[[#This Row],[INS-TL]]%))</f>
        <v>-100</v>
      </c>
      <c r="DS186" s="20"/>
      <c r="DT186" s="21"/>
      <c r="DZ186" s="22"/>
      <c r="EB186" s="42">
        <f t="shared" si="26"/>
        <v>171</v>
      </c>
      <c r="EC186" s="49"/>
      <c r="ED186" s="18">
        <f>IF(STGY6[[#This Row],[SNO]]=0,0,IF(STGY6[[#This Row],[SNO]]=1,EJ$8,IF(EL$10, IF(EP185&gt;=EM$8,0,IF(EP185=0,EJ$8,EO185)), EO185)))</f>
        <v>0</v>
      </c>
      <c r="EE186" s="18" t="str">
        <f>IF(MAIN_STGY[[#This Row],[RSLT]]="","", MAIN_STGY[[#This Row],[RSLT]])</f>
        <v/>
      </c>
      <c r="EF18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6" s="18">
        <f>IF(STGY6[[#This Row],[SNO]]=0,0,IF(EL$10, IF(EP185&gt;=EM$8, 0, STGY6[[#This Row],[INS]]+EH185), STGY6[[#This Row],[INS]]+EH185))</f>
        <v>100</v>
      </c>
      <c r="EI186" s="18">
        <f>IF(STGY6[[#This Row],[SNO]]=0,0,IF(EL$10, IF(EP185&gt;=EM$8, 0, EI185+STGY6[[#This Row],[RTN]]), EI185+STGY6[[#This Row],[RTN]]))</f>
        <v>0</v>
      </c>
      <c r="EJ186" s="18">
        <f>STGY6[[#This Row],[RTN-TL]]-STGY6[[#This Row],[INS-TL]]</f>
        <v>-100</v>
      </c>
      <c r="EK186" s="18">
        <f>IF(STGY6[[#This Row],[SNO]]=0,0,IF(EL$10, IF(STGY6[[#This Row],[INS]]=0, 0, EN185), EN185))</f>
        <v>0</v>
      </c>
      <c r="EL186" s="18">
        <f>STGY6[[#This Row],[INS]]</f>
        <v>0</v>
      </c>
      <c r="EM186" s="18">
        <f>IF(STGY6[[#This Row],[WrL]]="Loss", (STGY6[[#This Row],[INS]]*(1 + EP$8/100)), IF(STGY6[[#This Row],[WrL]]="Won", (0), 0))</f>
        <v>0</v>
      </c>
      <c r="EN186" s="18">
        <f>IF(STGY6[[#This Row],[WrL]]="Loss", (STGY6[[#This Row],[PAM]]+STGY6[[#This Row],[LOS-TEN]]), IF(STGY6[[#This Row],[WrL]]="Won", (STGY6[[#This Row],[INS]]), 0))</f>
        <v>0</v>
      </c>
      <c r="EO186" s="18">
        <f>STGY6[[#This Row],[PAPT]]/2</f>
        <v>0</v>
      </c>
      <c r="EP186" s="43">
        <f>IF(STGY6[[#This Row],[SNO]]=0,0,IF(EL$10, IF(STGY6[[#This Row],[INS-TL]]=0, 0, STGY6[[#This Row],[PFT]]/STGY6[[#This Row],[INS-TL]]%), STGY6[[#This Row],[PFT]]/STGY6[[#This Row],[INS-TL]]%))</f>
        <v>-100</v>
      </c>
      <c r="ES186" s="20"/>
      <c r="ET186" s="21"/>
      <c r="EZ186" s="22"/>
      <c r="FB186" s="42">
        <f t="shared" si="27"/>
        <v>171</v>
      </c>
      <c r="FC186" s="49"/>
      <c r="FD186" s="18">
        <f>IF(STGY7[[#This Row],[SNO]]=0,0,IF(STGY7[[#This Row],[SNO]]=1,FJ$8,IF(FL$10, IF(FP185&gt;=FM$8,0,IF(FP185=0,FJ$8,FO185)), FO185)))</f>
        <v>0</v>
      </c>
      <c r="FE186" s="18" t="str">
        <f>IF(MAIN_STGY[[#This Row],[RSLT]]="","", MAIN_STGY[[#This Row],[RSLT]])</f>
        <v/>
      </c>
      <c r="FF18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6" s="18">
        <f>IF(STGY7[[#This Row],[SNO]]=0,0,IF(FL$10, IF(FP185&gt;=FM$8, 0, STGY7[[#This Row],[INS]]+FH185), STGY7[[#This Row],[INS]]+FH185))</f>
        <v>100</v>
      </c>
      <c r="FI186" s="18">
        <f>IF(STGY7[[#This Row],[SNO]]=0,0,IF(FL$10, IF(FP185&gt;=FM$8, 0, FI185+STGY7[[#This Row],[RTN]]), FI185+STGY7[[#This Row],[RTN]]))</f>
        <v>0</v>
      </c>
      <c r="FJ186" s="18">
        <f>STGY7[[#This Row],[RTN-TL]]-STGY7[[#This Row],[INS-TL]]</f>
        <v>-100</v>
      </c>
      <c r="FK186" s="18">
        <f>IF(STGY7[[#This Row],[SNO]]=0,0,IF(FL$10, IF(STGY7[[#This Row],[INS]]=0, 0, FN185), FN185))</f>
        <v>0</v>
      </c>
      <c r="FL186" s="18">
        <f>STGY7[[#This Row],[INS]]</f>
        <v>0</v>
      </c>
      <c r="FM186" s="18">
        <f>IF(STGY7[[#This Row],[WrL]]="Loss", (STGY7[[#This Row],[INS]]*(1 + FP$8/100)), IF(STGY7[[#This Row],[WrL]]="Won", (0), 0))</f>
        <v>0</v>
      </c>
      <c r="FN186" s="18">
        <f>IF(STGY7[[#This Row],[WrL]]="Loss", (STGY7[[#This Row],[PAM]]+STGY7[[#This Row],[LOS-TEN]]), IF(STGY7[[#This Row],[WrL]]="Won", (STGY7[[#This Row],[INS]]), 0))</f>
        <v>0</v>
      </c>
      <c r="FO186" s="18">
        <f>STGY7[[#This Row],[PAPT]]/2</f>
        <v>0</v>
      </c>
      <c r="FP186" s="43">
        <f>IF(STGY7[[#This Row],[SNO]]=0,0,IF(FL$10, IF(STGY7[[#This Row],[INS-TL]]=0, 0, STGY7[[#This Row],[PFT]]/STGY7[[#This Row],[INS-TL]]%), STGY7[[#This Row],[PFT]]/STGY7[[#This Row],[INS-TL]]%))</f>
        <v>-100</v>
      </c>
      <c r="FS186" s="20"/>
      <c r="FT186" s="21"/>
      <c r="FZ186" s="22"/>
      <c r="GB186" s="42">
        <f t="shared" si="28"/>
        <v>171</v>
      </c>
      <c r="GC186" s="49"/>
      <c r="GD186" s="18">
        <f>IF(STGY8[[#This Row],[SNO]]=0,0,IF(STGY8[[#This Row],[SNO]]=1,GJ$8,IF(GL$10, IF(GP185&gt;=GM$8,0,IF(GP185=0,GJ$8,GO185)), GO185)))</f>
        <v>0</v>
      </c>
      <c r="GE186" s="18" t="str">
        <f>IF(MAIN_STGY[[#This Row],[RSLT]]="","", MAIN_STGY[[#This Row],[RSLT]])</f>
        <v/>
      </c>
      <c r="GF18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6" s="18">
        <f>IF(STGY8[[#This Row],[SNO]]=0,0,IF(GL$10, IF(GP185&gt;=GM$8, 0, STGY8[[#This Row],[INS]]+GH185), STGY8[[#This Row],[INS]]+GH185))</f>
        <v>100</v>
      </c>
      <c r="GI186" s="18">
        <f>IF(STGY8[[#This Row],[SNO]]=0,0,IF(GL$10, IF(GP185&gt;=GM$8, 0, GI185+STGY8[[#This Row],[RTN]]), GI185+STGY8[[#This Row],[RTN]]))</f>
        <v>0</v>
      </c>
      <c r="GJ186" s="18">
        <f>STGY8[[#This Row],[RTN-TL]]-STGY8[[#This Row],[INS-TL]]</f>
        <v>-100</v>
      </c>
      <c r="GK186" s="18">
        <f>IF(STGY8[[#This Row],[SNO]]=0,0,IF(GL$10, IF(STGY8[[#This Row],[INS]]=0, 0, GN185), GN185))</f>
        <v>0</v>
      </c>
      <c r="GL186" s="18">
        <f>STGY8[[#This Row],[INS]]</f>
        <v>0</v>
      </c>
      <c r="GM186" s="18">
        <f>IF(STGY8[[#This Row],[WrL]]="Loss", (STGY8[[#This Row],[INS]]*(1 + GP$8/100)), IF(STGY8[[#This Row],[WrL]]="Won", (0), 0))</f>
        <v>0</v>
      </c>
      <c r="GN186" s="18">
        <f>IF(STGY8[[#This Row],[WrL]]="Loss", (STGY8[[#This Row],[PAM]]+STGY8[[#This Row],[LOS-TEN]]), IF(STGY8[[#This Row],[WrL]]="Won", (STGY8[[#This Row],[INS]]), 0))</f>
        <v>0</v>
      </c>
      <c r="GO186" s="18">
        <f>STGY8[[#This Row],[PAPT]]/2</f>
        <v>0</v>
      </c>
      <c r="GP186" s="43">
        <f>IF(STGY8[[#This Row],[SNO]]=0,0,IF(GL$10, IF(STGY8[[#This Row],[INS-TL]]=0, 0, STGY8[[#This Row],[PFT]]/STGY8[[#This Row],[INS-TL]]%), STGY8[[#This Row],[PFT]]/STGY8[[#This Row],[INS-TL]]%))</f>
        <v>-100</v>
      </c>
      <c r="GS186" s="20"/>
      <c r="GT186" s="21"/>
      <c r="GZ186" s="22"/>
      <c r="HB186" s="42">
        <f t="shared" si="29"/>
        <v>171</v>
      </c>
      <c r="HC186" s="49"/>
      <c r="HD186" s="18">
        <f>IF(STGY9[[#This Row],[SNO]]=0,0,IF(STGY9[[#This Row],[SNO]]=1,HJ$8,IF(HL$10, IF(HP185&gt;=HM$8,0,IF(HP185=0,HJ$8,HO185)), HO185)))</f>
        <v>0</v>
      </c>
      <c r="HE186" s="18" t="str">
        <f>IF(MAIN_STGY[[#This Row],[RSLT]]="","", MAIN_STGY[[#This Row],[RSLT]])</f>
        <v/>
      </c>
      <c r="HF18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6" s="18">
        <f>IF(STGY9[[#This Row],[SNO]]=0,0,IF(HL$10, IF(HP185&gt;=HM$8, 0, STGY9[[#This Row],[INS]]+HH185), STGY9[[#This Row],[INS]]+HH185))</f>
        <v>100</v>
      </c>
      <c r="HI186" s="18">
        <f>IF(STGY9[[#This Row],[SNO]]=0,0,IF(HL$10, IF(HP185&gt;=HM$8, 0, HI185+STGY9[[#This Row],[RTN]]), HI185+STGY9[[#This Row],[RTN]]))</f>
        <v>0</v>
      </c>
      <c r="HJ186" s="18">
        <f>STGY9[[#This Row],[RTN-TL]]-STGY9[[#This Row],[INS-TL]]</f>
        <v>-100</v>
      </c>
      <c r="HK186" s="18">
        <f>IF(STGY9[[#This Row],[SNO]]=0,0,IF(HL$10, IF(STGY9[[#This Row],[INS]]=0, 0, HN185), HN185))</f>
        <v>0</v>
      </c>
      <c r="HL186" s="18">
        <f>STGY9[[#This Row],[INS]]</f>
        <v>0</v>
      </c>
      <c r="HM186" s="18">
        <f>IF(STGY9[[#This Row],[WrL]]="Loss", (STGY9[[#This Row],[INS]]*(1 + HP$8/100)), IF(STGY9[[#This Row],[WrL]]="Won", (0), 0))</f>
        <v>0</v>
      </c>
      <c r="HN186" s="18">
        <f>IF(STGY9[[#This Row],[WrL]]="Loss", (STGY9[[#This Row],[PAM]]+STGY9[[#This Row],[LOS-TEN]]), IF(STGY9[[#This Row],[WrL]]="Won", (STGY9[[#This Row],[INS]]), 0))</f>
        <v>0</v>
      </c>
      <c r="HO186" s="18">
        <f>STGY9[[#This Row],[PAPT]]/2</f>
        <v>0</v>
      </c>
      <c r="HP186" s="43">
        <f>IF(STGY9[[#This Row],[SNO]]=0,0,IF(HL$10, IF(STGY9[[#This Row],[INS-TL]]=0, 0, STGY9[[#This Row],[PFT]]/STGY9[[#This Row],[INS-TL]]%), STGY9[[#This Row],[PFT]]/STGY9[[#This Row],[INS-TL]]%))</f>
        <v>-100</v>
      </c>
      <c r="HS186" s="20"/>
      <c r="HT186" s="21"/>
      <c r="HZ186" s="22"/>
      <c r="IB186" s="42">
        <f t="shared" si="30"/>
        <v>171</v>
      </c>
      <c r="IC186" s="49"/>
      <c r="ID186" s="18">
        <f>IF(STGY10[[#This Row],[SNO]]=0,0,IF(STGY10[[#This Row],[SNO]]=1,IJ$8,IF(IL$10, IF(IP185&gt;=IM$8,0,IF(IP185=0,IJ$8,IO185)), IO185)))</f>
        <v>0</v>
      </c>
      <c r="IE186" s="18" t="str">
        <f>IF(MAIN_STGY[[#This Row],[RSLT]]="","", MAIN_STGY[[#This Row],[RSLT]])</f>
        <v/>
      </c>
      <c r="IF18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6" s="18">
        <f>IF(STGY10[[#This Row],[SNO]]=0,0,IF(IL$10, IF(IP185&gt;=IM$8, 0, STGY10[[#This Row],[INS]]+IH185), STGY10[[#This Row],[INS]]+IH185))</f>
        <v>100</v>
      </c>
      <c r="II186" s="18">
        <f>IF(STGY10[[#This Row],[SNO]]=0,0,IF(IL$10, IF(IP185&gt;=IM$8, 0, II185+STGY10[[#This Row],[RTN]]), II185+STGY10[[#This Row],[RTN]]))</f>
        <v>0</v>
      </c>
      <c r="IJ186" s="18">
        <f>STGY10[[#This Row],[RTN-TL]]-STGY10[[#This Row],[INS-TL]]</f>
        <v>-100</v>
      </c>
      <c r="IK186" s="18">
        <f>IF(STGY10[[#This Row],[SNO]]=0,0,IF(IL$10, IF(STGY10[[#This Row],[INS]]=0, 0, IN185), IN185))</f>
        <v>0</v>
      </c>
      <c r="IL186" s="18">
        <f>STGY10[[#This Row],[INS]]</f>
        <v>0</v>
      </c>
      <c r="IM186" s="18">
        <f>IF(STGY10[[#This Row],[WrL]]="Loss", (STGY10[[#This Row],[INS]]*(1 + IP$8/100)), IF(STGY10[[#This Row],[WrL]]="Won", (0), 0))</f>
        <v>0</v>
      </c>
      <c r="IN186" s="18">
        <f>IF(STGY10[[#This Row],[WrL]]="Loss", (STGY10[[#This Row],[PAM]]+STGY10[[#This Row],[LOS-TEN]]), IF(STGY10[[#This Row],[WrL]]="Won", (STGY10[[#This Row],[INS]]), 0))</f>
        <v>0</v>
      </c>
      <c r="IO186" s="18">
        <f>STGY10[[#This Row],[PAPT]]/2</f>
        <v>0</v>
      </c>
      <c r="IP186" s="43">
        <f>IF(STGY10[[#This Row],[SNO]]=0,0,IF(IL$10, IF(STGY10[[#This Row],[INS-TL]]=0, 0, STGY10[[#This Row],[PFT]]/STGY10[[#This Row],[INS-TL]]%), STGY10[[#This Row],[PFT]]/STGY10[[#This Row],[INS-TL]]%))</f>
        <v>-100</v>
      </c>
      <c r="IS186" s="20"/>
      <c r="IT186" s="21"/>
      <c r="IZ186" s="22"/>
    </row>
    <row r="187" spans="2:260" x14ac:dyDescent="0.3">
      <c r="B187" s="89">
        <f t="shared" si="32"/>
        <v>172</v>
      </c>
      <c r="C187" s="49"/>
      <c r="D187" s="18">
        <f>IF(MAIN_STGY[[#This Row],[SNO]]=0,0,IF(MAIN_STGY[[#This Row],[SNO]]=1,J$8,IF(L$10, IF(P186&gt;=M$8,0,IF(P186=0,J$8,O186)), O186)))</f>
        <v>0</v>
      </c>
      <c r="E187" s="12"/>
      <c r="F18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7" s="18">
        <f>IF(MAIN_STGY[[#This Row],[SNO]]=0,0,IF(L$10, IF(P186&gt;=M$8, 0, MAIN_STGY[[#This Row],[INS]]+H186), MAIN_STGY[[#This Row],[INS]]+H186))</f>
        <v>100</v>
      </c>
      <c r="I187" s="18">
        <f>IF(MAIN_STGY[[#This Row],[SNO]]=0,0,IF(L$10, IF(P186&gt;=M$8, 0, I186+MAIN_STGY[[#This Row],[RTN]]), I186+MAIN_STGY[[#This Row],[RTN]]))</f>
        <v>0</v>
      </c>
      <c r="J187" s="18">
        <f>MAIN_STGY[[#This Row],[RTN-TL]]-MAIN_STGY[[#This Row],[INS-TL]]</f>
        <v>-100</v>
      </c>
      <c r="K187" s="18">
        <f>IF(MAIN_STGY[[#This Row],[SNO]]=0,0,IF(L$10, IF(MAIN_STGY[[#This Row],[INS]]=0, 0, N186), N186))</f>
        <v>0</v>
      </c>
      <c r="L187" s="18">
        <f>MAIN_STGY[[#This Row],[INS]]</f>
        <v>0</v>
      </c>
      <c r="M187" s="18">
        <f>IF(MAIN_STGY[[#This Row],[WrL]]="Loss", (MAIN_STGY[[#This Row],[INS]]*(1 + P$8/100)), IF(MAIN_STGY[[#This Row],[WrL]]="Won", (0), 0))</f>
        <v>0</v>
      </c>
      <c r="N187" s="18">
        <f>IF(MAIN_STGY[[#This Row],[WrL]]="Loss", (MAIN_STGY[[#This Row],[PAM]]+MAIN_STGY[[#This Row],[LOS-TEN]]), IF(MAIN_STGY[[#This Row],[WrL]]="Won", (MAIN_STGY[[#This Row],[INS]]), 0))</f>
        <v>0</v>
      </c>
      <c r="O187" s="18">
        <f>MAIN_STGY[[#This Row],[PAPT]]/2</f>
        <v>0</v>
      </c>
      <c r="P18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87" s="22"/>
      <c r="AB187" s="42">
        <f t="shared" si="22"/>
        <v>172</v>
      </c>
      <c r="AC187" s="49"/>
      <c r="AD187" s="18">
        <f>IF(STGY2[[#This Row],[SNO]]=0,0,IF(STGY2[[#This Row],[SNO]]=1,AJ$8,IF(AL$10, IF(AP186&gt;=AM$8,0,IF(AP186=0,AJ$8,AO186)), AO186)))</f>
        <v>0</v>
      </c>
      <c r="AE187" s="18" t="str">
        <f>IF(MAIN_STGY[[#This Row],[RSLT]]="","", MAIN_STGY[[#This Row],[RSLT]])</f>
        <v/>
      </c>
      <c r="AF18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7" s="18">
        <f>IF(STGY2[[#This Row],[SNO]]=0,0,IF(AL$10, IF(AP186&gt;=AM$8, 0, STGY2[[#This Row],[INS]]+AH186), STGY2[[#This Row],[INS]]+AH186))</f>
        <v>100</v>
      </c>
      <c r="AI187" s="18">
        <f>IF(STGY2[[#This Row],[SNO]]=0,0,IF(AL$10, IF(AP186&gt;=AM$8, 0, AI186+STGY2[[#This Row],[RTN]]), AI186+STGY2[[#This Row],[RTN]]))</f>
        <v>0</v>
      </c>
      <c r="AJ187" s="18">
        <f>STGY2[[#This Row],[RTN-TL]]-STGY2[[#This Row],[INS-TL]]</f>
        <v>-100</v>
      </c>
      <c r="AK187" s="18">
        <f>IF(STGY2[[#This Row],[SNO]]=0,0,IF(AL$10, IF(STGY2[[#This Row],[INS]]=0, 0, AN186), AN186))</f>
        <v>0</v>
      </c>
      <c r="AL187" s="18">
        <f>STGY2[[#This Row],[INS]]</f>
        <v>0</v>
      </c>
      <c r="AM187" s="18">
        <f>IF(STGY2[[#This Row],[WrL]]="Loss", (STGY2[[#This Row],[INS]]*(1 + AP$8/100)), IF(STGY2[[#This Row],[WrL]]="Won", (0), 0))</f>
        <v>0</v>
      </c>
      <c r="AN187" s="18">
        <f>IF(STGY2[[#This Row],[WrL]]="Loss", (STGY2[[#This Row],[PAM]]+STGY2[[#This Row],[LOS-TEN]]), IF(STGY2[[#This Row],[WrL]]="Won", (STGY2[[#This Row],[INS]]), 0))</f>
        <v>0</v>
      </c>
      <c r="AO187" s="18">
        <f>STGY2[[#This Row],[PAPT]]/2</f>
        <v>0</v>
      </c>
      <c r="AP187" s="43">
        <f>IF(STGY2[[#This Row],[SNO]]=0,0,IF(AL$10, IF(STGY2[[#This Row],[INS-TL]]=0, 0, STGY2[[#This Row],[PFT]]/STGY2[[#This Row],[INS-TL]]%), STGY2[[#This Row],[PFT]]/STGY2[[#This Row],[INS-TL]]%))</f>
        <v>-100</v>
      </c>
      <c r="AS187" s="20"/>
      <c r="AT187" s="21"/>
      <c r="AZ187" s="22"/>
      <c r="BB187" s="42">
        <f t="shared" si="23"/>
        <v>172</v>
      </c>
      <c r="BC187" s="49"/>
      <c r="BD187" s="18">
        <f>IF(STGY3[[#This Row],[SNO]]=0,0,IF(STGY3[[#This Row],[SNO]]=1,BJ$8,IF(BL$10, IF(BP186&gt;=BM$8,0,IF(BP186=0,BJ$8,BO186)), BO186)))</f>
        <v>0</v>
      </c>
      <c r="BE187" s="18" t="str">
        <f>IF(MAIN_STGY[[#This Row],[RSLT]]="","", MAIN_STGY[[#This Row],[RSLT]])</f>
        <v/>
      </c>
      <c r="BF18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7" s="18">
        <f>IF(STGY3[[#This Row],[SNO]]=0,0,IF(BL$10, IF(BP186&gt;=BM$8, 0, STGY3[[#This Row],[INS]]+BH186), STGY3[[#This Row],[INS]]+BH186))</f>
        <v>100</v>
      </c>
      <c r="BI187" s="18">
        <f>IF(STGY3[[#This Row],[SNO]]=0,0,IF(BL$10, IF(BP186&gt;=BM$8, 0, BI186+STGY3[[#This Row],[RTN]]), BI186+STGY3[[#This Row],[RTN]]))</f>
        <v>0</v>
      </c>
      <c r="BJ187" s="18">
        <f>STGY3[[#This Row],[RTN-TL]]-STGY3[[#This Row],[INS-TL]]</f>
        <v>-100</v>
      </c>
      <c r="BK187" s="18">
        <f>IF(STGY3[[#This Row],[SNO]]=0,0,IF(BL$10, IF(STGY3[[#This Row],[INS]]=0, 0, BN186), BN186))</f>
        <v>0</v>
      </c>
      <c r="BL187" s="18">
        <f>STGY3[[#This Row],[INS]]</f>
        <v>0</v>
      </c>
      <c r="BM187" s="18">
        <f>IF(STGY3[[#This Row],[WrL]]="Loss", (STGY3[[#This Row],[INS]]*(1 + BP$8/100)), IF(STGY3[[#This Row],[WrL]]="Won", (0), 0))</f>
        <v>0</v>
      </c>
      <c r="BN187" s="18">
        <f>IF(STGY3[[#This Row],[WrL]]="Loss", (STGY3[[#This Row],[PAM]]+STGY3[[#This Row],[LOS-TEN]]), IF(STGY3[[#This Row],[WrL]]="Won", (STGY3[[#This Row],[INS]]), 0))</f>
        <v>0</v>
      </c>
      <c r="BO187" s="18">
        <f>STGY3[[#This Row],[PAPT]]/2</f>
        <v>0</v>
      </c>
      <c r="BP187" s="43">
        <f>IF(STGY3[[#This Row],[SNO]]=0,0,IF(BL$10, IF(STGY3[[#This Row],[INS-TL]]=0, 0, STGY3[[#This Row],[PFT]]/STGY3[[#This Row],[INS-TL]]%), STGY3[[#This Row],[PFT]]/STGY3[[#This Row],[INS-TL]]%))</f>
        <v>-100</v>
      </c>
      <c r="BS187" s="20"/>
      <c r="BT187" s="21"/>
      <c r="BZ187" s="22"/>
      <c r="CB187" s="42">
        <f t="shared" si="24"/>
        <v>172</v>
      </c>
      <c r="CC187" s="49"/>
      <c r="CD187" s="18">
        <f>IF(STGY4[[#This Row],[SNO]]=0,0,IF(STGY4[[#This Row],[SNO]]=1,CJ$8,IF(CL$10, IF(CP186&gt;=CM$8,0,IF(CP186=0,CJ$8,CO186)), CO186)))</f>
        <v>0</v>
      </c>
      <c r="CE187" s="18" t="str">
        <f>IF(MAIN_STGY[[#This Row],[RSLT]]="","", MAIN_STGY[[#This Row],[RSLT]])</f>
        <v/>
      </c>
      <c r="CF18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7" s="18">
        <f>IF(STGY4[[#This Row],[SNO]]=0,0,IF(CL$10, IF(CP186&gt;=CM$8, 0, STGY4[[#This Row],[INS]]+CH186), STGY4[[#This Row],[INS]]+CH186))</f>
        <v>100</v>
      </c>
      <c r="CI187" s="18">
        <f>IF(STGY4[[#This Row],[SNO]]=0,0,IF(CL$10, IF(CP186&gt;=CM$8, 0, CI186+STGY4[[#This Row],[RTN]]), CI186+STGY4[[#This Row],[RTN]]))</f>
        <v>0</v>
      </c>
      <c r="CJ187" s="18">
        <f>STGY4[[#This Row],[RTN-TL]]-STGY4[[#This Row],[INS-TL]]</f>
        <v>-100</v>
      </c>
      <c r="CK187" s="18">
        <f>IF(STGY4[[#This Row],[SNO]]=0,0,IF(CL$10, IF(STGY4[[#This Row],[INS]]=0, 0, CN186), CN186))</f>
        <v>0</v>
      </c>
      <c r="CL187" s="18">
        <f>STGY4[[#This Row],[INS]]</f>
        <v>0</v>
      </c>
      <c r="CM187" s="18">
        <f>IF(STGY4[[#This Row],[WrL]]="Loss", (STGY4[[#This Row],[INS]]*(1 + CP$8/100)), IF(STGY4[[#This Row],[WrL]]="Won", (0), 0))</f>
        <v>0</v>
      </c>
      <c r="CN187" s="18">
        <f>IF(STGY4[[#This Row],[WrL]]="Loss", (STGY4[[#This Row],[PAM]]+STGY4[[#This Row],[LOS-TEN]]), IF(STGY4[[#This Row],[WrL]]="Won", (STGY4[[#This Row],[INS]]), 0))</f>
        <v>0</v>
      </c>
      <c r="CO187" s="18">
        <f>STGY4[[#This Row],[PAPT]]/2</f>
        <v>0</v>
      </c>
      <c r="CP187" s="43">
        <f>IF(STGY4[[#This Row],[SNO]]=0,0,IF(CL$10, IF(STGY4[[#This Row],[INS-TL]]=0, 0, STGY4[[#This Row],[PFT]]/STGY4[[#This Row],[INS-TL]]%), STGY4[[#This Row],[PFT]]/STGY4[[#This Row],[INS-TL]]%))</f>
        <v>-100</v>
      </c>
      <c r="CS187" s="20"/>
      <c r="CT187" s="21"/>
      <c r="CZ187" s="22"/>
      <c r="DB187" s="42">
        <f t="shared" si="25"/>
        <v>172</v>
      </c>
      <c r="DC187" s="49"/>
      <c r="DD187" s="18">
        <f>IF(STGY5[[#This Row],[SNO]]=0,0,IF(STGY5[[#This Row],[SNO]]=1,DJ$8,IF(DL$10, IF(DP186&gt;=DM$8,0,IF(DP186=0,DJ$8,DO186)), DO186)))</f>
        <v>0</v>
      </c>
      <c r="DE187" s="18" t="str">
        <f>IF(MAIN_STGY[[#This Row],[RSLT]]="","", MAIN_STGY[[#This Row],[RSLT]])</f>
        <v/>
      </c>
      <c r="DF18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7" s="18">
        <f>IF(STGY5[[#This Row],[SNO]]=0,0,IF(DL$10, IF(DP186&gt;=DM$8, 0, STGY5[[#This Row],[INS]]+DH186), STGY5[[#This Row],[INS]]+DH186))</f>
        <v>100</v>
      </c>
      <c r="DI187" s="18">
        <f>IF(STGY5[[#This Row],[SNO]]=0,0,IF(DL$10, IF(DP186&gt;=DM$8, 0, DI186+STGY5[[#This Row],[RTN]]), DI186+STGY5[[#This Row],[RTN]]))</f>
        <v>0</v>
      </c>
      <c r="DJ187" s="18">
        <f>STGY5[[#This Row],[RTN-TL]]-STGY5[[#This Row],[INS-TL]]</f>
        <v>-100</v>
      </c>
      <c r="DK187" s="18">
        <f>IF(STGY5[[#This Row],[SNO]]=0,0,IF(DL$10, IF(STGY5[[#This Row],[INS]]=0, 0, DN186), DN186))</f>
        <v>0</v>
      </c>
      <c r="DL187" s="18">
        <f>STGY5[[#This Row],[INS]]</f>
        <v>0</v>
      </c>
      <c r="DM187" s="18">
        <f>IF(STGY5[[#This Row],[WrL]]="Loss", (STGY5[[#This Row],[INS]]*(1 + DP$8/100)), IF(STGY5[[#This Row],[WrL]]="Won", (0), 0))</f>
        <v>0</v>
      </c>
      <c r="DN187" s="18">
        <f>IF(STGY5[[#This Row],[WrL]]="Loss", (STGY5[[#This Row],[PAM]]+STGY5[[#This Row],[LOS-TEN]]), IF(STGY5[[#This Row],[WrL]]="Won", (STGY5[[#This Row],[INS]]), 0))</f>
        <v>0</v>
      </c>
      <c r="DO187" s="18">
        <f>STGY5[[#This Row],[PAPT]]/2</f>
        <v>0</v>
      </c>
      <c r="DP187" s="43">
        <f>IF(STGY5[[#This Row],[SNO]]=0,0,IF(DL$10, IF(STGY5[[#This Row],[INS-TL]]=0, 0, STGY5[[#This Row],[PFT]]/STGY5[[#This Row],[INS-TL]]%), STGY5[[#This Row],[PFT]]/STGY5[[#This Row],[INS-TL]]%))</f>
        <v>-100</v>
      </c>
      <c r="DS187" s="20"/>
      <c r="DT187" s="21"/>
      <c r="DZ187" s="22"/>
      <c r="EB187" s="42">
        <f t="shared" si="26"/>
        <v>172</v>
      </c>
      <c r="EC187" s="49"/>
      <c r="ED187" s="18">
        <f>IF(STGY6[[#This Row],[SNO]]=0,0,IF(STGY6[[#This Row],[SNO]]=1,EJ$8,IF(EL$10, IF(EP186&gt;=EM$8,0,IF(EP186=0,EJ$8,EO186)), EO186)))</f>
        <v>0</v>
      </c>
      <c r="EE187" s="18" t="str">
        <f>IF(MAIN_STGY[[#This Row],[RSLT]]="","", MAIN_STGY[[#This Row],[RSLT]])</f>
        <v/>
      </c>
      <c r="EF18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7" s="18">
        <f>IF(STGY6[[#This Row],[SNO]]=0,0,IF(EL$10, IF(EP186&gt;=EM$8, 0, STGY6[[#This Row],[INS]]+EH186), STGY6[[#This Row],[INS]]+EH186))</f>
        <v>100</v>
      </c>
      <c r="EI187" s="18">
        <f>IF(STGY6[[#This Row],[SNO]]=0,0,IF(EL$10, IF(EP186&gt;=EM$8, 0, EI186+STGY6[[#This Row],[RTN]]), EI186+STGY6[[#This Row],[RTN]]))</f>
        <v>0</v>
      </c>
      <c r="EJ187" s="18">
        <f>STGY6[[#This Row],[RTN-TL]]-STGY6[[#This Row],[INS-TL]]</f>
        <v>-100</v>
      </c>
      <c r="EK187" s="18">
        <f>IF(STGY6[[#This Row],[SNO]]=0,0,IF(EL$10, IF(STGY6[[#This Row],[INS]]=0, 0, EN186), EN186))</f>
        <v>0</v>
      </c>
      <c r="EL187" s="18">
        <f>STGY6[[#This Row],[INS]]</f>
        <v>0</v>
      </c>
      <c r="EM187" s="18">
        <f>IF(STGY6[[#This Row],[WrL]]="Loss", (STGY6[[#This Row],[INS]]*(1 + EP$8/100)), IF(STGY6[[#This Row],[WrL]]="Won", (0), 0))</f>
        <v>0</v>
      </c>
      <c r="EN187" s="18">
        <f>IF(STGY6[[#This Row],[WrL]]="Loss", (STGY6[[#This Row],[PAM]]+STGY6[[#This Row],[LOS-TEN]]), IF(STGY6[[#This Row],[WrL]]="Won", (STGY6[[#This Row],[INS]]), 0))</f>
        <v>0</v>
      </c>
      <c r="EO187" s="18">
        <f>STGY6[[#This Row],[PAPT]]/2</f>
        <v>0</v>
      </c>
      <c r="EP187" s="43">
        <f>IF(STGY6[[#This Row],[SNO]]=0,0,IF(EL$10, IF(STGY6[[#This Row],[INS-TL]]=0, 0, STGY6[[#This Row],[PFT]]/STGY6[[#This Row],[INS-TL]]%), STGY6[[#This Row],[PFT]]/STGY6[[#This Row],[INS-TL]]%))</f>
        <v>-100</v>
      </c>
      <c r="ES187" s="20"/>
      <c r="ET187" s="21"/>
      <c r="EZ187" s="22"/>
      <c r="FB187" s="42">
        <f t="shared" si="27"/>
        <v>172</v>
      </c>
      <c r="FC187" s="49"/>
      <c r="FD187" s="18">
        <f>IF(STGY7[[#This Row],[SNO]]=0,0,IF(STGY7[[#This Row],[SNO]]=1,FJ$8,IF(FL$10, IF(FP186&gt;=FM$8,0,IF(FP186=0,FJ$8,FO186)), FO186)))</f>
        <v>0</v>
      </c>
      <c r="FE187" s="18" t="str">
        <f>IF(MAIN_STGY[[#This Row],[RSLT]]="","", MAIN_STGY[[#This Row],[RSLT]])</f>
        <v/>
      </c>
      <c r="FF18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7" s="18">
        <f>IF(STGY7[[#This Row],[SNO]]=0,0,IF(FL$10, IF(FP186&gt;=FM$8, 0, STGY7[[#This Row],[INS]]+FH186), STGY7[[#This Row],[INS]]+FH186))</f>
        <v>100</v>
      </c>
      <c r="FI187" s="18">
        <f>IF(STGY7[[#This Row],[SNO]]=0,0,IF(FL$10, IF(FP186&gt;=FM$8, 0, FI186+STGY7[[#This Row],[RTN]]), FI186+STGY7[[#This Row],[RTN]]))</f>
        <v>0</v>
      </c>
      <c r="FJ187" s="18">
        <f>STGY7[[#This Row],[RTN-TL]]-STGY7[[#This Row],[INS-TL]]</f>
        <v>-100</v>
      </c>
      <c r="FK187" s="18">
        <f>IF(STGY7[[#This Row],[SNO]]=0,0,IF(FL$10, IF(STGY7[[#This Row],[INS]]=0, 0, FN186), FN186))</f>
        <v>0</v>
      </c>
      <c r="FL187" s="18">
        <f>STGY7[[#This Row],[INS]]</f>
        <v>0</v>
      </c>
      <c r="FM187" s="18">
        <f>IF(STGY7[[#This Row],[WrL]]="Loss", (STGY7[[#This Row],[INS]]*(1 + FP$8/100)), IF(STGY7[[#This Row],[WrL]]="Won", (0), 0))</f>
        <v>0</v>
      </c>
      <c r="FN187" s="18">
        <f>IF(STGY7[[#This Row],[WrL]]="Loss", (STGY7[[#This Row],[PAM]]+STGY7[[#This Row],[LOS-TEN]]), IF(STGY7[[#This Row],[WrL]]="Won", (STGY7[[#This Row],[INS]]), 0))</f>
        <v>0</v>
      </c>
      <c r="FO187" s="18">
        <f>STGY7[[#This Row],[PAPT]]/2</f>
        <v>0</v>
      </c>
      <c r="FP187" s="43">
        <f>IF(STGY7[[#This Row],[SNO]]=0,0,IF(FL$10, IF(STGY7[[#This Row],[INS-TL]]=0, 0, STGY7[[#This Row],[PFT]]/STGY7[[#This Row],[INS-TL]]%), STGY7[[#This Row],[PFT]]/STGY7[[#This Row],[INS-TL]]%))</f>
        <v>-100</v>
      </c>
      <c r="FS187" s="20"/>
      <c r="FT187" s="21"/>
      <c r="FZ187" s="22"/>
      <c r="GB187" s="42">
        <f t="shared" si="28"/>
        <v>172</v>
      </c>
      <c r="GC187" s="49"/>
      <c r="GD187" s="18">
        <f>IF(STGY8[[#This Row],[SNO]]=0,0,IF(STGY8[[#This Row],[SNO]]=1,GJ$8,IF(GL$10, IF(GP186&gt;=GM$8,0,IF(GP186=0,GJ$8,GO186)), GO186)))</f>
        <v>0</v>
      </c>
      <c r="GE187" s="18" t="str">
        <f>IF(MAIN_STGY[[#This Row],[RSLT]]="","", MAIN_STGY[[#This Row],[RSLT]])</f>
        <v/>
      </c>
      <c r="GF18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7" s="18">
        <f>IF(STGY8[[#This Row],[SNO]]=0,0,IF(GL$10, IF(GP186&gt;=GM$8, 0, STGY8[[#This Row],[INS]]+GH186), STGY8[[#This Row],[INS]]+GH186))</f>
        <v>100</v>
      </c>
      <c r="GI187" s="18">
        <f>IF(STGY8[[#This Row],[SNO]]=0,0,IF(GL$10, IF(GP186&gt;=GM$8, 0, GI186+STGY8[[#This Row],[RTN]]), GI186+STGY8[[#This Row],[RTN]]))</f>
        <v>0</v>
      </c>
      <c r="GJ187" s="18">
        <f>STGY8[[#This Row],[RTN-TL]]-STGY8[[#This Row],[INS-TL]]</f>
        <v>-100</v>
      </c>
      <c r="GK187" s="18">
        <f>IF(STGY8[[#This Row],[SNO]]=0,0,IF(GL$10, IF(STGY8[[#This Row],[INS]]=0, 0, GN186), GN186))</f>
        <v>0</v>
      </c>
      <c r="GL187" s="18">
        <f>STGY8[[#This Row],[INS]]</f>
        <v>0</v>
      </c>
      <c r="GM187" s="18">
        <f>IF(STGY8[[#This Row],[WrL]]="Loss", (STGY8[[#This Row],[INS]]*(1 + GP$8/100)), IF(STGY8[[#This Row],[WrL]]="Won", (0), 0))</f>
        <v>0</v>
      </c>
      <c r="GN187" s="18">
        <f>IF(STGY8[[#This Row],[WrL]]="Loss", (STGY8[[#This Row],[PAM]]+STGY8[[#This Row],[LOS-TEN]]), IF(STGY8[[#This Row],[WrL]]="Won", (STGY8[[#This Row],[INS]]), 0))</f>
        <v>0</v>
      </c>
      <c r="GO187" s="18">
        <f>STGY8[[#This Row],[PAPT]]/2</f>
        <v>0</v>
      </c>
      <c r="GP187" s="43">
        <f>IF(STGY8[[#This Row],[SNO]]=0,0,IF(GL$10, IF(STGY8[[#This Row],[INS-TL]]=0, 0, STGY8[[#This Row],[PFT]]/STGY8[[#This Row],[INS-TL]]%), STGY8[[#This Row],[PFT]]/STGY8[[#This Row],[INS-TL]]%))</f>
        <v>-100</v>
      </c>
      <c r="GS187" s="20"/>
      <c r="GT187" s="21"/>
      <c r="GZ187" s="22"/>
      <c r="HB187" s="42">
        <f t="shared" si="29"/>
        <v>172</v>
      </c>
      <c r="HC187" s="49"/>
      <c r="HD187" s="18">
        <f>IF(STGY9[[#This Row],[SNO]]=0,0,IF(STGY9[[#This Row],[SNO]]=1,HJ$8,IF(HL$10, IF(HP186&gt;=HM$8,0,IF(HP186=0,HJ$8,HO186)), HO186)))</f>
        <v>0</v>
      </c>
      <c r="HE187" s="18" t="str">
        <f>IF(MAIN_STGY[[#This Row],[RSLT]]="","", MAIN_STGY[[#This Row],[RSLT]])</f>
        <v/>
      </c>
      <c r="HF18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7" s="18">
        <f>IF(STGY9[[#This Row],[SNO]]=0,0,IF(HL$10, IF(HP186&gt;=HM$8, 0, STGY9[[#This Row],[INS]]+HH186), STGY9[[#This Row],[INS]]+HH186))</f>
        <v>100</v>
      </c>
      <c r="HI187" s="18">
        <f>IF(STGY9[[#This Row],[SNO]]=0,0,IF(HL$10, IF(HP186&gt;=HM$8, 0, HI186+STGY9[[#This Row],[RTN]]), HI186+STGY9[[#This Row],[RTN]]))</f>
        <v>0</v>
      </c>
      <c r="HJ187" s="18">
        <f>STGY9[[#This Row],[RTN-TL]]-STGY9[[#This Row],[INS-TL]]</f>
        <v>-100</v>
      </c>
      <c r="HK187" s="18">
        <f>IF(STGY9[[#This Row],[SNO]]=0,0,IF(HL$10, IF(STGY9[[#This Row],[INS]]=0, 0, HN186), HN186))</f>
        <v>0</v>
      </c>
      <c r="HL187" s="18">
        <f>STGY9[[#This Row],[INS]]</f>
        <v>0</v>
      </c>
      <c r="HM187" s="18">
        <f>IF(STGY9[[#This Row],[WrL]]="Loss", (STGY9[[#This Row],[INS]]*(1 + HP$8/100)), IF(STGY9[[#This Row],[WrL]]="Won", (0), 0))</f>
        <v>0</v>
      </c>
      <c r="HN187" s="18">
        <f>IF(STGY9[[#This Row],[WrL]]="Loss", (STGY9[[#This Row],[PAM]]+STGY9[[#This Row],[LOS-TEN]]), IF(STGY9[[#This Row],[WrL]]="Won", (STGY9[[#This Row],[INS]]), 0))</f>
        <v>0</v>
      </c>
      <c r="HO187" s="18">
        <f>STGY9[[#This Row],[PAPT]]/2</f>
        <v>0</v>
      </c>
      <c r="HP187" s="43">
        <f>IF(STGY9[[#This Row],[SNO]]=0,0,IF(HL$10, IF(STGY9[[#This Row],[INS-TL]]=0, 0, STGY9[[#This Row],[PFT]]/STGY9[[#This Row],[INS-TL]]%), STGY9[[#This Row],[PFT]]/STGY9[[#This Row],[INS-TL]]%))</f>
        <v>-100</v>
      </c>
      <c r="HS187" s="20"/>
      <c r="HT187" s="21"/>
      <c r="HZ187" s="22"/>
      <c r="IB187" s="42">
        <f t="shared" si="30"/>
        <v>172</v>
      </c>
      <c r="IC187" s="49"/>
      <c r="ID187" s="18">
        <f>IF(STGY10[[#This Row],[SNO]]=0,0,IF(STGY10[[#This Row],[SNO]]=1,IJ$8,IF(IL$10, IF(IP186&gt;=IM$8,0,IF(IP186=0,IJ$8,IO186)), IO186)))</f>
        <v>0</v>
      </c>
      <c r="IE187" s="18" t="str">
        <f>IF(MAIN_STGY[[#This Row],[RSLT]]="","", MAIN_STGY[[#This Row],[RSLT]])</f>
        <v/>
      </c>
      <c r="IF18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7" s="18">
        <f>IF(STGY10[[#This Row],[SNO]]=0,0,IF(IL$10, IF(IP186&gt;=IM$8, 0, STGY10[[#This Row],[INS]]+IH186), STGY10[[#This Row],[INS]]+IH186))</f>
        <v>100</v>
      </c>
      <c r="II187" s="18">
        <f>IF(STGY10[[#This Row],[SNO]]=0,0,IF(IL$10, IF(IP186&gt;=IM$8, 0, II186+STGY10[[#This Row],[RTN]]), II186+STGY10[[#This Row],[RTN]]))</f>
        <v>0</v>
      </c>
      <c r="IJ187" s="18">
        <f>STGY10[[#This Row],[RTN-TL]]-STGY10[[#This Row],[INS-TL]]</f>
        <v>-100</v>
      </c>
      <c r="IK187" s="18">
        <f>IF(STGY10[[#This Row],[SNO]]=0,0,IF(IL$10, IF(STGY10[[#This Row],[INS]]=0, 0, IN186), IN186))</f>
        <v>0</v>
      </c>
      <c r="IL187" s="18">
        <f>STGY10[[#This Row],[INS]]</f>
        <v>0</v>
      </c>
      <c r="IM187" s="18">
        <f>IF(STGY10[[#This Row],[WrL]]="Loss", (STGY10[[#This Row],[INS]]*(1 + IP$8/100)), IF(STGY10[[#This Row],[WrL]]="Won", (0), 0))</f>
        <v>0</v>
      </c>
      <c r="IN187" s="18">
        <f>IF(STGY10[[#This Row],[WrL]]="Loss", (STGY10[[#This Row],[PAM]]+STGY10[[#This Row],[LOS-TEN]]), IF(STGY10[[#This Row],[WrL]]="Won", (STGY10[[#This Row],[INS]]), 0))</f>
        <v>0</v>
      </c>
      <c r="IO187" s="18">
        <f>STGY10[[#This Row],[PAPT]]/2</f>
        <v>0</v>
      </c>
      <c r="IP187" s="43">
        <f>IF(STGY10[[#This Row],[SNO]]=0,0,IF(IL$10, IF(STGY10[[#This Row],[INS-TL]]=0, 0, STGY10[[#This Row],[PFT]]/STGY10[[#This Row],[INS-TL]]%), STGY10[[#This Row],[PFT]]/STGY10[[#This Row],[INS-TL]]%))</f>
        <v>-100</v>
      </c>
      <c r="IS187" s="20"/>
      <c r="IT187" s="21"/>
      <c r="IZ187" s="22"/>
    </row>
    <row r="188" spans="2:260" x14ac:dyDescent="0.3">
      <c r="B188" s="89">
        <f t="shared" si="32"/>
        <v>173</v>
      </c>
      <c r="C188" s="49"/>
      <c r="D188" s="18">
        <f>IF(MAIN_STGY[[#This Row],[SNO]]=0,0,IF(MAIN_STGY[[#This Row],[SNO]]=1,J$8,IF(L$10, IF(P187&gt;=M$8,0,IF(P187=0,J$8,O187)), O187)))</f>
        <v>0</v>
      </c>
      <c r="E188" s="12"/>
      <c r="F18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8" s="18">
        <f>IF(MAIN_STGY[[#This Row],[SNO]]=0,0,IF(L$10, IF(P187&gt;=M$8, 0, MAIN_STGY[[#This Row],[INS]]+H187), MAIN_STGY[[#This Row],[INS]]+H187))</f>
        <v>100</v>
      </c>
      <c r="I188" s="18">
        <f>IF(MAIN_STGY[[#This Row],[SNO]]=0,0,IF(L$10, IF(P187&gt;=M$8, 0, I187+MAIN_STGY[[#This Row],[RTN]]), I187+MAIN_STGY[[#This Row],[RTN]]))</f>
        <v>0</v>
      </c>
      <c r="J188" s="18">
        <f>MAIN_STGY[[#This Row],[RTN-TL]]-MAIN_STGY[[#This Row],[INS-TL]]</f>
        <v>-100</v>
      </c>
      <c r="K188" s="18">
        <f>IF(MAIN_STGY[[#This Row],[SNO]]=0,0,IF(L$10, IF(MAIN_STGY[[#This Row],[INS]]=0, 0, N187), N187))</f>
        <v>0</v>
      </c>
      <c r="L188" s="18">
        <f>MAIN_STGY[[#This Row],[INS]]</f>
        <v>0</v>
      </c>
      <c r="M188" s="18">
        <f>IF(MAIN_STGY[[#This Row],[WrL]]="Loss", (MAIN_STGY[[#This Row],[INS]]*(1 + P$8/100)), IF(MAIN_STGY[[#This Row],[WrL]]="Won", (0), 0))</f>
        <v>0</v>
      </c>
      <c r="N188" s="18">
        <f>IF(MAIN_STGY[[#This Row],[WrL]]="Loss", (MAIN_STGY[[#This Row],[PAM]]+MAIN_STGY[[#This Row],[LOS-TEN]]), IF(MAIN_STGY[[#This Row],[WrL]]="Won", (MAIN_STGY[[#This Row],[INS]]), 0))</f>
        <v>0</v>
      </c>
      <c r="O188" s="18">
        <f>MAIN_STGY[[#This Row],[PAPT]]/2</f>
        <v>0</v>
      </c>
      <c r="P18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88" s="22"/>
      <c r="AB188" s="42">
        <f t="shared" si="22"/>
        <v>173</v>
      </c>
      <c r="AC188" s="49"/>
      <c r="AD188" s="18">
        <f>IF(STGY2[[#This Row],[SNO]]=0,0,IF(STGY2[[#This Row],[SNO]]=1,AJ$8,IF(AL$10, IF(AP187&gt;=AM$8,0,IF(AP187=0,AJ$8,AO187)), AO187)))</f>
        <v>0</v>
      </c>
      <c r="AE188" s="18" t="str">
        <f>IF(MAIN_STGY[[#This Row],[RSLT]]="","", MAIN_STGY[[#This Row],[RSLT]])</f>
        <v/>
      </c>
      <c r="AF18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8" s="18">
        <f>IF(STGY2[[#This Row],[SNO]]=0,0,IF(AL$10, IF(AP187&gt;=AM$8, 0, STGY2[[#This Row],[INS]]+AH187), STGY2[[#This Row],[INS]]+AH187))</f>
        <v>100</v>
      </c>
      <c r="AI188" s="18">
        <f>IF(STGY2[[#This Row],[SNO]]=0,0,IF(AL$10, IF(AP187&gt;=AM$8, 0, AI187+STGY2[[#This Row],[RTN]]), AI187+STGY2[[#This Row],[RTN]]))</f>
        <v>0</v>
      </c>
      <c r="AJ188" s="18">
        <f>STGY2[[#This Row],[RTN-TL]]-STGY2[[#This Row],[INS-TL]]</f>
        <v>-100</v>
      </c>
      <c r="AK188" s="18">
        <f>IF(STGY2[[#This Row],[SNO]]=0,0,IF(AL$10, IF(STGY2[[#This Row],[INS]]=0, 0, AN187), AN187))</f>
        <v>0</v>
      </c>
      <c r="AL188" s="18">
        <f>STGY2[[#This Row],[INS]]</f>
        <v>0</v>
      </c>
      <c r="AM188" s="18">
        <f>IF(STGY2[[#This Row],[WrL]]="Loss", (STGY2[[#This Row],[INS]]*(1 + AP$8/100)), IF(STGY2[[#This Row],[WrL]]="Won", (0), 0))</f>
        <v>0</v>
      </c>
      <c r="AN188" s="18">
        <f>IF(STGY2[[#This Row],[WrL]]="Loss", (STGY2[[#This Row],[PAM]]+STGY2[[#This Row],[LOS-TEN]]), IF(STGY2[[#This Row],[WrL]]="Won", (STGY2[[#This Row],[INS]]), 0))</f>
        <v>0</v>
      </c>
      <c r="AO188" s="18">
        <f>STGY2[[#This Row],[PAPT]]/2</f>
        <v>0</v>
      </c>
      <c r="AP188" s="43">
        <f>IF(STGY2[[#This Row],[SNO]]=0,0,IF(AL$10, IF(STGY2[[#This Row],[INS-TL]]=0, 0, STGY2[[#This Row],[PFT]]/STGY2[[#This Row],[INS-TL]]%), STGY2[[#This Row],[PFT]]/STGY2[[#This Row],[INS-TL]]%))</f>
        <v>-100</v>
      </c>
      <c r="AS188" s="20"/>
      <c r="AT188" s="21"/>
      <c r="AZ188" s="22"/>
      <c r="BB188" s="42">
        <f t="shared" si="23"/>
        <v>173</v>
      </c>
      <c r="BC188" s="49"/>
      <c r="BD188" s="18">
        <f>IF(STGY3[[#This Row],[SNO]]=0,0,IF(STGY3[[#This Row],[SNO]]=1,BJ$8,IF(BL$10, IF(BP187&gt;=BM$8,0,IF(BP187=0,BJ$8,BO187)), BO187)))</f>
        <v>0</v>
      </c>
      <c r="BE188" s="18" t="str">
        <f>IF(MAIN_STGY[[#This Row],[RSLT]]="","", MAIN_STGY[[#This Row],[RSLT]])</f>
        <v/>
      </c>
      <c r="BF18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8" s="18">
        <f>IF(STGY3[[#This Row],[SNO]]=0,0,IF(BL$10, IF(BP187&gt;=BM$8, 0, STGY3[[#This Row],[INS]]+BH187), STGY3[[#This Row],[INS]]+BH187))</f>
        <v>100</v>
      </c>
      <c r="BI188" s="18">
        <f>IF(STGY3[[#This Row],[SNO]]=0,0,IF(BL$10, IF(BP187&gt;=BM$8, 0, BI187+STGY3[[#This Row],[RTN]]), BI187+STGY3[[#This Row],[RTN]]))</f>
        <v>0</v>
      </c>
      <c r="BJ188" s="18">
        <f>STGY3[[#This Row],[RTN-TL]]-STGY3[[#This Row],[INS-TL]]</f>
        <v>-100</v>
      </c>
      <c r="BK188" s="18">
        <f>IF(STGY3[[#This Row],[SNO]]=0,0,IF(BL$10, IF(STGY3[[#This Row],[INS]]=0, 0, BN187), BN187))</f>
        <v>0</v>
      </c>
      <c r="BL188" s="18">
        <f>STGY3[[#This Row],[INS]]</f>
        <v>0</v>
      </c>
      <c r="BM188" s="18">
        <f>IF(STGY3[[#This Row],[WrL]]="Loss", (STGY3[[#This Row],[INS]]*(1 + BP$8/100)), IF(STGY3[[#This Row],[WrL]]="Won", (0), 0))</f>
        <v>0</v>
      </c>
      <c r="BN188" s="18">
        <f>IF(STGY3[[#This Row],[WrL]]="Loss", (STGY3[[#This Row],[PAM]]+STGY3[[#This Row],[LOS-TEN]]), IF(STGY3[[#This Row],[WrL]]="Won", (STGY3[[#This Row],[INS]]), 0))</f>
        <v>0</v>
      </c>
      <c r="BO188" s="18">
        <f>STGY3[[#This Row],[PAPT]]/2</f>
        <v>0</v>
      </c>
      <c r="BP188" s="43">
        <f>IF(STGY3[[#This Row],[SNO]]=0,0,IF(BL$10, IF(STGY3[[#This Row],[INS-TL]]=0, 0, STGY3[[#This Row],[PFT]]/STGY3[[#This Row],[INS-TL]]%), STGY3[[#This Row],[PFT]]/STGY3[[#This Row],[INS-TL]]%))</f>
        <v>-100</v>
      </c>
      <c r="BS188" s="20"/>
      <c r="BT188" s="21"/>
      <c r="BZ188" s="22"/>
      <c r="CB188" s="42">
        <f t="shared" si="24"/>
        <v>173</v>
      </c>
      <c r="CC188" s="49"/>
      <c r="CD188" s="18">
        <f>IF(STGY4[[#This Row],[SNO]]=0,0,IF(STGY4[[#This Row],[SNO]]=1,CJ$8,IF(CL$10, IF(CP187&gt;=CM$8,0,IF(CP187=0,CJ$8,CO187)), CO187)))</f>
        <v>0</v>
      </c>
      <c r="CE188" s="18" t="str">
        <f>IF(MAIN_STGY[[#This Row],[RSLT]]="","", MAIN_STGY[[#This Row],[RSLT]])</f>
        <v/>
      </c>
      <c r="CF18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8" s="18">
        <f>IF(STGY4[[#This Row],[SNO]]=0,0,IF(CL$10, IF(CP187&gt;=CM$8, 0, STGY4[[#This Row],[INS]]+CH187), STGY4[[#This Row],[INS]]+CH187))</f>
        <v>100</v>
      </c>
      <c r="CI188" s="18">
        <f>IF(STGY4[[#This Row],[SNO]]=0,0,IF(CL$10, IF(CP187&gt;=CM$8, 0, CI187+STGY4[[#This Row],[RTN]]), CI187+STGY4[[#This Row],[RTN]]))</f>
        <v>0</v>
      </c>
      <c r="CJ188" s="18">
        <f>STGY4[[#This Row],[RTN-TL]]-STGY4[[#This Row],[INS-TL]]</f>
        <v>-100</v>
      </c>
      <c r="CK188" s="18">
        <f>IF(STGY4[[#This Row],[SNO]]=0,0,IF(CL$10, IF(STGY4[[#This Row],[INS]]=0, 0, CN187), CN187))</f>
        <v>0</v>
      </c>
      <c r="CL188" s="18">
        <f>STGY4[[#This Row],[INS]]</f>
        <v>0</v>
      </c>
      <c r="CM188" s="18">
        <f>IF(STGY4[[#This Row],[WrL]]="Loss", (STGY4[[#This Row],[INS]]*(1 + CP$8/100)), IF(STGY4[[#This Row],[WrL]]="Won", (0), 0))</f>
        <v>0</v>
      </c>
      <c r="CN188" s="18">
        <f>IF(STGY4[[#This Row],[WrL]]="Loss", (STGY4[[#This Row],[PAM]]+STGY4[[#This Row],[LOS-TEN]]), IF(STGY4[[#This Row],[WrL]]="Won", (STGY4[[#This Row],[INS]]), 0))</f>
        <v>0</v>
      </c>
      <c r="CO188" s="18">
        <f>STGY4[[#This Row],[PAPT]]/2</f>
        <v>0</v>
      </c>
      <c r="CP188" s="43">
        <f>IF(STGY4[[#This Row],[SNO]]=0,0,IF(CL$10, IF(STGY4[[#This Row],[INS-TL]]=0, 0, STGY4[[#This Row],[PFT]]/STGY4[[#This Row],[INS-TL]]%), STGY4[[#This Row],[PFT]]/STGY4[[#This Row],[INS-TL]]%))</f>
        <v>-100</v>
      </c>
      <c r="CS188" s="20"/>
      <c r="CT188" s="21"/>
      <c r="CZ188" s="22"/>
      <c r="DB188" s="42">
        <f t="shared" si="25"/>
        <v>173</v>
      </c>
      <c r="DC188" s="49"/>
      <c r="DD188" s="18">
        <f>IF(STGY5[[#This Row],[SNO]]=0,0,IF(STGY5[[#This Row],[SNO]]=1,DJ$8,IF(DL$10, IF(DP187&gt;=DM$8,0,IF(DP187=0,DJ$8,DO187)), DO187)))</f>
        <v>0</v>
      </c>
      <c r="DE188" s="18" t="str">
        <f>IF(MAIN_STGY[[#This Row],[RSLT]]="","", MAIN_STGY[[#This Row],[RSLT]])</f>
        <v/>
      </c>
      <c r="DF18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8" s="18">
        <f>IF(STGY5[[#This Row],[SNO]]=0,0,IF(DL$10, IF(DP187&gt;=DM$8, 0, STGY5[[#This Row],[INS]]+DH187), STGY5[[#This Row],[INS]]+DH187))</f>
        <v>100</v>
      </c>
      <c r="DI188" s="18">
        <f>IF(STGY5[[#This Row],[SNO]]=0,0,IF(DL$10, IF(DP187&gt;=DM$8, 0, DI187+STGY5[[#This Row],[RTN]]), DI187+STGY5[[#This Row],[RTN]]))</f>
        <v>0</v>
      </c>
      <c r="DJ188" s="18">
        <f>STGY5[[#This Row],[RTN-TL]]-STGY5[[#This Row],[INS-TL]]</f>
        <v>-100</v>
      </c>
      <c r="DK188" s="18">
        <f>IF(STGY5[[#This Row],[SNO]]=0,0,IF(DL$10, IF(STGY5[[#This Row],[INS]]=0, 0, DN187), DN187))</f>
        <v>0</v>
      </c>
      <c r="DL188" s="18">
        <f>STGY5[[#This Row],[INS]]</f>
        <v>0</v>
      </c>
      <c r="DM188" s="18">
        <f>IF(STGY5[[#This Row],[WrL]]="Loss", (STGY5[[#This Row],[INS]]*(1 + DP$8/100)), IF(STGY5[[#This Row],[WrL]]="Won", (0), 0))</f>
        <v>0</v>
      </c>
      <c r="DN188" s="18">
        <f>IF(STGY5[[#This Row],[WrL]]="Loss", (STGY5[[#This Row],[PAM]]+STGY5[[#This Row],[LOS-TEN]]), IF(STGY5[[#This Row],[WrL]]="Won", (STGY5[[#This Row],[INS]]), 0))</f>
        <v>0</v>
      </c>
      <c r="DO188" s="18">
        <f>STGY5[[#This Row],[PAPT]]/2</f>
        <v>0</v>
      </c>
      <c r="DP188" s="43">
        <f>IF(STGY5[[#This Row],[SNO]]=0,0,IF(DL$10, IF(STGY5[[#This Row],[INS-TL]]=0, 0, STGY5[[#This Row],[PFT]]/STGY5[[#This Row],[INS-TL]]%), STGY5[[#This Row],[PFT]]/STGY5[[#This Row],[INS-TL]]%))</f>
        <v>-100</v>
      </c>
      <c r="DS188" s="20"/>
      <c r="DT188" s="21"/>
      <c r="DZ188" s="22"/>
      <c r="EB188" s="42">
        <f t="shared" si="26"/>
        <v>173</v>
      </c>
      <c r="EC188" s="49"/>
      <c r="ED188" s="18">
        <f>IF(STGY6[[#This Row],[SNO]]=0,0,IF(STGY6[[#This Row],[SNO]]=1,EJ$8,IF(EL$10, IF(EP187&gt;=EM$8,0,IF(EP187=0,EJ$8,EO187)), EO187)))</f>
        <v>0</v>
      </c>
      <c r="EE188" s="18" t="str">
        <f>IF(MAIN_STGY[[#This Row],[RSLT]]="","", MAIN_STGY[[#This Row],[RSLT]])</f>
        <v/>
      </c>
      <c r="EF18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8" s="18">
        <f>IF(STGY6[[#This Row],[SNO]]=0,0,IF(EL$10, IF(EP187&gt;=EM$8, 0, STGY6[[#This Row],[INS]]+EH187), STGY6[[#This Row],[INS]]+EH187))</f>
        <v>100</v>
      </c>
      <c r="EI188" s="18">
        <f>IF(STGY6[[#This Row],[SNO]]=0,0,IF(EL$10, IF(EP187&gt;=EM$8, 0, EI187+STGY6[[#This Row],[RTN]]), EI187+STGY6[[#This Row],[RTN]]))</f>
        <v>0</v>
      </c>
      <c r="EJ188" s="18">
        <f>STGY6[[#This Row],[RTN-TL]]-STGY6[[#This Row],[INS-TL]]</f>
        <v>-100</v>
      </c>
      <c r="EK188" s="18">
        <f>IF(STGY6[[#This Row],[SNO]]=0,0,IF(EL$10, IF(STGY6[[#This Row],[INS]]=0, 0, EN187), EN187))</f>
        <v>0</v>
      </c>
      <c r="EL188" s="18">
        <f>STGY6[[#This Row],[INS]]</f>
        <v>0</v>
      </c>
      <c r="EM188" s="18">
        <f>IF(STGY6[[#This Row],[WrL]]="Loss", (STGY6[[#This Row],[INS]]*(1 + EP$8/100)), IF(STGY6[[#This Row],[WrL]]="Won", (0), 0))</f>
        <v>0</v>
      </c>
      <c r="EN188" s="18">
        <f>IF(STGY6[[#This Row],[WrL]]="Loss", (STGY6[[#This Row],[PAM]]+STGY6[[#This Row],[LOS-TEN]]), IF(STGY6[[#This Row],[WrL]]="Won", (STGY6[[#This Row],[INS]]), 0))</f>
        <v>0</v>
      </c>
      <c r="EO188" s="18">
        <f>STGY6[[#This Row],[PAPT]]/2</f>
        <v>0</v>
      </c>
      <c r="EP188" s="43">
        <f>IF(STGY6[[#This Row],[SNO]]=0,0,IF(EL$10, IF(STGY6[[#This Row],[INS-TL]]=0, 0, STGY6[[#This Row],[PFT]]/STGY6[[#This Row],[INS-TL]]%), STGY6[[#This Row],[PFT]]/STGY6[[#This Row],[INS-TL]]%))</f>
        <v>-100</v>
      </c>
      <c r="ES188" s="20"/>
      <c r="ET188" s="21"/>
      <c r="EZ188" s="22"/>
      <c r="FB188" s="42">
        <f t="shared" si="27"/>
        <v>173</v>
      </c>
      <c r="FC188" s="49"/>
      <c r="FD188" s="18">
        <f>IF(STGY7[[#This Row],[SNO]]=0,0,IF(STGY7[[#This Row],[SNO]]=1,FJ$8,IF(FL$10, IF(FP187&gt;=FM$8,0,IF(FP187=0,FJ$8,FO187)), FO187)))</f>
        <v>0</v>
      </c>
      <c r="FE188" s="18" t="str">
        <f>IF(MAIN_STGY[[#This Row],[RSLT]]="","", MAIN_STGY[[#This Row],[RSLT]])</f>
        <v/>
      </c>
      <c r="FF18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8" s="18">
        <f>IF(STGY7[[#This Row],[SNO]]=0,0,IF(FL$10, IF(FP187&gt;=FM$8, 0, STGY7[[#This Row],[INS]]+FH187), STGY7[[#This Row],[INS]]+FH187))</f>
        <v>100</v>
      </c>
      <c r="FI188" s="18">
        <f>IF(STGY7[[#This Row],[SNO]]=0,0,IF(FL$10, IF(FP187&gt;=FM$8, 0, FI187+STGY7[[#This Row],[RTN]]), FI187+STGY7[[#This Row],[RTN]]))</f>
        <v>0</v>
      </c>
      <c r="FJ188" s="18">
        <f>STGY7[[#This Row],[RTN-TL]]-STGY7[[#This Row],[INS-TL]]</f>
        <v>-100</v>
      </c>
      <c r="FK188" s="18">
        <f>IF(STGY7[[#This Row],[SNO]]=0,0,IF(FL$10, IF(STGY7[[#This Row],[INS]]=0, 0, FN187), FN187))</f>
        <v>0</v>
      </c>
      <c r="FL188" s="18">
        <f>STGY7[[#This Row],[INS]]</f>
        <v>0</v>
      </c>
      <c r="FM188" s="18">
        <f>IF(STGY7[[#This Row],[WrL]]="Loss", (STGY7[[#This Row],[INS]]*(1 + FP$8/100)), IF(STGY7[[#This Row],[WrL]]="Won", (0), 0))</f>
        <v>0</v>
      </c>
      <c r="FN188" s="18">
        <f>IF(STGY7[[#This Row],[WrL]]="Loss", (STGY7[[#This Row],[PAM]]+STGY7[[#This Row],[LOS-TEN]]), IF(STGY7[[#This Row],[WrL]]="Won", (STGY7[[#This Row],[INS]]), 0))</f>
        <v>0</v>
      </c>
      <c r="FO188" s="18">
        <f>STGY7[[#This Row],[PAPT]]/2</f>
        <v>0</v>
      </c>
      <c r="FP188" s="43">
        <f>IF(STGY7[[#This Row],[SNO]]=0,0,IF(FL$10, IF(STGY7[[#This Row],[INS-TL]]=0, 0, STGY7[[#This Row],[PFT]]/STGY7[[#This Row],[INS-TL]]%), STGY7[[#This Row],[PFT]]/STGY7[[#This Row],[INS-TL]]%))</f>
        <v>-100</v>
      </c>
      <c r="FS188" s="20"/>
      <c r="FT188" s="21"/>
      <c r="FZ188" s="22"/>
      <c r="GB188" s="42">
        <f t="shared" si="28"/>
        <v>173</v>
      </c>
      <c r="GC188" s="49"/>
      <c r="GD188" s="18">
        <f>IF(STGY8[[#This Row],[SNO]]=0,0,IF(STGY8[[#This Row],[SNO]]=1,GJ$8,IF(GL$10, IF(GP187&gt;=GM$8,0,IF(GP187=0,GJ$8,GO187)), GO187)))</f>
        <v>0</v>
      </c>
      <c r="GE188" s="18" t="str">
        <f>IF(MAIN_STGY[[#This Row],[RSLT]]="","", MAIN_STGY[[#This Row],[RSLT]])</f>
        <v/>
      </c>
      <c r="GF18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8" s="18">
        <f>IF(STGY8[[#This Row],[SNO]]=0,0,IF(GL$10, IF(GP187&gt;=GM$8, 0, STGY8[[#This Row],[INS]]+GH187), STGY8[[#This Row],[INS]]+GH187))</f>
        <v>100</v>
      </c>
      <c r="GI188" s="18">
        <f>IF(STGY8[[#This Row],[SNO]]=0,0,IF(GL$10, IF(GP187&gt;=GM$8, 0, GI187+STGY8[[#This Row],[RTN]]), GI187+STGY8[[#This Row],[RTN]]))</f>
        <v>0</v>
      </c>
      <c r="GJ188" s="18">
        <f>STGY8[[#This Row],[RTN-TL]]-STGY8[[#This Row],[INS-TL]]</f>
        <v>-100</v>
      </c>
      <c r="GK188" s="18">
        <f>IF(STGY8[[#This Row],[SNO]]=0,0,IF(GL$10, IF(STGY8[[#This Row],[INS]]=0, 0, GN187), GN187))</f>
        <v>0</v>
      </c>
      <c r="GL188" s="18">
        <f>STGY8[[#This Row],[INS]]</f>
        <v>0</v>
      </c>
      <c r="GM188" s="18">
        <f>IF(STGY8[[#This Row],[WrL]]="Loss", (STGY8[[#This Row],[INS]]*(1 + GP$8/100)), IF(STGY8[[#This Row],[WrL]]="Won", (0), 0))</f>
        <v>0</v>
      </c>
      <c r="GN188" s="18">
        <f>IF(STGY8[[#This Row],[WrL]]="Loss", (STGY8[[#This Row],[PAM]]+STGY8[[#This Row],[LOS-TEN]]), IF(STGY8[[#This Row],[WrL]]="Won", (STGY8[[#This Row],[INS]]), 0))</f>
        <v>0</v>
      </c>
      <c r="GO188" s="18">
        <f>STGY8[[#This Row],[PAPT]]/2</f>
        <v>0</v>
      </c>
      <c r="GP188" s="43">
        <f>IF(STGY8[[#This Row],[SNO]]=0,0,IF(GL$10, IF(STGY8[[#This Row],[INS-TL]]=0, 0, STGY8[[#This Row],[PFT]]/STGY8[[#This Row],[INS-TL]]%), STGY8[[#This Row],[PFT]]/STGY8[[#This Row],[INS-TL]]%))</f>
        <v>-100</v>
      </c>
      <c r="GS188" s="20"/>
      <c r="GT188" s="21"/>
      <c r="GZ188" s="22"/>
      <c r="HB188" s="42">
        <f t="shared" si="29"/>
        <v>173</v>
      </c>
      <c r="HC188" s="49"/>
      <c r="HD188" s="18">
        <f>IF(STGY9[[#This Row],[SNO]]=0,0,IF(STGY9[[#This Row],[SNO]]=1,HJ$8,IF(HL$10, IF(HP187&gt;=HM$8,0,IF(HP187=0,HJ$8,HO187)), HO187)))</f>
        <v>0</v>
      </c>
      <c r="HE188" s="18" t="str">
        <f>IF(MAIN_STGY[[#This Row],[RSLT]]="","", MAIN_STGY[[#This Row],[RSLT]])</f>
        <v/>
      </c>
      <c r="HF18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8" s="18">
        <f>IF(STGY9[[#This Row],[SNO]]=0,0,IF(HL$10, IF(HP187&gt;=HM$8, 0, STGY9[[#This Row],[INS]]+HH187), STGY9[[#This Row],[INS]]+HH187))</f>
        <v>100</v>
      </c>
      <c r="HI188" s="18">
        <f>IF(STGY9[[#This Row],[SNO]]=0,0,IF(HL$10, IF(HP187&gt;=HM$8, 0, HI187+STGY9[[#This Row],[RTN]]), HI187+STGY9[[#This Row],[RTN]]))</f>
        <v>0</v>
      </c>
      <c r="HJ188" s="18">
        <f>STGY9[[#This Row],[RTN-TL]]-STGY9[[#This Row],[INS-TL]]</f>
        <v>-100</v>
      </c>
      <c r="HK188" s="18">
        <f>IF(STGY9[[#This Row],[SNO]]=0,0,IF(HL$10, IF(STGY9[[#This Row],[INS]]=0, 0, HN187), HN187))</f>
        <v>0</v>
      </c>
      <c r="HL188" s="18">
        <f>STGY9[[#This Row],[INS]]</f>
        <v>0</v>
      </c>
      <c r="HM188" s="18">
        <f>IF(STGY9[[#This Row],[WrL]]="Loss", (STGY9[[#This Row],[INS]]*(1 + HP$8/100)), IF(STGY9[[#This Row],[WrL]]="Won", (0), 0))</f>
        <v>0</v>
      </c>
      <c r="HN188" s="18">
        <f>IF(STGY9[[#This Row],[WrL]]="Loss", (STGY9[[#This Row],[PAM]]+STGY9[[#This Row],[LOS-TEN]]), IF(STGY9[[#This Row],[WrL]]="Won", (STGY9[[#This Row],[INS]]), 0))</f>
        <v>0</v>
      </c>
      <c r="HO188" s="18">
        <f>STGY9[[#This Row],[PAPT]]/2</f>
        <v>0</v>
      </c>
      <c r="HP188" s="43">
        <f>IF(STGY9[[#This Row],[SNO]]=0,0,IF(HL$10, IF(STGY9[[#This Row],[INS-TL]]=0, 0, STGY9[[#This Row],[PFT]]/STGY9[[#This Row],[INS-TL]]%), STGY9[[#This Row],[PFT]]/STGY9[[#This Row],[INS-TL]]%))</f>
        <v>-100</v>
      </c>
      <c r="HS188" s="20"/>
      <c r="HT188" s="21"/>
      <c r="HZ188" s="22"/>
      <c r="IB188" s="42">
        <f t="shared" si="30"/>
        <v>173</v>
      </c>
      <c r="IC188" s="49"/>
      <c r="ID188" s="18">
        <f>IF(STGY10[[#This Row],[SNO]]=0,0,IF(STGY10[[#This Row],[SNO]]=1,IJ$8,IF(IL$10, IF(IP187&gt;=IM$8,0,IF(IP187=0,IJ$8,IO187)), IO187)))</f>
        <v>0</v>
      </c>
      <c r="IE188" s="18" t="str">
        <f>IF(MAIN_STGY[[#This Row],[RSLT]]="","", MAIN_STGY[[#This Row],[RSLT]])</f>
        <v/>
      </c>
      <c r="IF18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8" s="18">
        <f>IF(STGY10[[#This Row],[SNO]]=0,0,IF(IL$10, IF(IP187&gt;=IM$8, 0, STGY10[[#This Row],[INS]]+IH187), STGY10[[#This Row],[INS]]+IH187))</f>
        <v>100</v>
      </c>
      <c r="II188" s="18">
        <f>IF(STGY10[[#This Row],[SNO]]=0,0,IF(IL$10, IF(IP187&gt;=IM$8, 0, II187+STGY10[[#This Row],[RTN]]), II187+STGY10[[#This Row],[RTN]]))</f>
        <v>0</v>
      </c>
      <c r="IJ188" s="18">
        <f>STGY10[[#This Row],[RTN-TL]]-STGY10[[#This Row],[INS-TL]]</f>
        <v>-100</v>
      </c>
      <c r="IK188" s="18">
        <f>IF(STGY10[[#This Row],[SNO]]=0,0,IF(IL$10, IF(STGY10[[#This Row],[INS]]=0, 0, IN187), IN187))</f>
        <v>0</v>
      </c>
      <c r="IL188" s="18">
        <f>STGY10[[#This Row],[INS]]</f>
        <v>0</v>
      </c>
      <c r="IM188" s="18">
        <f>IF(STGY10[[#This Row],[WrL]]="Loss", (STGY10[[#This Row],[INS]]*(1 + IP$8/100)), IF(STGY10[[#This Row],[WrL]]="Won", (0), 0))</f>
        <v>0</v>
      </c>
      <c r="IN188" s="18">
        <f>IF(STGY10[[#This Row],[WrL]]="Loss", (STGY10[[#This Row],[PAM]]+STGY10[[#This Row],[LOS-TEN]]), IF(STGY10[[#This Row],[WrL]]="Won", (STGY10[[#This Row],[INS]]), 0))</f>
        <v>0</v>
      </c>
      <c r="IO188" s="18">
        <f>STGY10[[#This Row],[PAPT]]/2</f>
        <v>0</v>
      </c>
      <c r="IP188" s="43">
        <f>IF(STGY10[[#This Row],[SNO]]=0,0,IF(IL$10, IF(STGY10[[#This Row],[INS-TL]]=0, 0, STGY10[[#This Row],[PFT]]/STGY10[[#This Row],[INS-TL]]%), STGY10[[#This Row],[PFT]]/STGY10[[#This Row],[INS-TL]]%))</f>
        <v>-100</v>
      </c>
      <c r="IS188" s="20"/>
      <c r="IT188" s="21"/>
      <c r="IZ188" s="22"/>
    </row>
    <row r="189" spans="2:260" x14ac:dyDescent="0.3">
      <c r="B189" s="89">
        <f t="shared" si="32"/>
        <v>174</v>
      </c>
      <c r="C189" s="49"/>
      <c r="D189" s="18">
        <f>IF(MAIN_STGY[[#This Row],[SNO]]=0,0,IF(MAIN_STGY[[#This Row],[SNO]]=1,J$8,IF(L$10, IF(P188&gt;=M$8,0,IF(P188=0,J$8,O188)), O188)))</f>
        <v>0</v>
      </c>
      <c r="E189" s="12"/>
      <c r="F18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8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89" s="18">
        <f>IF(MAIN_STGY[[#This Row],[SNO]]=0,0,IF(L$10, IF(P188&gt;=M$8, 0, MAIN_STGY[[#This Row],[INS]]+H188), MAIN_STGY[[#This Row],[INS]]+H188))</f>
        <v>100</v>
      </c>
      <c r="I189" s="18">
        <f>IF(MAIN_STGY[[#This Row],[SNO]]=0,0,IF(L$10, IF(P188&gt;=M$8, 0, I188+MAIN_STGY[[#This Row],[RTN]]), I188+MAIN_STGY[[#This Row],[RTN]]))</f>
        <v>0</v>
      </c>
      <c r="J189" s="18">
        <f>MAIN_STGY[[#This Row],[RTN-TL]]-MAIN_STGY[[#This Row],[INS-TL]]</f>
        <v>-100</v>
      </c>
      <c r="K189" s="18">
        <f>IF(MAIN_STGY[[#This Row],[SNO]]=0,0,IF(L$10, IF(MAIN_STGY[[#This Row],[INS]]=0, 0, N188), N188))</f>
        <v>0</v>
      </c>
      <c r="L189" s="18">
        <f>MAIN_STGY[[#This Row],[INS]]</f>
        <v>0</v>
      </c>
      <c r="M189" s="18">
        <f>IF(MAIN_STGY[[#This Row],[WrL]]="Loss", (MAIN_STGY[[#This Row],[INS]]*(1 + P$8/100)), IF(MAIN_STGY[[#This Row],[WrL]]="Won", (0), 0))</f>
        <v>0</v>
      </c>
      <c r="N189" s="18">
        <f>IF(MAIN_STGY[[#This Row],[WrL]]="Loss", (MAIN_STGY[[#This Row],[PAM]]+MAIN_STGY[[#This Row],[LOS-TEN]]), IF(MAIN_STGY[[#This Row],[WrL]]="Won", (MAIN_STGY[[#This Row],[INS]]), 0))</f>
        <v>0</v>
      </c>
      <c r="O189" s="18">
        <f>MAIN_STGY[[#This Row],[PAPT]]/2</f>
        <v>0</v>
      </c>
      <c r="P18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189" s="22"/>
      <c r="AB189" s="42">
        <f t="shared" si="22"/>
        <v>174</v>
      </c>
      <c r="AC189" s="49"/>
      <c r="AD189" s="18">
        <f>IF(STGY2[[#This Row],[SNO]]=0,0,IF(STGY2[[#This Row],[SNO]]=1,AJ$8,IF(AL$10, IF(AP188&gt;=AM$8,0,IF(AP188=0,AJ$8,AO188)), AO188)))</f>
        <v>0</v>
      </c>
      <c r="AE189" s="18" t="str">
        <f>IF(MAIN_STGY[[#This Row],[RSLT]]="","", MAIN_STGY[[#This Row],[RSLT]])</f>
        <v/>
      </c>
      <c r="AF18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8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89" s="18">
        <f>IF(STGY2[[#This Row],[SNO]]=0,0,IF(AL$10, IF(AP188&gt;=AM$8, 0, STGY2[[#This Row],[INS]]+AH188), STGY2[[#This Row],[INS]]+AH188))</f>
        <v>100</v>
      </c>
      <c r="AI189" s="18">
        <f>IF(STGY2[[#This Row],[SNO]]=0,0,IF(AL$10, IF(AP188&gt;=AM$8, 0, AI188+STGY2[[#This Row],[RTN]]), AI188+STGY2[[#This Row],[RTN]]))</f>
        <v>0</v>
      </c>
      <c r="AJ189" s="18">
        <f>STGY2[[#This Row],[RTN-TL]]-STGY2[[#This Row],[INS-TL]]</f>
        <v>-100</v>
      </c>
      <c r="AK189" s="18">
        <f>IF(STGY2[[#This Row],[SNO]]=0,0,IF(AL$10, IF(STGY2[[#This Row],[INS]]=0, 0, AN188), AN188))</f>
        <v>0</v>
      </c>
      <c r="AL189" s="18">
        <f>STGY2[[#This Row],[INS]]</f>
        <v>0</v>
      </c>
      <c r="AM189" s="18">
        <f>IF(STGY2[[#This Row],[WrL]]="Loss", (STGY2[[#This Row],[INS]]*(1 + AP$8/100)), IF(STGY2[[#This Row],[WrL]]="Won", (0), 0))</f>
        <v>0</v>
      </c>
      <c r="AN189" s="18">
        <f>IF(STGY2[[#This Row],[WrL]]="Loss", (STGY2[[#This Row],[PAM]]+STGY2[[#This Row],[LOS-TEN]]), IF(STGY2[[#This Row],[WrL]]="Won", (STGY2[[#This Row],[INS]]), 0))</f>
        <v>0</v>
      </c>
      <c r="AO189" s="18">
        <f>STGY2[[#This Row],[PAPT]]/2</f>
        <v>0</v>
      </c>
      <c r="AP189" s="43">
        <f>IF(STGY2[[#This Row],[SNO]]=0,0,IF(AL$10, IF(STGY2[[#This Row],[INS-TL]]=0, 0, STGY2[[#This Row],[PFT]]/STGY2[[#This Row],[INS-TL]]%), STGY2[[#This Row],[PFT]]/STGY2[[#This Row],[INS-TL]]%))</f>
        <v>-100</v>
      </c>
      <c r="AS189" s="20"/>
      <c r="AT189" s="21"/>
      <c r="AZ189" s="22"/>
      <c r="BB189" s="42">
        <f t="shared" si="23"/>
        <v>174</v>
      </c>
      <c r="BC189" s="49"/>
      <c r="BD189" s="18">
        <f>IF(STGY3[[#This Row],[SNO]]=0,0,IF(STGY3[[#This Row],[SNO]]=1,BJ$8,IF(BL$10, IF(BP188&gt;=BM$8,0,IF(BP188=0,BJ$8,BO188)), BO188)))</f>
        <v>0</v>
      </c>
      <c r="BE189" s="18" t="str">
        <f>IF(MAIN_STGY[[#This Row],[RSLT]]="","", MAIN_STGY[[#This Row],[RSLT]])</f>
        <v/>
      </c>
      <c r="BF18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8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89" s="18">
        <f>IF(STGY3[[#This Row],[SNO]]=0,0,IF(BL$10, IF(BP188&gt;=BM$8, 0, STGY3[[#This Row],[INS]]+BH188), STGY3[[#This Row],[INS]]+BH188))</f>
        <v>100</v>
      </c>
      <c r="BI189" s="18">
        <f>IF(STGY3[[#This Row],[SNO]]=0,0,IF(BL$10, IF(BP188&gt;=BM$8, 0, BI188+STGY3[[#This Row],[RTN]]), BI188+STGY3[[#This Row],[RTN]]))</f>
        <v>0</v>
      </c>
      <c r="BJ189" s="18">
        <f>STGY3[[#This Row],[RTN-TL]]-STGY3[[#This Row],[INS-TL]]</f>
        <v>-100</v>
      </c>
      <c r="BK189" s="18">
        <f>IF(STGY3[[#This Row],[SNO]]=0,0,IF(BL$10, IF(STGY3[[#This Row],[INS]]=0, 0, BN188), BN188))</f>
        <v>0</v>
      </c>
      <c r="BL189" s="18">
        <f>STGY3[[#This Row],[INS]]</f>
        <v>0</v>
      </c>
      <c r="BM189" s="18">
        <f>IF(STGY3[[#This Row],[WrL]]="Loss", (STGY3[[#This Row],[INS]]*(1 + BP$8/100)), IF(STGY3[[#This Row],[WrL]]="Won", (0), 0))</f>
        <v>0</v>
      </c>
      <c r="BN189" s="18">
        <f>IF(STGY3[[#This Row],[WrL]]="Loss", (STGY3[[#This Row],[PAM]]+STGY3[[#This Row],[LOS-TEN]]), IF(STGY3[[#This Row],[WrL]]="Won", (STGY3[[#This Row],[INS]]), 0))</f>
        <v>0</v>
      </c>
      <c r="BO189" s="18">
        <f>STGY3[[#This Row],[PAPT]]/2</f>
        <v>0</v>
      </c>
      <c r="BP189" s="43">
        <f>IF(STGY3[[#This Row],[SNO]]=0,0,IF(BL$10, IF(STGY3[[#This Row],[INS-TL]]=0, 0, STGY3[[#This Row],[PFT]]/STGY3[[#This Row],[INS-TL]]%), STGY3[[#This Row],[PFT]]/STGY3[[#This Row],[INS-TL]]%))</f>
        <v>-100</v>
      </c>
      <c r="BS189" s="20"/>
      <c r="BT189" s="21"/>
      <c r="BZ189" s="22"/>
      <c r="CB189" s="42">
        <f t="shared" si="24"/>
        <v>174</v>
      </c>
      <c r="CC189" s="49"/>
      <c r="CD189" s="18">
        <f>IF(STGY4[[#This Row],[SNO]]=0,0,IF(STGY4[[#This Row],[SNO]]=1,CJ$8,IF(CL$10, IF(CP188&gt;=CM$8,0,IF(CP188=0,CJ$8,CO188)), CO188)))</f>
        <v>0</v>
      </c>
      <c r="CE189" s="18" t="str">
        <f>IF(MAIN_STGY[[#This Row],[RSLT]]="","", MAIN_STGY[[#This Row],[RSLT]])</f>
        <v/>
      </c>
      <c r="CF18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8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89" s="18">
        <f>IF(STGY4[[#This Row],[SNO]]=0,0,IF(CL$10, IF(CP188&gt;=CM$8, 0, STGY4[[#This Row],[INS]]+CH188), STGY4[[#This Row],[INS]]+CH188))</f>
        <v>100</v>
      </c>
      <c r="CI189" s="18">
        <f>IF(STGY4[[#This Row],[SNO]]=0,0,IF(CL$10, IF(CP188&gt;=CM$8, 0, CI188+STGY4[[#This Row],[RTN]]), CI188+STGY4[[#This Row],[RTN]]))</f>
        <v>0</v>
      </c>
      <c r="CJ189" s="18">
        <f>STGY4[[#This Row],[RTN-TL]]-STGY4[[#This Row],[INS-TL]]</f>
        <v>-100</v>
      </c>
      <c r="CK189" s="18">
        <f>IF(STGY4[[#This Row],[SNO]]=0,0,IF(CL$10, IF(STGY4[[#This Row],[INS]]=0, 0, CN188), CN188))</f>
        <v>0</v>
      </c>
      <c r="CL189" s="18">
        <f>STGY4[[#This Row],[INS]]</f>
        <v>0</v>
      </c>
      <c r="CM189" s="18">
        <f>IF(STGY4[[#This Row],[WrL]]="Loss", (STGY4[[#This Row],[INS]]*(1 + CP$8/100)), IF(STGY4[[#This Row],[WrL]]="Won", (0), 0))</f>
        <v>0</v>
      </c>
      <c r="CN189" s="18">
        <f>IF(STGY4[[#This Row],[WrL]]="Loss", (STGY4[[#This Row],[PAM]]+STGY4[[#This Row],[LOS-TEN]]), IF(STGY4[[#This Row],[WrL]]="Won", (STGY4[[#This Row],[INS]]), 0))</f>
        <v>0</v>
      </c>
      <c r="CO189" s="18">
        <f>STGY4[[#This Row],[PAPT]]/2</f>
        <v>0</v>
      </c>
      <c r="CP189" s="43">
        <f>IF(STGY4[[#This Row],[SNO]]=0,0,IF(CL$10, IF(STGY4[[#This Row],[INS-TL]]=0, 0, STGY4[[#This Row],[PFT]]/STGY4[[#This Row],[INS-TL]]%), STGY4[[#This Row],[PFT]]/STGY4[[#This Row],[INS-TL]]%))</f>
        <v>-100</v>
      </c>
      <c r="CS189" s="20"/>
      <c r="CT189" s="21"/>
      <c r="CZ189" s="22"/>
      <c r="DB189" s="42">
        <f t="shared" si="25"/>
        <v>174</v>
      </c>
      <c r="DC189" s="49"/>
      <c r="DD189" s="18">
        <f>IF(STGY5[[#This Row],[SNO]]=0,0,IF(STGY5[[#This Row],[SNO]]=1,DJ$8,IF(DL$10, IF(DP188&gt;=DM$8,0,IF(DP188=0,DJ$8,DO188)), DO188)))</f>
        <v>0</v>
      </c>
      <c r="DE189" s="18" t="str">
        <f>IF(MAIN_STGY[[#This Row],[RSLT]]="","", MAIN_STGY[[#This Row],[RSLT]])</f>
        <v/>
      </c>
      <c r="DF18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8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89" s="18">
        <f>IF(STGY5[[#This Row],[SNO]]=0,0,IF(DL$10, IF(DP188&gt;=DM$8, 0, STGY5[[#This Row],[INS]]+DH188), STGY5[[#This Row],[INS]]+DH188))</f>
        <v>100</v>
      </c>
      <c r="DI189" s="18">
        <f>IF(STGY5[[#This Row],[SNO]]=0,0,IF(DL$10, IF(DP188&gt;=DM$8, 0, DI188+STGY5[[#This Row],[RTN]]), DI188+STGY5[[#This Row],[RTN]]))</f>
        <v>0</v>
      </c>
      <c r="DJ189" s="18">
        <f>STGY5[[#This Row],[RTN-TL]]-STGY5[[#This Row],[INS-TL]]</f>
        <v>-100</v>
      </c>
      <c r="DK189" s="18">
        <f>IF(STGY5[[#This Row],[SNO]]=0,0,IF(DL$10, IF(STGY5[[#This Row],[INS]]=0, 0, DN188), DN188))</f>
        <v>0</v>
      </c>
      <c r="DL189" s="18">
        <f>STGY5[[#This Row],[INS]]</f>
        <v>0</v>
      </c>
      <c r="DM189" s="18">
        <f>IF(STGY5[[#This Row],[WrL]]="Loss", (STGY5[[#This Row],[INS]]*(1 + DP$8/100)), IF(STGY5[[#This Row],[WrL]]="Won", (0), 0))</f>
        <v>0</v>
      </c>
      <c r="DN189" s="18">
        <f>IF(STGY5[[#This Row],[WrL]]="Loss", (STGY5[[#This Row],[PAM]]+STGY5[[#This Row],[LOS-TEN]]), IF(STGY5[[#This Row],[WrL]]="Won", (STGY5[[#This Row],[INS]]), 0))</f>
        <v>0</v>
      </c>
      <c r="DO189" s="18">
        <f>STGY5[[#This Row],[PAPT]]/2</f>
        <v>0</v>
      </c>
      <c r="DP189" s="43">
        <f>IF(STGY5[[#This Row],[SNO]]=0,0,IF(DL$10, IF(STGY5[[#This Row],[INS-TL]]=0, 0, STGY5[[#This Row],[PFT]]/STGY5[[#This Row],[INS-TL]]%), STGY5[[#This Row],[PFT]]/STGY5[[#This Row],[INS-TL]]%))</f>
        <v>-100</v>
      </c>
      <c r="DS189" s="20"/>
      <c r="DT189" s="21"/>
      <c r="DZ189" s="22"/>
      <c r="EB189" s="42">
        <f t="shared" si="26"/>
        <v>174</v>
      </c>
      <c r="EC189" s="49"/>
      <c r="ED189" s="18">
        <f>IF(STGY6[[#This Row],[SNO]]=0,0,IF(STGY6[[#This Row],[SNO]]=1,EJ$8,IF(EL$10, IF(EP188&gt;=EM$8,0,IF(EP188=0,EJ$8,EO188)), EO188)))</f>
        <v>0</v>
      </c>
      <c r="EE189" s="18" t="str">
        <f>IF(MAIN_STGY[[#This Row],[RSLT]]="","", MAIN_STGY[[#This Row],[RSLT]])</f>
        <v/>
      </c>
      <c r="EF18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8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89" s="18">
        <f>IF(STGY6[[#This Row],[SNO]]=0,0,IF(EL$10, IF(EP188&gt;=EM$8, 0, STGY6[[#This Row],[INS]]+EH188), STGY6[[#This Row],[INS]]+EH188))</f>
        <v>100</v>
      </c>
      <c r="EI189" s="18">
        <f>IF(STGY6[[#This Row],[SNO]]=0,0,IF(EL$10, IF(EP188&gt;=EM$8, 0, EI188+STGY6[[#This Row],[RTN]]), EI188+STGY6[[#This Row],[RTN]]))</f>
        <v>0</v>
      </c>
      <c r="EJ189" s="18">
        <f>STGY6[[#This Row],[RTN-TL]]-STGY6[[#This Row],[INS-TL]]</f>
        <v>-100</v>
      </c>
      <c r="EK189" s="18">
        <f>IF(STGY6[[#This Row],[SNO]]=0,0,IF(EL$10, IF(STGY6[[#This Row],[INS]]=0, 0, EN188), EN188))</f>
        <v>0</v>
      </c>
      <c r="EL189" s="18">
        <f>STGY6[[#This Row],[INS]]</f>
        <v>0</v>
      </c>
      <c r="EM189" s="18">
        <f>IF(STGY6[[#This Row],[WrL]]="Loss", (STGY6[[#This Row],[INS]]*(1 + EP$8/100)), IF(STGY6[[#This Row],[WrL]]="Won", (0), 0))</f>
        <v>0</v>
      </c>
      <c r="EN189" s="18">
        <f>IF(STGY6[[#This Row],[WrL]]="Loss", (STGY6[[#This Row],[PAM]]+STGY6[[#This Row],[LOS-TEN]]), IF(STGY6[[#This Row],[WrL]]="Won", (STGY6[[#This Row],[INS]]), 0))</f>
        <v>0</v>
      </c>
      <c r="EO189" s="18">
        <f>STGY6[[#This Row],[PAPT]]/2</f>
        <v>0</v>
      </c>
      <c r="EP189" s="43">
        <f>IF(STGY6[[#This Row],[SNO]]=0,0,IF(EL$10, IF(STGY6[[#This Row],[INS-TL]]=0, 0, STGY6[[#This Row],[PFT]]/STGY6[[#This Row],[INS-TL]]%), STGY6[[#This Row],[PFT]]/STGY6[[#This Row],[INS-TL]]%))</f>
        <v>-100</v>
      </c>
      <c r="ES189" s="20"/>
      <c r="ET189" s="21"/>
      <c r="EZ189" s="22"/>
      <c r="FB189" s="42">
        <f t="shared" si="27"/>
        <v>174</v>
      </c>
      <c r="FC189" s="49"/>
      <c r="FD189" s="18">
        <f>IF(STGY7[[#This Row],[SNO]]=0,0,IF(STGY7[[#This Row],[SNO]]=1,FJ$8,IF(FL$10, IF(FP188&gt;=FM$8,0,IF(FP188=0,FJ$8,FO188)), FO188)))</f>
        <v>0</v>
      </c>
      <c r="FE189" s="18" t="str">
        <f>IF(MAIN_STGY[[#This Row],[RSLT]]="","", MAIN_STGY[[#This Row],[RSLT]])</f>
        <v/>
      </c>
      <c r="FF18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8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89" s="18">
        <f>IF(STGY7[[#This Row],[SNO]]=0,0,IF(FL$10, IF(FP188&gt;=FM$8, 0, STGY7[[#This Row],[INS]]+FH188), STGY7[[#This Row],[INS]]+FH188))</f>
        <v>100</v>
      </c>
      <c r="FI189" s="18">
        <f>IF(STGY7[[#This Row],[SNO]]=0,0,IF(FL$10, IF(FP188&gt;=FM$8, 0, FI188+STGY7[[#This Row],[RTN]]), FI188+STGY7[[#This Row],[RTN]]))</f>
        <v>0</v>
      </c>
      <c r="FJ189" s="18">
        <f>STGY7[[#This Row],[RTN-TL]]-STGY7[[#This Row],[INS-TL]]</f>
        <v>-100</v>
      </c>
      <c r="FK189" s="18">
        <f>IF(STGY7[[#This Row],[SNO]]=0,0,IF(FL$10, IF(STGY7[[#This Row],[INS]]=0, 0, FN188), FN188))</f>
        <v>0</v>
      </c>
      <c r="FL189" s="18">
        <f>STGY7[[#This Row],[INS]]</f>
        <v>0</v>
      </c>
      <c r="FM189" s="18">
        <f>IF(STGY7[[#This Row],[WrL]]="Loss", (STGY7[[#This Row],[INS]]*(1 + FP$8/100)), IF(STGY7[[#This Row],[WrL]]="Won", (0), 0))</f>
        <v>0</v>
      </c>
      <c r="FN189" s="18">
        <f>IF(STGY7[[#This Row],[WrL]]="Loss", (STGY7[[#This Row],[PAM]]+STGY7[[#This Row],[LOS-TEN]]), IF(STGY7[[#This Row],[WrL]]="Won", (STGY7[[#This Row],[INS]]), 0))</f>
        <v>0</v>
      </c>
      <c r="FO189" s="18">
        <f>STGY7[[#This Row],[PAPT]]/2</f>
        <v>0</v>
      </c>
      <c r="FP189" s="43">
        <f>IF(STGY7[[#This Row],[SNO]]=0,0,IF(FL$10, IF(STGY7[[#This Row],[INS-TL]]=0, 0, STGY7[[#This Row],[PFT]]/STGY7[[#This Row],[INS-TL]]%), STGY7[[#This Row],[PFT]]/STGY7[[#This Row],[INS-TL]]%))</f>
        <v>-100</v>
      </c>
      <c r="FS189" s="20"/>
      <c r="FT189" s="21"/>
      <c r="FZ189" s="22"/>
      <c r="GB189" s="42">
        <f t="shared" si="28"/>
        <v>174</v>
      </c>
      <c r="GC189" s="49"/>
      <c r="GD189" s="18">
        <f>IF(STGY8[[#This Row],[SNO]]=0,0,IF(STGY8[[#This Row],[SNO]]=1,GJ$8,IF(GL$10, IF(GP188&gt;=GM$8,0,IF(GP188=0,GJ$8,GO188)), GO188)))</f>
        <v>0</v>
      </c>
      <c r="GE189" s="18" t="str">
        <f>IF(MAIN_STGY[[#This Row],[RSLT]]="","", MAIN_STGY[[#This Row],[RSLT]])</f>
        <v/>
      </c>
      <c r="GF18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8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89" s="18">
        <f>IF(STGY8[[#This Row],[SNO]]=0,0,IF(GL$10, IF(GP188&gt;=GM$8, 0, STGY8[[#This Row],[INS]]+GH188), STGY8[[#This Row],[INS]]+GH188))</f>
        <v>100</v>
      </c>
      <c r="GI189" s="18">
        <f>IF(STGY8[[#This Row],[SNO]]=0,0,IF(GL$10, IF(GP188&gt;=GM$8, 0, GI188+STGY8[[#This Row],[RTN]]), GI188+STGY8[[#This Row],[RTN]]))</f>
        <v>0</v>
      </c>
      <c r="GJ189" s="18">
        <f>STGY8[[#This Row],[RTN-TL]]-STGY8[[#This Row],[INS-TL]]</f>
        <v>-100</v>
      </c>
      <c r="GK189" s="18">
        <f>IF(STGY8[[#This Row],[SNO]]=0,0,IF(GL$10, IF(STGY8[[#This Row],[INS]]=0, 0, GN188), GN188))</f>
        <v>0</v>
      </c>
      <c r="GL189" s="18">
        <f>STGY8[[#This Row],[INS]]</f>
        <v>0</v>
      </c>
      <c r="GM189" s="18">
        <f>IF(STGY8[[#This Row],[WrL]]="Loss", (STGY8[[#This Row],[INS]]*(1 + GP$8/100)), IF(STGY8[[#This Row],[WrL]]="Won", (0), 0))</f>
        <v>0</v>
      </c>
      <c r="GN189" s="18">
        <f>IF(STGY8[[#This Row],[WrL]]="Loss", (STGY8[[#This Row],[PAM]]+STGY8[[#This Row],[LOS-TEN]]), IF(STGY8[[#This Row],[WrL]]="Won", (STGY8[[#This Row],[INS]]), 0))</f>
        <v>0</v>
      </c>
      <c r="GO189" s="18">
        <f>STGY8[[#This Row],[PAPT]]/2</f>
        <v>0</v>
      </c>
      <c r="GP189" s="43">
        <f>IF(STGY8[[#This Row],[SNO]]=0,0,IF(GL$10, IF(STGY8[[#This Row],[INS-TL]]=0, 0, STGY8[[#This Row],[PFT]]/STGY8[[#This Row],[INS-TL]]%), STGY8[[#This Row],[PFT]]/STGY8[[#This Row],[INS-TL]]%))</f>
        <v>-100</v>
      </c>
      <c r="GS189" s="20"/>
      <c r="GT189" s="21"/>
      <c r="GZ189" s="22"/>
      <c r="HB189" s="42">
        <f t="shared" si="29"/>
        <v>174</v>
      </c>
      <c r="HC189" s="49"/>
      <c r="HD189" s="18">
        <f>IF(STGY9[[#This Row],[SNO]]=0,0,IF(STGY9[[#This Row],[SNO]]=1,HJ$8,IF(HL$10, IF(HP188&gt;=HM$8,0,IF(HP188=0,HJ$8,HO188)), HO188)))</f>
        <v>0</v>
      </c>
      <c r="HE189" s="18" t="str">
        <f>IF(MAIN_STGY[[#This Row],[RSLT]]="","", MAIN_STGY[[#This Row],[RSLT]])</f>
        <v/>
      </c>
      <c r="HF18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8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89" s="18">
        <f>IF(STGY9[[#This Row],[SNO]]=0,0,IF(HL$10, IF(HP188&gt;=HM$8, 0, STGY9[[#This Row],[INS]]+HH188), STGY9[[#This Row],[INS]]+HH188))</f>
        <v>100</v>
      </c>
      <c r="HI189" s="18">
        <f>IF(STGY9[[#This Row],[SNO]]=0,0,IF(HL$10, IF(HP188&gt;=HM$8, 0, HI188+STGY9[[#This Row],[RTN]]), HI188+STGY9[[#This Row],[RTN]]))</f>
        <v>0</v>
      </c>
      <c r="HJ189" s="18">
        <f>STGY9[[#This Row],[RTN-TL]]-STGY9[[#This Row],[INS-TL]]</f>
        <v>-100</v>
      </c>
      <c r="HK189" s="18">
        <f>IF(STGY9[[#This Row],[SNO]]=0,0,IF(HL$10, IF(STGY9[[#This Row],[INS]]=0, 0, HN188), HN188))</f>
        <v>0</v>
      </c>
      <c r="HL189" s="18">
        <f>STGY9[[#This Row],[INS]]</f>
        <v>0</v>
      </c>
      <c r="HM189" s="18">
        <f>IF(STGY9[[#This Row],[WrL]]="Loss", (STGY9[[#This Row],[INS]]*(1 + HP$8/100)), IF(STGY9[[#This Row],[WrL]]="Won", (0), 0))</f>
        <v>0</v>
      </c>
      <c r="HN189" s="18">
        <f>IF(STGY9[[#This Row],[WrL]]="Loss", (STGY9[[#This Row],[PAM]]+STGY9[[#This Row],[LOS-TEN]]), IF(STGY9[[#This Row],[WrL]]="Won", (STGY9[[#This Row],[INS]]), 0))</f>
        <v>0</v>
      </c>
      <c r="HO189" s="18">
        <f>STGY9[[#This Row],[PAPT]]/2</f>
        <v>0</v>
      </c>
      <c r="HP189" s="43">
        <f>IF(STGY9[[#This Row],[SNO]]=0,0,IF(HL$10, IF(STGY9[[#This Row],[INS-TL]]=0, 0, STGY9[[#This Row],[PFT]]/STGY9[[#This Row],[INS-TL]]%), STGY9[[#This Row],[PFT]]/STGY9[[#This Row],[INS-TL]]%))</f>
        <v>-100</v>
      </c>
      <c r="HS189" s="20"/>
      <c r="HT189" s="21"/>
      <c r="HZ189" s="22"/>
      <c r="IB189" s="42">
        <f t="shared" si="30"/>
        <v>174</v>
      </c>
      <c r="IC189" s="49"/>
      <c r="ID189" s="18">
        <f>IF(STGY10[[#This Row],[SNO]]=0,0,IF(STGY10[[#This Row],[SNO]]=1,IJ$8,IF(IL$10, IF(IP188&gt;=IM$8,0,IF(IP188=0,IJ$8,IO188)), IO188)))</f>
        <v>0</v>
      </c>
      <c r="IE189" s="18" t="str">
        <f>IF(MAIN_STGY[[#This Row],[RSLT]]="","", MAIN_STGY[[#This Row],[RSLT]])</f>
        <v/>
      </c>
      <c r="IF18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8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89" s="18">
        <f>IF(STGY10[[#This Row],[SNO]]=0,0,IF(IL$10, IF(IP188&gt;=IM$8, 0, STGY10[[#This Row],[INS]]+IH188), STGY10[[#This Row],[INS]]+IH188))</f>
        <v>100</v>
      </c>
      <c r="II189" s="18">
        <f>IF(STGY10[[#This Row],[SNO]]=0,0,IF(IL$10, IF(IP188&gt;=IM$8, 0, II188+STGY10[[#This Row],[RTN]]), II188+STGY10[[#This Row],[RTN]]))</f>
        <v>0</v>
      </c>
      <c r="IJ189" s="18">
        <f>STGY10[[#This Row],[RTN-TL]]-STGY10[[#This Row],[INS-TL]]</f>
        <v>-100</v>
      </c>
      <c r="IK189" s="18">
        <f>IF(STGY10[[#This Row],[SNO]]=0,0,IF(IL$10, IF(STGY10[[#This Row],[INS]]=0, 0, IN188), IN188))</f>
        <v>0</v>
      </c>
      <c r="IL189" s="18">
        <f>STGY10[[#This Row],[INS]]</f>
        <v>0</v>
      </c>
      <c r="IM189" s="18">
        <f>IF(STGY10[[#This Row],[WrL]]="Loss", (STGY10[[#This Row],[INS]]*(1 + IP$8/100)), IF(STGY10[[#This Row],[WrL]]="Won", (0), 0))</f>
        <v>0</v>
      </c>
      <c r="IN189" s="18">
        <f>IF(STGY10[[#This Row],[WrL]]="Loss", (STGY10[[#This Row],[PAM]]+STGY10[[#This Row],[LOS-TEN]]), IF(STGY10[[#This Row],[WrL]]="Won", (STGY10[[#This Row],[INS]]), 0))</f>
        <v>0</v>
      </c>
      <c r="IO189" s="18">
        <f>STGY10[[#This Row],[PAPT]]/2</f>
        <v>0</v>
      </c>
      <c r="IP189" s="43">
        <f>IF(STGY10[[#This Row],[SNO]]=0,0,IF(IL$10, IF(STGY10[[#This Row],[INS-TL]]=0, 0, STGY10[[#This Row],[PFT]]/STGY10[[#This Row],[INS-TL]]%), STGY10[[#This Row],[PFT]]/STGY10[[#This Row],[INS-TL]]%))</f>
        <v>-100</v>
      </c>
      <c r="IS189" s="20"/>
      <c r="IT189" s="21"/>
      <c r="IZ189" s="22"/>
    </row>
    <row r="190" spans="2:260" x14ac:dyDescent="0.3">
      <c r="B190" s="89">
        <f t="shared" si="32"/>
        <v>175</v>
      </c>
      <c r="C190" s="49"/>
      <c r="D190" s="18">
        <f>IF(MAIN_STGY[[#This Row],[SNO]]=0,0,IF(MAIN_STGY[[#This Row],[SNO]]=1,J$8,IF(L$10, IF(P189&gt;=M$8,0,IF(P189=0,J$8,O189)), O189)))</f>
        <v>0</v>
      </c>
      <c r="E190" s="12"/>
      <c r="F19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0" s="18">
        <f>IF(MAIN_STGY[[#This Row],[SNO]]=0,0,IF(L$10, IF(P189&gt;=M$8, 0, MAIN_STGY[[#This Row],[INS]]+H189), MAIN_STGY[[#This Row],[INS]]+H189))</f>
        <v>100</v>
      </c>
      <c r="I190" s="18">
        <f>IF(MAIN_STGY[[#This Row],[SNO]]=0,0,IF(L$10, IF(P189&gt;=M$8, 0, I189+MAIN_STGY[[#This Row],[RTN]]), I189+MAIN_STGY[[#This Row],[RTN]]))</f>
        <v>0</v>
      </c>
      <c r="J190" s="18">
        <f>MAIN_STGY[[#This Row],[RTN-TL]]-MAIN_STGY[[#This Row],[INS-TL]]</f>
        <v>-100</v>
      </c>
      <c r="K190" s="18">
        <f>IF(MAIN_STGY[[#This Row],[SNO]]=0,0,IF(L$10, IF(MAIN_STGY[[#This Row],[INS]]=0, 0, N189), N189))</f>
        <v>0</v>
      </c>
      <c r="L190" s="18">
        <f>MAIN_STGY[[#This Row],[INS]]</f>
        <v>0</v>
      </c>
      <c r="M190" s="18">
        <f>IF(MAIN_STGY[[#This Row],[WrL]]="Loss", (MAIN_STGY[[#This Row],[INS]]*(1 + P$8/100)), IF(MAIN_STGY[[#This Row],[WrL]]="Won", (0), 0))</f>
        <v>0</v>
      </c>
      <c r="N190" s="18">
        <f>IF(MAIN_STGY[[#This Row],[WrL]]="Loss", (MAIN_STGY[[#This Row],[PAM]]+MAIN_STGY[[#This Row],[LOS-TEN]]), IF(MAIN_STGY[[#This Row],[WrL]]="Won", (MAIN_STGY[[#This Row],[INS]]), 0))</f>
        <v>0</v>
      </c>
      <c r="O190" s="18">
        <f>MAIN_STGY[[#This Row],[PAPT]]/2</f>
        <v>0</v>
      </c>
      <c r="P19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0" s="44"/>
      <c r="S190" s="45"/>
      <c r="T190" s="46"/>
      <c r="U190" s="84"/>
      <c r="V190" s="44"/>
      <c r="W190" s="44"/>
      <c r="X190" s="44"/>
      <c r="Z190" s="22"/>
      <c r="AB190" s="42">
        <f t="shared" si="22"/>
        <v>175</v>
      </c>
      <c r="AC190" s="49"/>
      <c r="AD190" s="18">
        <f>IF(STGY2[[#This Row],[SNO]]=0,0,IF(STGY2[[#This Row],[SNO]]=1,AJ$8,IF(AL$10, IF(AP189&gt;=AM$8,0,IF(AP189=0,AJ$8,AO189)), AO189)))</f>
        <v>0</v>
      </c>
      <c r="AE190" s="18" t="str">
        <f>IF(MAIN_STGY[[#This Row],[RSLT]]="","", MAIN_STGY[[#This Row],[RSLT]])</f>
        <v/>
      </c>
      <c r="AF19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0" s="18">
        <f>IF(STGY2[[#This Row],[SNO]]=0,0,IF(AL$10, IF(AP189&gt;=AM$8, 0, STGY2[[#This Row],[INS]]+AH189), STGY2[[#This Row],[INS]]+AH189))</f>
        <v>100</v>
      </c>
      <c r="AI190" s="18">
        <f>IF(STGY2[[#This Row],[SNO]]=0,0,IF(AL$10, IF(AP189&gt;=AM$8, 0, AI189+STGY2[[#This Row],[RTN]]), AI189+STGY2[[#This Row],[RTN]]))</f>
        <v>0</v>
      </c>
      <c r="AJ190" s="18">
        <f>STGY2[[#This Row],[RTN-TL]]-STGY2[[#This Row],[INS-TL]]</f>
        <v>-100</v>
      </c>
      <c r="AK190" s="18">
        <f>IF(STGY2[[#This Row],[SNO]]=0,0,IF(AL$10, IF(STGY2[[#This Row],[INS]]=0, 0, AN189), AN189))</f>
        <v>0</v>
      </c>
      <c r="AL190" s="18">
        <f>STGY2[[#This Row],[INS]]</f>
        <v>0</v>
      </c>
      <c r="AM190" s="18">
        <f>IF(STGY2[[#This Row],[WrL]]="Loss", (STGY2[[#This Row],[INS]]*(1 + AP$8/100)), IF(STGY2[[#This Row],[WrL]]="Won", (0), 0))</f>
        <v>0</v>
      </c>
      <c r="AN190" s="18">
        <f>IF(STGY2[[#This Row],[WrL]]="Loss", (STGY2[[#This Row],[PAM]]+STGY2[[#This Row],[LOS-TEN]]), IF(STGY2[[#This Row],[WrL]]="Won", (STGY2[[#This Row],[INS]]), 0))</f>
        <v>0</v>
      </c>
      <c r="AO190" s="18">
        <f>STGY2[[#This Row],[PAPT]]/2</f>
        <v>0</v>
      </c>
      <c r="AP190" s="43">
        <f>IF(STGY2[[#This Row],[SNO]]=0,0,IF(AL$10, IF(STGY2[[#This Row],[INS-TL]]=0, 0, STGY2[[#This Row],[PFT]]/STGY2[[#This Row],[INS-TL]]%), STGY2[[#This Row],[PFT]]/STGY2[[#This Row],[INS-TL]]%))</f>
        <v>-100</v>
      </c>
      <c r="AS190" s="20"/>
      <c r="AT190" s="21"/>
      <c r="AZ190" s="22"/>
      <c r="BB190" s="42">
        <f t="shared" si="23"/>
        <v>175</v>
      </c>
      <c r="BC190" s="49"/>
      <c r="BD190" s="18">
        <f>IF(STGY3[[#This Row],[SNO]]=0,0,IF(STGY3[[#This Row],[SNO]]=1,BJ$8,IF(BL$10, IF(BP189&gt;=BM$8,0,IF(BP189=0,BJ$8,BO189)), BO189)))</f>
        <v>0</v>
      </c>
      <c r="BE190" s="18" t="str">
        <f>IF(MAIN_STGY[[#This Row],[RSLT]]="","", MAIN_STGY[[#This Row],[RSLT]])</f>
        <v/>
      </c>
      <c r="BF19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0" s="18">
        <f>IF(STGY3[[#This Row],[SNO]]=0,0,IF(BL$10, IF(BP189&gt;=BM$8, 0, STGY3[[#This Row],[INS]]+BH189), STGY3[[#This Row],[INS]]+BH189))</f>
        <v>100</v>
      </c>
      <c r="BI190" s="18">
        <f>IF(STGY3[[#This Row],[SNO]]=0,0,IF(BL$10, IF(BP189&gt;=BM$8, 0, BI189+STGY3[[#This Row],[RTN]]), BI189+STGY3[[#This Row],[RTN]]))</f>
        <v>0</v>
      </c>
      <c r="BJ190" s="18">
        <f>STGY3[[#This Row],[RTN-TL]]-STGY3[[#This Row],[INS-TL]]</f>
        <v>-100</v>
      </c>
      <c r="BK190" s="18">
        <f>IF(STGY3[[#This Row],[SNO]]=0,0,IF(BL$10, IF(STGY3[[#This Row],[INS]]=0, 0, BN189), BN189))</f>
        <v>0</v>
      </c>
      <c r="BL190" s="18">
        <f>STGY3[[#This Row],[INS]]</f>
        <v>0</v>
      </c>
      <c r="BM190" s="18">
        <f>IF(STGY3[[#This Row],[WrL]]="Loss", (STGY3[[#This Row],[INS]]*(1 + BP$8/100)), IF(STGY3[[#This Row],[WrL]]="Won", (0), 0))</f>
        <v>0</v>
      </c>
      <c r="BN190" s="18">
        <f>IF(STGY3[[#This Row],[WrL]]="Loss", (STGY3[[#This Row],[PAM]]+STGY3[[#This Row],[LOS-TEN]]), IF(STGY3[[#This Row],[WrL]]="Won", (STGY3[[#This Row],[INS]]), 0))</f>
        <v>0</v>
      </c>
      <c r="BO190" s="18">
        <f>STGY3[[#This Row],[PAPT]]/2</f>
        <v>0</v>
      </c>
      <c r="BP190" s="43">
        <f>IF(STGY3[[#This Row],[SNO]]=0,0,IF(BL$10, IF(STGY3[[#This Row],[INS-TL]]=0, 0, STGY3[[#This Row],[PFT]]/STGY3[[#This Row],[INS-TL]]%), STGY3[[#This Row],[PFT]]/STGY3[[#This Row],[INS-TL]]%))</f>
        <v>-100</v>
      </c>
      <c r="BS190" s="20"/>
      <c r="BT190" s="21"/>
      <c r="BZ190" s="22"/>
      <c r="CB190" s="42">
        <f t="shared" si="24"/>
        <v>175</v>
      </c>
      <c r="CC190" s="49"/>
      <c r="CD190" s="18">
        <f>IF(STGY4[[#This Row],[SNO]]=0,0,IF(STGY4[[#This Row],[SNO]]=1,CJ$8,IF(CL$10, IF(CP189&gt;=CM$8,0,IF(CP189=0,CJ$8,CO189)), CO189)))</f>
        <v>0</v>
      </c>
      <c r="CE190" s="18" t="str">
        <f>IF(MAIN_STGY[[#This Row],[RSLT]]="","", MAIN_STGY[[#This Row],[RSLT]])</f>
        <v/>
      </c>
      <c r="CF19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0" s="18">
        <f>IF(STGY4[[#This Row],[SNO]]=0,0,IF(CL$10, IF(CP189&gt;=CM$8, 0, STGY4[[#This Row],[INS]]+CH189), STGY4[[#This Row],[INS]]+CH189))</f>
        <v>100</v>
      </c>
      <c r="CI190" s="18">
        <f>IF(STGY4[[#This Row],[SNO]]=0,0,IF(CL$10, IF(CP189&gt;=CM$8, 0, CI189+STGY4[[#This Row],[RTN]]), CI189+STGY4[[#This Row],[RTN]]))</f>
        <v>0</v>
      </c>
      <c r="CJ190" s="18">
        <f>STGY4[[#This Row],[RTN-TL]]-STGY4[[#This Row],[INS-TL]]</f>
        <v>-100</v>
      </c>
      <c r="CK190" s="18">
        <f>IF(STGY4[[#This Row],[SNO]]=0,0,IF(CL$10, IF(STGY4[[#This Row],[INS]]=0, 0, CN189), CN189))</f>
        <v>0</v>
      </c>
      <c r="CL190" s="18">
        <f>STGY4[[#This Row],[INS]]</f>
        <v>0</v>
      </c>
      <c r="CM190" s="18">
        <f>IF(STGY4[[#This Row],[WrL]]="Loss", (STGY4[[#This Row],[INS]]*(1 + CP$8/100)), IF(STGY4[[#This Row],[WrL]]="Won", (0), 0))</f>
        <v>0</v>
      </c>
      <c r="CN190" s="18">
        <f>IF(STGY4[[#This Row],[WrL]]="Loss", (STGY4[[#This Row],[PAM]]+STGY4[[#This Row],[LOS-TEN]]), IF(STGY4[[#This Row],[WrL]]="Won", (STGY4[[#This Row],[INS]]), 0))</f>
        <v>0</v>
      </c>
      <c r="CO190" s="18">
        <f>STGY4[[#This Row],[PAPT]]/2</f>
        <v>0</v>
      </c>
      <c r="CP190" s="43">
        <f>IF(STGY4[[#This Row],[SNO]]=0,0,IF(CL$10, IF(STGY4[[#This Row],[INS-TL]]=0, 0, STGY4[[#This Row],[PFT]]/STGY4[[#This Row],[INS-TL]]%), STGY4[[#This Row],[PFT]]/STGY4[[#This Row],[INS-TL]]%))</f>
        <v>-100</v>
      </c>
      <c r="CS190" s="20"/>
      <c r="CT190" s="21"/>
      <c r="CZ190" s="22"/>
      <c r="DB190" s="42">
        <f t="shared" si="25"/>
        <v>175</v>
      </c>
      <c r="DC190" s="49"/>
      <c r="DD190" s="18">
        <f>IF(STGY5[[#This Row],[SNO]]=0,0,IF(STGY5[[#This Row],[SNO]]=1,DJ$8,IF(DL$10, IF(DP189&gt;=DM$8,0,IF(DP189=0,DJ$8,DO189)), DO189)))</f>
        <v>0</v>
      </c>
      <c r="DE190" s="18" t="str">
        <f>IF(MAIN_STGY[[#This Row],[RSLT]]="","", MAIN_STGY[[#This Row],[RSLT]])</f>
        <v/>
      </c>
      <c r="DF19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0" s="18">
        <f>IF(STGY5[[#This Row],[SNO]]=0,0,IF(DL$10, IF(DP189&gt;=DM$8, 0, STGY5[[#This Row],[INS]]+DH189), STGY5[[#This Row],[INS]]+DH189))</f>
        <v>100</v>
      </c>
      <c r="DI190" s="18">
        <f>IF(STGY5[[#This Row],[SNO]]=0,0,IF(DL$10, IF(DP189&gt;=DM$8, 0, DI189+STGY5[[#This Row],[RTN]]), DI189+STGY5[[#This Row],[RTN]]))</f>
        <v>0</v>
      </c>
      <c r="DJ190" s="18">
        <f>STGY5[[#This Row],[RTN-TL]]-STGY5[[#This Row],[INS-TL]]</f>
        <v>-100</v>
      </c>
      <c r="DK190" s="18">
        <f>IF(STGY5[[#This Row],[SNO]]=0,0,IF(DL$10, IF(STGY5[[#This Row],[INS]]=0, 0, DN189), DN189))</f>
        <v>0</v>
      </c>
      <c r="DL190" s="18">
        <f>STGY5[[#This Row],[INS]]</f>
        <v>0</v>
      </c>
      <c r="DM190" s="18">
        <f>IF(STGY5[[#This Row],[WrL]]="Loss", (STGY5[[#This Row],[INS]]*(1 + DP$8/100)), IF(STGY5[[#This Row],[WrL]]="Won", (0), 0))</f>
        <v>0</v>
      </c>
      <c r="DN190" s="18">
        <f>IF(STGY5[[#This Row],[WrL]]="Loss", (STGY5[[#This Row],[PAM]]+STGY5[[#This Row],[LOS-TEN]]), IF(STGY5[[#This Row],[WrL]]="Won", (STGY5[[#This Row],[INS]]), 0))</f>
        <v>0</v>
      </c>
      <c r="DO190" s="18">
        <f>STGY5[[#This Row],[PAPT]]/2</f>
        <v>0</v>
      </c>
      <c r="DP190" s="43">
        <f>IF(STGY5[[#This Row],[SNO]]=0,0,IF(DL$10, IF(STGY5[[#This Row],[INS-TL]]=0, 0, STGY5[[#This Row],[PFT]]/STGY5[[#This Row],[INS-TL]]%), STGY5[[#This Row],[PFT]]/STGY5[[#This Row],[INS-TL]]%))</f>
        <v>-100</v>
      </c>
      <c r="DS190" s="20"/>
      <c r="DT190" s="21"/>
      <c r="DZ190" s="22"/>
      <c r="EB190" s="42">
        <f t="shared" si="26"/>
        <v>175</v>
      </c>
      <c r="EC190" s="49"/>
      <c r="ED190" s="18">
        <f>IF(STGY6[[#This Row],[SNO]]=0,0,IF(STGY6[[#This Row],[SNO]]=1,EJ$8,IF(EL$10, IF(EP189&gt;=EM$8,0,IF(EP189=0,EJ$8,EO189)), EO189)))</f>
        <v>0</v>
      </c>
      <c r="EE190" s="18" t="str">
        <f>IF(MAIN_STGY[[#This Row],[RSLT]]="","", MAIN_STGY[[#This Row],[RSLT]])</f>
        <v/>
      </c>
      <c r="EF19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0" s="18">
        <f>IF(STGY6[[#This Row],[SNO]]=0,0,IF(EL$10, IF(EP189&gt;=EM$8, 0, STGY6[[#This Row],[INS]]+EH189), STGY6[[#This Row],[INS]]+EH189))</f>
        <v>100</v>
      </c>
      <c r="EI190" s="18">
        <f>IF(STGY6[[#This Row],[SNO]]=0,0,IF(EL$10, IF(EP189&gt;=EM$8, 0, EI189+STGY6[[#This Row],[RTN]]), EI189+STGY6[[#This Row],[RTN]]))</f>
        <v>0</v>
      </c>
      <c r="EJ190" s="18">
        <f>STGY6[[#This Row],[RTN-TL]]-STGY6[[#This Row],[INS-TL]]</f>
        <v>-100</v>
      </c>
      <c r="EK190" s="18">
        <f>IF(STGY6[[#This Row],[SNO]]=0,0,IF(EL$10, IF(STGY6[[#This Row],[INS]]=0, 0, EN189), EN189))</f>
        <v>0</v>
      </c>
      <c r="EL190" s="18">
        <f>STGY6[[#This Row],[INS]]</f>
        <v>0</v>
      </c>
      <c r="EM190" s="18">
        <f>IF(STGY6[[#This Row],[WrL]]="Loss", (STGY6[[#This Row],[INS]]*(1 + EP$8/100)), IF(STGY6[[#This Row],[WrL]]="Won", (0), 0))</f>
        <v>0</v>
      </c>
      <c r="EN190" s="18">
        <f>IF(STGY6[[#This Row],[WrL]]="Loss", (STGY6[[#This Row],[PAM]]+STGY6[[#This Row],[LOS-TEN]]), IF(STGY6[[#This Row],[WrL]]="Won", (STGY6[[#This Row],[INS]]), 0))</f>
        <v>0</v>
      </c>
      <c r="EO190" s="18">
        <f>STGY6[[#This Row],[PAPT]]/2</f>
        <v>0</v>
      </c>
      <c r="EP190" s="43">
        <f>IF(STGY6[[#This Row],[SNO]]=0,0,IF(EL$10, IF(STGY6[[#This Row],[INS-TL]]=0, 0, STGY6[[#This Row],[PFT]]/STGY6[[#This Row],[INS-TL]]%), STGY6[[#This Row],[PFT]]/STGY6[[#This Row],[INS-TL]]%))</f>
        <v>-100</v>
      </c>
      <c r="ES190" s="20"/>
      <c r="ET190" s="21"/>
      <c r="EZ190" s="22"/>
      <c r="FB190" s="42">
        <f t="shared" si="27"/>
        <v>175</v>
      </c>
      <c r="FC190" s="49"/>
      <c r="FD190" s="18">
        <f>IF(STGY7[[#This Row],[SNO]]=0,0,IF(STGY7[[#This Row],[SNO]]=1,FJ$8,IF(FL$10, IF(FP189&gt;=FM$8,0,IF(FP189=0,FJ$8,FO189)), FO189)))</f>
        <v>0</v>
      </c>
      <c r="FE190" s="18" t="str">
        <f>IF(MAIN_STGY[[#This Row],[RSLT]]="","", MAIN_STGY[[#This Row],[RSLT]])</f>
        <v/>
      </c>
      <c r="FF19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0" s="18">
        <f>IF(STGY7[[#This Row],[SNO]]=0,0,IF(FL$10, IF(FP189&gt;=FM$8, 0, STGY7[[#This Row],[INS]]+FH189), STGY7[[#This Row],[INS]]+FH189))</f>
        <v>100</v>
      </c>
      <c r="FI190" s="18">
        <f>IF(STGY7[[#This Row],[SNO]]=0,0,IF(FL$10, IF(FP189&gt;=FM$8, 0, FI189+STGY7[[#This Row],[RTN]]), FI189+STGY7[[#This Row],[RTN]]))</f>
        <v>0</v>
      </c>
      <c r="FJ190" s="18">
        <f>STGY7[[#This Row],[RTN-TL]]-STGY7[[#This Row],[INS-TL]]</f>
        <v>-100</v>
      </c>
      <c r="FK190" s="18">
        <f>IF(STGY7[[#This Row],[SNO]]=0,0,IF(FL$10, IF(STGY7[[#This Row],[INS]]=0, 0, FN189), FN189))</f>
        <v>0</v>
      </c>
      <c r="FL190" s="18">
        <f>STGY7[[#This Row],[INS]]</f>
        <v>0</v>
      </c>
      <c r="FM190" s="18">
        <f>IF(STGY7[[#This Row],[WrL]]="Loss", (STGY7[[#This Row],[INS]]*(1 + FP$8/100)), IF(STGY7[[#This Row],[WrL]]="Won", (0), 0))</f>
        <v>0</v>
      </c>
      <c r="FN190" s="18">
        <f>IF(STGY7[[#This Row],[WrL]]="Loss", (STGY7[[#This Row],[PAM]]+STGY7[[#This Row],[LOS-TEN]]), IF(STGY7[[#This Row],[WrL]]="Won", (STGY7[[#This Row],[INS]]), 0))</f>
        <v>0</v>
      </c>
      <c r="FO190" s="18">
        <f>STGY7[[#This Row],[PAPT]]/2</f>
        <v>0</v>
      </c>
      <c r="FP190" s="43">
        <f>IF(STGY7[[#This Row],[SNO]]=0,0,IF(FL$10, IF(STGY7[[#This Row],[INS-TL]]=0, 0, STGY7[[#This Row],[PFT]]/STGY7[[#This Row],[INS-TL]]%), STGY7[[#This Row],[PFT]]/STGY7[[#This Row],[INS-TL]]%))</f>
        <v>-100</v>
      </c>
      <c r="FS190" s="20"/>
      <c r="FT190" s="21"/>
      <c r="FZ190" s="22"/>
      <c r="GB190" s="42">
        <f t="shared" si="28"/>
        <v>175</v>
      </c>
      <c r="GC190" s="49"/>
      <c r="GD190" s="18">
        <f>IF(STGY8[[#This Row],[SNO]]=0,0,IF(STGY8[[#This Row],[SNO]]=1,GJ$8,IF(GL$10, IF(GP189&gt;=GM$8,0,IF(GP189=0,GJ$8,GO189)), GO189)))</f>
        <v>0</v>
      </c>
      <c r="GE190" s="18" t="str">
        <f>IF(MAIN_STGY[[#This Row],[RSLT]]="","", MAIN_STGY[[#This Row],[RSLT]])</f>
        <v/>
      </c>
      <c r="GF19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0" s="18">
        <f>IF(STGY8[[#This Row],[SNO]]=0,0,IF(GL$10, IF(GP189&gt;=GM$8, 0, STGY8[[#This Row],[INS]]+GH189), STGY8[[#This Row],[INS]]+GH189))</f>
        <v>100</v>
      </c>
      <c r="GI190" s="18">
        <f>IF(STGY8[[#This Row],[SNO]]=0,0,IF(GL$10, IF(GP189&gt;=GM$8, 0, GI189+STGY8[[#This Row],[RTN]]), GI189+STGY8[[#This Row],[RTN]]))</f>
        <v>0</v>
      </c>
      <c r="GJ190" s="18">
        <f>STGY8[[#This Row],[RTN-TL]]-STGY8[[#This Row],[INS-TL]]</f>
        <v>-100</v>
      </c>
      <c r="GK190" s="18">
        <f>IF(STGY8[[#This Row],[SNO]]=0,0,IF(GL$10, IF(STGY8[[#This Row],[INS]]=0, 0, GN189), GN189))</f>
        <v>0</v>
      </c>
      <c r="GL190" s="18">
        <f>STGY8[[#This Row],[INS]]</f>
        <v>0</v>
      </c>
      <c r="GM190" s="18">
        <f>IF(STGY8[[#This Row],[WrL]]="Loss", (STGY8[[#This Row],[INS]]*(1 + GP$8/100)), IF(STGY8[[#This Row],[WrL]]="Won", (0), 0))</f>
        <v>0</v>
      </c>
      <c r="GN190" s="18">
        <f>IF(STGY8[[#This Row],[WrL]]="Loss", (STGY8[[#This Row],[PAM]]+STGY8[[#This Row],[LOS-TEN]]), IF(STGY8[[#This Row],[WrL]]="Won", (STGY8[[#This Row],[INS]]), 0))</f>
        <v>0</v>
      </c>
      <c r="GO190" s="18">
        <f>STGY8[[#This Row],[PAPT]]/2</f>
        <v>0</v>
      </c>
      <c r="GP190" s="43">
        <f>IF(STGY8[[#This Row],[SNO]]=0,0,IF(GL$10, IF(STGY8[[#This Row],[INS-TL]]=0, 0, STGY8[[#This Row],[PFT]]/STGY8[[#This Row],[INS-TL]]%), STGY8[[#This Row],[PFT]]/STGY8[[#This Row],[INS-TL]]%))</f>
        <v>-100</v>
      </c>
      <c r="GS190" s="20"/>
      <c r="GT190" s="21"/>
      <c r="GZ190" s="22"/>
      <c r="HB190" s="42">
        <f t="shared" si="29"/>
        <v>175</v>
      </c>
      <c r="HC190" s="49"/>
      <c r="HD190" s="18">
        <f>IF(STGY9[[#This Row],[SNO]]=0,0,IF(STGY9[[#This Row],[SNO]]=1,HJ$8,IF(HL$10, IF(HP189&gt;=HM$8,0,IF(HP189=0,HJ$8,HO189)), HO189)))</f>
        <v>0</v>
      </c>
      <c r="HE190" s="18" t="str">
        <f>IF(MAIN_STGY[[#This Row],[RSLT]]="","", MAIN_STGY[[#This Row],[RSLT]])</f>
        <v/>
      </c>
      <c r="HF19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0" s="18">
        <f>IF(STGY9[[#This Row],[SNO]]=0,0,IF(HL$10, IF(HP189&gt;=HM$8, 0, STGY9[[#This Row],[INS]]+HH189), STGY9[[#This Row],[INS]]+HH189))</f>
        <v>100</v>
      </c>
      <c r="HI190" s="18">
        <f>IF(STGY9[[#This Row],[SNO]]=0,0,IF(HL$10, IF(HP189&gt;=HM$8, 0, HI189+STGY9[[#This Row],[RTN]]), HI189+STGY9[[#This Row],[RTN]]))</f>
        <v>0</v>
      </c>
      <c r="HJ190" s="18">
        <f>STGY9[[#This Row],[RTN-TL]]-STGY9[[#This Row],[INS-TL]]</f>
        <v>-100</v>
      </c>
      <c r="HK190" s="18">
        <f>IF(STGY9[[#This Row],[SNO]]=0,0,IF(HL$10, IF(STGY9[[#This Row],[INS]]=0, 0, HN189), HN189))</f>
        <v>0</v>
      </c>
      <c r="HL190" s="18">
        <f>STGY9[[#This Row],[INS]]</f>
        <v>0</v>
      </c>
      <c r="HM190" s="18">
        <f>IF(STGY9[[#This Row],[WrL]]="Loss", (STGY9[[#This Row],[INS]]*(1 + HP$8/100)), IF(STGY9[[#This Row],[WrL]]="Won", (0), 0))</f>
        <v>0</v>
      </c>
      <c r="HN190" s="18">
        <f>IF(STGY9[[#This Row],[WrL]]="Loss", (STGY9[[#This Row],[PAM]]+STGY9[[#This Row],[LOS-TEN]]), IF(STGY9[[#This Row],[WrL]]="Won", (STGY9[[#This Row],[INS]]), 0))</f>
        <v>0</v>
      </c>
      <c r="HO190" s="18">
        <f>STGY9[[#This Row],[PAPT]]/2</f>
        <v>0</v>
      </c>
      <c r="HP190" s="43">
        <f>IF(STGY9[[#This Row],[SNO]]=0,0,IF(HL$10, IF(STGY9[[#This Row],[INS-TL]]=0, 0, STGY9[[#This Row],[PFT]]/STGY9[[#This Row],[INS-TL]]%), STGY9[[#This Row],[PFT]]/STGY9[[#This Row],[INS-TL]]%))</f>
        <v>-100</v>
      </c>
      <c r="HS190" s="20"/>
      <c r="HT190" s="21"/>
      <c r="HZ190" s="22"/>
      <c r="IB190" s="42">
        <f t="shared" si="30"/>
        <v>175</v>
      </c>
      <c r="IC190" s="49"/>
      <c r="ID190" s="18">
        <f>IF(STGY10[[#This Row],[SNO]]=0,0,IF(STGY10[[#This Row],[SNO]]=1,IJ$8,IF(IL$10, IF(IP189&gt;=IM$8,0,IF(IP189=0,IJ$8,IO189)), IO189)))</f>
        <v>0</v>
      </c>
      <c r="IE190" s="18" t="str">
        <f>IF(MAIN_STGY[[#This Row],[RSLT]]="","", MAIN_STGY[[#This Row],[RSLT]])</f>
        <v/>
      </c>
      <c r="IF19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0" s="18">
        <f>IF(STGY10[[#This Row],[SNO]]=0,0,IF(IL$10, IF(IP189&gt;=IM$8, 0, STGY10[[#This Row],[INS]]+IH189), STGY10[[#This Row],[INS]]+IH189))</f>
        <v>100</v>
      </c>
      <c r="II190" s="18">
        <f>IF(STGY10[[#This Row],[SNO]]=0,0,IF(IL$10, IF(IP189&gt;=IM$8, 0, II189+STGY10[[#This Row],[RTN]]), II189+STGY10[[#This Row],[RTN]]))</f>
        <v>0</v>
      </c>
      <c r="IJ190" s="18">
        <f>STGY10[[#This Row],[RTN-TL]]-STGY10[[#This Row],[INS-TL]]</f>
        <v>-100</v>
      </c>
      <c r="IK190" s="18">
        <f>IF(STGY10[[#This Row],[SNO]]=0,0,IF(IL$10, IF(STGY10[[#This Row],[INS]]=0, 0, IN189), IN189))</f>
        <v>0</v>
      </c>
      <c r="IL190" s="18">
        <f>STGY10[[#This Row],[INS]]</f>
        <v>0</v>
      </c>
      <c r="IM190" s="18">
        <f>IF(STGY10[[#This Row],[WrL]]="Loss", (STGY10[[#This Row],[INS]]*(1 + IP$8/100)), IF(STGY10[[#This Row],[WrL]]="Won", (0), 0))</f>
        <v>0</v>
      </c>
      <c r="IN190" s="18">
        <f>IF(STGY10[[#This Row],[WrL]]="Loss", (STGY10[[#This Row],[PAM]]+STGY10[[#This Row],[LOS-TEN]]), IF(STGY10[[#This Row],[WrL]]="Won", (STGY10[[#This Row],[INS]]), 0))</f>
        <v>0</v>
      </c>
      <c r="IO190" s="18">
        <f>STGY10[[#This Row],[PAPT]]/2</f>
        <v>0</v>
      </c>
      <c r="IP190" s="43">
        <f>IF(STGY10[[#This Row],[SNO]]=0,0,IF(IL$10, IF(STGY10[[#This Row],[INS-TL]]=0, 0, STGY10[[#This Row],[PFT]]/STGY10[[#This Row],[INS-TL]]%), STGY10[[#This Row],[PFT]]/STGY10[[#This Row],[INS-TL]]%))</f>
        <v>-100</v>
      </c>
      <c r="IS190" s="20"/>
      <c r="IT190" s="21"/>
      <c r="IZ190" s="22"/>
    </row>
    <row r="191" spans="2:260" x14ac:dyDescent="0.3">
      <c r="B191" s="89">
        <f t="shared" si="32"/>
        <v>176</v>
      </c>
      <c r="C191" s="49"/>
      <c r="D191" s="18">
        <f>IF(MAIN_STGY[[#This Row],[SNO]]=0,0,IF(MAIN_STGY[[#This Row],[SNO]]=1,J$8,IF(L$10, IF(P190&gt;=M$8,0,IF(P190=0,J$8,O190)), O190)))</f>
        <v>0</v>
      </c>
      <c r="E191" s="12"/>
      <c r="F19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1" s="18">
        <f>IF(MAIN_STGY[[#This Row],[SNO]]=0,0,IF(L$10, IF(P190&gt;=M$8, 0, MAIN_STGY[[#This Row],[INS]]+H190), MAIN_STGY[[#This Row],[INS]]+H190))</f>
        <v>100</v>
      </c>
      <c r="I191" s="18">
        <f>IF(MAIN_STGY[[#This Row],[SNO]]=0,0,IF(L$10, IF(P190&gt;=M$8, 0, I190+MAIN_STGY[[#This Row],[RTN]]), I190+MAIN_STGY[[#This Row],[RTN]]))</f>
        <v>0</v>
      </c>
      <c r="J191" s="18">
        <f>MAIN_STGY[[#This Row],[RTN-TL]]-MAIN_STGY[[#This Row],[INS-TL]]</f>
        <v>-100</v>
      </c>
      <c r="K191" s="18">
        <f>IF(MAIN_STGY[[#This Row],[SNO]]=0,0,IF(L$10, IF(MAIN_STGY[[#This Row],[INS]]=0, 0, N190), N190))</f>
        <v>0</v>
      </c>
      <c r="L191" s="18">
        <f>MAIN_STGY[[#This Row],[INS]]</f>
        <v>0</v>
      </c>
      <c r="M191" s="18">
        <f>IF(MAIN_STGY[[#This Row],[WrL]]="Loss", (MAIN_STGY[[#This Row],[INS]]*(1 + P$8/100)), IF(MAIN_STGY[[#This Row],[WrL]]="Won", (0), 0))</f>
        <v>0</v>
      </c>
      <c r="N191" s="18">
        <f>IF(MAIN_STGY[[#This Row],[WrL]]="Loss", (MAIN_STGY[[#This Row],[PAM]]+MAIN_STGY[[#This Row],[LOS-TEN]]), IF(MAIN_STGY[[#This Row],[WrL]]="Won", (MAIN_STGY[[#This Row],[INS]]), 0))</f>
        <v>0</v>
      </c>
      <c r="O191" s="18">
        <f>MAIN_STGY[[#This Row],[PAPT]]/2</f>
        <v>0</v>
      </c>
      <c r="P19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1" s="44"/>
      <c r="S191" s="45"/>
      <c r="T191" s="46"/>
      <c r="U191" s="84"/>
      <c r="V191" s="44"/>
      <c r="W191" s="44"/>
      <c r="X191" s="44"/>
      <c r="Z191" s="22"/>
      <c r="AB191" s="42">
        <f t="shared" si="22"/>
        <v>176</v>
      </c>
      <c r="AC191" s="49"/>
      <c r="AD191" s="18">
        <f>IF(STGY2[[#This Row],[SNO]]=0,0,IF(STGY2[[#This Row],[SNO]]=1,AJ$8,IF(AL$10, IF(AP190&gt;=AM$8,0,IF(AP190=0,AJ$8,AO190)), AO190)))</f>
        <v>0</v>
      </c>
      <c r="AE191" s="18" t="str">
        <f>IF(MAIN_STGY[[#This Row],[RSLT]]="","", MAIN_STGY[[#This Row],[RSLT]])</f>
        <v/>
      </c>
      <c r="AF19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1" s="18">
        <f>IF(STGY2[[#This Row],[SNO]]=0,0,IF(AL$10, IF(AP190&gt;=AM$8, 0, STGY2[[#This Row],[INS]]+AH190), STGY2[[#This Row],[INS]]+AH190))</f>
        <v>100</v>
      </c>
      <c r="AI191" s="18">
        <f>IF(STGY2[[#This Row],[SNO]]=0,0,IF(AL$10, IF(AP190&gt;=AM$8, 0, AI190+STGY2[[#This Row],[RTN]]), AI190+STGY2[[#This Row],[RTN]]))</f>
        <v>0</v>
      </c>
      <c r="AJ191" s="18">
        <f>STGY2[[#This Row],[RTN-TL]]-STGY2[[#This Row],[INS-TL]]</f>
        <v>-100</v>
      </c>
      <c r="AK191" s="18">
        <f>IF(STGY2[[#This Row],[SNO]]=0,0,IF(AL$10, IF(STGY2[[#This Row],[INS]]=0, 0, AN190), AN190))</f>
        <v>0</v>
      </c>
      <c r="AL191" s="18">
        <f>STGY2[[#This Row],[INS]]</f>
        <v>0</v>
      </c>
      <c r="AM191" s="18">
        <f>IF(STGY2[[#This Row],[WrL]]="Loss", (STGY2[[#This Row],[INS]]*(1 + AP$8/100)), IF(STGY2[[#This Row],[WrL]]="Won", (0), 0))</f>
        <v>0</v>
      </c>
      <c r="AN191" s="18">
        <f>IF(STGY2[[#This Row],[WrL]]="Loss", (STGY2[[#This Row],[PAM]]+STGY2[[#This Row],[LOS-TEN]]), IF(STGY2[[#This Row],[WrL]]="Won", (STGY2[[#This Row],[INS]]), 0))</f>
        <v>0</v>
      </c>
      <c r="AO191" s="18">
        <f>STGY2[[#This Row],[PAPT]]/2</f>
        <v>0</v>
      </c>
      <c r="AP191" s="43">
        <f>IF(STGY2[[#This Row],[SNO]]=0,0,IF(AL$10, IF(STGY2[[#This Row],[INS-TL]]=0, 0, STGY2[[#This Row],[PFT]]/STGY2[[#This Row],[INS-TL]]%), STGY2[[#This Row],[PFT]]/STGY2[[#This Row],[INS-TL]]%))</f>
        <v>-100</v>
      </c>
      <c r="AS191" s="20"/>
      <c r="AT191" s="21"/>
      <c r="AZ191" s="22"/>
      <c r="BB191" s="42">
        <f t="shared" si="23"/>
        <v>176</v>
      </c>
      <c r="BC191" s="49"/>
      <c r="BD191" s="18">
        <f>IF(STGY3[[#This Row],[SNO]]=0,0,IF(STGY3[[#This Row],[SNO]]=1,BJ$8,IF(BL$10, IF(BP190&gt;=BM$8,0,IF(BP190=0,BJ$8,BO190)), BO190)))</f>
        <v>0</v>
      </c>
      <c r="BE191" s="18" t="str">
        <f>IF(MAIN_STGY[[#This Row],[RSLT]]="","", MAIN_STGY[[#This Row],[RSLT]])</f>
        <v/>
      </c>
      <c r="BF19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1" s="18">
        <f>IF(STGY3[[#This Row],[SNO]]=0,0,IF(BL$10, IF(BP190&gt;=BM$8, 0, STGY3[[#This Row],[INS]]+BH190), STGY3[[#This Row],[INS]]+BH190))</f>
        <v>100</v>
      </c>
      <c r="BI191" s="18">
        <f>IF(STGY3[[#This Row],[SNO]]=0,0,IF(BL$10, IF(BP190&gt;=BM$8, 0, BI190+STGY3[[#This Row],[RTN]]), BI190+STGY3[[#This Row],[RTN]]))</f>
        <v>0</v>
      </c>
      <c r="BJ191" s="18">
        <f>STGY3[[#This Row],[RTN-TL]]-STGY3[[#This Row],[INS-TL]]</f>
        <v>-100</v>
      </c>
      <c r="BK191" s="18">
        <f>IF(STGY3[[#This Row],[SNO]]=0,0,IF(BL$10, IF(STGY3[[#This Row],[INS]]=0, 0, BN190), BN190))</f>
        <v>0</v>
      </c>
      <c r="BL191" s="18">
        <f>STGY3[[#This Row],[INS]]</f>
        <v>0</v>
      </c>
      <c r="BM191" s="18">
        <f>IF(STGY3[[#This Row],[WrL]]="Loss", (STGY3[[#This Row],[INS]]*(1 + BP$8/100)), IF(STGY3[[#This Row],[WrL]]="Won", (0), 0))</f>
        <v>0</v>
      </c>
      <c r="BN191" s="18">
        <f>IF(STGY3[[#This Row],[WrL]]="Loss", (STGY3[[#This Row],[PAM]]+STGY3[[#This Row],[LOS-TEN]]), IF(STGY3[[#This Row],[WrL]]="Won", (STGY3[[#This Row],[INS]]), 0))</f>
        <v>0</v>
      </c>
      <c r="BO191" s="18">
        <f>STGY3[[#This Row],[PAPT]]/2</f>
        <v>0</v>
      </c>
      <c r="BP191" s="43">
        <f>IF(STGY3[[#This Row],[SNO]]=0,0,IF(BL$10, IF(STGY3[[#This Row],[INS-TL]]=0, 0, STGY3[[#This Row],[PFT]]/STGY3[[#This Row],[INS-TL]]%), STGY3[[#This Row],[PFT]]/STGY3[[#This Row],[INS-TL]]%))</f>
        <v>-100</v>
      </c>
      <c r="BS191" s="20"/>
      <c r="BT191" s="21"/>
      <c r="BZ191" s="22"/>
      <c r="CB191" s="42">
        <f t="shared" si="24"/>
        <v>176</v>
      </c>
      <c r="CC191" s="49"/>
      <c r="CD191" s="18">
        <f>IF(STGY4[[#This Row],[SNO]]=0,0,IF(STGY4[[#This Row],[SNO]]=1,CJ$8,IF(CL$10, IF(CP190&gt;=CM$8,0,IF(CP190=0,CJ$8,CO190)), CO190)))</f>
        <v>0</v>
      </c>
      <c r="CE191" s="18" t="str">
        <f>IF(MAIN_STGY[[#This Row],[RSLT]]="","", MAIN_STGY[[#This Row],[RSLT]])</f>
        <v/>
      </c>
      <c r="CF19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1" s="18">
        <f>IF(STGY4[[#This Row],[SNO]]=0,0,IF(CL$10, IF(CP190&gt;=CM$8, 0, STGY4[[#This Row],[INS]]+CH190), STGY4[[#This Row],[INS]]+CH190))</f>
        <v>100</v>
      </c>
      <c r="CI191" s="18">
        <f>IF(STGY4[[#This Row],[SNO]]=0,0,IF(CL$10, IF(CP190&gt;=CM$8, 0, CI190+STGY4[[#This Row],[RTN]]), CI190+STGY4[[#This Row],[RTN]]))</f>
        <v>0</v>
      </c>
      <c r="CJ191" s="18">
        <f>STGY4[[#This Row],[RTN-TL]]-STGY4[[#This Row],[INS-TL]]</f>
        <v>-100</v>
      </c>
      <c r="CK191" s="18">
        <f>IF(STGY4[[#This Row],[SNO]]=0,0,IF(CL$10, IF(STGY4[[#This Row],[INS]]=0, 0, CN190), CN190))</f>
        <v>0</v>
      </c>
      <c r="CL191" s="18">
        <f>STGY4[[#This Row],[INS]]</f>
        <v>0</v>
      </c>
      <c r="CM191" s="18">
        <f>IF(STGY4[[#This Row],[WrL]]="Loss", (STGY4[[#This Row],[INS]]*(1 + CP$8/100)), IF(STGY4[[#This Row],[WrL]]="Won", (0), 0))</f>
        <v>0</v>
      </c>
      <c r="CN191" s="18">
        <f>IF(STGY4[[#This Row],[WrL]]="Loss", (STGY4[[#This Row],[PAM]]+STGY4[[#This Row],[LOS-TEN]]), IF(STGY4[[#This Row],[WrL]]="Won", (STGY4[[#This Row],[INS]]), 0))</f>
        <v>0</v>
      </c>
      <c r="CO191" s="18">
        <f>STGY4[[#This Row],[PAPT]]/2</f>
        <v>0</v>
      </c>
      <c r="CP191" s="43">
        <f>IF(STGY4[[#This Row],[SNO]]=0,0,IF(CL$10, IF(STGY4[[#This Row],[INS-TL]]=0, 0, STGY4[[#This Row],[PFT]]/STGY4[[#This Row],[INS-TL]]%), STGY4[[#This Row],[PFT]]/STGY4[[#This Row],[INS-TL]]%))</f>
        <v>-100</v>
      </c>
      <c r="CS191" s="20"/>
      <c r="CT191" s="21"/>
      <c r="CZ191" s="22"/>
      <c r="DB191" s="42">
        <f t="shared" si="25"/>
        <v>176</v>
      </c>
      <c r="DC191" s="49"/>
      <c r="DD191" s="18">
        <f>IF(STGY5[[#This Row],[SNO]]=0,0,IF(STGY5[[#This Row],[SNO]]=1,DJ$8,IF(DL$10, IF(DP190&gt;=DM$8,0,IF(DP190=0,DJ$8,DO190)), DO190)))</f>
        <v>0</v>
      </c>
      <c r="DE191" s="18" t="str">
        <f>IF(MAIN_STGY[[#This Row],[RSLT]]="","", MAIN_STGY[[#This Row],[RSLT]])</f>
        <v/>
      </c>
      <c r="DF19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1" s="18">
        <f>IF(STGY5[[#This Row],[SNO]]=0,0,IF(DL$10, IF(DP190&gt;=DM$8, 0, STGY5[[#This Row],[INS]]+DH190), STGY5[[#This Row],[INS]]+DH190))</f>
        <v>100</v>
      </c>
      <c r="DI191" s="18">
        <f>IF(STGY5[[#This Row],[SNO]]=0,0,IF(DL$10, IF(DP190&gt;=DM$8, 0, DI190+STGY5[[#This Row],[RTN]]), DI190+STGY5[[#This Row],[RTN]]))</f>
        <v>0</v>
      </c>
      <c r="DJ191" s="18">
        <f>STGY5[[#This Row],[RTN-TL]]-STGY5[[#This Row],[INS-TL]]</f>
        <v>-100</v>
      </c>
      <c r="DK191" s="18">
        <f>IF(STGY5[[#This Row],[SNO]]=0,0,IF(DL$10, IF(STGY5[[#This Row],[INS]]=0, 0, DN190), DN190))</f>
        <v>0</v>
      </c>
      <c r="DL191" s="18">
        <f>STGY5[[#This Row],[INS]]</f>
        <v>0</v>
      </c>
      <c r="DM191" s="18">
        <f>IF(STGY5[[#This Row],[WrL]]="Loss", (STGY5[[#This Row],[INS]]*(1 + DP$8/100)), IF(STGY5[[#This Row],[WrL]]="Won", (0), 0))</f>
        <v>0</v>
      </c>
      <c r="DN191" s="18">
        <f>IF(STGY5[[#This Row],[WrL]]="Loss", (STGY5[[#This Row],[PAM]]+STGY5[[#This Row],[LOS-TEN]]), IF(STGY5[[#This Row],[WrL]]="Won", (STGY5[[#This Row],[INS]]), 0))</f>
        <v>0</v>
      </c>
      <c r="DO191" s="18">
        <f>STGY5[[#This Row],[PAPT]]/2</f>
        <v>0</v>
      </c>
      <c r="DP191" s="43">
        <f>IF(STGY5[[#This Row],[SNO]]=0,0,IF(DL$10, IF(STGY5[[#This Row],[INS-TL]]=0, 0, STGY5[[#This Row],[PFT]]/STGY5[[#This Row],[INS-TL]]%), STGY5[[#This Row],[PFT]]/STGY5[[#This Row],[INS-TL]]%))</f>
        <v>-100</v>
      </c>
      <c r="DS191" s="20"/>
      <c r="DT191" s="21"/>
      <c r="DZ191" s="22"/>
      <c r="EB191" s="42">
        <f t="shared" si="26"/>
        <v>176</v>
      </c>
      <c r="EC191" s="49"/>
      <c r="ED191" s="18">
        <f>IF(STGY6[[#This Row],[SNO]]=0,0,IF(STGY6[[#This Row],[SNO]]=1,EJ$8,IF(EL$10, IF(EP190&gt;=EM$8,0,IF(EP190=0,EJ$8,EO190)), EO190)))</f>
        <v>0</v>
      </c>
      <c r="EE191" s="18" t="str">
        <f>IF(MAIN_STGY[[#This Row],[RSLT]]="","", MAIN_STGY[[#This Row],[RSLT]])</f>
        <v/>
      </c>
      <c r="EF19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1" s="18">
        <f>IF(STGY6[[#This Row],[SNO]]=0,0,IF(EL$10, IF(EP190&gt;=EM$8, 0, STGY6[[#This Row],[INS]]+EH190), STGY6[[#This Row],[INS]]+EH190))</f>
        <v>100</v>
      </c>
      <c r="EI191" s="18">
        <f>IF(STGY6[[#This Row],[SNO]]=0,0,IF(EL$10, IF(EP190&gt;=EM$8, 0, EI190+STGY6[[#This Row],[RTN]]), EI190+STGY6[[#This Row],[RTN]]))</f>
        <v>0</v>
      </c>
      <c r="EJ191" s="18">
        <f>STGY6[[#This Row],[RTN-TL]]-STGY6[[#This Row],[INS-TL]]</f>
        <v>-100</v>
      </c>
      <c r="EK191" s="18">
        <f>IF(STGY6[[#This Row],[SNO]]=0,0,IF(EL$10, IF(STGY6[[#This Row],[INS]]=0, 0, EN190), EN190))</f>
        <v>0</v>
      </c>
      <c r="EL191" s="18">
        <f>STGY6[[#This Row],[INS]]</f>
        <v>0</v>
      </c>
      <c r="EM191" s="18">
        <f>IF(STGY6[[#This Row],[WrL]]="Loss", (STGY6[[#This Row],[INS]]*(1 + EP$8/100)), IF(STGY6[[#This Row],[WrL]]="Won", (0), 0))</f>
        <v>0</v>
      </c>
      <c r="EN191" s="18">
        <f>IF(STGY6[[#This Row],[WrL]]="Loss", (STGY6[[#This Row],[PAM]]+STGY6[[#This Row],[LOS-TEN]]), IF(STGY6[[#This Row],[WrL]]="Won", (STGY6[[#This Row],[INS]]), 0))</f>
        <v>0</v>
      </c>
      <c r="EO191" s="18">
        <f>STGY6[[#This Row],[PAPT]]/2</f>
        <v>0</v>
      </c>
      <c r="EP191" s="43">
        <f>IF(STGY6[[#This Row],[SNO]]=0,0,IF(EL$10, IF(STGY6[[#This Row],[INS-TL]]=0, 0, STGY6[[#This Row],[PFT]]/STGY6[[#This Row],[INS-TL]]%), STGY6[[#This Row],[PFT]]/STGY6[[#This Row],[INS-TL]]%))</f>
        <v>-100</v>
      </c>
      <c r="ES191" s="20"/>
      <c r="ET191" s="21"/>
      <c r="EZ191" s="22"/>
      <c r="FB191" s="42">
        <f t="shared" si="27"/>
        <v>176</v>
      </c>
      <c r="FC191" s="49"/>
      <c r="FD191" s="18">
        <f>IF(STGY7[[#This Row],[SNO]]=0,0,IF(STGY7[[#This Row],[SNO]]=1,FJ$8,IF(FL$10, IF(FP190&gt;=FM$8,0,IF(FP190=0,FJ$8,FO190)), FO190)))</f>
        <v>0</v>
      </c>
      <c r="FE191" s="18" t="str">
        <f>IF(MAIN_STGY[[#This Row],[RSLT]]="","", MAIN_STGY[[#This Row],[RSLT]])</f>
        <v/>
      </c>
      <c r="FF19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1" s="18">
        <f>IF(STGY7[[#This Row],[SNO]]=0,0,IF(FL$10, IF(FP190&gt;=FM$8, 0, STGY7[[#This Row],[INS]]+FH190), STGY7[[#This Row],[INS]]+FH190))</f>
        <v>100</v>
      </c>
      <c r="FI191" s="18">
        <f>IF(STGY7[[#This Row],[SNO]]=0,0,IF(FL$10, IF(FP190&gt;=FM$8, 0, FI190+STGY7[[#This Row],[RTN]]), FI190+STGY7[[#This Row],[RTN]]))</f>
        <v>0</v>
      </c>
      <c r="FJ191" s="18">
        <f>STGY7[[#This Row],[RTN-TL]]-STGY7[[#This Row],[INS-TL]]</f>
        <v>-100</v>
      </c>
      <c r="FK191" s="18">
        <f>IF(STGY7[[#This Row],[SNO]]=0,0,IF(FL$10, IF(STGY7[[#This Row],[INS]]=0, 0, FN190), FN190))</f>
        <v>0</v>
      </c>
      <c r="FL191" s="18">
        <f>STGY7[[#This Row],[INS]]</f>
        <v>0</v>
      </c>
      <c r="FM191" s="18">
        <f>IF(STGY7[[#This Row],[WrL]]="Loss", (STGY7[[#This Row],[INS]]*(1 + FP$8/100)), IF(STGY7[[#This Row],[WrL]]="Won", (0), 0))</f>
        <v>0</v>
      </c>
      <c r="FN191" s="18">
        <f>IF(STGY7[[#This Row],[WrL]]="Loss", (STGY7[[#This Row],[PAM]]+STGY7[[#This Row],[LOS-TEN]]), IF(STGY7[[#This Row],[WrL]]="Won", (STGY7[[#This Row],[INS]]), 0))</f>
        <v>0</v>
      </c>
      <c r="FO191" s="18">
        <f>STGY7[[#This Row],[PAPT]]/2</f>
        <v>0</v>
      </c>
      <c r="FP191" s="43">
        <f>IF(STGY7[[#This Row],[SNO]]=0,0,IF(FL$10, IF(STGY7[[#This Row],[INS-TL]]=0, 0, STGY7[[#This Row],[PFT]]/STGY7[[#This Row],[INS-TL]]%), STGY7[[#This Row],[PFT]]/STGY7[[#This Row],[INS-TL]]%))</f>
        <v>-100</v>
      </c>
      <c r="FS191" s="20"/>
      <c r="FT191" s="21"/>
      <c r="FZ191" s="22"/>
      <c r="GB191" s="42">
        <f t="shared" si="28"/>
        <v>176</v>
      </c>
      <c r="GC191" s="49"/>
      <c r="GD191" s="18">
        <f>IF(STGY8[[#This Row],[SNO]]=0,0,IF(STGY8[[#This Row],[SNO]]=1,GJ$8,IF(GL$10, IF(GP190&gt;=GM$8,0,IF(GP190=0,GJ$8,GO190)), GO190)))</f>
        <v>0</v>
      </c>
      <c r="GE191" s="18" t="str">
        <f>IF(MAIN_STGY[[#This Row],[RSLT]]="","", MAIN_STGY[[#This Row],[RSLT]])</f>
        <v/>
      </c>
      <c r="GF19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1" s="18">
        <f>IF(STGY8[[#This Row],[SNO]]=0,0,IF(GL$10, IF(GP190&gt;=GM$8, 0, STGY8[[#This Row],[INS]]+GH190), STGY8[[#This Row],[INS]]+GH190))</f>
        <v>100</v>
      </c>
      <c r="GI191" s="18">
        <f>IF(STGY8[[#This Row],[SNO]]=0,0,IF(GL$10, IF(GP190&gt;=GM$8, 0, GI190+STGY8[[#This Row],[RTN]]), GI190+STGY8[[#This Row],[RTN]]))</f>
        <v>0</v>
      </c>
      <c r="GJ191" s="18">
        <f>STGY8[[#This Row],[RTN-TL]]-STGY8[[#This Row],[INS-TL]]</f>
        <v>-100</v>
      </c>
      <c r="GK191" s="18">
        <f>IF(STGY8[[#This Row],[SNO]]=0,0,IF(GL$10, IF(STGY8[[#This Row],[INS]]=0, 0, GN190), GN190))</f>
        <v>0</v>
      </c>
      <c r="GL191" s="18">
        <f>STGY8[[#This Row],[INS]]</f>
        <v>0</v>
      </c>
      <c r="GM191" s="18">
        <f>IF(STGY8[[#This Row],[WrL]]="Loss", (STGY8[[#This Row],[INS]]*(1 + GP$8/100)), IF(STGY8[[#This Row],[WrL]]="Won", (0), 0))</f>
        <v>0</v>
      </c>
      <c r="GN191" s="18">
        <f>IF(STGY8[[#This Row],[WrL]]="Loss", (STGY8[[#This Row],[PAM]]+STGY8[[#This Row],[LOS-TEN]]), IF(STGY8[[#This Row],[WrL]]="Won", (STGY8[[#This Row],[INS]]), 0))</f>
        <v>0</v>
      </c>
      <c r="GO191" s="18">
        <f>STGY8[[#This Row],[PAPT]]/2</f>
        <v>0</v>
      </c>
      <c r="GP191" s="43">
        <f>IF(STGY8[[#This Row],[SNO]]=0,0,IF(GL$10, IF(STGY8[[#This Row],[INS-TL]]=0, 0, STGY8[[#This Row],[PFT]]/STGY8[[#This Row],[INS-TL]]%), STGY8[[#This Row],[PFT]]/STGY8[[#This Row],[INS-TL]]%))</f>
        <v>-100</v>
      </c>
      <c r="GS191" s="20"/>
      <c r="GT191" s="21"/>
      <c r="GZ191" s="22"/>
      <c r="HB191" s="42">
        <f t="shared" si="29"/>
        <v>176</v>
      </c>
      <c r="HC191" s="49"/>
      <c r="HD191" s="18">
        <f>IF(STGY9[[#This Row],[SNO]]=0,0,IF(STGY9[[#This Row],[SNO]]=1,HJ$8,IF(HL$10, IF(HP190&gt;=HM$8,0,IF(HP190=0,HJ$8,HO190)), HO190)))</f>
        <v>0</v>
      </c>
      <c r="HE191" s="18" t="str">
        <f>IF(MAIN_STGY[[#This Row],[RSLT]]="","", MAIN_STGY[[#This Row],[RSLT]])</f>
        <v/>
      </c>
      <c r="HF19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1" s="18">
        <f>IF(STGY9[[#This Row],[SNO]]=0,0,IF(HL$10, IF(HP190&gt;=HM$8, 0, STGY9[[#This Row],[INS]]+HH190), STGY9[[#This Row],[INS]]+HH190))</f>
        <v>100</v>
      </c>
      <c r="HI191" s="18">
        <f>IF(STGY9[[#This Row],[SNO]]=0,0,IF(HL$10, IF(HP190&gt;=HM$8, 0, HI190+STGY9[[#This Row],[RTN]]), HI190+STGY9[[#This Row],[RTN]]))</f>
        <v>0</v>
      </c>
      <c r="HJ191" s="18">
        <f>STGY9[[#This Row],[RTN-TL]]-STGY9[[#This Row],[INS-TL]]</f>
        <v>-100</v>
      </c>
      <c r="HK191" s="18">
        <f>IF(STGY9[[#This Row],[SNO]]=0,0,IF(HL$10, IF(STGY9[[#This Row],[INS]]=0, 0, HN190), HN190))</f>
        <v>0</v>
      </c>
      <c r="HL191" s="18">
        <f>STGY9[[#This Row],[INS]]</f>
        <v>0</v>
      </c>
      <c r="HM191" s="18">
        <f>IF(STGY9[[#This Row],[WrL]]="Loss", (STGY9[[#This Row],[INS]]*(1 + HP$8/100)), IF(STGY9[[#This Row],[WrL]]="Won", (0), 0))</f>
        <v>0</v>
      </c>
      <c r="HN191" s="18">
        <f>IF(STGY9[[#This Row],[WrL]]="Loss", (STGY9[[#This Row],[PAM]]+STGY9[[#This Row],[LOS-TEN]]), IF(STGY9[[#This Row],[WrL]]="Won", (STGY9[[#This Row],[INS]]), 0))</f>
        <v>0</v>
      </c>
      <c r="HO191" s="18">
        <f>STGY9[[#This Row],[PAPT]]/2</f>
        <v>0</v>
      </c>
      <c r="HP191" s="43">
        <f>IF(STGY9[[#This Row],[SNO]]=0,0,IF(HL$10, IF(STGY9[[#This Row],[INS-TL]]=0, 0, STGY9[[#This Row],[PFT]]/STGY9[[#This Row],[INS-TL]]%), STGY9[[#This Row],[PFT]]/STGY9[[#This Row],[INS-TL]]%))</f>
        <v>-100</v>
      </c>
      <c r="HS191" s="20"/>
      <c r="HT191" s="21"/>
      <c r="HZ191" s="22"/>
      <c r="IB191" s="42">
        <f t="shared" si="30"/>
        <v>176</v>
      </c>
      <c r="IC191" s="49"/>
      <c r="ID191" s="18">
        <f>IF(STGY10[[#This Row],[SNO]]=0,0,IF(STGY10[[#This Row],[SNO]]=1,IJ$8,IF(IL$10, IF(IP190&gt;=IM$8,0,IF(IP190=0,IJ$8,IO190)), IO190)))</f>
        <v>0</v>
      </c>
      <c r="IE191" s="18" t="str">
        <f>IF(MAIN_STGY[[#This Row],[RSLT]]="","", MAIN_STGY[[#This Row],[RSLT]])</f>
        <v/>
      </c>
      <c r="IF19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1" s="18">
        <f>IF(STGY10[[#This Row],[SNO]]=0,0,IF(IL$10, IF(IP190&gt;=IM$8, 0, STGY10[[#This Row],[INS]]+IH190), STGY10[[#This Row],[INS]]+IH190))</f>
        <v>100</v>
      </c>
      <c r="II191" s="18">
        <f>IF(STGY10[[#This Row],[SNO]]=0,0,IF(IL$10, IF(IP190&gt;=IM$8, 0, II190+STGY10[[#This Row],[RTN]]), II190+STGY10[[#This Row],[RTN]]))</f>
        <v>0</v>
      </c>
      <c r="IJ191" s="18">
        <f>STGY10[[#This Row],[RTN-TL]]-STGY10[[#This Row],[INS-TL]]</f>
        <v>-100</v>
      </c>
      <c r="IK191" s="18">
        <f>IF(STGY10[[#This Row],[SNO]]=0,0,IF(IL$10, IF(STGY10[[#This Row],[INS]]=0, 0, IN190), IN190))</f>
        <v>0</v>
      </c>
      <c r="IL191" s="18">
        <f>STGY10[[#This Row],[INS]]</f>
        <v>0</v>
      </c>
      <c r="IM191" s="18">
        <f>IF(STGY10[[#This Row],[WrL]]="Loss", (STGY10[[#This Row],[INS]]*(1 + IP$8/100)), IF(STGY10[[#This Row],[WrL]]="Won", (0), 0))</f>
        <v>0</v>
      </c>
      <c r="IN191" s="18">
        <f>IF(STGY10[[#This Row],[WrL]]="Loss", (STGY10[[#This Row],[PAM]]+STGY10[[#This Row],[LOS-TEN]]), IF(STGY10[[#This Row],[WrL]]="Won", (STGY10[[#This Row],[INS]]), 0))</f>
        <v>0</v>
      </c>
      <c r="IO191" s="18">
        <f>STGY10[[#This Row],[PAPT]]/2</f>
        <v>0</v>
      </c>
      <c r="IP191" s="43">
        <f>IF(STGY10[[#This Row],[SNO]]=0,0,IF(IL$10, IF(STGY10[[#This Row],[INS-TL]]=0, 0, STGY10[[#This Row],[PFT]]/STGY10[[#This Row],[INS-TL]]%), STGY10[[#This Row],[PFT]]/STGY10[[#This Row],[INS-TL]]%))</f>
        <v>-100</v>
      </c>
      <c r="IS191" s="20"/>
      <c r="IT191" s="21"/>
      <c r="IZ191" s="22"/>
    </row>
    <row r="192" spans="2:260" ht="15.65" x14ac:dyDescent="0.3">
      <c r="B192" s="89">
        <f t="shared" si="32"/>
        <v>177</v>
      </c>
      <c r="C192" s="49"/>
      <c r="D192" s="18">
        <f>IF(MAIN_STGY[[#This Row],[SNO]]=0,0,IF(MAIN_STGY[[#This Row],[SNO]]=1,J$8,IF(L$10, IF(P191&gt;=M$8,0,IF(P191=0,J$8,O191)), O191)))</f>
        <v>0</v>
      </c>
      <c r="E192" s="12"/>
      <c r="F19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2" s="18">
        <f>IF(MAIN_STGY[[#This Row],[SNO]]=0,0,IF(L$10, IF(P191&gt;=M$8, 0, MAIN_STGY[[#This Row],[INS]]+H191), MAIN_STGY[[#This Row],[INS]]+H191))</f>
        <v>100</v>
      </c>
      <c r="I192" s="18">
        <f>IF(MAIN_STGY[[#This Row],[SNO]]=0,0,IF(L$10, IF(P191&gt;=M$8, 0, I191+MAIN_STGY[[#This Row],[RTN]]), I191+MAIN_STGY[[#This Row],[RTN]]))</f>
        <v>0</v>
      </c>
      <c r="J192" s="18">
        <f>MAIN_STGY[[#This Row],[RTN-TL]]-MAIN_STGY[[#This Row],[INS-TL]]</f>
        <v>-100</v>
      </c>
      <c r="K192" s="18">
        <f>IF(MAIN_STGY[[#This Row],[SNO]]=0,0,IF(L$10, IF(MAIN_STGY[[#This Row],[INS]]=0, 0, N191), N191))</f>
        <v>0</v>
      </c>
      <c r="L192" s="18">
        <f>MAIN_STGY[[#This Row],[INS]]</f>
        <v>0</v>
      </c>
      <c r="M192" s="18">
        <f>IF(MAIN_STGY[[#This Row],[WrL]]="Loss", (MAIN_STGY[[#This Row],[INS]]*(1 + P$8/100)), IF(MAIN_STGY[[#This Row],[WrL]]="Won", (0), 0))</f>
        <v>0</v>
      </c>
      <c r="N192" s="18">
        <f>IF(MAIN_STGY[[#This Row],[WrL]]="Loss", (MAIN_STGY[[#This Row],[PAM]]+MAIN_STGY[[#This Row],[LOS-TEN]]), IF(MAIN_STGY[[#This Row],[WrL]]="Won", (MAIN_STGY[[#This Row],[INS]]), 0))</f>
        <v>0</v>
      </c>
      <c r="O192" s="18">
        <f>MAIN_STGY[[#This Row],[PAPT]]/2</f>
        <v>0</v>
      </c>
      <c r="P19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2" s="52" t="s">
        <v>68</v>
      </c>
      <c r="S192" s="52" t="s">
        <v>70</v>
      </c>
      <c r="T192" s="52" t="s">
        <v>70</v>
      </c>
      <c r="U192" s="52" t="s">
        <v>70</v>
      </c>
      <c r="V192" s="52" t="s">
        <v>70</v>
      </c>
      <c r="W192" s="55"/>
      <c r="X192" s="44"/>
      <c r="Z192" s="22"/>
      <c r="AB192" s="42">
        <f t="shared" si="22"/>
        <v>177</v>
      </c>
      <c r="AC192" s="49"/>
      <c r="AD192" s="18">
        <f>IF(STGY2[[#This Row],[SNO]]=0,0,IF(STGY2[[#This Row],[SNO]]=1,AJ$8,IF(AL$10, IF(AP191&gt;=AM$8,0,IF(AP191=0,AJ$8,AO191)), AO191)))</f>
        <v>0</v>
      </c>
      <c r="AE192" s="18" t="str">
        <f>IF(MAIN_STGY[[#This Row],[RSLT]]="","", MAIN_STGY[[#This Row],[RSLT]])</f>
        <v/>
      </c>
      <c r="AF19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2" s="18">
        <f>IF(STGY2[[#This Row],[SNO]]=0,0,IF(AL$10, IF(AP191&gt;=AM$8, 0, STGY2[[#This Row],[INS]]+AH191), STGY2[[#This Row],[INS]]+AH191))</f>
        <v>100</v>
      </c>
      <c r="AI192" s="18">
        <f>IF(STGY2[[#This Row],[SNO]]=0,0,IF(AL$10, IF(AP191&gt;=AM$8, 0, AI191+STGY2[[#This Row],[RTN]]), AI191+STGY2[[#This Row],[RTN]]))</f>
        <v>0</v>
      </c>
      <c r="AJ192" s="18">
        <f>STGY2[[#This Row],[RTN-TL]]-STGY2[[#This Row],[INS-TL]]</f>
        <v>-100</v>
      </c>
      <c r="AK192" s="18">
        <f>IF(STGY2[[#This Row],[SNO]]=0,0,IF(AL$10, IF(STGY2[[#This Row],[INS]]=0, 0, AN191), AN191))</f>
        <v>0</v>
      </c>
      <c r="AL192" s="18">
        <f>STGY2[[#This Row],[INS]]</f>
        <v>0</v>
      </c>
      <c r="AM192" s="18">
        <f>IF(STGY2[[#This Row],[WrL]]="Loss", (STGY2[[#This Row],[INS]]*(1 + AP$8/100)), IF(STGY2[[#This Row],[WrL]]="Won", (0), 0))</f>
        <v>0</v>
      </c>
      <c r="AN192" s="18">
        <f>IF(STGY2[[#This Row],[WrL]]="Loss", (STGY2[[#This Row],[PAM]]+STGY2[[#This Row],[LOS-TEN]]), IF(STGY2[[#This Row],[WrL]]="Won", (STGY2[[#This Row],[INS]]), 0))</f>
        <v>0</v>
      </c>
      <c r="AO192" s="18">
        <f>STGY2[[#This Row],[PAPT]]/2</f>
        <v>0</v>
      </c>
      <c r="AP192" s="43">
        <f>IF(STGY2[[#This Row],[SNO]]=0,0,IF(AL$10, IF(STGY2[[#This Row],[INS-TL]]=0, 0, STGY2[[#This Row],[PFT]]/STGY2[[#This Row],[INS-TL]]%), STGY2[[#This Row],[PFT]]/STGY2[[#This Row],[INS-TL]]%))</f>
        <v>-100</v>
      </c>
      <c r="AS192" s="20"/>
      <c r="AT192" s="21"/>
      <c r="AZ192" s="22"/>
      <c r="BB192" s="42">
        <f t="shared" si="23"/>
        <v>177</v>
      </c>
      <c r="BC192" s="49"/>
      <c r="BD192" s="18">
        <f>IF(STGY3[[#This Row],[SNO]]=0,0,IF(STGY3[[#This Row],[SNO]]=1,BJ$8,IF(BL$10, IF(BP191&gt;=BM$8,0,IF(BP191=0,BJ$8,BO191)), BO191)))</f>
        <v>0</v>
      </c>
      <c r="BE192" s="18" t="str">
        <f>IF(MAIN_STGY[[#This Row],[RSLT]]="","", MAIN_STGY[[#This Row],[RSLT]])</f>
        <v/>
      </c>
      <c r="BF19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2" s="18">
        <f>IF(STGY3[[#This Row],[SNO]]=0,0,IF(BL$10, IF(BP191&gt;=BM$8, 0, STGY3[[#This Row],[INS]]+BH191), STGY3[[#This Row],[INS]]+BH191))</f>
        <v>100</v>
      </c>
      <c r="BI192" s="18">
        <f>IF(STGY3[[#This Row],[SNO]]=0,0,IF(BL$10, IF(BP191&gt;=BM$8, 0, BI191+STGY3[[#This Row],[RTN]]), BI191+STGY3[[#This Row],[RTN]]))</f>
        <v>0</v>
      </c>
      <c r="BJ192" s="18">
        <f>STGY3[[#This Row],[RTN-TL]]-STGY3[[#This Row],[INS-TL]]</f>
        <v>-100</v>
      </c>
      <c r="BK192" s="18">
        <f>IF(STGY3[[#This Row],[SNO]]=0,0,IF(BL$10, IF(STGY3[[#This Row],[INS]]=0, 0, BN191), BN191))</f>
        <v>0</v>
      </c>
      <c r="BL192" s="18">
        <f>STGY3[[#This Row],[INS]]</f>
        <v>0</v>
      </c>
      <c r="BM192" s="18">
        <f>IF(STGY3[[#This Row],[WrL]]="Loss", (STGY3[[#This Row],[INS]]*(1 + BP$8/100)), IF(STGY3[[#This Row],[WrL]]="Won", (0), 0))</f>
        <v>0</v>
      </c>
      <c r="BN192" s="18">
        <f>IF(STGY3[[#This Row],[WrL]]="Loss", (STGY3[[#This Row],[PAM]]+STGY3[[#This Row],[LOS-TEN]]), IF(STGY3[[#This Row],[WrL]]="Won", (STGY3[[#This Row],[INS]]), 0))</f>
        <v>0</v>
      </c>
      <c r="BO192" s="18">
        <f>STGY3[[#This Row],[PAPT]]/2</f>
        <v>0</v>
      </c>
      <c r="BP192" s="43">
        <f>IF(STGY3[[#This Row],[SNO]]=0,0,IF(BL$10, IF(STGY3[[#This Row],[INS-TL]]=0, 0, STGY3[[#This Row],[PFT]]/STGY3[[#This Row],[INS-TL]]%), STGY3[[#This Row],[PFT]]/STGY3[[#This Row],[INS-TL]]%))</f>
        <v>-100</v>
      </c>
      <c r="BS192" s="20"/>
      <c r="BT192" s="21"/>
      <c r="BZ192" s="22"/>
      <c r="CB192" s="42">
        <f t="shared" si="24"/>
        <v>177</v>
      </c>
      <c r="CC192" s="49"/>
      <c r="CD192" s="18">
        <f>IF(STGY4[[#This Row],[SNO]]=0,0,IF(STGY4[[#This Row],[SNO]]=1,CJ$8,IF(CL$10, IF(CP191&gt;=CM$8,0,IF(CP191=0,CJ$8,CO191)), CO191)))</f>
        <v>0</v>
      </c>
      <c r="CE192" s="18" t="str">
        <f>IF(MAIN_STGY[[#This Row],[RSLT]]="","", MAIN_STGY[[#This Row],[RSLT]])</f>
        <v/>
      </c>
      <c r="CF19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2" s="18">
        <f>IF(STGY4[[#This Row],[SNO]]=0,0,IF(CL$10, IF(CP191&gt;=CM$8, 0, STGY4[[#This Row],[INS]]+CH191), STGY4[[#This Row],[INS]]+CH191))</f>
        <v>100</v>
      </c>
      <c r="CI192" s="18">
        <f>IF(STGY4[[#This Row],[SNO]]=0,0,IF(CL$10, IF(CP191&gt;=CM$8, 0, CI191+STGY4[[#This Row],[RTN]]), CI191+STGY4[[#This Row],[RTN]]))</f>
        <v>0</v>
      </c>
      <c r="CJ192" s="18">
        <f>STGY4[[#This Row],[RTN-TL]]-STGY4[[#This Row],[INS-TL]]</f>
        <v>-100</v>
      </c>
      <c r="CK192" s="18">
        <f>IF(STGY4[[#This Row],[SNO]]=0,0,IF(CL$10, IF(STGY4[[#This Row],[INS]]=0, 0, CN191), CN191))</f>
        <v>0</v>
      </c>
      <c r="CL192" s="18">
        <f>STGY4[[#This Row],[INS]]</f>
        <v>0</v>
      </c>
      <c r="CM192" s="18">
        <f>IF(STGY4[[#This Row],[WrL]]="Loss", (STGY4[[#This Row],[INS]]*(1 + CP$8/100)), IF(STGY4[[#This Row],[WrL]]="Won", (0), 0))</f>
        <v>0</v>
      </c>
      <c r="CN192" s="18">
        <f>IF(STGY4[[#This Row],[WrL]]="Loss", (STGY4[[#This Row],[PAM]]+STGY4[[#This Row],[LOS-TEN]]), IF(STGY4[[#This Row],[WrL]]="Won", (STGY4[[#This Row],[INS]]), 0))</f>
        <v>0</v>
      </c>
      <c r="CO192" s="18">
        <f>STGY4[[#This Row],[PAPT]]/2</f>
        <v>0</v>
      </c>
      <c r="CP192" s="43">
        <f>IF(STGY4[[#This Row],[SNO]]=0,0,IF(CL$10, IF(STGY4[[#This Row],[INS-TL]]=0, 0, STGY4[[#This Row],[PFT]]/STGY4[[#This Row],[INS-TL]]%), STGY4[[#This Row],[PFT]]/STGY4[[#This Row],[INS-TL]]%))</f>
        <v>-100</v>
      </c>
      <c r="CS192" s="20"/>
      <c r="CT192" s="21"/>
      <c r="CZ192" s="22"/>
      <c r="DB192" s="42">
        <f t="shared" si="25"/>
        <v>177</v>
      </c>
      <c r="DC192" s="49"/>
      <c r="DD192" s="18">
        <f>IF(STGY5[[#This Row],[SNO]]=0,0,IF(STGY5[[#This Row],[SNO]]=1,DJ$8,IF(DL$10, IF(DP191&gt;=DM$8,0,IF(DP191=0,DJ$8,DO191)), DO191)))</f>
        <v>0</v>
      </c>
      <c r="DE192" s="18" t="str">
        <f>IF(MAIN_STGY[[#This Row],[RSLT]]="","", MAIN_STGY[[#This Row],[RSLT]])</f>
        <v/>
      </c>
      <c r="DF19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2" s="18">
        <f>IF(STGY5[[#This Row],[SNO]]=0,0,IF(DL$10, IF(DP191&gt;=DM$8, 0, STGY5[[#This Row],[INS]]+DH191), STGY5[[#This Row],[INS]]+DH191))</f>
        <v>100</v>
      </c>
      <c r="DI192" s="18">
        <f>IF(STGY5[[#This Row],[SNO]]=0,0,IF(DL$10, IF(DP191&gt;=DM$8, 0, DI191+STGY5[[#This Row],[RTN]]), DI191+STGY5[[#This Row],[RTN]]))</f>
        <v>0</v>
      </c>
      <c r="DJ192" s="18">
        <f>STGY5[[#This Row],[RTN-TL]]-STGY5[[#This Row],[INS-TL]]</f>
        <v>-100</v>
      </c>
      <c r="DK192" s="18">
        <f>IF(STGY5[[#This Row],[SNO]]=0,0,IF(DL$10, IF(STGY5[[#This Row],[INS]]=0, 0, DN191), DN191))</f>
        <v>0</v>
      </c>
      <c r="DL192" s="18">
        <f>STGY5[[#This Row],[INS]]</f>
        <v>0</v>
      </c>
      <c r="DM192" s="18">
        <f>IF(STGY5[[#This Row],[WrL]]="Loss", (STGY5[[#This Row],[INS]]*(1 + DP$8/100)), IF(STGY5[[#This Row],[WrL]]="Won", (0), 0))</f>
        <v>0</v>
      </c>
      <c r="DN192" s="18">
        <f>IF(STGY5[[#This Row],[WrL]]="Loss", (STGY5[[#This Row],[PAM]]+STGY5[[#This Row],[LOS-TEN]]), IF(STGY5[[#This Row],[WrL]]="Won", (STGY5[[#This Row],[INS]]), 0))</f>
        <v>0</v>
      </c>
      <c r="DO192" s="18">
        <f>STGY5[[#This Row],[PAPT]]/2</f>
        <v>0</v>
      </c>
      <c r="DP192" s="43">
        <f>IF(STGY5[[#This Row],[SNO]]=0,0,IF(DL$10, IF(STGY5[[#This Row],[INS-TL]]=0, 0, STGY5[[#This Row],[PFT]]/STGY5[[#This Row],[INS-TL]]%), STGY5[[#This Row],[PFT]]/STGY5[[#This Row],[INS-TL]]%))</f>
        <v>-100</v>
      </c>
      <c r="DS192" s="20"/>
      <c r="DT192" s="21"/>
      <c r="DZ192" s="22"/>
      <c r="EB192" s="42">
        <f t="shared" si="26"/>
        <v>177</v>
      </c>
      <c r="EC192" s="49"/>
      <c r="ED192" s="18">
        <f>IF(STGY6[[#This Row],[SNO]]=0,0,IF(STGY6[[#This Row],[SNO]]=1,EJ$8,IF(EL$10, IF(EP191&gt;=EM$8,0,IF(EP191=0,EJ$8,EO191)), EO191)))</f>
        <v>0</v>
      </c>
      <c r="EE192" s="18" t="str">
        <f>IF(MAIN_STGY[[#This Row],[RSLT]]="","", MAIN_STGY[[#This Row],[RSLT]])</f>
        <v/>
      </c>
      <c r="EF19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2" s="18">
        <f>IF(STGY6[[#This Row],[SNO]]=0,0,IF(EL$10, IF(EP191&gt;=EM$8, 0, STGY6[[#This Row],[INS]]+EH191), STGY6[[#This Row],[INS]]+EH191))</f>
        <v>100</v>
      </c>
      <c r="EI192" s="18">
        <f>IF(STGY6[[#This Row],[SNO]]=0,0,IF(EL$10, IF(EP191&gt;=EM$8, 0, EI191+STGY6[[#This Row],[RTN]]), EI191+STGY6[[#This Row],[RTN]]))</f>
        <v>0</v>
      </c>
      <c r="EJ192" s="18">
        <f>STGY6[[#This Row],[RTN-TL]]-STGY6[[#This Row],[INS-TL]]</f>
        <v>-100</v>
      </c>
      <c r="EK192" s="18">
        <f>IF(STGY6[[#This Row],[SNO]]=0,0,IF(EL$10, IF(STGY6[[#This Row],[INS]]=0, 0, EN191), EN191))</f>
        <v>0</v>
      </c>
      <c r="EL192" s="18">
        <f>STGY6[[#This Row],[INS]]</f>
        <v>0</v>
      </c>
      <c r="EM192" s="18">
        <f>IF(STGY6[[#This Row],[WrL]]="Loss", (STGY6[[#This Row],[INS]]*(1 + EP$8/100)), IF(STGY6[[#This Row],[WrL]]="Won", (0), 0))</f>
        <v>0</v>
      </c>
      <c r="EN192" s="18">
        <f>IF(STGY6[[#This Row],[WrL]]="Loss", (STGY6[[#This Row],[PAM]]+STGY6[[#This Row],[LOS-TEN]]), IF(STGY6[[#This Row],[WrL]]="Won", (STGY6[[#This Row],[INS]]), 0))</f>
        <v>0</v>
      </c>
      <c r="EO192" s="18">
        <f>STGY6[[#This Row],[PAPT]]/2</f>
        <v>0</v>
      </c>
      <c r="EP192" s="43">
        <f>IF(STGY6[[#This Row],[SNO]]=0,0,IF(EL$10, IF(STGY6[[#This Row],[INS-TL]]=0, 0, STGY6[[#This Row],[PFT]]/STGY6[[#This Row],[INS-TL]]%), STGY6[[#This Row],[PFT]]/STGY6[[#This Row],[INS-TL]]%))</f>
        <v>-100</v>
      </c>
      <c r="ES192" s="20"/>
      <c r="ET192" s="21"/>
      <c r="EZ192" s="22"/>
      <c r="FB192" s="42">
        <f t="shared" si="27"/>
        <v>177</v>
      </c>
      <c r="FC192" s="49"/>
      <c r="FD192" s="18">
        <f>IF(STGY7[[#This Row],[SNO]]=0,0,IF(STGY7[[#This Row],[SNO]]=1,FJ$8,IF(FL$10, IF(FP191&gt;=FM$8,0,IF(FP191=0,FJ$8,FO191)), FO191)))</f>
        <v>0</v>
      </c>
      <c r="FE192" s="18" t="str">
        <f>IF(MAIN_STGY[[#This Row],[RSLT]]="","", MAIN_STGY[[#This Row],[RSLT]])</f>
        <v/>
      </c>
      <c r="FF19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2" s="18">
        <f>IF(STGY7[[#This Row],[SNO]]=0,0,IF(FL$10, IF(FP191&gt;=FM$8, 0, STGY7[[#This Row],[INS]]+FH191), STGY7[[#This Row],[INS]]+FH191))</f>
        <v>100</v>
      </c>
      <c r="FI192" s="18">
        <f>IF(STGY7[[#This Row],[SNO]]=0,0,IF(FL$10, IF(FP191&gt;=FM$8, 0, FI191+STGY7[[#This Row],[RTN]]), FI191+STGY7[[#This Row],[RTN]]))</f>
        <v>0</v>
      </c>
      <c r="FJ192" s="18">
        <f>STGY7[[#This Row],[RTN-TL]]-STGY7[[#This Row],[INS-TL]]</f>
        <v>-100</v>
      </c>
      <c r="FK192" s="18">
        <f>IF(STGY7[[#This Row],[SNO]]=0,0,IF(FL$10, IF(STGY7[[#This Row],[INS]]=0, 0, FN191), FN191))</f>
        <v>0</v>
      </c>
      <c r="FL192" s="18">
        <f>STGY7[[#This Row],[INS]]</f>
        <v>0</v>
      </c>
      <c r="FM192" s="18">
        <f>IF(STGY7[[#This Row],[WrL]]="Loss", (STGY7[[#This Row],[INS]]*(1 + FP$8/100)), IF(STGY7[[#This Row],[WrL]]="Won", (0), 0))</f>
        <v>0</v>
      </c>
      <c r="FN192" s="18">
        <f>IF(STGY7[[#This Row],[WrL]]="Loss", (STGY7[[#This Row],[PAM]]+STGY7[[#This Row],[LOS-TEN]]), IF(STGY7[[#This Row],[WrL]]="Won", (STGY7[[#This Row],[INS]]), 0))</f>
        <v>0</v>
      </c>
      <c r="FO192" s="18">
        <f>STGY7[[#This Row],[PAPT]]/2</f>
        <v>0</v>
      </c>
      <c r="FP192" s="43">
        <f>IF(STGY7[[#This Row],[SNO]]=0,0,IF(FL$10, IF(STGY7[[#This Row],[INS-TL]]=0, 0, STGY7[[#This Row],[PFT]]/STGY7[[#This Row],[INS-TL]]%), STGY7[[#This Row],[PFT]]/STGY7[[#This Row],[INS-TL]]%))</f>
        <v>-100</v>
      </c>
      <c r="FS192" s="20"/>
      <c r="FT192" s="21"/>
      <c r="FZ192" s="22"/>
      <c r="GB192" s="42">
        <f t="shared" si="28"/>
        <v>177</v>
      </c>
      <c r="GC192" s="49"/>
      <c r="GD192" s="18">
        <f>IF(STGY8[[#This Row],[SNO]]=0,0,IF(STGY8[[#This Row],[SNO]]=1,GJ$8,IF(GL$10, IF(GP191&gt;=GM$8,0,IF(GP191=0,GJ$8,GO191)), GO191)))</f>
        <v>0</v>
      </c>
      <c r="GE192" s="18" t="str">
        <f>IF(MAIN_STGY[[#This Row],[RSLT]]="","", MAIN_STGY[[#This Row],[RSLT]])</f>
        <v/>
      </c>
      <c r="GF19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2" s="18">
        <f>IF(STGY8[[#This Row],[SNO]]=0,0,IF(GL$10, IF(GP191&gt;=GM$8, 0, STGY8[[#This Row],[INS]]+GH191), STGY8[[#This Row],[INS]]+GH191))</f>
        <v>100</v>
      </c>
      <c r="GI192" s="18">
        <f>IF(STGY8[[#This Row],[SNO]]=0,0,IF(GL$10, IF(GP191&gt;=GM$8, 0, GI191+STGY8[[#This Row],[RTN]]), GI191+STGY8[[#This Row],[RTN]]))</f>
        <v>0</v>
      </c>
      <c r="GJ192" s="18">
        <f>STGY8[[#This Row],[RTN-TL]]-STGY8[[#This Row],[INS-TL]]</f>
        <v>-100</v>
      </c>
      <c r="GK192" s="18">
        <f>IF(STGY8[[#This Row],[SNO]]=0,0,IF(GL$10, IF(STGY8[[#This Row],[INS]]=0, 0, GN191), GN191))</f>
        <v>0</v>
      </c>
      <c r="GL192" s="18">
        <f>STGY8[[#This Row],[INS]]</f>
        <v>0</v>
      </c>
      <c r="GM192" s="18">
        <f>IF(STGY8[[#This Row],[WrL]]="Loss", (STGY8[[#This Row],[INS]]*(1 + GP$8/100)), IF(STGY8[[#This Row],[WrL]]="Won", (0), 0))</f>
        <v>0</v>
      </c>
      <c r="GN192" s="18">
        <f>IF(STGY8[[#This Row],[WrL]]="Loss", (STGY8[[#This Row],[PAM]]+STGY8[[#This Row],[LOS-TEN]]), IF(STGY8[[#This Row],[WrL]]="Won", (STGY8[[#This Row],[INS]]), 0))</f>
        <v>0</v>
      </c>
      <c r="GO192" s="18">
        <f>STGY8[[#This Row],[PAPT]]/2</f>
        <v>0</v>
      </c>
      <c r="GP192" s="43">
        <f>IF(STGY8[[#This Row],[SNO]]=0,0,IF(GL$10, IF(STGY8[[#This Row],[INS-TL]]=0, 0, STGY8[[#This Row],[PFT]]/STGY8[[#This Row],[INS-TL]]%), STGY8[[#This Row],[PFT]]/STGY8[[#This Row],[INS-TL]]%))</f>
        <v>-100</v>
      </c>
      <c r="GS192" s="20"/>
      <c r="GT192" s="21"/>
      <c r="GZ192" s="22"/>
      <c r="HB192" s="42">
        <f t="shared" si="29"/>
        <v>177</v>
      </c>
      <c r="HC192" s="49"/>
      <c r="HD192" s="18">
        <f>IF(STGY9[[#This Row],[SNO]]=0,0,IF(STGY9[[#This Row],[SNO]]=1,HJ$8,IF(HL$10, IF(HP191&gt;=HM$8,0,IF(HP191=0,HJ$8,HO191)), HO191)))</f>
        <v>0</v>
      </c>
      <c r="HE192" s="18" t="str">
        <f>IF(MAIN_STGY[[#This Row],[RSLT]]="","", MAIN_STGY[[#This Row],[RSLT]])</f>
        <v/>
      </c>
      <c r="HF19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2" s="18">
        <f>IF(STGY9[[#This Row],[SNO]]=0,0,IF(HL$10, IF(HP191&gt;=HM$8, 0, STGY9[[#This Row],[INS]]+HH191), STGY9[[#This Row],[INS]]+HH191))</f>
        <v>100</v>
      </c>
      <c r="HI192" s="18">
        <f>IF(STGY9[[#This Row],[SNO]]=0,0,IF(HL$10, IF(HP191&gt;=HM$8, 0, HI191+STGY9[[#This Row],[RTN]]), HI191+STGY9[[#This Row],[RTN]]))</f>
        <v>0</v>
      </c>
      <c r="HJ192" s="18">
        <f>STGY9[[#This Row],[RTN-TL]]-STGY9[[#This Row],[INS-TL]]</f>
        <v>-100</v>
      </c>
      <c r="HK192" s="18">
        <f>IF(STGY9[[#This Row],[SNO]]=0,0,IF(HL$10, IF(STGY9[[#This Row],[INS]]=0, 0, HN191), HN191))</f>
        <v>0</v>
      </c>
      <c r="HL192" s="18">
        <f>STGY9[[#This Row],[INS]]</f>
        <v>0</v>
      </c>
      <c r="HM192" s="18">
        <f>IF(STGY9[[#This Row],[WrL]]="Loss", (STGY9[[#This Row],[INS]]*(1 + HP$8/100)), IF(STGY9[[#This Row],[WrL]]="Won", (0), 0))</f>
        <v>0</v>
      </c>
      <c r="HN192" s="18">
        <f>IF(STGY9[[#This Row],[WrL]]="Loss", (STGY9[[#This Row],[PAM]]+STGY9[[#This Row],[LOS-TEN]]), IF(STGY9[[#This Row],[WrL]]="Won", (STGY9[[#This Row],[INS]]), 0))</f>
        <v>0</v>
      </c>
      <c r="HO192" s="18">
        <f>STGY9[[#This Row],[PAPT]]/2</f>
        <v>0</v>
      </c>
      <c r="HP192" s="43">
        <f>IF(STGY9[[#This Row],[SNO]]=0,0,IF(HL$10, IF(STGY9[[#This Row],[INS-TL]]=0, 0, STGY9[[#This Row],[PFT]]/STGY9[[#This Row],[INS-TL]]%), STGY9[[#This Row],[PFT]]/STGY9[[#This Row],[INS-TL]]%))</f>
        <v>-100</v>
      </c>
      <c r="HS192" s="20"/>
      <c r="HT192" s="21"/>
      <c r="HZ192" s="22"/>
      <c r="IB192" s="42">
        <f t="shared" si="30"/>
        <v>177</v>
      </c>
      <c r="IC192" s="49"/>
      <c r="ID192" s="18">
        <f>IF(STGY10[[#This Row],[SNO]]=0,0,IF(STGY10[[#This Row],[SNO]]=1,IJ$8,IF(IL$10, IF(IP191&gt;=IM$8,0,IF(IP191=0,IJ$8,IO191)), IO191)))</f>
        <v>0</v>
      </c>
      <c r="IE192" s="18" t="str">
        <f>IF(MAIN_STGY[[#This Row],[RSLT]]="","", MAIN_STGY[[#This Row],[RSLT]])</f>
        <v/>
      </c>
      <c r="IF19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2" s="18">
        <f>IF(STGY10[[#This Row],[SNO]]=0,0,IF(IL$10, IF(IP191&gt;=IM$8, 0, STGY10[[#This Row],[INS]]+IH191), STGY10[[#This Row],[INS]]+IH191))</f>
        <v>100</v>
      </c>
      <c r="II192" s="18">
        <f>IF(STGY10[[#This Row],[SNO]]=0,0,IF(IL$10, IF(IP191&gt;=IM$8, 0, II191+STGY10[[#This Row],[RTN]]), II191+STGY10[[#This Row],[RTN]]))</f>
        <v>0</v>
      </c>
      <c r="IJ192" s="18">
        <f>STGY10[[#This Row],[RTN-TL]]-STGY10[[#This Row],[INS-TL]]</f>
        <v>-100</v>
      </c>
      <c r="IK192" s="18">
        <f>IF(STGY10[[#This Row],[SNO]]=0,0,IF(IL$10, IF(STGY10[[#This Row],[INS]]=0, 0, IN191), IN191))</f>
        <v>0</v>
      </c>
      <c r="IL192" s="18">
        <f>STGY10[[#This Row],[INS]]</f>
        <v>0</v>
      </c>
      <c r="IM192" s="18">
        <f>IF(STGY10[[#This Row],[WrL]]="Loss", (STGY10[[#This Row],[INS]]*(1 + IP$8/100)), IF(STGY10[[#This Row],[WrL]]="Won", (0), 0))</f>
        <v>0</v>
      </c>
      <c r="IN192" s="18">
        <f>IF(STGY10[[#This Row],[WrL]]="Loss", (STGY10[[#This Row],[PAM]]+STGY10[[#This Row],[LOS-TEN]]), IF(STGY10[[#This Row],[WrL]]="Won", (STGY10[[#This Row],[INS]]), 0))</f>
        <v>0</v>
      </c>
      <c r="IO192" s="18">
        <f>STGY10[[#This Row],[PAPT]]/2</f>
        <v>0</v>
      </c>
      <c r="IP192" s="43">
        <f>IF(STGY10[[#This Row],[SNO]]=0,0,IF(IL$10, IF(STGY10[[#This Row],[INS-TL]]=0, 0, STGY10[[#This Row],[PFT]]/STGY10[[#This Row],[INS-TL]]%), STGY10[[#This Row],[PFT]]/STGY10[[#This Row],[INS-TL]]%))</f>
        <v>-100</v>
      </c>
      <c r="IS192" s="20"/>
      <c r="IT192" s="21"/>
      <c r="IZ192" s="22"/>
    </row>
    <row r="193" spans="2:260" ht="15.65" x14ac:dyDescent="0.3">
      <c r="B193" s="89">
        <f t="shared" si="32"/>
        <v>178</v>
      </c>
      <c r="C193" s="49"/>
      <c r="D193" s="18">
        <f>IF(MAIN_STGY[[#This Row],[SNO]]=0,0,IF(MAIN_STGY[[#This Row],[SNO]]=1,J$8,IF(L$10, IF(P192&gt;=M$8,0,IF(P192=0,J$8,O192)), O192)))</f>
        <v>0</v>
      </c>
      <c r="E193" s="12"/>
      <c r="F19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3" s="18">
        <f>IF(MAIN_STGY[[#This Row],[SNO]]=0,0,IF(L$10, IF(P192&gt;=M$8, 0, MAIN_STGY[[#This Row],[INS]]+H192), MAIN_STGY[[#This Row],[INS]]+H192))</f>
        <v>100</v>
      </c>
      <c r="I193" s="18">
        <f>IF(MAIN_STGY[[#This Row],[SNO]]=0,0,IF(L$10, IF(P192&gt;=M$8, 0, I192+MAIN_STGY[[#This Row],[RTN]]), I192+MAIN_STGY[[#This Row],[RTN]]))</f>
        <v>0</v>
      </c>
      <c r="J193" s="18">
        <f>MAIN_STGY[[#This Row],[RTN-TL]]-MAIN_STGY[[#This Row],[INS-TL]]</f>
        <v>-100</v>
      </c>
      <c r="K193" s="18">
        <f>IF(MAIN_STGY[[#This Row],[SNO]]=0,0,IF(L$10, IF(MAIN_STGY[[#This Row],[INS]]=0, 0, N192), N192))</f>
        <v>0</v>
      </c>
      <c r="L193" s="18">
        <f>MAIN_STGY[[#This Row],[INS]]</f>
        <v>0</v>
      </c>
      <c r="M193" s="18">
        <f>IF(MAIN_STGY[[#This Row],[WrL]]="Loss", (MAIN_STGY[[#This Row],[INS]]*(1 + P$8/100)), IF(MAIN_STGY[[#This Row],[WrL]]="Won", (0), 0))</f>
        <v>0</v>
      </c>
      <c r="N193" s="18">
        <f>IF(MAIN_STGY[[#This Row],[WrL]]="Loss", (MAIN_STGY[[#This Row],[PAM]]+MAIN_STGY[[#This Row],[LOS-TEN]]), IF(MAIN_STGY[[#This Row],[WrL]]="Won", (MAIN_STGY[[#This Row],[INS]]), 0))</f>
        <v>0</v>
      </c>
      <c r="O193" s="18">
        <f>MAIN_STGY[[#This Row],[PAPT]]/2</f>
        <v>0</v>
      </c>
      <c r="P19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3" s="53" t="s">
        <v>69</v>
      </c>
      <c r="S193" s="53" t="s">
        <v>69</v>
      </c>
      <c r="T193" s="53" t="s">
        <v>69</v>
      </c>
      <c r="U193" s="53" t="s">
        <v>69</v>
      </c>
      <c r="V193" s="53" t="s">
        <v>69</v>
      </c>
      <c r="W193" s="55"/>
      <c r="X193" s="44"/>
      <c r="Z193" s="22"/>
      <c r="AB193" s="42">
        <f t="shared" si="22"/>
        <v>178</v>
      </c>
      <c r="AC193" s="49"/>
      <c r="AD193" s="18">
        <f>IF(STGY2[[#This Row],[SNO]]=0,0,IF(STGY2[[#This Row],[SNO]]=1,AJ$8,IF(AL$10, IF(AP192&gt;=AM$8,0,IF(AP192=0,AJ$8,AO192)), AO192)))</f>
        <v>0</v>
      </c>
      <c r="AE193" s="18" t="str">
        <f>IF(MAIN_STGY[[#This Row],[RSLT]]="","", MAIN_STGY[[#This Row],[RSLT]])</f>
        <v/>
      </c>
      <c r="AF19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3" s="18">
        <f>IF(STGY2[[#This Row],[SNO]]=0,0,IF(AL$10, IF(AP192&gt;=AM$8, 0, STGY2[[#This Row],[INS]]+AH192), STGY2[[#This Row],[INS]]+AH192))</f>
        <v>100</v>
      </c>
      <c r="AI193" s="18">
        <f>IF(STGY2[[#This Row],[SNO]]=0,0,IF(AL$10, IF(AP192&gt;=AM$8, 0, AI192+STGY2[[#This Row],[RTN]]), AI192+STGY2[[#This Row],[RTN]]))</f>
        <v>0</v>
      </c>
      <c r="AJ193" s="18">
        <f>STGY2[[#This Row],[RTN-TL]]-STGY2[[#This Row],[INS-TL]]</f>
        <v>-100</v>
      </c>
      <c r="AK193" s="18">
        <f>IF(STGY2[[#This Row],[SNO]]=0,0,IF(AL$10, IF(STGY2[[#This Row],[INS]]=0, 0, AN192), AN192))</f>
        <v>0</v>
      </c>
      <c r="AL193" s="18">
        <f>STGY2[[#This Row],[INS]]</f>
        <v>0</v>
      </c>
      <c r="AM193" s="18">
        <f>IF(STGY2[[#This Row],[WrL]]="Loss", (STGY2[[#This Row],[INS]]*(1 + AP$8/100)), IF(STGY2[[#This Row],[WrL]]="Won", (0), 0))</f>
        <v>0</v>
      </c>
      <c r="AN193" s="18">
        <f>IF(STGY2[[#This Row],[WrL]]="Loss", (STGY2[[#This Row],[PAM]]+STGY2[[#This Row],[LOS-TEN]]), IF(STGY2[[#This Row],[WrL]]="Won", (STGY2[[#This Row],[INS]]), 0))</f>
        <v>0</v>
      </c>
      <c r="AO193" s="18">
        <f>STGY2[[#This Row],[PAPT]]/2</f>
        <v>0</v>
      </c>
      <c r="AP193" s="43">
        <f>IF(STGY2[[#This Row],[SNO]]=0,0,IF(AL$10, IF(STGY2[[#This Row],[INS-TL]]=0, 0, STGY2[[#This Row],[PFT]]/STGY2[[#This Row],[INS-TL]]%), STGY2[[#This Row],[PFT]]/STGY2[[#This Row],[INS-TL]]%))</f>
        <v>-100</v>
      </c>
      <c r="AS193" s="20"/>
      <c r="AT193" s="21"/>
      <c r="AZ193" s="22"/>
      <c r="BB193" s="42">
        <f t="shared" si="23"/>
        <v>178</v>
      </c>
      <c r="BC193" s="49"/>
      <c r="BD193" s="18">
        <f>IF(STGY3[[#This Row],[SNO]]=0,0,IF(STGY3[[#This Row],[SNO]]=1,BJ$8,IF(BL$10, IF(BP192&gt;=BM$8,0,IF(BP192=0,BJ$8,BO192)), BO192)))</f>
        <v>0</v>
      </c>
      <c r="BE193" s="18" t="str">
        <f>IF(MAIN_STGY[[#This Row],[RSLT]]="","", MAIN_STGY[[#This Row],[RSLT]])</f>
        <v/>
      </c>
      <c r="BF19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3" s="18">
        <f>IF(STGY3[[#This Row],[SNO]]=0,0,IF(BL$10, IF(BP192&gt;=BM$8, 0, STGY3[[#This Row],[INS]]+BH192), STGY3[[#This Row],[INS]]+BH192))</f>
        <v>100</v>
      </c>
      <c r="BI193" s="18">
        <f>IF(STGY3[[#This Row],[SNO]]=0,0,IF(BL$10, IF(BP192&gt;=BM$8, 0, BI192+STGY3[[#This Row],[RTN]]), BI192+STGY3[[#This Row],[RTN]]))</f>
        <v>0</v>
      </c>
      <c r="BJ193" s="18">
        <f>STGY3[[#This Row],[RTN-TL]]-STGY3[[#This Row],[INS-TL]]</f>
        <v>-100</v>
      </c>
      <c r="BK193" s="18">
        <f>IF(STGY3[[#This Row],[SNO]]=0,0,IF(BL$10, IF(STGY3[[#This Row],[INS]]=0, 0, BN192), BN192))</f>
        <v>0</v>
      </c>
      <c r="BL193" s="18">
        <f>STGY3[[#This Row],[INS]]</f>
        <v>0</v>
      </c>
      <c r="BM193" s="18">
        <f>IF(STGY3[[#This Row],[WrL]]="Loss", (STGY3[[#This Row],[INS]]*(1 + BP$8/100)), IF(STGY3[[#This Row],[WrL]]="Won", (0), 0))</f>
        <v>0</v>
      </c>
      <c r="BN193" s="18">
        <f>IF(STGY3[[#This Row],[WrL]]="Loss", (STGY3[[#This Row],[PAM]]+STGY3[[#This Row],[LOS-TEN]]), IF(STGY3[[#This Row],[WrL]]="Won", (STGY3[[#This Row],[INS]]), 0))</f>
        <v>0</v>
      </c>
      <c r="BO193" s="18">
        <f>STGY3[[#This Row],[PAPT]]/2</f>
        <v>0</v>
      </c>
      <c r="BP193" s="43">
        <f>IF(STGY3[[#This Row],[SNO]]=0,0,IF(BL$10, IF(STGY3[[#This Row],[INS-TL]]=0, 0, STGY3[[#This Row],[PFT]]/STGY3[[#This Row],[INS-TL]]%), STGY3[[#This Row],[PFT]]/STGY3[[#This Row],[INS-TL]]%))</f>
        <v>-100</v>
      </c>
      <c r="BS193" s="20"/>
      <c r="BT193" s="21"/>
      <c r="BZ193" s="22"/>
      <c r="CB193" s="42">
        <f t="shared" si="24"/>
        <v>178</v>
      </c>
      <c r="CC193" s="49"/>
      <c r="CD193" s="18">
        <f>IF(STGY4[[#This Row],[SNO]]=0,0,IF(STGY4[[#This Row],[SNO]]=1,CJ$8,IF(CL$10, IF(CP192&gt;=CM$8,0,IF(CP192=0,CJ$8,CO192)), CO192)))</f>
        <v>0</v>
      </c>
      <c r="CE193" s="18" t="str">
        <f>IF(MAIN_STGY[[#This Row],[RSLT]]="","", MAIN_STGY[[#This Row],[RSLT]])</f>
        <v/>
      </c>
      <c r="CF19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3" s="18">
        <f>IF(STGY4[[#This Row],[SNO]]=0,0,IF(CL$10, IF(CP192&gt;=CM$8, 0, STGY4[[#This Row],[INS]]+CH192), STGY4[[#This Row],[INS]]+CH192))</f>
        <v>100</v>
      </c>
      <c r="CI193" s="18">
        <f>IF(STGY4[[#This Row],[SNO]]=0,0,IF(CL$10, IF(CP192&gt;=CM$8, 0, CI192+STGY4[[#This Row],[RTN]]), CI192+STGY4[[#This Row],[RTN]]))</f>
        <v>0</v>
      </c>
      <c r="CJ193" s="18">
        <f>STGY4[[#This Row],[RTN-TL]]-STGY4[[#This Row],[INS-TL]]</f>
        <v>-100</v>
      </c>
      <c r="CK193" s="18">
        <f>IF(STGY4[[#This Row],[SNO]]=0,0,IF(CL$10, IF(STGY4[[#This Row],[INS]]=0, 0, CN192), CN192))</f>
        <v>0</v>
      </c>
      <c r="CL193" s="18">
        <f>STGY4[[#This Row],[INS]]</f>
        <v>0</v>
      </c>
      <c r="CM193" s="18">
        <f>IF(STGY4[[#This Row],[WrL]]="Loss", (STGY4[[#This Row],[INS]]*(1 + CP$8/100)), IF(STGY4[[#This Row],[WrL]]="Won", (0), 0))</f>
        <v>0</v>
      </c>
      <c r="CN193" s="18">
        <f>IF(STGY4[[#This Row],[WrL]]="Loss", (STGY4[[#This Row],[PAM]]+STGY4[[#This Row],[LOS-TEN]]), IF(STGY4[[#This Row],[WrL]]="Won", (STGY4[[#This Row],[INS]]), 0))</f>
        <v>0</v>
      </c>
      <c r="CO193" s="18">
        <f>STGY4[[#This Row],[PAPT]]/2</f>
        <v>0</v>
      </c>
      <c r="CP193" s="43">
        <f>IF(STGY4[[#This Row],[SNO]]=0,0,IF(CL$10, IF(STGY4[[#This Row],[INS-TL]]=0, 0, STGY4[[#This Row],[PFT]]/STGY4[[#This Row],[INS-TL]]%), STGY4[[#This Row],[PFT]]/STGY4[[#This Row],[INS-TL]]%))</f>
        <v>-100</v>
      </c>
      <c r="CS193" s="20"/>
      <c r="CT193" s="21"/>
      <c r="CZ193" s="22"/>
      <c r="DB193" s="42">
        <f t="shared" si="25"/>
        <v>178</v>
      </c>
      <c r="DC193" s="49"/>
      <c r="DD193" s="18">
        <f>IF(STGY5[[#This Row],[SNO]]=0,0,IF(STGY5[[#This Row],[SNO]]=1,DJ$8,IF(DL$10, IF(DP192&gt;=DM$8,0,IF(DP192=0,DJ$8,DO192)), DO192)))</f>
        <v>0</v>
      </c>
      <c r="DE193" s="18" t="str">
        <f>IF(MAIN_STGY[[#This Row],[RSLT]]="","", MAIN_STGY[[#This Row],[RSLT]])</f>
        <v/>
      </c>
      <c r="DF19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3" s="18">
        <f>IF(STGY5[[#This Row],[SNO]]=0,0,IF(DL$10, IF(DP192&gt;=DM$8, 0, STGY5[[#This Row],[INS]]+DH192), STGY5[[#This Row],[INS]]+DH192))</f>
        <v>100</v>
      </c>
      <c r="DI193" s="18">
        <f>IF(STGY5[[#This Row],[SNO]]=0,0,IF(DL$10, IF(DP192&gt;=DM$8, 0, DI192+STGY5[[#This Row],[RTN]]), DI192+STGY5[[#This Row],[RTN]]))</f>
        <v>0</v>
      </c>
      <c r="DJ193" s="18">
        <f>STGY5[[#This Row],[RTN-TL]]-STGY5[[#This Row],[INS-TL]]</f>
        <v>-100</v>
      </c>
      <c r="DK193" s="18">
        <f>IF(STGY5[[#This Row],[SNO]]=0,0,IF(DL$10, IF(STGY5[[#This Row],[INS]]=0, 0, DN192), DN192))</f>
        <v>0</v>
      </c>
      <c r="DL193" s="18">
        <f>STGY5[[#This Row],[INS]]</f>
        <v>0</v>
      </c>
      <c r="DM193" s="18">
        <f>IF(STGY5[[#This Row],[WrL]]="Loss", (STGY5[[#This Row],[INS]]*(1 + DP$8/100)), IF(STGY5[[#This Row],[WrL]]="Won", (0), 0))</f>
        <v>0</v>
      </c>
      <c r="DN193" s="18">
        <f>IF(STGY5[[#This Row],[WrL]]="Loss", (STGY5[[#This Row],[PAM]]+STGY5[[#This Row],[LOS-TEN]]), IF(STGY5[[#This Row],[WrL]]="Won", (STGY5[[#This Row],[INS]]), 0))</f>
        <v>0</v>
      </c>
      <c r="DO193" s="18">
        <f>STGY5[[#This Row],[PAPT]]/2</f>
        <v>0</v>
      </c>
      <c r="DP193" s="43">
        <f>IF(STGY5[[#This Row],[SNO]]=0,0,IF(DL$10, IF(STGY5[[#This Row],[INS-TL]]=0, 0, STGY5[[#This Row],[PFT]]/STGY5[[#This Row],[INS-TL]]%), STGY5[[#This Row],[PFT]]/STGY5[[#This Row],[INS-TL]]%))</f>
        <v>-100</v>
      </c>
      <c r="DS193" s="20"/>
      <c r="DT193" s="21"/>
      <c r="DZ193" s="22"/>
      <c r="EB193" s="42">
        <f t="shared" si="26"/>
        <v>178</v>
      </c>
      <c r="EC193" s="49"/>
      <c r="ED193" s="18">
        <f>IF(STGY6[[#This Row],[SNO]]=0,0,IF(STGY6[[#This Row],[SNO]]=1,EJ$8,IF(EL$10, IF(EP192&gt;=EM$8,0,IF(EP192=0,EJ$8,EO192)), EO192)))</f>
        <v>0</v>
      </c>
      <c r="EE193" s="18" t="str">
        <f>IF(MAIN_STGY[[#This Row],[RSLT]]="","", MAIN_STGY[[#This Row],[RSLT]])</f>
        <v/>
      </c>
      <c r="EF19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3" s="18">
        <f>IF(STGY6[[#This Row],[SNO]]=0,0,IF(EL$10, IF(EP192&gt;=EM$8, 0, STGY6[[#This Row],[INS]]+EH192), STGY6[[#This Row],[INS]]+EH192))</f>
        <v>100</v>
      </c>
      <c r="EI193" s="18">
        <f>IF(STGY6[[#This Row],[SNO]]=0,0,IF(EL$10, IF(EP192&gt;=EM$8, 0, EI192+STGY6[[#This Row],[RTN]]), EI192+STGY6[[#This Row],[RTN]]))</f>
        <v>0</v>
      </c>
      <c r="EJ193" s="18">
        <f>STGY6[[#This Row],[RTN-TL]]-STGY6[[#This Row],[INS-TL]]</f>
        <v>-100</v>
      </c>
      <c r="EK193" s="18">
        <f>IF(STGY6[[#This Row],[SNO]]=0,0,IF(EL$10, IF(STGY6[[#This Row],[INS]]=0, 0, EN192), EN192))</f>
        <v>0</v>
      </c>
      <c r="EL193" s="18">
        <f>STGY6[[#This Row],[INS]]</f>
        <v>0</v>
      </c>
      <c r="EM193" s="18">
        <f>IF(STGY6[[#This Row],[WrL]]="Loss", (STGY6[[#This Row],[INS]]*(1 + EP$8/100)), IF(STGY6[[#This Row],[WrL]]="Won", (0), 0))</f>
        <v>0</v>
      </c>
      <c r="EN193" s="18">
        <f>IF(STGY6[[#This Row],[WrL]]="Loss", (STGY6[[#This Row],[PAM]]+STGY6[[#This Row],[LOS-TEN]]), IF(STGY6[[#This Row],[WrL]]="Won", (STGY6[[#This Row],[INS]]), 0))</f>
        <v>0</v>
      </c>
      <c r="EO193" s="18">
        <f>STGY6[[#This Row],[PAPT]]/2</f>
        <v>0</v>
      </c>
      <c r="EP193" s="43">
        <f>IF(STGY6[[#This Row],[SNO]]=0,0,IF(EL$10, IF(STGY6[[#This Row],[INS-TL]]=0, 0, STGY6[[#This Row],[PFT]]/STGY6[[#This Row],[INS-TL]]%), STGY6[[#This Row],[PFT]]/STGY6[[#This Row],[INS-TL]]%))</f>
        <v>-100</v>
      </c>
      <c r="ES193" s="20"/>
      <c r="ET193" s="21"/>
      <c r="EZ193" s="22"/>
      <c r="FB193" s="42">
        <f t="shared" si="27"/>
        <v>178</v>
      </c>
      <c r="FC193" s="49"/>
      <c r="FD193" s="18">
        <f>IF(STGY7[[#This Row],[SNO]]=0,0,IF(STGY7[[#This Row],[SNO]]=1,FJ$8,IF(FL$10, IF(FP192&gt;=FM$8,0,IF(FP192=0,FJ$8,FO192)), FO192)))</f>
        <v>0</v>
      </c>
      <c r="FE193" s="18" t="str">
        <f>IF(MAIN_STGY[[#This Row],[RSLT]]="","", MAIN_STGY[[#This Row],[RSLT]])</f>
        <v/>
      </c>
      <c r="FF19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3" s="18">
        <f>IF(STGY7[[#This Row],[SNO]]=0,0,IF(FL$10, IF(FP192&gt;=FM$8, 0, STGY7[[#This Row],[INS]]+FH192), STGY7[[#This Row],[INS]]+FH192))</f>
        <v>100</v>
      </c>
      <c r="FI193" s="18">
        <f>IF(STGY7[[#This Row],[SNO]]=0,0,IF(FL$10, IF(FP192&gt;=FM$8, 0, FI192+STGY7[[#This Row],[RTN]]), FI192+STGY7[[#This Row],[RTN]]))</f>
        <v>0</v>
      </c>
      <c r="FJ193" s="18">
        <f>STGY7[[#This Row],[RTN-TL]]-STGY7[[#This Row],[INS-TL]]</f>
        <v>-100</v>
      </c>
      <c r="FK193" s="18">
        <f>IF(STGY7[[#This Row],[SNO]]=0,0,IF(FL$10, IF(STGY7[[#This Row],[INS]]=0, 0, FN192), FN192))</f>
        <v>0</v>
      </c>
      <c r="FL193" s="18">
        <f>STGY7[[#This Row],[INS]]</f>
        <v>0</v>
      </c>
      <c r="FM193" s="18">
        <f>IF(STGY7[[#This Row],[WrL]]="Loss", (STGY7[[#This Row],[INS]]*(1 + FP$8/100)), IF(STGY7[[#This Row],[WrL]]="Won", (0), 0))</f>
        <v>0</v>
      </c>
      <c r="FN193" s="18">
        <f>IF(STGY7[[#This Row],[WrL]]="Loss", (STGY7[[#This Row],[PAM]]+STGY7[[#This Row],[LOS-TEN]]), IF(STGY7[[#This Row],[WrL]]="Won", (STGY7[[#This Row],[INS]]), 0))</f>
        <v>0</v>
      </c>
      <c r="FO193" s="18">
        <f>STGY7[[#This Row],[PAPT]]/2</f>
        <v>0</v>
      </c>
      <c r="FP193" s="43">
        <f>IF(STGY7[[#This Row],[SNO]]=0,0,IF(FL$10, IF(STGY7[[#This Row],[INS-TL]]=0, 0, STGY7[[#This Row],[PFT]]/STGY7[[#This Row],[INS-TL]]%), STGY7[[#This Row],[PFT]]/STGY7[[#This Row],[INS-TL]]%))</f>
        <v>-100</v>
      </c>
      <c r="FS193" s="20"/>
      <c r="FT193" s="21"/>
      <c r="FZ193" s="22"/>
      <c r="GB193" s="42">
        <f t="shared" si="28"/>
        <v>178</v>
      </c>
      <c r="GC193" s="49"/>
      <c r="GD193" s="18">
        <f>IF(STGY8[[#This Row],[SNO]]=0,0,IF(STGY8[[#This Row],[SNO]]=1,GJ$8,IF(GL$10, IF(GP192&gt;=GM$8,0,IF(GP192=0,GJ$8,GO192)), GO192)))</f>
        <v>0</v>
      </c>
      <c r="GE193" s="18" t="str">
        <f>IF(MAIN_STGY[[#This Row],[RSLT]]="","", MAIN_STGY[[#This Row],[RSLT]])</f>
        <v/>
      </c>
      <c r="GF19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3" s="18">
        <f>IF(STGY8[[#This Row],[SNO]]=0,0,IF(GL$10, IF(GP192&gt;=GM$8, 0, STGY8[[#This Row],[INS]]+GH192), STGY8[[#This Row],[INS]]+GH192))</f>
        <v>100</v>
      </c>
      <c r="GI193" s="18">
        <f>IF(STGY8[[#This Row],[SNO]]=0,0,IF(GL$10, IF(GP192&gt;=GM$8, 0, GI192+STGY8[[#This Row],[RTN]]), GI192+STGY8[[#This Row],[RTN]]))</f>
        <v>0</v>
      </c>
      <c r="GJ193" s="18">
        <f>STGY8[[#This Row],[RTN-TL]]-STGY8[[#This Row],[INS-TL]]</f>
        <v>-100</v>
      </c>
      <c r="GK193" s="18">
        <f>IF(STGY8[[#This Row],[SNO]]=0,0,IF(GL$10, IF(STGY8[[#This Row],[INS]]=0, 0, GN192), GN192))</f>
        <v>0</v>
      </c>
      <c r="GL193" s="18">
        <f>STGY8[[#This Row],[INS]]</f>
        <v>0</v>
      </c>
      <c r="GM193" s="18">
        <f>IF(STGY8[[#This Row],[WrL]]="Loss", (STGY8[[#This Row],[INS]]*(1 + GP$8/100)), IF(STGY8[[#This Row],[WrL]]="Won", (0), 0))</f>
        <v>0</v>
      </c>
      <c r="GN193" s="18">
        <f>IF(STGY8[[#This Row],[WrL]]="Loss", (STGY8[[#This Row],[PAM]]+STGY8[[#This Row],[LOS-TEN]]), IF(STGY8[[#This Row],[WrL]]="Won", (STGY8[[#This Row],[INS]]), 0))</f>
        <v>0</v>
      </c>
      <c r="GO193" s="18">
        <f>STGY8[[#This Row],[PAPT]]/2</f>
        <v>0</v>
      </c>
      <c r="GP193" s="43">
        <f>IF(STGY8[[#This Row],[SNO]]=0,0,IF(GL$10, IF(STGY8[[#This Row],[INS-TL]]=0, 0, STGY8[[#This Row],[PFT]]/STGY8[[#This Row],[INS-TL]]%), STGY8[[#This Row],[PFT]]/STGY8[[#This Row],[INS-TL]]%))</f>
        <v>-100</v>
      </c>
      <c r="GS193" s="20"/>
      <c r="GT193" s="21"/>
      <c r="GZ193" s="22"/>
      <c r="HB193" s="42">
        <f t="shared" si="29"/>
        <v>178</v>
      </c>
      <c r="HC193" s="49"/>
      <c r="HD193" s="18">
        <f>IF(STGY9[[#This Row],[SNO]]=0,0,IF(STGY9[[#This Row],[SNO]]=1,HJ$8,IF(HL$10, IF(HP192&gt;=HM$8,0,IF(HP192=0,HJ$8,HO192)), HO192)))</f>
        <v>0</v>
      </c>
      <c r="HE193" s="18" t="str">
        <f>IF(MAIN_STGY[[#This Row],[RSLT]]="","", MAIN_STGY[[#This Row],[RSLT]])</f>
        <v/>
      </c>
      <c r="HF19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3" s="18">
        <f>IF(STGY9[[#This Row],[SNO]]=0,0,IF(HL$10, IF(HP192&gt;=HM$8, 0, STGY9[[#This Row],[INS]]+HH192), STGY9[[#This Row],[INS]]+HH192))</f>
        <v>100</v>
      </c>
      <c r="HI193" s="18">
        <f>IF(STGY9[[#This Row],[SNO]]=0,0,IF(HL$10, IF(HP192&gt;=HM$8, 0, HI192+STGY9[[#This Row],[RTN]]), HI192+STGY9[[#This Row],[RTN]]))</f>
        <v>0</v>
      </c>
      <c r="HJ193" s="18">
        <f>STGY9[[#This Row],[RTN-TL]]-STGY9[[#This Row],[INS-TL]]</f>
        <v>-100</v>
      </c>
      <c r="HK193" s="18">
        <f>IF(STGY9[[#This Row],[SNO]]=0,0,IF(HL$10, IF(STGY9[[#This Row],[INS]]=0, 0, HN192), HN192))</f>
        <v>0</v>
      </c>
      <c r="HL193" s="18">
        <f>STGY9[[#This Row],[INS]]</f>
        <v>0</v>
      </c>
      <c r="HM193" s="18">
        <f>IF(STGY9[[#This Row],[WrL]]="Loss", (STGY9[[#This Row],[INS]]*(1 + HP$8/100)), IF(STGY9[[#This Row],[WrL]]="Won", (0), 0))</f>
        <v>0</v>
      </c>
      <c r="HN193" s="18">
        <f>IF(STGY9[[#This Row],[WrL]]="Loss", (STGY9[[#This Row],[PAM]]+STGY9[[#This Row],[LOS-TEN]]), IF(STGY9[[#This Row],[WrL]]="Won", (STGY9[[#This Row],[INS]]), 0))</f>
        <v>0</v>
      </c>
      <c r="HO193" s="18">
        <f>STGY9[[#This Row],[PAPT]]/2</f>
        <v>0</v>
      </c>
      <c r="HP193" s="43">
        <f>IF(STGY9[[#This Row],[SNO]]=0,0,IF(HL$10, IF(STGY9[[#This Row],[INS-TL]]=0, 0, STGY9[[#This Row],[PFT]]/STGY9[[#This Row],[INS-TL]]%), STGY9[[#This Row],[PFT]]/STGY9[[#This Row],[INS-TL]]%))</f>
        <v>-100</v>
      </c>
      <c r="HS193" s="20"/>
      <c r="HT193" s="21"/>
      <c r="HZ193" s="22"/>
      <c r="IB193" s="42">
        <f t="shared" si="30"/>
        <v>178</v>
      </c>
      <c r="IC193" s="49"/>
      <c r="ID193" s="18">
        <f>IF(STGY10[[#This Row],[SNO]]=0,0,IF(STGY10[[#This Row],[SNO]]=1,IJ$8,IF(IL$10, IF(IP192&gt;=IM$8,0,IF(IP192=0,IJ$8,IO192)), IO192)))</f>
        <v>0</v>
      </c>
      <c r="IE193" s="18" t="str">
        <f>IF(MAIN_STGY[[#This Row],[RSLT]]="","", MAIN_STGY[[#This Row],[RSLT]])</f>
        <v/>
      </c>
      <c r="IF19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3" s="18">
        <f>IF(STGY10[[#This Row],[SNO]]=0,0,IF(IL$10, IF(IP192&gt;=IM$8, 0, STGY10[[#This Row],[INS]]+IH192), STGY10[[#This Row],[INS]]+IH192))</f>
        <v>100</v>
      </c>
      <c r="II193" s="18">
        <f>IF(STGY10[[#This Row],[SNO]]=0,0,IF(IL$10, IF(IP192&gt;=IM$8, 0, II192+STGY10[[#This Row],[RTN]]), II192+STGY10[[#This Row],[RTN]]))</f>
        <v>0</v>
      </c>
      <c r="IJ193" s="18">
        <f>STGY10[[#This Row],[RTN-TL]]-STGY10[[#This Row],[INS-TL]]</f>
        <v>-100</v>
      </c>
      <c r="IK193" s="18">
        <f>IF(STGY10[[#This Row],[SNO]]=0,0,IF(IL$10, IF(STGY10[[#This Row],[INS]]=0, 0, IN192), IN192))</f>
        <v>0</v>
      </c>
      <c r="IL193" s="18">
        <f>STGY10[[#This Row],[INS]]</f>
        <v>0</v>
      </c>
      <c r="IM193" s="18">
        <f>IF(STGY10[[#This Row],[WrL]]="Loss", (STGY10[[#This Row],[INS]]*(1 + IP$8/100)), IF(STGY10[[#This Row],[WrL]]="Won", (0), 0))</f>
        <v>0</v>
      </c>
      <c r="IN193" s="18">
        <f>IF(STGY10[[#This Row],[WrL]]="Loss", (STGY10[[#This Row],[PAM]]+STGY10[[#This Row],[LOS-TEN]]), IF(STGY10[[#This Row],[WrL]]="Won", (STGY10[[#This Row],[INS]]), 0))</f>
        <v>0</v>
      </c>
      <c r="IO193" s="18">
        <f>STGY10[[#This Row],[PAPT]]/2</f>
        <v>0</v>
      </c>
      <c r="IP193" s="43">
        <f>IF(STGY10[[#This Row],[SNO]]=0,0,IF(IL$10, IF(STGY10[[#This Row],[INS-TL]]=0, 0, STGY10[[#This Row],[PFT]]/STGY10[[#This Row],[INS-TL]]%), STGY10[[#This Row],[PFT]]/STGY10[[#This Row],[INS-TL]]%))</f>
        <v>-100</v>
      </c>
      <c r="IS193" s="20"/>
      <c r="IT193" s="21"/>
      <c r="IZ193" s="22"/>
    </row>
    <row r="194" spans="2:260" ht="15.65" x14ac:dyDescent="0.3">
      <c r="B194" s="89">
        <f t="shared" si="32"/>
        <v>179</v>
      </c>
      <c r="C194" s="49"/>
      <c r="D194" s="18">
        <f>IF(MAIN_STGY[[#This Row],[SNO]]=0,0,IF(MAIN_STGY[[#This Row],[SNO]]=1,J$8,IF(L$10, IF(P193&gt;=M$8,0,IF(P193=0,J$8,O193)), O193)))</f>
        <v>0</v>
      </c>
      <c r="E194" s="12"/>
      <c r="F19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4" s="18">
        <f>IF(MAIN_STGY[[#This Row],[SNO]]=0,0,IF(L$10, IF(P193&gt;=M$8, 0, MAIN_STGY[[#This Row],[INS]]+H193), MAIN_STGY[[#This Row],[INS]]+H193))</f>
        <v>100</v>
      </c>
      <c r="I194" s="18">
        <f>IF(MAIN_STGY[[#This Row],[SNO]]=0,0,IF(L$10, IF(P193&gt;=M$8, 0, I193+MAIN_STGY[[#This Row],[RTN]]), I193+MAIN_STGY[[#This Row],[RTN]]))</f>
        <v>0</v>
      </c>
      <c r="J194" s="18">
        <f>MAIN_STGY[[#This Row],[RTN-TL]]-MAIN_STGY[[#This Row],[INS-TL]]</f>
        <v>-100</v>
      </c>
      <c r="K194" s="18">
        <f>IF(MAIN_STGY[[#This Row],[SNO]]=0,0,IF(L$10, IF(MAIN_STGY[[#This Row],[INS]]=0, 0, N193), N193))</f>
        <v>0</v>
      </c>
      <c r="L194" s="18">
        <f>MAIN_STGY[[#This Row],[INS]]</f>
        <v>0</v>
      </c>
      <c r="M194" s="18">
        <f>IF(MAIN_STGY[[#This Row],[WrL]]="Loss", (MAIN_STGY[[#This Row],[INS]]*(1 + P$8/100)), IF(MAIN_STGY[[#This Row],[WrL]]="Won", (0), 0))</f>
        <v>0</v>
      </c>
      <c r="N194" s="18">
        <f>IF(MAIN_STGY[[#This Row],[WrL]]="Loss", (MAIN_STGY[[#This Row],[PAM]]+MAIN_STGY[[#This Row],[LOS-TEN]]), IF(MAIN_STGY[[#This Row],[WrL]]="Won", (MAIN_STGY[[#This Row],[INS]]), 0))</f>
        <v>0</v>
      </c>
      <c r="O194" s="18">
        <f>MAIN_STGY[[#This Row],[PAPT]]/2</f>
        <v>0</v>
      </c>
      <c r="P19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4" s="54" t="s">
        <v>56</v>
      </c>
      <c r="S194" s="54" t="s">
        <v>57</v>
      </c>
      <c r="T194" s="54" t="s">
        <v>71</v>
      </c>
      <c r="U194" s="54" t="s">
        <v>58</v>
      </c>
      <c r="V194" s="54" t="s">
        <v>59</v>
      </c>
      <c r="W194" s="55"/>
      <c r="X194" s="44"/>
      <c r="Z194" s="22"/>
      <c r="AB194" s="42">
        <f t="shared" si="22"/>
        <v>179</v>
      </c>
      <c r="AC194" s="49"/>
      <c r="AD194" s="18">
        <f>IF(STGY2[[#This Row],[SNO]]=0,0,IF(STGY2[[#This Row],[SNO]]=1,AJ$8,IF(AL$10, IF(AP193&gt;=AM$8,0,IF(AP193=0,AJ$8,AO193)), AO193)))</f>
        <v>0</v>
      </c>
      <c r="AE194" s="18" t="str">
        <f>IF(MAIN_STGY[[#This Row],[RSLT]]="","", MAIN_STGY[[#This Row],[RSLT]])</f>
        <v/>
      </c>
      <c r="AF19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4" s="18">
        <f>IF(STGY2[[#This Row],[SNO]]=0,0,IF(AL$10, IF(AP193&gt;=AM$8, 0, STGY2[[#This Row],[INS]]+AH193), STGY2[[#This Row],[INS]]+AH193))</f>
        <v>100</v>
      </c>
      <c r="AI194" s="18">
        <f>IF(STGY2[[#This Row],[SNO]]=0,0,IF(AL$10, IF(AP193&gt;=AM$8, 0, AI193+STGY2[[#This Row],[RTN]]), AI193+STGY2[[#This Row],[RTN]]))</f>
        <v>0</v>
      </c>
      <c r="AJ194" s="18">
        <f>STGY2[[#This Row],[RTN-TL]]-STGY2[[#This Row],[INS-TL]]</f>
        <v>-100</v>
      </c>
      <c r="AK194" s="18">
        <f>IF(STGY2[[#This Row],[SNO]]=0,0,IF(AL$10, IF(STGY2[[#This Row],[INS]]=0, 0, AN193), AN193))</f>
        <v>0</v>
      </c>
      <c r="AL194" s="18">
        <f>STGY2[[#This Row],[INS]]</f>
        <v>0</v>
      </c>
      <c r="AM194" s="18">
        <f>IF(STGY2[[#This Row],[WrL]]="Loss", (STGY2[[#This Row],[INS]]*(1 + AP$8/100)), IF(STGY2[[#This Row],[WrL]]="Won", (0), 0))</f>
        <v>0</v>
      </c>
      <c r="AN194" s="18">
        <f>IF(STGY2[[#This Row],[WrL]]="Loss", (STGY2[[#This Row],[PAM]]+STGY2[[#This Row],[LOS-TEN]]), IF(STGY2[[#This Row],[WrL]]="Won", (STGY2[[#This Row],[INS]]), 0))</f>
        <v>0</v>
      </c>
      <c r="AO194" s="18">
        <f>STGY2[[#This Row],[PAPT]]/2</f>
        <v>0</v>
      </c>
      <c r="AP194" s="43">
        <f>IF(STGY2[[#This Row],[SNO]]=0,0,IF(AL$10, IF(STGY2[[#This Row],[INS-TL]]=0, 0, STGY2[[#This Row],[PFT]]/STGY2[[#This Row],[INS-TL]]%), STGY2[[#This Row],[PFT]]/STGY2[[#This Row],[INS-TL]]%))</f>
        <v>-100</v>
      </c>
      <c r="AS194" s="20"/>
      <c r="AT194" s="21"/>
      <c r="AZ194" s="22"/>
      <c r="BB194" s="42">
        <f t="shared" si="23"/>
        <v>179</v>
      </c>
      <c r="BC194" s="49"/>
      <c r="BD194" s="18">
        <f>IF(STGY3[[#This Row],[SNO]]=0,0,IF(STGY3[[#This Row],[SNO]]=1,BJ$8,IF(BL$10, IF(BP193&gt;=BM$8,0,IF(BP193=0,BJ$8,BO193)), BO193)))</f>
        <v>0</v>
      </c>
      <c r="BE194" s="18" t="str">
        <f>IF(MAIN_STGY[[#This Row],[RSLT]]="","", MAIN_STGY[[#This Row],[RSLT]])</f>
        <v/>
      </c>
      <c r="BF19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4" s="18">
        <f>IF(STGY3[[#This Row],[SNO]]=0,0,IF(BL$10, IF(BP193&gt;=BM$8, 0, STGY3[[#This Row],[INS]]+BH193), STGY3[[#This Row],[INS]]+BH193))</f>
        <v>100</v>
      </c>
      <c r="BI194" s="18">
        <f>IF(STGY3[[#This Row],[SNO]]=0,0,IF(BL$10, IF(BP193&gt;=BM$8, 0, BI193+STGY3[[#This Row],[RTN]]), BI193+STGY3[[#This Row],[RTN]]))</f>
        <v>0</v>
      </c>
      <c r="BJ194" s="18">
        <f>STGY3[[#This Row],[RTN-TL]]-STGY3[[#This Row],[INS-TL]]</f>
        <v>-100</v>
      </c>
      <c r="BK194" s="18">
        <f>IF(STGY3[[#This Row],[SNO]]=0,0,IF(BL$10, IF(STGY3[[#This Row],[INS]]=0, 0, BN193), BN193))</f>
        <v>0</v>
      </c>
      <c r="BL194" s="18">
        <f>STGY3[[#This Row],[INS]]</f>
        <v>0</v>
      </c>
      <c r="BM194" s="18">
        <f>IF(STGY3[[#This Row],[WrL]]="Loss", (STGY3[[#This Row],[INS]]*(1 + BP$8/100)), IF(STGY3[[#This Row],[WrL]]="Won", (0), 0))</f>
        <v>0</v>
      </c>
      <c r="BN194" s="18">
        <f>IF(STGY3[[#This Row],[WrL]]="Loss", (STGY3[[#This Row],[PAM]]+STGY3[[#This Row],[LOS-TEN]]), IF(STGY3[[#This Row],[WrL]]="Won", (STGY3[[#This Row],[INS]]), 0))</f>
        <v>0</v>
      </c>
      <c r="BO194" s="18">
        <f>STGY3[[#This Row],[PAPT]]/2</f>
        <v>0</v>
      </c>
      <c r="BP194" s="43">
        <f>IF(STGY3[[#This Row],[SNO]]=0,0,IF(BL$10, IF(STGY3[[#This Row],[INS-TL]]=0, 0, STGY3[[#This Row],[PFT]]/STGY3[[#This Row],[INS-TL]]%), STGY3[[#This Row],[PFT]]/STGY3[[#This Row],[INS-TL]]%))</f>
        <v>-100</v>
      </c>
      <c r="BS194" s="20"/>
      <c r="BT194" s="21"/>
      <c r="BZ194" s="22"/>
      <c r="CB194" s="42">
        <f t="shared" si="24"/>
        <v>179</v>
      </c>
      <c r="CC194" s="49"/>
      <c r="CD194" s="18">
        <f>IF(STGY4[[#This Row],[SNO]]=0,0,IF(STGY4[[#This Row],[SNO]]=1,CJ$8,IF(CL$10, IF(CP193&gt;=CM$8,0,IF(CP193=0,CJ$8,CO193)), CO193)))</f>
        <v>0</v>
      </c>
      <c r="CE194" s="18" t="str">
        <f>IF(MAIN_STGY[[#This Row],[RSLT]]="","", MAIN_STGY[[#This Row],[RSLT]])</f>
        <v/>
      </c>
      <c r="CF19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4" s="18">
        <f>IF(STGY4[[#This Row],[SNO]]=0,0,IF(CL$10, IF(CP193&gt;=CM$8, 0, STGY4[[#This Row],[INS]]+CH193), STGY4[[#This Row],[INS]]+CH193))</f>
        <v>100</v>
      </c>
      <c r="CI194" s="18">
        <f>IF(STGY4[[#This Row],[SNO]]=0,0,IF(CL$10, IF(CP193&gt;=CM$8, 0, CI193+STGY4[[#This Row],[RTN]]), CI193+STGY4[[#This Row],[RTN]]))</f>
        <v>0</v>
      </c>
      <c r="CJ194" s="18">
        <f>STGY4[[#This Row],[RTN-TL]]-STGY4[[#This Row],[INS-TL]]</f>
        <v>-100</v>
      </c>
      <c r="CK194" s="18">
        <f>IF(STGY4[[#This Row],[SNO]]=0,0,IF(CL$10, IF(STGY4[[#This Row],[INS]]=0, 0, CN193), CN193))</f>
        <v>0</v>
      </c>
      <c r="CL194" s="18">
        <f>STGY4[[#This Row],[INS]]</f>
        <v>0</v>
      </c>
      <c r="CM194" s="18">
        <f>IF(STGY4[[#This Row],[WrL]]="Loss", (STGY4[[#This Row],[INS]]*(1 + CP$8/100)), IF(STGY4[[#This Row],[WrL]]="Won", (0), 0))</f>
        <v>0</v>
      </c>
      <c r="CN194" s="18">
        <f>IF(STGY4[[#This Row],[WrL]]="Loss", (STGY4[[#This Row],[PAM]]+STGY4[[#This Row],[LOS-TEN]]), IF(STGY4[[#This Row],[WrL]]="Won", (STGY4[[#This Row],[INS]]), 0))</f>
        <v>0</v>
      </c>
      <c r="CO194" s="18">
        <f>STGY4[[#This Row],[PAPT]]/2</f>
        <v>0</v>
      </c>
      <c r="CP194" s="43">
        <f>IF(STGY4[[#This Row],[SNO]]=0,0,IF(CL$10, IF(STGY4[[#This Row],[INS-TL]]=0, 0, STGY4[[#This Row],[PFT]]/STGY4[[#This Row],[INS-TL]]%), STGY4[[#This Row],[PFT]]/STGY4[[#This Row],[INS-TL]]%))</f>
        <v>-100</v>
      </c>
      <c r="CS194" s="20"/>
      <c r="CT194" s="21"/>
      <c r="CZ194" s="22"/>
      <c r="DB194" s="42">
        <f t="shared" si="25"/>
        <v>179</v>
      </c>
      <c r="DC194" s="49"/>
      <c r="DD194" s="18">
        <f>IF(STGY5[[#This Row],[SNO]]=0,0,IF(STGY5[[#This Row],[SNO]]=1,DJ$8,IF(DL$10, IF(DP193&gt;=DM$8,0,IF(DP193=0,DJ$8,DO193)), DO193)))</f>
        <v>0</v>
      </c>
      <c r="DE194" s="18" t="str">
        <f>IF(MAIN_STGY[[#This Row],[RSLT]]="","", MAIN_STGY[[#This Row],[RSLT]])</f>
        <v/>
      </c>
      <c r="DF19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4" s="18">
        <f>IF(STGY5[[#This Row],[SNO]]=0,0,IF(DL$10, IF(DP193&gt;=DM$8, 0, STGY5[[#This Row],[INS]]+DH193), STGY5[[#This Row],[INS]]+DH193))</f>
        <v>100</v>
      </c>
      <c r="DI194" s="18">
        <f>IF(STGY5[[#This Row],[SNO]]=0,0,IF(DL$10, IF(DP193&gt;=DM$8, 0, DI193+STGY5[[#This Row],[RTN]]), DI193+STGY5[[#This Row],[RTN]]))</f>
        <v>0</v>
      </c>
      <c r="DJ194" s="18">
        <f>STGY5[[#This Row],[RTN-TL]]-STGY5[[#This Row],[INS-TL]]</f>
        <v>-100</v>
      </c>
      <c r="DK194" s="18">
        <f>IF(STGY5[[#This Row],[SNO]]=0,0,IF(DL$10, IF(STGY5[[#This Row],[INS]]=0, 0, DN193), DN193))</f>
        <v>0</v>
      </c>
      <c r="DL194" s="18">
        <f>STGY5[[#This Row],[INS]]</f>
        <v>0</v>
      </c>
      <c r="DM194" s="18">
        <f>IF(STGY5[[#This Row],[WrL]]="Loss", (STGY5[[#This Row],[INS]]*(1 + DP$8/100)), IF(STGY5[[#This Row],[WrL]]="Won", (0), 0))</f>
        <v>0</v>
      </c>
      <c r="DN194" s="18">
        <f>IF(STGY5[[#This Row],[WrL]]="Loss", (STGY5[[#This Row],[PAM]]+STGY5[[#This Row],[LOS-TEN]]), IF(STGY5[[#This Row],[WrL]]="Won", (STGY5[[#This Row],[INS]]), 0))</f>
        <v>0</v>
      </c>
      <c r="DO194" s="18">
        <f>STGY5[[#This Row],[PAPT]]/2</f>
        <v>0</v>
      </c>
      <c r="DP194" s="43">
        <f>IF(STGY5[[#This Row],[SNO]]=0,0,IF(DL$10, IF(STGY5[[#This Row],[INS-TL]]=0, 0, STGY5[[#This Row],[PFT]]/STGY5[[#This Row],[INS-TL]]%), STGY5[[#This Row],[PFT]]/STGY5[[#This Row],[INS-TL]]%))</f>
        <v>-100</v>
      </c>
      <c r="DS194" s="20"/>
      <c r="DT194" s="21"/>
      <c r="DZ194" s="22"/>
      <c r="EB194" s="42">
        <f t="shared" si="26"/>
        <v>179</v>
      </c>
      <c r="EC194" s="49"/>
      <c r="ED194" s="18">
        <f>IF(STGY6[[#This Row],[SNO]]=0,0,IF(STGY6[[#This Row],[SNO]]=1,EJ$8,IF(EL$10, IF(EP193&gt;=EM$8,0,IF(EP193=0,EJ$8,EO193)), EO193)))</f>
        <v>0</v>
      </c>
      <c r="EE194" s="18" t="str">
        <f>IF(MAIN_STGY[[#This Row],[RSLT]]="","", MAIN_STGY[[#This Row],[RSLT]])</f>
        <v/>
      </c>
      <c r="EF19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4" s="18">
        <f>IF(STGY6[[#This Row],[SNO]]=0,0,IF(EL$10, IF(EP193&gt;=EM$8, 0, STGY6[[#This Row],[INS]]+EH193), STGY6[[#This Row],[INS]]+EH193))</f>
        <v>100</v>
      </c>
      <c r="EI194" s="18">
        <f>IF(STGY6[[#This Row],[SNO]]=0,0,IF(EL$10, IF(EP193&gt;=EM$8, 0, EI193+STGY6[[#This Row],[RTN]]), EI193+STGY6[[#This Row],[RTN]]))</f>
        <v>0</v>
      </c>
      <c r="EJ194" s="18">
        <f>STGY6[[#This Row],[RTN-TL]]-STGY6[[#This Row],[INS-TL]]</f>
        <v>-100</v>
      </c>
      <c r="EK194" s="18">
        <f>IF(STGY6[[#This Row],[SNO]]=0,0,IF(EL$10, IF(STGY6[[#This Row],[INS]]=0, 0, EN193), EN193))</f>
        <v>0</v>
      </c>
      <c r="EL194" s="18">
        <f>STGY6[[#This Row],[INS]]</f>
        <v>0</v>
      </c>
      <c r="EM194" s="18">
        <f>IF(STGY6[[#This Row],[WrL]]="Loss", (STGY6[[#This Row],[INS]]*(1 + EP$8/100)), IF(STGY6[[#This Row],[WrL]]="Won", (0), 0))</f>
        <v>0</v>
      </c>
      <c r="EN194" s="18">
        <f>IF(STGY6[[#This Row],[WrL]]="Loss", (STGY6[[#This Row],[PAM]]+STGY6[[#This Row],[LOS-TEN]]), IF(STGY6[[#This Row],[WrL]]="Won", (STGY6[[#This Row],[INS]]), 0))</f>
        <v>0</v>
      </c>
      <c r="EO194" s="18">
        <f>STGY6[[#This Row],[PAPT]]/2</f>
        <v>0</v>
      </c>
      <c r="EP194" s="43">
        <f>IF(STGY6[[#This Row],[SNO]]=0,0,IF(EL$10, IF(STGY6[[#This Row],[INS-TL]]=0, 0, STGY6[[#This Row],[PFT]]/STGY6[[#This Row],[INS-TL]]%), STGY6[[#This Row],[PFT]]/STGY6[[#This Row],[INS-TL]]%))</f>
        <v>-100</v>
      </c>
      <c r="ES194" s="20"/>
      <c r="ET194" s="21"/>
      <c r="EZ194" s="22"/>
      <c r="FB194" s="42">
        <f t="shared" si="27"/>
        <v>179</v>
      </c>
      <c r="FC194" s="49"/>
      <c r="FD194" s="18">
        <f>IF(STGY7[[#This Row],[SNO]]=0,0,IF(STGY7[[#This Row],[SNO]]=1,FJ$8,IF(FL$10, IF(FP193&gt;=FM$8,0,IF(FP193=0,FJ$8,FO193)), FO193)))</f>
        <v>0</v>
      </c>
      <c r="FE194" s="18" t="str">
        <f>IF(MAIN_STGY[[#This Row],[RSLT]]="","", MAIN_STGY[[#This Row],[RSLT]])</f>
        <v/>
      </c>
      <c r="FF19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4" s="18">
        <f>IF(STGY7[[#This Row],[SNO]]=0,0,IF(FL$10, IF(FP193&gt;=FM$8, 0, STGY7[[#This Row],[INS]]+FH193), STGY7[[#This Row],[INS]]+FH193))</f>
        <v>100</v>
      </c>
      <c r="FI194" s="18">
        <f>IF(STGY7[[#This Row],[SNO]]=0,0,IF(FL$10, IF(FP193&gt;=FM$8, 0, FI193+STGY7[[#This Row],[RTN]]), FI193+STGY7[[#This Row],[RTN]]))</f>
        <v>0</v>
      </c>
      <c r="FJ194" s="18">
        <f>STGY7[[#This Row],[RTN-TL]]-STGY7[[#This Row],[INS-TL]]</f>
        <v>-100</v>
      </c>
      <c r="FK194" s="18">
        <f>IF(STGY7[[#This Row],[SNO]]=0,0,IF(FL$10, IF(STGY7[[#This Row],[INS]]=0, 0, FN193), FN193))</f>
        <v>0</v>
      </c>
      <c r="FL194" s="18">
        <f>STGY7[[#This Row],[INS]]</f>
        <v>0</v>
      </c>
      <c r="FM194" s="18">
        <f>IF(STGY7[[#This Row],[WrL]]="Loss", (STGY7[[#This Row],[INS]]*(1 + FP$8/100)), IF(STGY7[[#This Row],[WrL]]="Won", (0), 0))</f>
        <v>0</v>
      </c>
      <c r="FN194" s="18">
        <f>IF(STGY7[[#This Row],[WrL]]="Loss", (STGY7[[#This Row],[PAM]]+STGY7[[#This Row],[LOS-TEN]]), IF(STGY7[[#This Row],[WrL]]="Won", (STGY7[[#This Row],[INS]]), 0))</f>
        <v>0</v>
      </c>
      <c r="FO194" s="18">
        <f>STGY7[[#This Row],[PAPT]]/2</f>
        <v>0</v>
      </c>
      <c r="FP194" s="43">
        <f>IF(STGY7[[#This Row],[SNO]]=0,0,IF(FL$10, IF(STGY7[[#This Row],[INS-TL]]=0, 0, STGY7[[#This Row],[PFT]]/STGY7[[#This Row],[INS-TL]]%), STGY7[[#This Row],[PFT]]/STGY7[[#This Row],[INS-TL]]%))</f>
        <v>-100</v>
      </c>
      <c r="FS194" s="20"/>
      <c r="FT194" s="21"/>
      <c r="FZ194" s="22"/>
      <c r="GB194" s="42">
        <f t="shared" si="28"/>
        <v>179</v>
      </c>
      <c r="GC194" s="49"/>
      <c r="GD194" s="18">
        <f>IF(STGY8[[#This Row],[SNO]]=0,0,IF(STGY8[[#This Row],[SNO]]=1,GJ$8,IF(GL$10, IF(GP193&gt;=GM$8,0,IF(GP193=0,GJ$8,GO193)), GO193)))</f>
        <v>0</v>
      </c>
      <c r="GE194" s="18" t="str">
        <f>IF(MAIN_STGY[[#This Row],[RSLT]]="","", MAIN_STGY[[#This Row],[RSLT]])</f>
        <v/>
      </c>
      <c r="GF19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4" s="18">
        <f>IF(STGY8[[#This Row],[SNO]]=0,0,IF(GL$10, IF(GP193&gt;=GM$8, 0, STGY8[[#This Row],[INS]]+GH193), STGY8[[#This Row],[INS]]+GH193))</f>
        <v>100</v>
      </c>
      <c r="GI194" s="18">
        <f>IF(STGY8[[#This Row],[SNO]]=0,0,IF(GL$10, IF(GP193&gt;=GM$8, 0, GI193+STGY8[[#This Row],[RTN]]), GI193+STGY8[[#This Row],[RTN]]))</f>
        <v>0</v>
      </c>
      <c r="GJ194" s="18">
        <f>STGY8[[#This Row],[RTN-TL]]-STGY8[[#This Row],[INS-TL]]</f>
        <v>-100</v>
      </c>
      <c r="GK194" s="18">
        <f>IF(STGY8[[#This Row],[SNO]]=0,0,IF(GL$10, IF(STGY8[[#This Row],[INS]]=0, 0, GN193), GN193))</f>
        <v>0</v>
      </c>
      <c r="GL194" s="18">
        <f>STGY8[[#This Row],[INS]]</f>
        <v>0</v>
      </c>
      <c r="GM194" s="18">
        <f>IF(STGY8[[#This Row],[WrL]]="Loss", (STGY8[[#This Row],[INS]]*(1 + GP$8/100)), IF(STGY8[[#This Row],[WrL]]="Won", (0), 0))</f>
        <v>0</v>
      </c>
      <c r="GN194" s="18">
        <f>IF(STGY8[[#This Row],[WrL]]="Loss", (STGY8[[#This Row],[PAM]]+STGY8[[#This Row],[LOS-TEN]]), IF(STGY8[[#This Row],[WrL]]="Won", (STGY8[[#This Row],[INS]]), 0))</f>
        <v>0</v>
      </c>
      <c r="GO194" s="18">
        <f>STGY8[[#This Row],[PAPT]]/2</f>
        <v>0</v>
      </c>
      <c r="GP194" s="43">
        <f>IF(STGY8[[#This Row],[SNO]]=0,0,IF(GL$10, IF(STGY8[[#This Row],[INS-TL]]=0, 0, STGY8[[#This Row],[PFT]]/STGY8[[#This Row],[INS-TL]]%), STGY8[[#This Row],[PFT]]/STGY8[[#This Row],[INS-TL]]%))</f>
        <v>-100</v>
      </c>
      <c r="GS194" s="20"/>
      <c r="GT194" s="21"/>
      <c r="GZ194" s="22"/>
      <c r="HB194" s="42">
        <f t="shared" si="29"/>
        <v>179</v>
      </c>
      <c r="HC194" s="49"/>
      <c r="HD194" s="18">
        <f>IF(STGY9[[#This Row],[SNO]]=0,0,IF(STGY9[[#This Row],[SNO]]=1,HJ$8,IF(HL$10, IF(HP193&gt;=HM$8,0,IF(HP193=0,HJ$8,HO193)), HO193)))</f>
        <v>0</v>
      </c>
      <c r="HE194" s="18" t="str">
        <f>IF(MAIN_STGY[[#This Row],[RSLT]]="","", MAIN_STGY[[#This Row],[RSLT]])</f>
        <v/>
      </c>
      <c r="HF19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4" s="18">
        <f>IF(STGY9[[#This Row],[SNO]]=0,0,IF(HL$10, IF(HP193&gt;=HM$8, 0, STGY9[[#This Row],[INS]]+HH193), STGY9[[#This Row],[INS]]+HH193))</f>
        <v>100</v>
      </c>
      <c r="HI194" s="18">
        <f>IF(STGY9[[#This Row],[SNO]]=0,0,IF(HL$10, IF(HP193&gt;=HM$8, 0, HI193+STGY9[[#This Row],[RTN]]), HI193+STGY9[[#This Row],[RTN]]))</f>
        <v>0</v>
      </c>
      <c r="HJ194" s="18">
        <f>STGY9[[#This Row],[RTN-TL]]-STGY9[[#This Row],[INS-TL]]</f>
        <v>-100</v>
      </c>
      <c r="HK194" s="18">
        <f>IF(STGY9[[#This Row],[SNO]]=0,0,IF(HL$10, IF(STGY9[[#This Row],[INS]]=0, 0, HN193), HN193))</f>
        <v>0</v>
      </c>
      <c r="HL194" s="18">
        <f>STGY9[[#This Row],[INS]]</f>
        <v>0</v>
      </c>
      <c r="HM194" s="18">
        <f>IF(STGY9[[#This Row],[WrL]]="Loss", (STGY9[[#This Row],[INS]]*(1 + HP$8/100)), IF(STGY9[[#This Row],[WrL]]="Won", (0), 0))</f>
        <v>0</v>
      </c>
      <c r="HN194" s="18">
        <f>IF(STGY9[[#This Row],[WrL]]="Loss", (STGY9[[#This Row],[PAM]]+STGY9[[#This Row],[LOS-TEN]]), IF(STGY9[[#This Row],[WrL]]="Won", (STGY9[[#This Row],[INS]]), 0))</f>
        <v>0</v>
      </c>
      <c r="HO194" s="18">
        <f>STGY9[[#This Row],[PAPT]]/2</f>
        <v>0</v>
      </c>
      <c r="HP194" s="43">
        <f>IF(STGY9[[#This Row],[SNO]]=0,0,IF(HL$10, IF(STGY9[[#This Row],[INS-TL]]=0, 0, STGY9[[#This Row],[PFT]]/STGY9[[#This Row],[INS-TL]]%), STGY9[[#This Row],[PFT]]/STGY9[[#This Row],[INS-TL]]%))</f>
        <v>-100</v>
      </c>
      <c r="HS194" s="20"/>
      <c r="HT194" s="21"/>
      <c r="HZ194" s="22"/>
      <c r="IB194" s="42">
        <f t="shared" si="30"/>
        <v>179</v>
      </c>
      <c r="IC194" s="49"/>
      <c r="ID194" s="18">
        <f>IF(STGY10[[#This Row],[SNO]]=0,0,IF(STGY10[[#This Row],[SNO]]=1,IJ$8,IF(IL$10, IF(IP193&gt;=IM$8,0,IF(IP193=0,IJ$8,IO193)), IO193)))</f>
        <v>0</v>
      </c>
      <c r="IE194" s="18" t="str">
        <f>IF(MAIN_STGY[[#This Row],[RSLT]]="","", MAIN_STGY[[#This Row],[RSLT]])</f>
        <v/>
      </c>
      <c r="IF19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4" s="18">
        <f>IF(STGY10[[#This Row],[SNO]]=0,0,IF(IL$10, IF(IP193&gt;=IM$8, 0, STGY10[[#This Row],[INS]]+IH193), STGY10[[#This Row],[INS]]+IH193))</f>
        <v>100</v>
      </c>
      <c r="II194" s="18">
        <f>IF(STGY10[[#This Row],[SNO]]=0,0,IF(IL$10, IF(IP193&gt;=IM$8, 0, II193+STGY10[[#This Row],[RTN]]), II193+STGY10[[#This Row],[RTN]]))</f>
        <v>0</v>
      </c>
      <c r="IJ194" s="18">
        <f>STGY10[[#This Row],[RTN-TL]]-STGY10[[#This Row],[INS-TL]]</f>
        <v>-100</v>
      </c>
      <c r="IK194" s="18">
        <f>IF(STGY10[[#This Row],[SNO]]=0,0,IF(IL$10, IF(STGY10[[#This Row],[INS]]=0, 0, IN193), IN193))</f>
        <v>0</v>
      </c>
      <c r="IL194" s="18">
        <f>STGY10[[#This Row],[INS]]</f>
        <v>0</v>
      </c>
      <c r="IM194" s="18">
        <f>IF(STGY10[[#This Row],[WrL]]="Loss", (STGY10[[#This Row],[INS]]*(1 + IP$8/100)), IF(STGY10[[#This Row],[WrL]]="Won", (0), 0))</f>
        <v>0</v>
      </c>
      <c r="IN194" s="18">
        <f>IF(STGY10[[#This Row],[WrL]]="Loss", (STGY10[[#This Row],[PAM]]+STGY10[[#This Row],[LOS-TEN]]), IF(STGY10[[#This Row],[WrL]]="Won", (STGY10[[#This Row],[INS]]), 0))</f>
        <v>0</v>
      </c>
      <c r="IO194" s="18">
        <f>STGY10[[#This Row],[PAPT]]/2</f>
        <v>0</v>
      </c>
      <c r="IP194" s="43">
        <f>IF(STGY10[[#This Row],[SNO]]=0,0,IF(IL$10, IF(STGY10[[#This Row],[INS-TL]]=0, 0, STGY10[[#This Row],[PFT]]/STGY10[[#This Row],[INS-TL]]%), STGY10[[#This Row],[PFT]]/STGY10[[#This Row],[INS-TL]]%))</f>
        <v>-100</v>
      </c>
      <c r="IS194" s="20"/>
      <c r="IT194" s="21"/>
      <c r="IZ194" s="22"/>
    </row>
    <row r="195" spans="2:260" ht="15.65" x14ac:dyDescent="0.3">
      <c r="B195" s="89">
        <f t="shared" si="32"/>
        <v>180</v>
      </c>
      <c r="C195" s="49"/>
      <c r="D195" s="18">
        <f>IF(MAIN_STGY[[#This Row],[SNO]]=0,0,IF(MAIN_STGY[[#This Row],[SNO]]=1,J$8,IF(L$10, IF(P194&gt;=M$8,0,IF(P194=0,J$8,O194)), O194)))</f>
        <v>0</v>
      </c>
      <c r="E195" s="12"/>
      <c r="F19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5" s="18">
        <f>IF(MAIN_STGY[[#This Row],[SNO]]=0,0,IF(L$10, IF(P194&gt;=M$8, 0, MAIN_STGY[[#This Row],[INS]]+H194), MAIN_STGY[[#This Row],[INS]]+H194))</f>
        <v>100</v>
      </c>
      <c r="I195" s="18">
        <f>IF(MAIN_STGY[[#This Row],[SNO]]=0,0,IF(L$10, IF(P194&gt;=M$8, 0, I194+MAIN_STGY[[#This Row],[RTN]]), I194+MAIN_STGY[[#This Row],[RTN]]))</f>
        <v>0</v>
      </c>
      <c r="J195" s="18">
        <f>MAIN_STGY[[#This Row],[RTN-TL]]-MAIN_STGY[[#This Row],[INS-TL]]</f>
        <v>-100</v>
      </c>
      <c r="K195" s="18">
        <f>IF(MAIN_STGY[[#This Row],[SNO]]=0,0,IF(L$10, IF(MAIN_STGY[[#This Row],[INS]]=0, 0, N194), N194))</f>
        <v>0</v>
      </c>
      <c r="L195" s="18">
        <f>MAIN_STGY[[#This Row],[INS]]</f>
        <v>0</v>
      </c>
      <c r="M195" s="18">
        <f>IF(MAIN_STGY[[#This Row],[WrL]]="Loss", (MAIN_STGY[[#This Row],[INS]]*(1 + P$8/100)), IF(MAIN_STGY[[#This Row],[WrL]]="Won", (0), 0))</f>
        <v>0</v>
      </c>
      <c r="N195" s="18">
        <f>IF(MAIN_STGY[[#This Row],[WrL]]="Loss", (MAIN_STGY[[#This Row],[PAM]]+MAIN_STGY[[#This Row],[LOS-TEN]]), IF(MAIN_STGY[[#This Row],[WrL]]="Won", (MAIN_STGY[[#This Row],[INS]]), 0))</f>
        <v>0</v>
      </c>
      <c r="O195" s="18">
        <f>MAIN_STGY[[#This Row],[PAPT]]/2</f>
        <v>0</v>
      </c>
      <c r="P19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5" s="51">
        <f>SUMIF(SORTALL29[S or B], "S", SORTALL29[Last Value])</f>
        <v>0</v>
      </c>
      <c r="S195" s="51">
        <f>SUMIF(SORTALL29[S or B], "B", SORTALL29[Last Value])</f>
        <v>0</v>
      </c>
      <c r="T195" s="51">
        <f>R195+S195</f>
        <v>0</v>
      </c>
      <c r="U195" s="51">
        <f>MAX(R195, S195) - MIN(R195, S195)</f>
        <v>0</v>
      </c>
      <c r="V195" s="51" t="str">
        <f>IF(R195 &gt; S195, "S", IF(S195 &gt; R195, "B", "Equal"))</f>
        <v>Equal</v>
      </c>
      <c r="W195" s="55"/>
      <c r="X195" s="44"/>
      <c r="Z195" s="22"/>
      <c r="AB195" s="42">
        <f t="shared" si="22"/>
        <v>180</v>
      </c>
      <c r="AC195" s="49"/>
      <c r="AD195" s="18">
        <f>IF(STGY2[[#This Row],[SNO]]=0,0,IF(STGY2[[#This Row],[SNO]]=1,AJ$8,IF(AL$10, IF(AP194&gt;=AM$8,0,IF(AP194=0,AJ$8,AO194)), AO194)))</f>
        <v>0</v>
      </c>
      <c r="AE195" s="18" t="str">
        <f>IF(MAIN_STGY[[#This Row],[RSLT]]="","", MAIN_STGY[[#This Row],[RSLT]])</f>
        <v/>
      </c>
      <c r="AF19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5" s="18">
        <f>IF(STGY2[[#This Row],[SNO]]=0,0,IF(AL$10, IF(AP194&gt;=AM$8, 0, STGY2[[#This Row],[INS]]+AH194), STGY2[[#This Row],[INS]]+AH194))</f>
        <v>100</v>
      </c>
      <c r="AI195" s="18">
        <f>IF(STGY2[[#This Row],[SNO]]=0,0,IF(AL$10, IF(AP194&gt;=AM$8, 0, AI194+STGY2[[#This Row],[RTN]]), AI194+STGY2[[#This Row],[RTN]]))</f>
        <v>0</v>
      </c>
      <c r="AJ195" s="18">
        <f>STGY2[[#This Row],[RTN-TL]]-STGY2[[#This Row],[INS-TL]]</f>
        <v>-100</v>
      </c>
      <c r="AK195" s="18">
        <f>IF(STGY2[[#This Row],[SNO]]=0,0,IF(AL$10, IF(STGY2[[#This Row],[INS]]=0, 0, AN194), AN194))</f>
        <v>0</v>
      </c>
      <c r="AL195" s="18">
        <f>STGY2[[#This Row],[INS]]</f>
        <v>0</v>
      </c>
      <c r="AM195" s="18">
        <f>IF(STGY2[[#This Row],[WrL]]="Loss", (STGY2[[#This Row],[INS]]*(1 + AP$8/100)), IF(STGY2[[#This Row],[WrL]]="Won", (0), 0))</f>
        <v>0</v>
      </c>
      <c r="AN195" s="18">
        <f>IF(STGY2[[#This Row],[WrL]]="Loss", (STGY2[[#This Row],[PAM]]+STGY2[[#This Row],[LOS-TEN]]), IF(STGY2[[#This Row],[WrL]]="Won", (STGY2[[#This Row],[INS]]), 0))</f>
        <v>0</v>
      </c>
      <c r="AO195" s="18">
        <f>STGY2[[#This Row],[PAPT]]/2</f>
        <v>0</v>
      </c>
      <c r="AP195" s="43">
        <f>IF(STGY2[[#This Row],[SNO]]=0,0,IF(AL$10, IF(STGY2[[#This Row],[INS-TL]]=0, 0, STGY2[[#This Row],[PFT]]/STGY2[[#This Row],[INS-TL]]%), STGY2[[#This Row],[PFT]]/STGY2[[#This Row],[INS-TL]]%))</f>
        <v>-100</v>
      </c>
      <c r="AS195" s="20"/>
      <c r="AT195" s="21"/>
      <c r="AZ195" s="22"/>
      <c r="BB195" s="42">
        <f t="shared" si="23"/>
        <v>180</v>
      </c>
      <c r="BC195" s="49"/>
      <c r="BD195" s="18">
        <f>IF(STGY3[[#This Row],[SNO]]=0,0,IF(STGY3[[#This Row],[SNO]]=1,BJ$8,IF(BL$10, IF(BP194&gt;=BM$8,0,IF(BP194=0,BJ$8,BO194)), BO194)))</f>
        <v>0</v>
      </c>
      <c r="BE195" s="18" t="str">
        <f>IF(MAIN_STGY[[#This Row],[RSLT]]="","", MAIN_STGY[[#This Row],[RSLT]])</f>
        <v/>
      </c>
      <c r="BF19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5" s="18">
        <f>IF(STGY3[[#This Row],[SNO]]=0,0,IF(BL$10, IF(BP194&gt;=BM$8, 0, STGY3[[#This Row],[INS]]+BH194), STGY3[[#This Row],[INS]]+BH194))</f>
        <v>100</v>
      </c>
      <c r="BI195" s="18">
        <f>IF(STGY3[[#This Row],[SNO]]=0,0,IF(BL$10, IF(BP194&gt;=BM$8, 0, BI194+STGY3[[#This Row],[RTN]]), BI194+STGY3[[#This Row],[RTN]]))</f>
        <v>0</v>
      </c>
      <c r="BJ195" s="18">
        <f>STGY3[[#This Row],[RTN-TL]]-STGY3[[#This Row],[INS-TL]]</f>
        <v>-100</v>
      </c>
      <c r="BK195" s="18">
        <f>IF(STGY3[[#This Row],[SNO]]=0,0,IF(BL$10, IF(STGY3[[#This Row],[INS]]=0, 0, BN194), BN194))</f>
        <v>0</v>
      </c>
      <c r="BL195" s="18">
        <f>STGY3[[#This Row],[INS]]</f>
        <v>0</v>
      </c>
      <c r="BM195" s="18">
        <f>IF(STGY3[[#This Row],[WrL]]="Loss", (STGY3[[#This Row],[INS]]*(1 + BP$8/100)), IF(STGY3[[#This Row],[WrL]]="Won", (0), 0))</f>
        <v>0</v>
      </c>
      <c r="BN195" s="18">
        <f>IF(STGY3[[#This Row],[WrL]]="Loss", (STGY3[[#This Row],[PAM]]+STGY3[[#This Row],[LOS-TEN]]), IF(STGY3[[#This Row],[WrL]]="Won", (STGY3[[#This Row],[INS]]), 0))</f>
        <v>0</v>
      </c>
      <c r="BO195" s="18">
        <f>STGY3[[#This Row],[PAPT]]/2</f>
        <v>0</v>
      </c>
      <c r="BP195" s="43">
        <f>IF(STGY3[[#This Row],[SNO]]=0,0,IF(BL$10, IF(STGY3[[#This Row],[INS-TL]]=0, 0, STGY3[[#This Row],[PFT]]/STGY3[[#This Row],[INS-TL]]%), STGY3[[#This Row],[PFT]]/STGY3[[#This Row],[INS-TL]]%))</f>
        <v>-100</v>
      </c>
      <c r="BS195" s="20"/>
      <c r="BT195" s="21"/>
      <c r="BZ195" s="22"/>
      <c r="CB195" s="42">
        <f t="shared" si="24"/>
        <v>180</v>
      </c>
      <c r="CC195" s="49"/>
      <c r="CD195" s="18">
        <f>IF(STGY4[[#This Row],[SNO]]=0,0,IF(STGY4[[#This Row],[SNO]]=1,CJ$8,IF(CL$10, IF(CP194&gt;=CM$8,0,IF(CP194=0,CJ$8,CO194)), CO194)))</f>
        <v>0</v>
      </c>
      <c r="CE195" s="18" t="str">
        <f>IF(MAIN_STGY[[#This Row],[RSLT]]="","", MAIN_STGY[[#This Row],[RSLT]])</f>
        <v/>
      </c>
      <c r="CF19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5" s="18">
        <f>IF(STGY4[[#This Row],[SNO]]=0,0,IF(CL$10, IF(CP194&gt;=CM$8, 0, STGY4[[#This Row],[INS]]+CH194), STGY4[[#This Row],[INS]]+CH194))</f>
        <v>100</v>
      </c>
      <c r="CI195" s="18">
        <f>IF(STGY4[[#This Row],[SNO]]=0,0,IF(CL$10, IF(CP194&gt;=CM$8, 0, CI194+STGY4[[#This Row],[RTN]]), CI194+STGY4[[#This Row],[RTN]]))</f>
        <v>0</v>
      </c>
      <c r="CJ195" s="18">
        <f>STGY4[[#This Row],[RTN-TL]]-STGY4[[#This Row],[INS-TL]]</f>
        <v>-100</v>
      </c>
      <c r="CK195" s="18">
        <f>IF(STGY4[[#This Row],[SNO]]=0,0,IF(CL$10, IF(STGY4[[#This Row],[INS]]=0, 0, CN194), CN194))</f>
        <v>0</v>
      </c>
      <c r="CL195" s="18">
        <f>STGY4[[#This Row],[INS]]</f>
        <v>0</v>
      </c>
      <c r="CM195" s="18">
        <f>IF(STGY4[[#This Row],[WrL]]="Loss", (STGY4[[#This Row],[INS]]*(1 + CP$8/100)), IF(STGY4[[#This Row],[WrL]]="Won", (0), 0))</f>
        <v>0</v>
      </c>
      <c r="CN195" s="18">
        <f>IF(STGY4[[#This Row],[WrL]]="Loss", (STGY4[[#This Row],[PAM]]+STGY4[[#This Row],[LOS-TEN]]), IF(STGY4[[#This Row],[WrL]]="Won", (STGY4[[#This Row],[INS]]), 0))</f>
        <v>0</v>
      </c>
      <c r="CO195" s="18">
        <f>STGY4[[#This Row],[PAPT]]/2</f>
        <v>0</v>
      </c>
      <c r="CP195" s="43">
        <f>IF(STGY4[[#This Row],[SNO]]=0,0,IF(CL$10, IF(STGY4[[#This Row],[INS-TL]]=0, 0, STGY4[[#This Row],[PFT]]/STGY4[[#This Row],[INS-TL]]%), STGY4[[#This Row],[PFT]]/STGY4[[#This Row],[INS-TL]]%))</f>
        <v>-100</v>
      </c>
      <c r="CS195" s="20"/>
      <c r="CT195" s="21"/>
      <c r="CZ195" s="22"/>
      <c r="DB195" s="42">
        <f t="shared" si="25"/>
        <v>180</v>
      </c>
      <c r="DC195" s="49"/>
      <c r="DD195" s="18">
        <f>IF(STGY5[[#This Row],[SNO]]=0,0,IF(STGY5[[#This Row],[SNO]]=1,DJ$8,IF(DL$10, IF(DP194&gt;=DM$8,0,IF(DP194=0,DJ$8,DO194)), DO194)))</f>
        <v>0</v>
      </c>
      <c r="DE195" s="18" t="str">
        <f>IF(MAIN_STGY[[#This Row],[RSLT]]="","", MAIN_STGY[[#This Row],[RSLT]])</f>
        <v/>
      </c>
      <c r="DF19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5" s="18">
        <f>IF(STGY5[[#This Row],[SNO]]=0,0,IF(DL$10, IF(DP194&gt;=DM$8, 0, STGY5[[#This Row],[INS]]+DH194), STGY5[[#This Row],[INS]]+DH194))</f>
        <v>100</v>
      </c>
      <c r="DI195" s="18">
        <f>IF(STGY5[[#This Row],[SNO]]=0,0,IF(DL$10, IF(DP194&gt;=DM$8, 0, DI194+STGY5[[#This Row],[RTN]]), DI194+STGY5[[#This Row],[RTN]]))</f>
        <v>0</v>
      </c>
      <c r="DJ195" s="18">
        <f>STGY5[[#This Row],[RTN-TL]]-STGY5[[#This Row],[INS-TL]]</f>
        <v>-100</v>
      </c>
      <c r="DK195" s="18">
        <f>IF(STGY5[[#This Row],[SNO]]=0,0,IF(DL$10, IF(STGY5[[#This Row],[INS]]=0, 0, DN194), DN194))</f>
        <v>0</v>
      </c>
      <c r="DL195" s="18">
        <f>STGY5[[#This Row],[INS]]</f>
        <v>0</v>
      </c>
      <c r="DM195" s="18">
        <f>IF(STGY5[[#This Row],[WrL]]="Loss", (STGY5[[#This Row],[INS]]*(1 + DP$8/100)), IF(STGY5[[#This Row],[WrL]]="Won", (0), 0))</f>
        <v>0</v>
      </c>
      <c r="DN195" s="18">
        <f>IF(STGY5[[#This Row],[WrL]]="Loss", (STGY5[[#This Row],[PAM]]+STGY5[[#This Row],[LOS-TEN]]), IF(STGY5[[#This Row],[WrL]]="Won", (STGY5[[#This Row],[INS]]), 0))</f>
        <v>0</v>
      </c>
      <c r="DO195" s="18">
        <f>STGY5[[#This Row],[PAPT]]/2</f>
        <v>0</v>
      </c>
      <c r="DP195" s="43">
        <f>IF(STGY5[[#This Row],[SNO]]=0,0,IF(DL$10, IF(STGY5[[#This Row],[INS-TL]]=0, 0, STGY5[[#This Row],[PFT]]/STGY5[[#This Row],[INS-TL]]%), STGY5[[#This Row],[PFT]]/STGY5[[#This Row],[INS-TL]]%))</f>
        <v>-100</v>
      </c>
      <c r="DS195" s="20"/>
      <c r="DT195" s="21"/>
      <c r="DZ195" s="22"/>
      <c r="EB195" s="42">
        <f t="shared" si="26"/>
        <v>180</v>
      </c>
      <c r="EC195" s="49"/>
      <c r="ED195" s="18">
        <f>IF(STGY6[[#This Row],[SNO]]=0,0,IF(STGY6[[#This Row],[SNO]]=1,EJ$8,IF(EL$10, IF(EP194&gt;=EM$8,0,IF(EP194=0,EJ$8,EO194)), EO194)))</f>
        <v>0</v>
      </c>
      <c r="EE195" s="18" t="str">
        <f>IF(MAIN_STGY[[#This Row],[RSLT]]="","", MAIN_STGY[[#This Row],[RSLT]])</f>
        <v/>
      </c>
      <c r="EF19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5" s="18">
        <f>IF(STGY6[[#This Row],[SNO]]=0,0,IF(EL$10, IF(EP194&gt;=EM$8, 0, STGY6[[#This Row],[INS]]+EH194), STGY6[[#This Row],[INS]]+EH194))</f>
        <v>100</v>
      </c>
      <c r="EI195" s="18">
        <f>IF(STGY6[[#This Row],[SNO]]=0,0,IF(EL$10, IF(EP194&gt;=EM$8, 0, EI194+STGY6[[#This Row],[RTN]]), EI194+STGY6[[#This Row],[RTN]]))</f>
        <v>0</v>
      </c>
      <c r="EJ195" s="18">
        <f>STGY6[[#This Row],[RTN-TL]]-STGY6[[#This Row],[INS-TL]]</f>
        <v>-100</v>
      </c>
      <c r="EK195" s="18">
        <f>IF(STGY6[[#This Row],[SNO]]=0,0,IF(EL$10, IF(STGY6[[#This Row],[INS]]=0, 0, EN194), EN194))</f>
        <v>0</v>
      </c>
      <c r="EL195" s="18">
        <f>STGY6[[#This Row],[INS]]</f>
        <v>0</v>
      </c>
      <c r="EM195" s="18">
        <f>IF(STGY6[[#This Row],[WrL]]="Loss", (STGY6[[#This Row],[INS]]*(1 + EP$8/100)), IF(STGY6[[#This Row],[WrL]]="Won", (0), 0))</f>
        <v>0</v>
      </c>
      <c r="EN195" s="18">
        <f>IF(STGY6[[#This Row],[WrL]]="Loss", (STGY6[[#This Row],[PAM]]+STGY6[[#This Row],[LOS-TEN]]), IF(STGY6[[#This Row],[WrL]]="Won", (STGY6[[#This Row],[INS]]), 0))</f>
        <v>0</v>
      </c>
      <c r="EO195" s="18">
        <f>STGY6[[#This Row],[PAPT]]/2</f>
        <v>0</v>
      </c>
      <c r="EP195" s="43">
        <f>IF(STGY6[[#This Row],[SNO]]=0,0,IF(EL$10, IF(STGY6[[#This Row],[INS-TL]]=0, 0, STGY6[[#This Row],[PFT]]/STGY6[[#This Row],[INS-TL]]%), STGY6[[#This Row],[PFT]]/STGY6[[#This Row],[INS-TL]]%))</f>
        <v>-100</v>
      </c>
      <c r="ES195" s="20"/>
      <c r="ET195" s="21"/>
      <c r="EZ195" s="22"/>
      <c r="FB195" s="42">
        <f t="shared" si="27"/>
        <v>180</v>
      </c>
      <c r="FC195" s="49"/>
      <c r="FD195" s="18">
        <f>IF(STGY7[[#This Row],[SNO]]=0,0,IF(STGY7[[#This Row],[SNO]]=1,FJ$8,IF(FL$10, IF(FP194&gt;=FM$8,0,IF(FP194=0,FJ$8,FO194)), FO194)))</f>
        <v>0</v>
      </c>
      <c r="FE195" s="18" t="str">
        <f>IF(MAIN_STGY[[#This Row],[RSLT]]="","", MAIN_STGY[[#This Row],[RSLT]])</f>
        <v/>
      </c>
      <c r="FF19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5" s="18">
        <f>IF(STGY7[[#This Row],[SNO]]=0,0,IF(FL$10, IF(FP194&gt;=FM$8, 0, STGY7[[#This Row],[INS]]+FH194), STGY7[[#This Row],[INS]]+FH194))</f>
        <v>100</v>
      </c>
      <c r="FI195" s="18">
        <f>IF(STGY7[[#This Row],[SNO]]=0,0,IF(FL$10, IF(FP194&gt;=FM$8, 0, FI194+STGY7[[#This Row],[RTN]]), FI194+STGY7[[#This Row],[RTN]]))</f>
        <v>0</v>
      </c>
      <c r="FJ195" s="18">
        <f>STGY7[[#This Row],[RTN-TL]]-STGY7[[#This Row],[INS-TL]]</f>
        <v>-100</v>
      </c>
      <c r="FK195" s="18">
        <f>IF(STGY7[[#This Row],[SNO]]=0,0,IF(FL$10, IF(STGY7[[#This Row],[INS]]=0, 0, FN194), FN194))</f>
        <v>0</v>
      </c>
      <c r="FL195" s="18">
        <f>STGY7[[#This Row],[INS]]</f>
        <v>0</v>
      </c>
      <c r="FM195" s="18">
        <f>IF(STGY7[[#This Row],[WrL]]="Loss", (STGY7[[#This Row],[INS]]*(1 + FP$8/100)), IF(STGY7[[#This Row],[WrL]]="Won", (0), 0))</f>
        <v>0</v>
      </c>
      <c r="FN195" s="18">
        <f>IF(STGY7[[#This Row],[WrL]]="Loss", (STGY7[[#This Row],[PAM]]+STGY7[[#This Row],[LOS-TEN]]), IF(STGY7[[#This Row],[WrL]]="Won", (STGY7[[#This Row],[INS]]), 0))</f>
        <v>0</v>
      </c>
      <c r="FO195" s="18">
        <f>STGY7[[#This Row],[PAPT]]/2</f>
        <v>0</v>
      </c>
      <c r="FP195" s="43">
        <f>IF(STGY7[[#This Row],[SNO]]=0,0,IF(FL$10, IF(STGY7[[#This Row],[INS-TL]]=0, 0, STGY7[[#This Row],[PFT]]/STGY7[[#This Row],[INS-TL]]%), STGY7[[#This Row],[PFT]]/STGY7[[#This Row],[INS-TL]]%))</f>
        <v>-100</v>
      </c>
      <c r="FS195" s="20"/>
      <c r="FT195" s="21"/>
      <c r="FZ195" s="22"/>
      <c r="GB195" s="42">
        <f t="shared" si="28"/>
        <v>180</v>
      </c>
      <c r="GC195" s="49"/>
      <c r="GD195" s="18">
        <f>IF(STGY8[[#This Row],[SNO]]=0,0,IF(STGY8[[#This Row],[SNO]]=1,GJ$8,IF(GL$10, IF(GP194&gt;=GM$8,0,IF(GP194=0,GJ$8,GO194)), GO194)))</f>
        <v>0</v>
      </c>
      <c r="GE195" s="18" t="str">
        <f>IF(MAIN_STGY[[#This Row],[RSLT]]="","", MAIN_STGY[[#This Row],[RSLT]])</f>
        <v/>
      </c>
      <c r="GF19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5" s="18">
        <f>IF(STGY8[[#This Row],[SNO]]=0,0,IF(GL$10, IF(GP194&gt;=GM$8, 0, STGY8[[#This Row],[INS]]+GH194), STGY8[[#This Row],[INS]]+GH194))</f>
        <v>100</v>
      </c>
      <c r="GI195" s="18">
        <f>IF(STGY8[[#This Row],[SNO]]=0,0,IF(GL$10, IF(GP194&gt;=GM$8, 0, GI194+STGY8[[#This Row],[RTN]]), GI194+STGY8[[#This Row],[RTN]]))</f>
        <v>0</v>
      </c>
      <c r="GJ195" s="18">
        <f>STGY8[[#This Row],[RTN-TL]]-STGY8[[#This Row],[INS-TL]]</f>
        <v>-100</v>
      </c>
      <c r="GK195" s="18">
        <f>IF(STGY8[[#This Row],[SNO]]=0,0,IF(GL$10, IF(STGY8[[#This Row],[INS]]=0, 0, GN194), GN194))</f>
        <v>0</v>
      </c>
      <c r="GL195" s="18">
        <f>STGY8[[#This Row],[INS]]</f>
        <v>0</v>
      </c>
      <c r="GM195" s="18">
        <f>IF(STGY8[[#This Row],[WrL]]="Loss", (STGY8[[#This Row],[INS]]*(1 + GP$8/100)), IF(STGY8[[#This Row],[WrL]]="Won", (0), 0))</f>
        <v>0</v>
      </c>
      <c r="GN195" s="18">
        <f>IF(STGY8[[#This Row],[WrL]]="Loss", (STGY8[[#This Row],[PAM]]+STGY8[[#This Row],[LOS-TEN]]), IF(STGY8[[#This Row],[WrL]]="Won", (STGY8[[#This Row],[INS]]), 0))</f>
        <v>0</v>
      </c>
      <c r="GO195" s="18">
        <f>STGY8[[#This Row],[PAPT]]/2</f>
        <v>0</v>
      </c>
      <c r="GP195" s="43">
        <f>IF(STGY8[[#This Row],[SNO]]=0,0,IF(GL$10, IF(STGY8[[#This Row],[INS-TL]]=0, 0, STGY8[[#This Row],[PFT]]/STGY8[[#This Row],[INS-TL]]%), STGY8[[#This Row],[PFT]]/STGY8[[#This Row],[INS-TL]]%))</f>
        <v>-100</v>
      </c>
      <c r="GS195" s="20"/>
      <c r="GT195" s="21"/>
      <c r="GZ195" s="22"/>
      <c r="HB195" s="42">
        <f t="shared" si="29"/>
        <v>180</v>
      </c>
      <c r="HC195" s="49"/>
      <c r="HD195" s="18">
        <f>IF(STGY9[[#This Row],[SNO]]=0,0,IF(STGY9[[#This Row],[SNO]]=1,HJ$8,IF(HL$10, IF(HP194&gt;=HM$8,0,IF(HP194=0,HJ$8,HO194)), HO194)))</f>
        <v>0</v>
      </c>
      <c r="HE195" s="18" t="str">
        <f>IF(MAIN_STGY[[#This Row],[RSLT]]="","", MAIN_STGY[[#This Row],[RSLT]])</f>
        <v/>
      </c>
      <c r="HF19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5" s="18">
        <f>IF(STGY9[[#This Row],[SNO]]=0,0,IF(HL$10, IF(HP194&gt;=HM$8, 0, STGY9[[#This Row],[INS]]+HH194), STGY9[[#This Row],[INS]]+HH194))</f>
        <v>100</v>
      </c>
      <c r="HI195" s="18">
        <f>IF(STGY9[[#This Row],[SNO]]=0,0,IF(HL$10, IF(HP194&gt;=HM$8, 0, HI194+STGY9[[#This Row],[RTN]]), HI194+STGY9[[#This Row],[RTN]]))</f>
        <v>0</v>
      </c>
      <c r="HJ195" s="18">
        <f>STGY9[[#This Row],[RTN-TL]]-STGY9[[#This Row],[INS-TL]]</f>
        <v>-100</v>
      </c>
      <c r="HK195" s="18">
        <f>IF(STGY9[[#This Row],[SNO]]=0,0,IF(HL$10, IF(STGY9[[#This Row],[INS]]=0, 0, HN194), HN194))</f>
        <v>0</v>
      </c>
      <c r="HL195" s="18">
        <f>STGY9[[#This Row],[INS]]</f>
        <v>0</v>
      </c>
      <c r="HM195" s="18">
        <f>IF(STGY9[[#This Row],[WrL]]="Loss", (STGY9[[#This Row],[INS]]*(1 + HP$8/100)), IF(STGY9[[#This Row],[WrL]]="Won", (0), 0))</f>
        <v>0</v>
      </c>
      <c r="HN195" s="18">
        <f>IF(STGY9[[#This Row],[WrL]]="Loss", (STGY9[[#This Row],[PAM]]+STGY9[[#This Row],[LOS-TEN]]), IF(STGY9[[#This Row],[WrL]]="Won", (STGY9[[#This Row],[INS]]), 0))</f>
        <v>0</v>
      </c>
      <c r="HO195" s="18">
        <f>STGY9[[#This Row],[PAPT]]/2</f>
        <v>0</v>
      </c>
      <c r="HP195" s="43">
        <f>IF(STGY9[[#This Row],[SNO]]=0,0,IF(HL$10, IF(STGY9[[#This Row],[INS-TL]]=0, 0, STGY9[[#This Row],[PFT]]/STGY9[[#This Row],[INS-TL]]%), STGY9[[#This Row],[PFT]]/STGY9[[#This Row],[INS-TL]]%))</f>
        <v>-100</v>
      </c>
      <c r="HS195" s="20"/>
      <c r="HT195" s="21"/>
      <c r="HZ195" s="22"/>
      <c r="IB195" s="42">
        <f t="shared" si="30"/>
        <v>180</v>
      </c>
      <c r="IC195" s="49"/>
      <c r="ID195" s="18">
        <f>IF(STGY10[[#This Row],[SNO]]=0,0,IF(STGY10[[#This Row],[SNO]]=1,IJ$8,IF(IL$10, IF(IP194&gt;=IM$8,0,IF(IP194=0,IJ$8,IO194)), IO194)))</f>
        <v>0</v>
      </c>
      <c r="IE195" s="18" t="str">
        <f>IF(MAIN_STGY[[#This Row],[RSLT]]="","", MAIN_STGY[[#This Row],[RSLT]])</f>
        <v/>
      </c>
      <c r="IF19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5" s="18">
        <f>IF(STGY10[[#This Row],[SNO]]=0,0,IF(IL$10, IF(IP194&gt;=IM$8, 0, STGY10[[#This Row],[INS]]+IH194), STGY10[[#This Row],[INS]]+IH194))</f>
        <v>100</v>
      </c>
      <c r="II195" s="18">
        <f>IF(STGY10[[#This Row],[SNO]]=0,0,IF(IL$10, IF(IP194&gt;=IM$8, 0, II194+STGY10[[#This Row],[RTN]]), II194+STGY10[[#This Row],[RTN]]))</f>
        <v>0</v>
      </c>
      <c r="IJ195" s="18">
        <f>STGY10[[#This Row],[RTN-TL]]-STGY10[[#This Row],[INS-TL]]</f>
        <v>-100</v>
      </c>
      <c r="IK195" s="18">
        <f>IF(STGY10[[#This Row],[SNO]]=0,0,IF(IL$10, IF(STGY10[[#This Row],[INS]]=0, 0, IN194), IN194))</f>
        <v>0</v>
      </c>
      <c r="IL195" s="18">
        <f>STGY10[[#This Row],[INS]]</f>
        <v>0</v>
      </c>
      <c r="IM195" s="18">
        <f>IF(STGY10[[#This Row],[WrL]]="Loss", (STGY10[[#This Row],[INS]]*(1 + IP$8/100)), IF(STGY10[[#This Row],[WrL]]="Won", (0), 0))</f>
        <v>0</v>
      </c>
      <c r="IN195" s="18">
        <f>IF(STGY10[[#This Row],[WrL]]="Loss", (STGY10[[#This Row],[PAM]]+STGY10[[#This Row],[LOS-TEN]]), IF(STGY10[[#This Row],[WrL]]="Won", (STGY10[[#This Row],[INS]]), 0))</f>
        <v>0</v>
      </c>
      <c r="IO195" s="18">
        <f>STGY10[[#This Row],[PAPT]]/2</f>
        <v>0</v>
      </c>
      <c r="IP195" s="43">
        <f>IF(STGY10[[#This Row],[SNO]]=0,0,IF(IL$10, IF(STGY10[[#This Row],[INS-TL]]=0, 0, STGY10[[#This Row],[PFT]]/STGY10[[#This Row],[INS-TL]]%), STGY10[[#This Row],[PFT]]/STGY10[[#This Row],[INS-TL]]%))</f>
        <v>-100</v>
      </c>
      <c r="IS195" s="20"/>
      <c r="IT195" s="21"/>
      <c r="IZ195" s="22"/>
    </row>
    <row r="196" spans="2:260" x14ac:dyDescent="0.3">
      <c r="B196" s="89">
        <f t="shared" si="32"/>
        <v>181</v>
      </c>
      <c r="C196" s="49"/>
      <c r="D196" s="18">
        <f>IF(MAIN_STGY[[#This Row],[SNO]]=0,0,IF(MAIN_STGY[[#This Row],[SNO]]=1,J$8,IF(L$10, IF(P195&gt;=M$8,0,IF(P195=0,J$8,O195)), O195)))</f>
        <v>0</v>
      </c>
      <c r="E196" s="12"/>
      <c r="F19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6" s="18">
        <f>IF(MAIN_STGY[[#This Row],[SNO]]=0,0,IF(L$10, IF(P195&gt;=M$8, 0, MAIN_STGY[[#This Row],[INS]]+H195), MAIN_STGY[[#This Row],[INS]]+H195))</f>
        <v>100</v>
      </c>
      <c r="I196" s="18">
        <f>IF(MAIN_STGY[[#This Row],[SNO]]=0,0,IF(L$10, IF(P195&gt;=M$8, 0, I195+MAIN_STGY[[#This Row],[RTN]]), I195+MAIN_STGY[[#This Row],[RTN]]))</f>
        <v>0</v>
      </c>
      <c r="J196" s="18">
        <f>MAIN_STGY[[#This Row],[RTN-TL]]-MAIN_STGY[[#This Row],[INS-TL]]</f>
        <v>-100</v>
      </c>
      <c r="K196" s="18">
        <f>IF(MAIN_STGY[[#This Row],[SNO]]=0,0,IF(L$10, IF(MAIN_STGY[[#This Row],[INS]]=0, 0, N195), N195))</f>
        <v>0</v>
      </c>
      <c r="L196" s="18">
        <f>MAIN_STGY[[#This Row],[INS]]</f>
        <v>0</v>
      </c>
      <c r="M196" s="18">
        <f>IF(MAIN_STGY[[#This Row],[WrL]]="Loss", (MAIN_STGY[[#This Row],[INS]]*(1 + P$8/100)), IF(MAIN_STGY[[#This Row],[WrL]]="Won", (0), 0))</f>
        <v>0</v>
      </c>
      <c r="N196" s="18">
        <f>IF(MAIN_STGY[[#This Row],[WrL]]="Loss", (MAIN_STGY[[#This Row],[PAM]]+MAIN_STGY[[#This Row],[LOS-TEN]]), IF(MAIN_STGY[[#This Row],[WrL]]="Won", (MAIN_STGY[[#This Row],[INS]]), 0))</f>
        <v>0</v>
      </c>
      <c r="O196" s="18">
        <f>MAIN_STGY[[#This Row],[PAPT]]/2</f>
        <v>0</v>
      </c>
      <c r="P19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6" s="45"/>
      <c r="S196" s="46"/>
      <c r="T196" s="84"/>
      <c r="U196" s="44"/>
      <c r="V196" s="44"/>
      <c r="W196" s="55"/>
      <c r="X196" s="44"/>
      <c r="Z196" s="22"/>
      <c r="AB196" s="42">
        <f t="shared" si="22"/>
        <v>181</v>
      </c>
      <c r="AC196" s="49"/>
      <c r="AD196" s="18">
        <f>IF(STGY2[[#This Row],[SNO]]=0,0,IF(STGY2[[#This Row],[SNO]]=1,AJ$8,IF(AL$10, IF(AP195&gt;=AM$8,0,IF(AP195=0,AJ$8,AO195)), AO195)))</f>
        <v>0</v>
      </c>
      <c r="AE196" s="18" t="str">
        <f>IF(MAIN_STGY[[#This Row],[RSLT]]="","", MAIN_STGY[[#This Row],[RSLT]])</f>
        <v/>
      </c>
      <c r="AF19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6" s="18">
        <f>IF(STGY2[[#This Row],[SNO]]=0,0,IF(AL$10, IF(AP195&gt;=AM$8, 0, STGY2[[#This Row],[INS]]+AH195), STGY2[[#This Row],[INS]]+AH195))</f>
        <v>100</v>
      </c>
      <c r="AI196" s="18">
        <f>IF(STGY2[[#This Row],[SNO]]=0,0,IF(AL$10, IF(AP195&gt;=AM$8, 0, AI195+STGY2[[#This Row],[RTN]]), AI195+STGY2[[#This Row],[RTN]]))</f>
        <v>0</v>
      </c>
      <c r="AJ196" s="18">
        <f>STGY2[[#This Row],[RTN-TL]]-STGY2[[#This Row],[INS-TL]]</f>
        <v>-100</v>
      </c>
      <c r="AK196" s="18">
        <f>IF(STGY2[[#This Row],[SNO]]=0,0,IF(AL$10, IF(STGY2[[#This Row],[INS]]=0, 0, AN195), AN195))</f>
        <v>0</v>
      </c>
      <c r="AL196" s="18">
        <f>STGY2[[#This Row],[INS]]</f>
        <v>0</v>
      </c>
      <c r="AM196" s="18">
        <f>IF(STGY2[[#This Row],[WrL]]="Loss", (STGY2[[#This Row],[INS]]*(1 + AP$8/100)), IF(STGY2[[#This Row],[WrL]]="Won", (0), 0))</f>
        <v>0</v>
      </c>
      <c r="AN196" s="18">
        <f>IF(STGY2[[#This Row],[WrL]]="Loss", (STGY2[[#This Row],[PAM]]+STGY2[[#This Row],[LOS-TEN]]), IF(STGY2[[#This Row],[WrL]]="Won", (STGY2[[#This Row],[INS]]), 0))</f>
        <v>0</v>
      </c>
      <c r="AO196" s="18">
        <f>STGY2[[#This Row],[PAPT]]/2</f>
        <v>0</v>
      </c>
      <c r="AP196" s="43">
        <f>IF(STGY2[[#This Row],[SNO]]=0,0,IF(AL$10, IF(STGY2[[#This Row],[INS-TL]]=0, 0, STGY2[[#This Row],[PFT]]/STGY2[[#This Row],[INS-TL]]%), STGY2[[#This Row],[PFT]]/STGY2[[#This Row],[INS-TL]]%))</f>
        <v>-100</v>
      </c>
      <c r="AS196" s="20"/>
      <c r="AT196" s="21"/>
      <c r="AZ196" s="22"/>
      <c r="BB196" s="42">
        <f t="shared" si="23"/>
        <v>181</v>
      </c>
      <c r="BC196" s="49"/>
      <c r="BD196" s="18">
        <f>IF(STGY3[[#This Row],[SNO]]=0,0,IF(STGY3[[#This Row],[SNO]]=1,BJ$8,IF(BL$10, IF(BP195&gt;=BM$8,0,IF(BP195=0,BJ$8,BO195)), BO195)))</f>
        <v>0</v>
      </c>
      <c r="BE196" s="18" t="str">
        <f>IF(MAIN_STGY[[#This Row],[RSLT]]="","", MAIN_STGY[[#This Row],[RSLT]])</f>
        <v/>
      </c>
      <c r="BF19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6" s="18">
        <f>IF(STGY3[[#This Row],[SNO]]=0,0,IF(BL$10, IF(BP195&gt;=BM$8, 0, STGY3[[#This Row],[INS]]+BH195), STGY3[[#This Row],[INS]]+BH195))</f>
        <v>100</v>
      </c>
      <c r="BI196" s="18">
        <f>IF(STGY3[[#This Row],[SNO]]=0,0,IF(BL$10, IF(BP195&gt;=BM$8, 0, BI195+STGY3[[#This Row],[RTN]]), BI195+STGY3[[#This Row],[RTN]]))</f>
        <v>0</v>
      </c>
      <c r="BJ196" s="18">
        <f>STGY3[[#This Row],[RTN-TL]]-STGY3[[#This Row],[INS-TL]]</f>
        <v>-100</v>
      </c>
      <c r="BK196" s="18">
        <f>IF(STGY3[[#This Row],[SNO]]=0,0,IF(BL$10, IF(STGY3[[#This Row],[INS]]=0, 0, BN195), BN195))</f>
        <v>0</v>
      </c>
      <c r="BL196" s="18">
        <f>STGY3[[#This Row],[INS]]</f>
        <v>0</v>
      </c>
      <c r="BM196" s="18">
        <f>IF(STGY3[[#This Row],[WrL]]="Loss", (STGY3[[#This Row],[INS]]*(1 + BP$8/100)), IF(STGY3[[#This Row],[WrL]]="Won", (0), 0))</f>
        <v>0</v>
      </c>
      <c r="BN196" s="18">
        <f>IF(STGY3[[#This Row],[WrL]]="Loss", (STGY3[[#This Row],[PAM]]+STGY3[[#This Row],[LOS-TEN]]), IF(STGY3[[#This Row],[WrL]]="Won", (STGY3[[#This Row],[INS]]), 0))</f>
        <v>0</v>
      </c>
      <c r="BO196" s="18">
        <f>STGY3[[#This Row],[PAPT]]/2</f>
        <v>0</v>
      </c>
      <c r="BP196" s="43">
        <f>IF(STGY3[[#This Row],[SNO]]=0,0,IF(BL$10, IF(STGY3[[#This Row],[INS-TL]]=0, 0, STGY3[[#This Row],[PFT]]/STGY3[[#This Row],[INS-TL]]%), STGY3[[#This Row],[PFT]]/STGY3[[#This Row],[INS-TL]]%))</f>
        <v>-100</v>
      </c>
      <c r="BS196" s="20"/>
      <c r="BT196" s="21"/>
      <c r="BZ196" s="22"/>
      <c r="CB196" s="42">
        <f t="shared" si="24"/>
        <v>181</v>
      </c>
      <c r="CC196" s="49"/>
      <c r="CD196" s="18">
        <f>IF(STGY4[[#This Row],[SNO]]=0,0,IF(STGY4[[#This Row],[SNO]]=1,CJ$8,IF(CL$10, IF(CP195&gt;=CM$8,0,IF(CP195=0,CJ$8,CO195)), CO195)))</f>
        <v>0</v>
      </c>
      <c r="CE196" s="18" t="str">
        <f>IF(MAIN_STGY[[#This Row],[RSLT]]="","", MAIN_STGY[[#This Row],[RSLT]])</f>
        <v/>
      </c>
      <c r="CF19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6" s="18">
        <f>IF(STGY4[[#This Row],[SNO]]=0,0,IF(CL$10, IF(CP195&gt;=CM$8, 0, STGY4[[#This Row],[INS]]+CH195), STGY4[[#This Row],[INS]]+CH195))</f>
        <v>100</v>
      </c>
      <c r="CI196" s="18">
        <f>IF(STGY4[[#This Row],[SNO]]=0,0,IF(CL$10, IF(CP195&gt;=CM$8, 0, CI195+STGY4[[#This Row],[RTN]]), CI195+STGY4[[#This Row],[RTN]]))</f>
        <v>0</v>
      </c>
      <c r="CJ196" s="18">
        <f>STGY4[[#This Row],[RTN-TL]]-STGY4[[#This Row],[INS-TL]]</f>
        <v>-100</v>
      </c>
      <c r="CK196" s="18">
        <f>IF(STGY4[[#This Row],[SNO]]=0,0,IF(CL$10, IF(STGY4[[#This Row],[INS]]=0, 0, CN195), CN195))</f>
        <v>0</v>
      </c>
      <c r="CL196" s="18">
        <f>STGY4[[#This Row],[INS]]</f>
        <v>0</v>
      </c>
      <c r="CM196" s="18">
        <f>IF(STGY4[[#This Row],[WrL]]="Loss", (STGY4[[#This Row],[INS]]*(1 + CP$8/100)), IF(STGY4[[#This Row],[WrL]]="Won", (0), 0))</f>
        <v>0</v>
      </c>
      <c r="CN196" s="18">
        <f>IF(STGY4[[#This Row],[WrL]]="Loss", (STGY4[[#This Row],[PAM]]+STGY4[[#This Row],[LOS-TEN]]), IF(STGY4[[#This Row],[WrL]]="Won", (STGY4[[#This Row],[INS]]), 0))</f>
        <v>0</v>
      </c>
      <c r="CO196" s="18">
        <f>STGY4[[#This Row],[PAPT]]/2</f>
        <v>0</v>
      </c>
      <c r="CP196" s="43">
        <f>IF(STGY4[[#This Row],[SNO]]=0,0,IF(CL$10, IF(STGY4[[#This Row],[INS-TL]]=0, 0, STGY4[[#This Row],[PFT]]/STGY4[[#This Row],[INS-TL]]%), STGY4[[#This Row],[PFT]]/STGY4[[#This Row],[INS-TL]]%))</f>
        <v>-100</v>
      </c>
      <c r="CS196" s="20"/>
      <c r="CT196" s="21"/>
      <c r="CZ196" s="22"/>
      <c r="DB196" s="42">
        <f t="shared" si="25"/>
        <v>181</v>
      </c>
      <c r="DC196" s="49"/>
      <c r="DD196" s="18">
        <f>IF(STGY5[[#This Row],[SNO]]=0,0,IF(STGY5[[#This Row],[SNO]]=1,DJ$8,IF(DL$10, IF(DP195&gt;=DM$8,0,IF(DP195=0,DJ$8,DO195)), DO195)))</f>
        <v>0</v>
      </c>
      <c r="DE196" s="18" t="str">
        <f>IF(MAIN_STGY[[#This Row],[RSLT]]="","", MAIN_STGY[[#This Row],[RSLT]])</f>
        <v/>
      </c>
      <c r="DF19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6" s="18">
        <f>IF(STGY5[[#This Row],[SNO]]=0,0,IF(DL$10, IF(DP195&gt;=DM$8, 0, STGY5[[#This Row],[INS]]+DH195), STGY5[[#This Row],[INS]]+DH195))</f>
        <v>100</v>
      </c>
      <c r="DI196" s="18">
        <f>IF(STGY5[[#This Row],[SNO]]=0,0,IF(DL$10, IF(DP195&gt;=DM$8, 0, DI195+STGY5[[#This Row],[RTN]]), DI195+STGY5[[#This Row],[RTN]]))</f>
        <v>0</v>
      </c>
      <c r="DJ196" s="18">
        <f>STGY5[[#This Row],[RTN-TL]]-STGY5[[#This Row],[INS-TL]]</f>
        <v>-100</v>
      </c>
      <c r="DK196" s="18">
        <f>IF(STGY5[[#This Row],[SNO]]=0,0,IF(DL$10, IF(STGY5[[#This Row],[INS]]=0, 0, DN195), DN195))</f>
        <v>0</v>
      </c>
      <c r="DL196" s="18">
        <f>STGY5[[#This Row],[INS]]</f>
        <v>0</v>
      </c>
      <c r="DM196" s="18">
        <f>IF(STGY5[[#This Row],[WrL]]="Loss", (STGY5[[#This Row],[INS]]*(1 + DP$8/100)), IF(STGY5[[#This Row],[WrL]]="Won", (0), 0))</f>
        <v>0</v>
      </c>
      <c r="DN196" s="18">
        <f>IF(STGY5[[#This Row],[WrL]]="Loss", (STGY5[[#This Row],[PAM]]+STGY5[[#This Row],[LOS-TEN]]), IF(STGY5[[#This Row],[WrL]]="Won", (STGY5[[#This Row],[INS]]), 0))</f>
        <v>0</v>
      </c>
      <c r="DO196" s="18">
        <f>STGY5[[#This Row],[PAPT]]/2</f>
        <v>0</v>
      </c>
      <c r="DP196" s="43">
        <f>IF(STGY5[[#This Row],[SNO]]=0,0,IF(DL$10, IF(STGY5[[#This Row],[INS-TL]]=0, 0, STGY5[[#This Row],[PFT]]/STGY5[[#This Row],[INS-TL]]%), STGY5[[#This Row],[PFT]]/STGY5[[#This Row],[INS-TL]]%))</f>
        <v>-100</v>
      </c>
      <c r="DS196" s="20"/>
      <c r="DT196" s="21"/>
      <c r="DZ196" s="22"/>
      <c r="EB196" s="42">
        <f t="shared" si="26"/>
        <v>181</v>
      </c>
      <c r="EC196" s="49"/>
      <c r="ED196" s="18">
        <f>IF(STGY6[[#This Row],[SNO]]=0,0,IF(STGY6[[#This Row],[SNO]]=1,EJ$8,IF(EL$10, IF(EP195&gt;=EM$8,0,IF(EP195=0,EJ$8,EO195)), EO195)))</f>
        <v>0</v>
      </c>
      <c r="EE196" s="18" t="str">
        <f>IF(MAIN_STGY[[#This Row],[RSLT]]="","", MAIN_STGY[[#This Row],[RSLT]])</f>
        <v/>
      </c>
      <c r="EF19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6" s="18">
        <f>IF(STGY6[[#This Row],[SNO]]=0,0,IF(EL$10, IF(EP195&gt;=EM$8, 0, STGY6[[#This Row],[INS]]+EH195), STGY6[[#This Row],[INS]]+EH195))</f>
        <v>100</v>
      </c>
      <c r="EI196" s="18">
        <f>IF(STGY6[[#This Row],[SNO]]=0,0,IF(EL$10, IF(EP195&gt;=EM$8, 0, EI195+STGY6[[#This Row],[RTN]]), EI195+STGY6[[#This Row],[RTN]]))</f>
        <v>0</v>
      </c>
      <c r="EJ196" s="18">
        <f>STGY6[[#This Row],[RTN-TL]]-STGY6[[#This Row],[INS-TL]]</f>
        <v>-100</v>
      </c>
      <c r="EK196" s="18">
        <f>IF(STGY6[[#This Row],[SNO]]=0,0,IF(EL$10, IF(STGY6[[#This Row],[INS]]=0, 0, EN195), EN195))</f>
        <v>0</v>
      </c>
      <c r="EL196" s="18">
        <f>STGY6[[#This Row],[INS]]</f>
        <v>0</v>
      </c>
      <c r="EM196" s="18">
        <f>IF(STGY6[[#This Row],[WrL]]="Loss", (STGY6[[#This Row],[INS]]*(1 + EP$8/100)), IF(STGY6[[#This Row],[WrL]]="Won", (0), 0))</f>
        <v>0</v>
      </c>
      <c r="EN196" s="18">
        <f>IF(STGY6[[#This Row],[WrL]]="Loss", (STGY6[[#This Row],[PAM]]+STGY6[[#This Row],[LOS-TEN]]), IF(STGY6[[#This Row],[WrL]]="Won", (STGY6[[#This Row],[INS]]), 0))</f>
        <v>0</v>
      </c>
      <c r="EO196" s="18">
        <f>STGY6[[#This Row],[PAPT]]/2</f>
        <v>0</v>
      </c>
      <c r="EP196" s="43">
        <f>IF(STGY6[[#This Row],[SNO]]=0,0,IF(EL$10, IF(STGY6[[#This Row],[INS-TL]]=0, 0, STGY6[[#This Row],[PFT]]/STGY6[[#This Row],[INS-TL]]%), STGY6[[#This Row],[PFT]]/STGY6[[#This Row],[INS-TL]]%))</f>
        <v>-100</v>
      </c>
      <c r="ES196" s="20"/>
      <c r="ET196" s="21"/>
      <c r="EZ196" s="22"/>
      <c r="FB196" s="42">
        <f t="shared" si="27"/>
        <v>181</v>
      </c>
      <c r="FC196" s="49"/>
      <c r="FD196" s="18">
        <f>IF(STGY7[[#This Row],[SNO]]=0,0,IF(STGY7[[#This Row],[SNO]]=1,FJ$8,IF(FL$10, IF(FP195&gt;=FM$8,0,IF(FP195=0,FJ$8,FO195)), FO195)))</f>
        <v>0</v>
      </c>
      <c r="FE196" s="18" t="str">
        <f>IF(MAIN_STGY[[#This Row],[RSLT]]="","", MAIN_STGY[[#This Row],[RSLT]])</f>
        <v/>
      </c>
      <c r="FF19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6" s="18">
        <f>IF(STGY7[[#This Row],[SNO]]=0,0,IF(FL$10, IF(FP195&gt;=FM$8, 0, STGY7[[#This Row],[INS]]+FH195), STGY7[[#This Row],[INS]]+FH195))</f>
        <v>100</v>
      </c>
      <c r="FI196" s="18">
        <f>IF(STGY7[[#This Row],[SNO]]=0,0,IF(FL$10, IF(FP195&gt;=FM$8, 0, FI195+STGY7[[#This Row],[RTN]]), FI195+STGY7[[#This Row],[RTN]]))</f>
        <v>0</v>
      </c>
      <c r="FJ196" s="18">
        <f>STGY7[[#This Row],[RTN-TL]]-STGY7[[#This Row],[INS-TL]]</f>
        <v>-100</v>
      </c>
      <c r="FK196" s="18">
        <f>IF(STGY7[[#This Row],[SNO]]=0,0,IF(FL$10, IF(STGY7[[#This Row],[INS]]=0, 0, FN195), FN195))</f>
        <v>0</v>
      </c>
      <c r="FL196" s="18">
        <f>STGY7[[#This Row],[INS]]</f>
        <v>0</v>
      </c>
      <c r="FM196" s="18">
        <f>IF(STGY7[[#This Row],[WrL]]="Loss", (STGY7[[#This Row],[INS]]*(1 + FP$8/100)), IF(STGY7[[#This Row],[WrL]]="Won", (0), 0))</f>
        <v>0</v>
      </c>
      <c r="FN196" s="18">
        <f>IF(STGY7[[#This Row],[WrL]]="Loss", (STGY7[[#This Row],[PAM]]+STGY7[[#This Row],[LOS-TEN]]), IF(STGY7[[#This Row],[WrL]]="Won", (STGY7[[#This Row],[INS]]), 0))</f>
        <v>0</v>
      </c>
      <c r="FO196" s="18">
        <f>STGY7[[#This Row],[PAPT]]/2</f>
        <v>0</v>
      </c>
      <c r="FP196" s="43">
        <f>IF(STGY7[[#This Row],[SNO]]=0,0,IF(FL$10, IF(STGY7[[#This Row],[INS-TL]]=0, 0, STGY7[[#This Row],[PFT]]/STGY7[[#This Row],[INS-TL]]%), STGY7[[#This Row],[PFT]]/STGY7[[#This Row],[INS-TL]]%))</f>
        <v>-100</v>
      </c>
      <c r="FS196" s="20"/>
      <c r="FT196" s="21"/>
      <c r="FZ196" s="22"/>
      <c r="GB196" s="42">
        <f t="shared" si="28"/>
        <v>181</v>
      </c>
      <c r="GC196" s="49"/>
      <c r="GD196" s="18">
        <f>IF(STGY8[[#This Row],[SNO]]=0,0,IF(STGY8[[#This Row],[SNO]]=1,GJ$8,IF(GL$10, IF(GP195&gt;=GM$8,0,IF(GP195=0,GJ$8,GO195)), GO195)))</f>
        <v>0</v>
      </c>
      <c r="GE196" s="18" t="str">
        <f>IF(MAIN_STGY[[#This Row],[RSLT]]="","", MAIN_STGY[[#This Row],[RSLT]])</f>
        <v/>
      </c>
      <c r="GF19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6" s="18">
        <f>IF(STGY8[[#This Row],[SNO]]=0,0,IF(GL$10, IF(GP195&gt;=GM$8, 0, STGY8[[#This Row],[INS]]+GH195), STGY8[[#This Row],[INS]]+GH195))</f>
        <v>100</v>
      </c>
      <c r="GI196" s="18">
        <f>IF(STGY8[[#This Row],[SNO]]=0,0,IF(GL$10, IF(GP195&gt;=GM$8, 0, GI195+STGY8[[#This Row],[RTN]]), GI195+STGY8[[#This Row],[RTN]]))</f>
        <v>0</v>
      </c>
      <c r="GJ196" s="18">
        <f>STGY8[[#This Row],[RTN-TL]]-STGY8[[#This Row],[INS-TL]]</f>
        <v>-100</v>
      </c>
      <c r="GK196" s="18">
        <f>IF(STGY8[[#This Row],[SNO]]=0,0,IF(GL$10, IF(STGY8[[#This Row],[INS]]=0, 0, GN195), GN195))</f>
        <v>0</v>
      </c>
      <c r="GL196" s="18">
        <f>STGY8[[#This Row],[INS]]</f>
        <v>0</v>
      </c>
      <c r="GM196" s="18">
        <f>IF(STGY8[[#This Row],[WrL]]="Loss", (STGY8[[#This Row],[INS]]*(1 + GP$8/100)), IF(STGY8[[#This Row],[WrL]]="Won", (0), 0))</f>
        <v>0</v>
      </c>
      <c r="GN196" s="18">
        <f>IF(STGY8[[#This Row],[WrL]]="Loss", (STGY8[[#This Row],[PAM]]+STGY8[[#This Row],[LOS-TEN]]), IF(STGY8[[#This Row],[WrL]]="Won", (STGY8[[#This Row],[INS]]), 0))</f>
        <v>0</v>
      </c>
      <c r="GO196" s="18">
        <f>STGY8[[#This Row],[PAPT]]/2</f>
        <v>0</v>
      </c>
      <c r="GP196" s="43">
        <f>IF(STGY8[[#This Row],[SNO]]=0,0,IF(GL$10, IF(STGY8[[#This Row],[INS-TL]]=0, 0, STGY8[[#This Row],[PFT]]/STGY8[[#This Row],[INS-TL]]%), STGY8[[#This Row],[PFT]]/STGY8[[#This Row],[INS-TL]]%))</f>
        <v>-100</v>
      </c>
      <c r="GS196" s="20"/>
      <c r="GT196" s="21"/>
      <c r="GZ196" s="22"/>
      <c r="HB196" s="42">
        <f t="shared" si="29"/>
        <v>181</v>
      </c>
      <c r="HC196" s="49"/>
      <c r="HD196" s="18">
        <f>IF(STGY9[[#This Row],[SNO]]=0,0,IF(STGY9[[#This Row],[SNO]]=1,HJ$8,IF(HL$10, IF(HP195&gt;=HM$8,0,IF(HP195=0,HJ$8,HO195)), HO195)))</f>
        <v>0</v>
      </c>
      <c r="HE196" s="18" t="str">
        <f>IF(MAIN_STGY[[#This Row],[RSLT]]="","", MAIN_STGY[[#This Row],[RSLT]])</f>
        <v/>
      </c>
      <c r="HF19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6" s="18">
        <f>IF(STGY9[[#This Row],[SNO]]=0,0,IF(HL$10, IF(HP195&gt;=HM$8, 0, STGY9[[#This Row],[INS]]+HH195), STGY9[[#This Row],[INS]]+HH195))</f>
        <v>100</v>
      </c>
      <c r="HI196" s="18">
        <f>IF(STGY9[[#This Row],[SNO]]=0,0,IF(HL$10, IF(HP195&gt;=HM$8, 0, HI195+STGY9[[#This Row],[RTN]]), HI195+STGY9[[#This Row],[RTN]]))</f>
        <v>0</v>
      </c>
      <c r="HJ196" s="18">
        <f>STGY9[[#This Row],[RTN-TL]]-STGY9[[#This Row],[INS-TL]]</f>
        <v>-100</v>
      </c>
      <c r="HK196" s="18">
        <f>IF(STGY9[[#This Row],[SNO]]=0,0,IF(HL$10, IF(STGY9[[#This Row],[INS]]=0, 0, HN195), HN195))</f>
        <v>0</v>
      </c>
      <c r="HL196" s="18">
        <f>STGY9[[#This Row],[INS]]</f>
        <v>0</v>
      </c>
      <c r="HM196" s="18">
        <f>IF(STGY9[[#This Row],[WrL]]="Loss", (STGY9[[#This Row],[INS]]*(1 + HP$8/100)), IF(STGY9[[#This Row],[WrL]]="Won", (0), 0))</f>
        <v>0</v>
      </c>
      <c r="HN196" s="18">
        <f>IF(STGY9[[#This Row],[WrL]]="Loss", (STGY9[[#This Row],[PAM]]+STGY9[[#This Row],[LOS-TEN]]), IF(STGY9[[#This Row],[WrL]]="Won", (STGY9[[#This Row],[INS]]), 0))</f>
        <v>0</v>
      </c>
      <c r="HO196" s="18">
        <f>STGY9[[#This Row],[PAPT]]/2</f>
        <v>0</v>
      </c>
      <c r="HP196" s="43">
        <f>IF(STGY9[[#This Row],[SNO]]=0,0,IF(HL$10, IF(STGY9[[#This Row],[INS-TL]]=0, 0, STGY9[[#This Row],[PFT]]/STGY9[[#This Row],[INS-TL]]%), STGY9[[#This Row],[PFT]]/STGY9[[#This Row],[INS-TL]]%))</f>
        <v>-100</v>
      </c>
      <c r="HS196" s="20"/>
      <c r="HT196" s="21"/>
      <c r="HZ196" s="22"/>
      <c r="IB196" s="42">
        <f t="shared" si="30"/>
        <v>181</v>
      </c>
      <c r="IC196" s="49"/>
      <c r="ID196" s="18">
        <f>IF(STGY10[[#This Row],[SNO]]=0,0,IF(STGY10[[#This Row],[SNO]]=1,IJ$8,IF(IL$10, IF(IP195&gt;=IM$8,0,IF(IP195=0,IJ$8,IO195)), IO195)))</f>
        <v>0</v>
      </c>
      <c r="IE196" s="18" t="str">
        <f>IF(MAIN_STGY[[#This Row],[RSLT]]="","", MAIN_STGY[[#This Row],[RSLT]])</f>
        <v/>
      </c>
      <c r="IF19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6" s="18">
        <f>IF(STGY10[[#This Row],[SNO]]=0,0,IF(IL$10, IF(IP195&gt;=IM$8, 0, STGY10[[#This Row],[INS]]+IH195), STGY10[[#This Row],[INS]]+IH195))</f>
        <v>100</v>
      </c>
      <c r="II196" s="18">
        <f>IF(STGY10[[#This Row],[SNO]]=0,0,IF(IL$10, IF(IP195&gt;=IM$8, 0, II195+STGY10[[#This Row],[RTN]]), II195+STGY10[[#This Row],[RTN]]))</f>
        <v>0</v>
      </c>
      <c r="IJ196" s="18">
        <f>STGY10[[#This Row],[RTN-TL]]-STGY10[[#This Row],[INS-TL]]</f>
        <v>-100</v>
      </c>
      <c r="IK196" s="18">
        <f>IF(STGY10[[#This Row],[SNO]]=0,0,IF(IL$10, IF(STGY10[[#This Row],[INS]]=0, 0, IN195), IN195))</f>
        <v>0</v>
      </c>
      <c r="IL196" s="18">
        <f>STGY10[[#This Row],[INS]]</f>
        <v>0</v>
      </c>
      <c r="IM196" s="18">
        <f>IF(STGY10[[#This Row],[WrL]]="Loss", (STGY10[[#This Row],[INS]]*(1 + IP$8/100)), IF(STGY10[[#This Row],[WrL]]="Won", (0), 0))</f>
        <v>0</v>
      </c>
      <c r="IN196" s="18">
        <f>IF(STGY10[[#This Row],[WrL]]="Loss", (STGY10[[#This Row],[PAM]]+STGY10[[#This Row],[LOS-TEN]]), IF(STGY10[[#This Row],[WrL]]="Won", (STGY10[[#This Row],[INS]]), 0))</f>
        <v>0</v>
      </c>
      <c r="IO196" s="18">
        <f>STGY10[[#This Row],[PAPT]]/2</f>
        <v>0</v>
      </c>
      <c r="IP196" s="43">
        <f>IF(STGY10[[#This Row],[SNO]]=0,0,IF(IL$10, IF(STGY10[[#This Row],[INS-TL]]=0, 0, STGY10[[#This Row],[PFT]]/STGY10[[#This Row],[INS-TL]]%), STGY10[[#This Row],[PFT]]/STGY10[[#This Row],[INS-TL]]%))</f>
        <v>-100</v>
      </c>
      <c r="IS196" s="20"/>
      <c r="IT196" s="21"/>
      <c r="IZ196" s="22"/>
    </row>
    <row r="197" spans="2:260" x14ac:dyDescent="0.3">
      <c r="B197" s="89">
        <f t="shared" si="32"/>
        <v>182</v>
      </c>
      <c r="C197" s="49"/>
      <c r="D197" s="18">
        <f>IF(MAIN_STGY[[#This Row],[SNO]]=0,0,IF(MAIN_STGY[[#This Row],[SNO]]=1,J$8,IF(L$10, IF(P196&gt;=M$8,0,IF(P196=0,J$8,O196)), O196)))</f>
        <v>0</v>
      </c>
      <c r="E197" s="12"/>
      <c r="F19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7" s="18">
        <f>IF(MAIN_STGY[[#This Row],[SNO]]=0,0,IF(L$10, IF(P196&gt;=M$8, 0, MAIN_STGY[[#This Row],[INS]]+H196), MAIN_STGY[[#This Row],[INS]]+H196))</f>
        <v>100</v>
      </c>
      <c r="I197" s="18">
        <f>IF(MAIN_STGY[[#This Row],[SNO]]=0,0,IF(L$10, IF(P196&gt;=M$8, 0, I196+MAIN_STGY[[#This Row],[RTN]]), I196+MAIN_STGY[[#This Row],[RTN]]))</f>
        <v>0</v>
      </c>
      <c r="J197" s="18">
        <f>MAIN_STGY[[#This Row],[RTN-TL]]-MAIN_STGY[[#This Row],[INS-TL]]</f>
        <v>-100</v>
      </c>
      <c r="K197" s="18">
        <f>IF(MAIN_STGY[[#This Row],[SNO]]=0,0,IF(L$10, IF(MAIN_STGY[[#This Row],[INS]]=0, 0, N196), N196))</f>
        <v>0</v>
      </c>
      <c r="L197" s="18">
        <f>MAIN_STGY[[#This Row],[INS]]</f>
        <v>0</v>
      </c>
      <c r="M197" s="18">
        <f>IF(MAIN_STGY[[#This Row],[WrL]]="Loss", (MAIN_STGY[[#This Row],[INS]]*(1 + P$8/100)), IF(MAIN_STGY[[#This Row],[WrL]]="Won", (0), 0))</f>
        <v>0</v>
      </c>
      <c r="N197" s="18">
        <f>IF(MAIN_STGY[[#This Row],[WrL]]="Loss", (MAIN_STGY[[#This Row],[PAM]]+MAIN_STGY[[#This Row],[LOS-TEN]]), IF(MAIN_STGY[[#This Row],[WrL]]="Won", (MAIN_STGY[[#This Row],[INS]]), 0))</f>
        <v>0</v>
      </c>
      <c r="O197" s="18">
        <f>MAIN_STGY[[#This Row],[PAPT]]/2</f>
        <v>0</v>
      </c>
      <c r="P19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7" s="56"/>
      <c r="S197" s="57"/>
      <c r="T197" s="85"/>
      <c r="U197" s="55"/>
      <c r="V197" s="55"/>
      <c r="W197" s="55"/>
      <c r="X197" s="44"/>
      <c r="Z197" s="22"/>
      <c r="AB197" s="42">
        <f t="shared" si="22"/>
        <v>182</v>
      </c>
      <c r="AC197" s="49"/>
      <c r="AD197" s="18">
        <f>IF(STGY2[[#This Row],[SNO]]=0,0,IF(STGY2[[#This Row],[SNO]]=1,AJ$8,IF(AL$10, IF(AP196&gt;=AM$8,0,IF(AP196=0,AJ$8,AO196)), AO196)))</f>
        <v>0</v>
      </c>
      <c r="AE197" s="18" t="str">
        <f>IF(MAIN_STGY[[#This Row],[RSLT]]="","", MAIN_STGY[[#This Row],[RSLT]])</f>
        <v/>
      </c>
      <c r="AF19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7" s="18">
        <f>IF(STGY2[[#This Row],[SNO]]=0,0,IF(AL$10, IF(AP196&gt;=AM$8, 0, STGY2[[#This Row],[INS]]+AH196), STGY2[[#This Row],[INS]]+AH196))</f>
        <v>100</v>
      </c>
      <c r="AI197" s="18">
        <f>IF(STGY2[[#This Row],[SNO]]=0,0,IF(AL$10, IF(AP196&gt;=AM$8, 0, AI196+STGY2[[#This Row],[RTN]]), AI196+STGY2[[#This Row],[RTN]]))</f>
        <v>0</v>
      </c>
      <c r="AJ197" s="18">
        <f>STGY2[[#This Row],[RTN-TL]]-STGY2[[#This Row],[INS-TL]]</f>
        <v>-100</v>
      </c>
      <c r="AK197" s="18">
        <f>IF(STGY2[[#This Row],[SNO]]=0,0,IF(AL$10, IF(STGY2[[#This Row],[INS]]=0, 0, AN196), AN196))</f>
        <v>0</v>
      </c>
      <c r="AL197" s="18">
        <f>STGY2[[#This Row],[INS]]</f>
        <v>0</v>
      </c>
      <c r="AM197" s="18">
        <f>IF(STGY2[[#This Row],[WrL]]="Loss", (STGY2[[#This Row],[INS]]*(1 + AP$8/100)), IF(STGY2[[#This Row],[WrL]]="Won", (0), 0))</f>
        <v>0</v>
      </c>
      <c r="AN197" s="18">
        <f>IF(STGY2[[#This Row],[WrL]]="Loss", (STGY2[[#This Row],[PAM]]+STGY2[[#This Row],[LOS-TEN]]), IF(STGY2[[#This Row],[WrL]]="Won", (STGY2[[#This Row],[INS]]), 0))</f>
        <v>0</v>
      </c>
      <c r="AO197" s="18">
        <f>STGY2[[#This Row],[PAPT]]/2</f>
        <v>0</v>
      </c>
      <c r="AP197" s="43">
        <f>IF(STGY2[[#This Row],[SNO]]=0,0,IF(AL$10, IF(STGY2[[#This Row],[INS-TL]]=0, 0, STGY2[[#This Row],[PFT]]/STGY2[[#This Row],[INS-TL]]%), STGY2[[#This Row],[PFT]]/STGY2[[#This Row],[INS-TL]]%))</f>
        <v>-100</v>
      </c>
      <c r="AS197" s="20"/>
      <c r="AT197" s="21"/>
      <c r="AZ197" s="22"/>
      <c r="BB197" s="42">
        <f t="shared" si="23"/>
        <v>182</v>
      </c>
      <c r="BC197" s="49"/>
      <c r="BD197" s="18">
        <f>IF(STGY3[[#This Row],[SNO]]=0,0,IF(STGY3[[#This Row],[SNO]]=1,BJ$8,IF(BL$10, IF(BP196&gt;=BM$8,0,IF(BP196=0,BJ$8,BO196)), BO196)))</f>
        <v>0</v>
      </c>
      <c r="BE197" s="18" t="str">
        <f>IF(MAIN_STGY[[#This Row],[RSLT]]="","", MAIN_STGY[[#This Row],[RSLT]])</f>
        <v/>
      </c>
      <c r="BF19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7" s="18">
        <f>IF(STGY3[[#This Row],[SNO]]=0,0,IF(BL$10, IF(BP196&gt;=BM$8, 0, STGY3[[#This Row],[INS]]+BH196), STGY3[[#This Row],[INS]]+BH196))</f>
        <v>100</v>
      </c>
      <c r="BI197" s="18">
        <f>IF(STGY3[[#This Row],[SNO]]=0,0,IF(BL$10, IF(BP196&gt;=BM$8, 0, BI196+STGY3[[#This Row],[RTN]]), BI196+STGY3[[#This Row],[RTN]]))</f>
        <v>0</v>
      </c>
      <c r="BJ197" s="18">
        <f>STGY3[[#This Row],[RTN-TL]]-STGY3[[#This Row],[INS-TL]]</f>
        <v>-100</v>
      </c>
      <c r="BK197" s="18">
        <f>IF(STGY3[[#This Row],[SNO]]=0,0,IF(BL$10, IF(STGY3[[#This Row],[INS]]=0, 0, BN196), BN196))</f>
        <v>0</v>
      </c>
      <c r="BL197" s="18">
        <f>STGY3[[#This Row],[INS]]</f>
        <v>0</v>
      </c>
      <c r="BM197" s="18">
        <f>IF(STGY3[[#This Row],[WrL]]="Loss", (STGY3[[#This Row],[INS]]*(1 + BP$8/100)), IF(STGY3[[#This Row],[WrL]]="Won", (0), 0))</f>
        <v>0</v>
      </c>
      <c r="BN197" s="18">
        <f>IF(STGY3[[#This Row],[WrL]]="Loss", (STGY3[[#This Row],[PAM]]+STGY3[[#This Row],[LOS-TEN]]), IF(STGY3[[#This Row],[WrL]]="Won", (STGY3[[#This Row],[INS]]), 0))</f>
        <v>0</v>
      </c>
      <c r="BO197" s="18">
        <f>STGY3[[#This Row],[PAPT]]/2</f>
        <v>0</v>
      </c>
      <c r="BP197" s="43">
        <f>IF(STGY3[[#This Row],[SNO]]=0,0,IF(BL$10, IF(STGY3[[#This Row],[INS-TL]]=0, 0, STGY3[[#This Row],[PFT]]/STGY3[[#This Row],[INS-TL]]%), STGY3[[#This Row],[PFT]]/STGY3[[#This Row],[INS-TL]]%))</f>
        <v>-100</v>
      </c>
      <c r="BS197" s="20"/>
      <c r="BT197" s="21"/>
      <c r="BZ197" s="22"/>
      <c r="CB197" s="42">
        <f t="shared" si="24"/>
        <v>182</v>
      </c>
      <c r="CC197" s="49"/>
      <c r="CD197" s="18">
        <f>IF(STGY4[[#This Row],[SNO]]=0,0,IF(STGY4[[#This Row],[SNO]]=1,CJ$8,IF(CL$10, IF(CP196&gt;=CM$8,0,IF(CP196=0,CJ$8,CO196)), CO196)))</f>
        <v>0</v>
      </c>
      <c r="CE197" s="18" t="str">
        <f>IF(MAIN_STGY[[#This Row],[RSLT]]="","", MAIN_STGY[[#This Row],[RSLT]])</f>
        <v/>
      </c>
      <c r="CF19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7" s="18">
        <f>IF(STGY4[[#This Row],[SNO]]=0,0,IF(CL$10, IF(CP196&gt;=CM$8, 0, STGY4[[#This Row],[INS]]+CH196), STGY4[[#This Row],[INS]]+CH196))</f>
        <v>100</v>
      </c>
      <c r="CI197" s="18">
        <f>IF(STGY4[[#This Row],[SNO]]=0,0,IF(CL$10, IF(CP196&gt;=CM$8, 0, CI196+STGY4[[#This Row],[RTN]]), CI196+STGY4[[#This Row],[RTN]]))</f>
        <v>0</v>
      </c>
      <c r="CJ197" s="18">
        <f>STGY4[[#This Row],[RTN-TL]]-STGY4[[#This Row],[INS-TL]]</f>
        <v>-100</v>
      </c>
      <c r="CK197" s="18">
        <f>IF(STGY4[[#This Row],[SNO]]=0,0,IF(CL$10, IF(STGY4[[#This Row],[INS]]=0, 0, CN196), CN196))</f>
        <v>0</v>
      </c>
      <c r="CL197" s="18">
        <f>STGY4[[#This Row],[INS]]</f>
        <v>0</v>
      </c>
      <c r="CM197" s="18">
        <f>IF(STGY4[[#This Row],[WrL]]="Loss", (STGY4[[#This Row],[INS]]*(1 + CP$8/100)), IF(STGY4[[#This Row],[WrL]]="Won", (0), 0))</f>
        <v>0</v>
      </c>
      <c r="CN197" s="18">
        <f>IF(STGY4[[#This Row],[WrL]]="Loss", (STGY4[[#This Row],[PAM]]+STGY4[[#This Row],[LOS-TEN]]), IF(STGY4[[#This Row],[WrL]]="Won", (STGY4[[#This Row],[INS]]), 0))</f>
        <v>0</v>
      </c>
      <c r="CO197" s="18">
        <f>STGY4[[#This Row],[PAPT]]/2</f>
        <v>0</v>
      </c>
      <c r="CP197" s="43">
        <f>IF(STGY4[[#This Row],[SNO]]=0,0,IF(CL$10, IF(STGY4[[#This Row],[INS-TL]]=0, 0, STGY4[[#This Row],[PFT]]/STGY4[[#This Row],[INS-TL]]%), STGY4[[#This Row],[PFT]]/STGY4[[#This Row],[INS-TL]]%))</f>
        <v>-100</v>
      </c>
      <c r="CS197" s="20"/>
      <c r="CT197" s="21"/>
      <c r="CZ197" s="22"/>
      <c r="DB197" s="42">
        <f t="shared" si="25"/>
        <v>182</v>
      </c>
      <c r="DC197" s="49"/>
      <c r="DD197" s="18">
        <f>IF(STGY5[[#This Row],[SNO]]=0,0,IF(STGY5[[#This Row],[SNO]]=1,DJ$8,IF(DL$10, IF(DP196&gt;=DM$8,0,IF(DP196=0,DJ$8,DO196)), DO196)))</f>
        <v>0</v>
      </c>
      <c r="DE197" s="18" t="str">
        <f>IF(MAIN_STGY[[#This Row],[RSLT]]="","", MAIN_STGY[[#This Row],[RSLT]])</f>
        <v/>
      </c>
      <c r="DF19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7" s="18">
        <f>IF(STGY5[[#This Row],[SNO]]=0,0,IF(DL$10, IF(DP196&gt;=DM$8, 0, STGY5[[#This Row],[INS]]+DH196), STGY5[[#This Row],[INS]]+DH196))</f>
        <v>100</v>
      </c>
      <c r="DI197" s="18">
        <f>IF(STGY5[[#This Row],[SNO]]=0,0,IF(DL$10, IF(DP196&gt;=DM$8, 0, DI196+STGY5[[#This Row],[RTN]]), DI196+STGY5[[#This Row],[RTN]]))</f>
        <v>0</v>
      </c>
      <c r="DJ197" s="18">
        <f>STGY5[[#This Row],[RTN-TL]]-STGY5[[#This Row],[INS-TL]]</f>
        <v>-100</v>
      </c>
      <c r="DK197" s="18">
        <f>IF(STGY5[[#This Row],[SNO]]=0,0,IF(DL$10, IF(STGY5[[#This Row],[INS]]=0, 0, DN196), DN196))</f>
        <v>0</v>
      </c>
      <c r="DL197" s="18">
        <f>STGY5[[#This Row],[INS]]</f>
        <v>0</v>
      </c>
      <c r="DM197" s="18">
        <f>IF(STGY5[[#This Row],[WrL]]="Loss", (STGY5[[#This Row],[INS]]*(1 + DP$8/100)), IF(STGY5[[#This Row],[WrL]]="Won", (0), 0))</f>
        <v>0</v>
      </c>
      <c r="DN197" s="18">
        <f>IF(STGY5[[#This Row],[WrL]]="Loss", (STGY5[[#This Row],[PAM]]+STGY5[[#This Row],[LOS-TEN]]), IF(STGY5[[#This Row],[WrL]]="Won", (STGY5[[#This Row],[INS]]), 0))</f>
        <v>0</v>
      </c>
      <c r="DO197" s="18">
        <f>STGY5[[#This Row],[PAPT]]/2</f>
        <v>0</v>
      </c>
      <c r="DP197" s="43">
        <f>IF(STGY5[[#This Row],[SNO]]=0,0,IF(DL$10, IF(STGY5[[#This Row],[INS-TL]]=0, 0, STGY5[[#This Row],[PFT]]/STGY5[[#This Row],[INS-TL]]%), STGY5[[#This Row],[PFT]]/STGY5[[#This Row],[INS-TL]]%))</f>
        <v>-100</v>
      </c>
      <c r="DS197" s="20"/>
      <c r="DT197" s="21"/>
      <c r="DZ197" s="22"/>
      <c r="EB197" s="42">
        <f t="shared" si="26"/>
        <v>182</v>
      </c>
      <c r="EC197" s="49"/>
      <c r="ED197" s="18">
        <f>IF(STGY6[[#This Row],[SNO]]=0,0,IF(STGY6[[#This Row],[SNO]]=1,EJ$8,IF(EL$10, IF(EP196&gt;=EM$8,0,IF(EP196=0,EJ$8,EO196)), EO196)))</f>
        <v>0</v>
      </c>
      <c r="EE197" s="18" t="str">
        <f>IF(MAIN_STGY[[#This Row],[RSLT]]="","", MAIN_STGY[[#This Row],[RSLT]])</f>
        <v/>
      </c>
      <c r="EF19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7" s="18">
        <f>IF(STGY6[[#This Row],[SNO]]=0,0,IF(EL$10, IF(EP196&gt;=EM$8, 0, STGY6[[#This Row],[INS]]+EH196), STGY6[[#This Row],[INS]]+EH196))</f>
        <v>100</v>
      </c>
      <c r="EI197" s="18">
        <f>IF(STGY6[[#This Row],[SNO]]=0,0,IF(EL$10, IF(EP196&gt;=EM$8, 0, EI196+STGY6[[#This Row],[RTN]]), EI196+STGY6[[#This Row],[RTN]]))</f>
        <v>0</v>
      </c>
      <c r="EJ197" s="18">
        <f>STGY6[[#This Row],[RTN-TL]]-STGY6[[#This Row],[INS-TL]]</f>
        <v>-100</v>
      </c>
      <c r="EK197" s="18">
        <f>IF(STGY6[[#This Row],[SNO]]=0,0,IF(EL$10, IF(STGY6[[#This Row],[INS]]=0, 0, EN196), EN196))</f>
        <v>0</v>
      </c>
      <c r="EL197" s="18">
        <f>STGY6[[#This Row],[INS]]</f>
        <v>0</v>
      </c>
      <c r="EM197" s="18">
        <f>IF(STGY6[[#This Row],[WrL]]="Loss", (STGY6[[#This Row],[INS]]*(1 + EP$8/100)), IF(STGY6[[#This Row],[WrL]]="Won", (0), 0))</f>
        <v>0</v>
      </c>
      <c r="EN197" s="18">
        <f>IF(STGY6[[#This Row],[WrL]]="Loss", (STGY6[[#This Row],[PAM]]+STGY6[[#This Row],[LOS-TEN]]), IF(STGY6[[#This Row],[WrL]]="Won", (STGY6[[#This Row],[INS]]), 0))</f>
        <v>0</v>
      </c>
      <c r="EO197" s="18">
        <f>STGY6[[#This Row],[PAPT]]/2</f>
        <v>0</v>
      </c>
      <c r="EP197" s="43">
        <f>IF(STGY6[[#This Row],[SNO]]=0,0,IF(EL$10, IF(STGY6[[#This Row],[INS-TL]]=0, 0, STGY6[[#This Row],[PFT]]/STGY6[[#This Row],[INS-TL]]%), STGY6[[#This Row],[PFT]]/STGY6[[#This Row],[INS-TL]]%))</f>
        <v>-100</v>
      </c>
      <c r="ES197" s="20"/>
      <c r="ET197" s="21"/>
      <c r="EZ197" s="22"/>
      <c r="FB197" s="42">
        <f t="shared" si="27"/>
        <v>182</v>
      </c>
      <c r="FC197" s="49"/>
      <c r="FD197" s="18">
        <f>IF(STGY7[[#This Row],[SNO]]=0,0,IF(STGY7[[#This Row],[SNO]]=1,FJ$8,IF(FL$10, IF(FP196&gt;=FM$8,0,IF(FP196=0,FJ$8,FO196)), FO196)))</f>
        <v>0</v>
      </c>
      <c r="FE197" s="18" t="str">
        <f>IF(MAIN_STGY[[#This Row],[RSLT]]="","", MAIN_STGY[[#This Row],[RSLT]])</f>
        <v/>
      </c>
      <c r="FF19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7" s="18">
        <f>IF(STGY7[[#This Row],[SNO]]=0,0,IF(FL$10, IF(FP196&gt;=FM$8, 0, STGY7[[#This Row],[INS]]+FH196), STGY7[[#This Row],[INS]]+FH196))</f>
        <v>100</v>
      </c>
      <c r="FI197" s="18">
        <f>IF(STGY7[[#This Row],[SNO]]=0,0,IF(FL$10, IF(FP196&gt;=FM$8, 0, FI196+STGY7[[#This Row],[RTN]]), FI196+STGY7[[#This Row],[RTN]]))</f>
        <v>0</v>
      </c>
      <c r="FJ197" s="18">
        <f>STGY7[[#This Row],[RTN-TL]]-STGY7[[#This Row],[INS-TL]]</f>
        <v>-100</v>
      </c>
      <c r="FK197" s="18">
        <f>IF(STGY7[[#This Row],[SNO]]=0,0,IF(FL$10, IF(STGY7[[#This Row],[INS]]=0, 0, FN196), FN196))</f>
        <v>0</v>
      </c>
      <c r="FL197" s="18">
        <f>STGY7[[#This Row],[INS]]</f>
        <v>0</v>
      </c>
      <c r="FM197" s="18">
        <f>IF(STGY7[[#This Row],[WrL]]="Loss", (STGY7[[#This Row],[INS]]*(1 + FP$8/100)), IF(STGY7[[#This Row],[WrL]]="Won", (0), 0))</f>
        <v>0</v>
      </c>
      <c r="FN197" s="18">
        <f>IF(STGY7[[#This Row],[WrL]]="Loss", (STGY7[[#This Row],[PAM]]+STGY7[[#This Row],[LOS-TEN]]), IF(STGY7[[#This Row],[WrL]]="Won", (STGY7[[#This Row],[INS]]), 0))</f>
        <v>0</v>
      </c>
      <c r="FO197" s="18">
        <f>STGY7[[#This Row],[PAPT]]/2</f>
        <v>0</v>
      </c>
      <c r="FP197" s="43">
        <f>IF(STGY7[[#This Row],[SNO]]=0,0,IF(FL$10, IF(STGY7[[#This Row],[INS-TL]]=0, 0, STGY7[[#This Row],[PFT]]/STGY7[[#This Row],[INS-TL]]%), STGY7[[#This Row],[PFT]]/STGY7[[#This Row],[INS-TL]]%))</f>
        <v>-100</v>
      </c>
      <c r="FS197" s="20"/>
      <c r="FT197" s="21"/>
      <c r="FZ197" s="22"/>
      <c r="GB197" s="42">
        <f t="shared" si="28"/>
        <v>182</v>
      </c>
      <c r="GC197" s="49"/>
      <c r="GD197" s="18">
        <f>IF(STGY8[[#This Row],[SNO]]=0,0,IF(STGY8[[#This Row],[SNO]]=1,GJ$8,IF(GL$10, IF(GP196&gt;=GM$8,0,IF(GP196=0,GJ$8,GO196)), GO196)))</f>
        <v>0</v>
      </c>
      <c r="GE197" s="18" t="str">
        <f>IF(MAIN_STGY[[#This Row],[RSLT]]="","", MAIN_STGY[[#This Row],[RSLT]])</f>
        <v/>
      </c>
      <c r="GF19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7" s="18">
        <f>IF(STGY8[[#This Row],[SNO]]=0,0,IF(GL$10, IF(GP196&gt;=GM$8, 0, STGY8[[#This Row],[INS]]+GH196), STGY8[[#This Row],[INS]]+GH196))</f>
        <v>100</v>
      </c>
      <c r="GI197" s="18">
        <f>IF(STGY8[[#This Row],[SNO]]=0,0,IF(GL$10, IF(GP196&gt;=GM$8, 0, GI196+STGY8[[#This Row],[RTN]]), GI196+STGY8[[#This Row],[RTN]]))</f>
        <v>0</v>
      </c>
      <c r="GJ197" s="18">
        <f>STGY8[[#This Row],[RTN-TL]]-STGY8[[#This Row],[INS-TL]]</f>
        <v>-100</v>
      </c>
      <c r="GK197" s="18">
        <f>IF(STGY8[[#This Row],[SNO]]=0,0,IF(GL$10, IF(STGY8[[#This Row],[INS]]=0, 0, GN196), GN196))</f>
        <v>0</v>
      </c>
      <c r="GL197" s="18">
        <f>STGY8[[#This Row],[INS]]</f>
        <v>0</v>
      </c>
      <c r="GM197" s="18">
        <f>IF(STGY8[[#This Row],[WrL]]="Loss", (STGY8[[#This Row],[INS]]*(1 + GP$8/100)), IF(STGY8[[#This Row],[WrL]]="Won", (0), 0))</f>
        <v>0</v>
      </c>
      <c r="GN197" s="18">
        <f>IF(STGY8[[#This Row],[WrL]]="Loss", (STGY8[[#This Row],[PAM]]+STGY8[[#This Row],[LOS-TEN]]), IF(STGY8[[#This Row],[WrL]]="Won", (STGY8[[#This Row],[INS]]), 0))</f>
        <v>0</v>
      </c>
      <c r="GO197" s="18">
        <f>STGY8[[#This Row],[PAPT]]/2</f>
        <v>0</v>
      </c>
      <c r="GP197" s="43">
        <f>IF(STGY8[[#This Row],[SNO]]=0,0,IF(GL$10, IF(STGY8[[#This Row],[INS-TL]]=0, 0, STGY8[[#This Row],[PFT]]/STGY8[[#This Row],[INS-TL]]%), STGY8[[#This Row],[PFT]]/STGY8[[#This Row],[INS-TL]]%))</f>
        <v>-100</v>
      </c>
      <c r="GS197" s="20"/>
      <c r="GT197" s="21"/>
      <c r="GZ197" s="22"/>
      <c r="HB197" s="42">
        <f t="shared" si="29"/>
        <v>182</v>
      </c>
      <c r="HC197" s="49"/>
      <c r="HD197" s="18">
        <f>IF(STGY9[[#This Row],[SNO]]=0,0,IF(STGY9[[#This Row],[SNO]]=1,HJ$8,IF(HL$10, IF(HP196&gt;=HM$8,0,IF(HP196=0,HJ$8,HO196)), HO196)))</f>
        <v>0</v>
      </c>
      <c r="HE197" s="18" t="str">
        <f>IF(MAIN_STGY[[#This Row],[RSLT]]="","", MAIN_STGY[[#This Row],[RSLT]])</f>
        <v/>
      </c>
      <c r="HF19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7" s="18">
        <f>IF(STGY9[[#This Row],[SNO]]=0,0,IF(HL$10, IF(HP196&gt;=HM$8, 0, STGY9[[#This Row],[INS]]+HH196), STGY9[[#This Row],[INS]]+HH196))</f>
        <v>100</v>
      </c>
      <c r="HI197" s="18">
        <f>IF(STGY9[[#This Row],[SNO]]=0,0,IF(HL$10, IF(HP196&gt;=HM$8, 0, HI196+STGY9[[#This Row],[RTN]]), HI196+STGY9[[#This Row],[RTN]]))</f>
        <v>0</v>
      </c>
      <c r="HJ197" s="18">
        <f>STGY9[[#This Row],[RTN-TL]]-STGY9[[#This Row],[INS-TL]]</f>
        <v>-100</v>
      </c>
      <c r="HK197" s="18">
        <f>IF(STGY9[[#This Row],[SNO]]=0,0,IF(HL$10, IF(STGY9[[#This Row],[INS]]=0, 0, HN196), HN196))</f>
        <v>0</v>
      </c>
      <c r="HL197" s="18">
        <f>STGY9[[#This Row],[INS]]</f>
        <v>0</v>
      </c>
      <c r="HM197" s="18">
        <f>IF(STGY9[[#This Row],[WrL]]="Loss", (STGY9[[#This Row],[INS]]*(1 + HP$8/100)), IF(STGY9[[#This Row],[WrL]]="Won", (0), 0))</f>
        <v>0</v>
      </c>
      <c r="HN197" s="18">
        <f>IF(STGY9[[#This Row],[WrL]]="Loss", (STGY9[[#This Row],[PAM]]+STGY9[[#This Row],[LOS-TEN]]), IF(STGY9[[#This Row],[WrL]]="Won", (STGY9[[#This Row],[INS]]), 0))</f>
        <v>0</v>
      </c>
      <c r="HO197" s="18">
        <f>STGY9[[#This Row],[PAPT]]/2</f>
        <v>0</v>
      </c>
      <c r="HP197" s="43">
        <f>IF(STGY9[[#This Row],[SNO]]=0,0,IF(HL$10, IF(STGY9[[#This Row],[INS-TL]]=0, 0, STGY9[[#This Row],[PFT]]/STGY9[[#This Row],[INS-TL]]%), STGY9[[#This Row],[PFT]]/STGY9[[#This Row],[INS-TL]]%))</f>
        <v>-100</v>
      </c>
      <c r="HS197" s="20"/>
      <c r="HT197" s="21"/>
      <c r="HZ197" s="22"/>
      <c r="IB197" s="42">
        <f t="shared" si="30"/>
        <v>182</v>
      </c>
      <c r="IC197" s="49"/>
      <c r="ID197" s="18">
        <f>IF(STGY10[[#This Row],[SNO]]=0,0,IF(STGY10[[#This Row],[SNO]]=1,IJ$8,IF(IL$10, IF(IP196&gt;=IM$8,0,IF(IP196=0,IJ$8,IO196)), IO196)))</f>
        <v>0</v>
      </c>
      <c r="IE197" s="18" t="str">
        <f>IF(MAIN_STGY[[#This Row],[RSLT]]="","", MAIN_STGY[[#This Row],[RSLT]])</f>
        <v/>
      </c>
      <c r="IF19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7" s="18">
        <f>IF(STGY10[[#This Row],[SNO]]=0,0,IF(IL$10, IF(IP196&gt;=IM$8, 0, STGY10[[#This Row],[INS]]+IH196), STGY10[[#This Row],[INS]]+IH196))</f>
        <v>100</v>
      </c>
      <c r="II197" s="18">
        <f>IF(STGY10[[#This Row],[SNO]]=0,0,IF(IL$10, IF(IP196&gt;=IM$8, 0, II196+STGY10[[#This Row],[RTN]]), II196+STGY10[[#This Row],[RTN]]))</f>
        <v>0</v>
      </c>
      <c r="IJ197" s="18">
        <f>STGY10[[#This Row],[RTN-TL]]-STGY10[[#This Row],[INS-TL]]</f>
        <v>-100</v>
      </c>
      <c r="IK197" s="18">
        <f>IF(STGY10[[#This Row],[SNO]]=0,0,IF(IL$10, IF(STGY10[[#This Row],[INS]]=0, 0, IN196), IN196))</f>
        <v>0</v>
      </c>
      <c r="IL197" s="18">
        <f>STGY10[[#This Row],[INS]]</f>
        <v>0</v>
      </c>
      <c r="IM197" s="18">
        <f>IF(STGY10[[#This Row],[WrL]]="Loss", (STGY10[[#This Row],[INS]]*(1 + IP$8/100)), IF(STGY10[[#This Row],[WrL]]="Won", (0), 0))</f>
        <v>0</v>
      </c>
      <c r="IN197" s="18">
        <f>IF(STGY10[[#This Row],[WrL]]="Loss", (STGY10[[#This Row],[PAM]]+STGY10[[#This Row],[LOS-TEN]]), IF(STGY10[[#This Row],[WrL]]="Won", (STGY10[[#This Row],[INS]]), 0))</f>
        <v>0</v>
      </c>
      <c r="IO197" s="18">
        <f>STGY10[[#This Row],[PAPT]]/2</f>
        <v>0</v>
      </c>
      <c r="IP197" s="43">
        <f>IF(STGY10[[#This Row],[SNO]]=0,0,IF(IL$10, IF(STGY10[[#This Row],[INS-TL]]=0, 0, STGY10[[#This Row],[PFT]]/STGY10[[#This Row],[INS-TL]]%), STGY10[[#This Row],[PFT]]/STGY10[[#This Row],[INS-TL]]%))</f>
        <v>-100</v>
      </c>
      <c r="IS197" s="20"/>
      <c r="IT197" s="21"/>
      <c r="IZ197" s="22"/>
    </row>
    <row r="198" spans="2:260" ht="18.2" x14ac:dyDescent="0.35">
      <c r="B198" s="89">
        <f t="shared" si="32"/>
        <v>183</v>
      </c>
      <c r="C198" s="49"/>
      <c r="D198" s="18">
        <f>IF(MAIN_STGY[[#This Row],[SNO]]=0,0,IF(MAIN_STGY[[#This Row],[SNO]]=1,J$8,IF(L$10, IF(P197&gt;=M$8,0,IF(P197=0,J$8,O197)), O197)))</f>
        <v>0</v>
      </c>
      <c r="E198" s="12"/>
      <c r="F19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8" s="18">
        <f>IF(MAIN_STGY[[#This Row],[SNO]]=0,0,IF(L$10, IF(P197&gt;=M$8, 0, MAIN_STGY[[#This Row],[INS]]+H197), MAIN_STGY[[#This Row],[INS]]+H197))</f>
        <v>100</v>
      </c>
      <c r="I198" s="18">
        <f>IF(MAIN_STGY[[#This Row],[SNO]]=0,0,IF(L$10, IF(P197&gt;=M$8, 0, I197+MAIN_STGY[[#This Row],[RTN]]), I197+MAIN_STGY[[#This Row],[RTN]]))</f>
        <v>0</v>
      </c>
      <c r="J198" s="18">
        <f>MAIN_STGY[[#This Row],[RTN-TL]]-MAIN_STGY[[#This Row],[INS-TL]]</f>
        <v>-100</v>
      </c>
      <c r="K198" s="18">
        <f>IF(MAIN_STGY[[#This Row],[SNO]]=0,0,IF(L$10, IF(MAIN_STGY[[#This Row],[INS]]=0, 0, N197), N197))</f>
        <v>0</v>
      </c>
      <c r="L198" s="18">
        <f>MAIN_STGY[[#This Row],[INS]]</f>
        <v>0</v>
      </c>
      <c r="M198" s="18">
        <f>IF(MAIN_STGY[[#This Row],[WrL]]="Loss", (MAIN_STGY[[#This Row],[INS]]*(1 + P$8/100)), IF(MAIN_STGY[[#This Row],[WrL]]="Won", (0), 0))</f>
        <v>0</v>
      </c>
      <c r="N198" s="18">
        <f>IF(MAIN_STGY[[#This Row],[WrL]]="Loss", (MAIN_STGY[[#This Row],[PAM]]+MAIN_STGY[[#This Row],[LOS-TEN]]), IF(MAIN_STGY[[#This Row],[WrL]]="Won", (MAIN_STGY[[#This Row],[INS]]), 0))</f>
        <v>0</v>
      </c>
      <c r="O198" s="18">
        <f>MAIN_STGY[[#This Row],[PAPT]]/2</f>
        <v>0</v>
      </c>
      <c r="P19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8" s="108" t="s">
        <v>66</v>
      </c>
      <c r="S198" s="109"/>
      <c r="T198" s="109"/>
      <c r="U198" s="109"/>
      <c r="V198" s="110"/>
      <c r="W198" s="55"/>
      <c r="X198" s="44"/>
      <c r="Z198" s="22"/>
      <c r="AB198" s="42">
        <f t="shared" si="22"/>
        <v>183</v>
      </c>
      <c r="AC198" s="49"/>
      <c r="AD198" s="18">
        <f>IF(STGY2[[#This Row],[SNO]]=0,0,IF(STGY2[[#This Row],[SNO]]=1,AJ$8,IF(AL$10, IF(AP197&gt;=AM$8,0,IF(AP197=0,AJ$8,AO197)), AO197)))</f>
        <v>0</v>
      </c>
      <c r="AE198" s="18" t="str">
        <f>IF(MAIN_STGY[[#This Row],[RSLT]]="","", MAIN_STGY[[#This Row],[RSLT]])</f>
        <v/>
      </c>
      <c r="AF19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8" s="18">
        <f>IF(STGY2[[#This Row],[SNO]]=0,0,IF(AL$10, IF(AP197&gt;=AM$8, 0, STGY2[[#This Row],[INS]]+AH197), STGY2[[#This Row],[INS]]+AH197))</f>
        <v>100</v>
      </c>
      <c r="AI198" s="18">
        <f>IF(STGY2[[#This Row],[SNO]]=0,0,IF(AL$10, IF(AP197&gt;=AM$8, 0, AI197+STGY2[[#This Row],[RTN]]), AI197+STGY2[[#This Row],[RTN]]))</f>
        <v>0</v>
      </c>
      <c r="AJ198" s="18">
        <f>STGY2[[#This Row],[RTN-TL]]-STGY2[[#This Row],[INS-TL]]</f>
        <v>-100</v>
      </c>
      <c r="AK198" s="18">
        <f>IF(STGY2[[#This Row],[SNO]]=0,0,IF(AL$10, IF(STGY2[[#This Row],[INS]]=0, 0, AN197), AN197))</f>
        <v>0</v>
      </c>
      <c r="AL198" s="18">
        <f>STGY2[[#This Row],[INS]]</f>
        <v>0</v>
      </c>
      <c r="AM198" s="18">
        <f>IF(STGY2[[#This Row],[WrL]]="Loss", (STGY2[[#This Row],[INS]]*(1 + AP$8/100)), IF(STGY2[[#This Row],[WrL]]="Won", (0), 0))</f>
        <v>0</v>
      </c>
      <c r="AN198" s="18">
        <f>IF(STGY2[[#This Row],[WrL]]="Loss", (STGY2[[#This Row],[PAM]]+STGY2[[#This Row],[LOS-TEN]]), IF(STGY2[[#This Row],[WrL]]="Won", (STGY2[[#This Row],[INS]]), 0))</f>
        <v>0</v>
      </c>
      <c r="AO198" s="18">
        <f>STGY2[[#This Row],[PAPT]]/2</f>
        <v>0</v>
      </c>
      <c r="AP198" s="43">
        <f>IF(STGY2[[#This Row],[SNO]]=0,0,IF(AL$10, IF(STGY2[[#This Row],[INS-TL]]=0, 0, STGY2[[#This Row],[PFT]]/STGY2[[#This Row],[INS-TL]]%), STGY2[[#This Row],[PFT]]/STGY2[[#This Row],[INS-TL]]%))</f>
        <v>-100</v>
      </c>
      <c r="AS198" s="20"/>
      <c r="AT198" s="21"/>
      <c r="AZ198" s="22"/>
      <c r="BB198" s="42">
        <f t="shared" si="23"/>
        <v>183</v>
      </c>
      <c r="BC198" s="49"/>
      <c r="BD198" s="18">
        <f>IF(STGY3[[#This Row],[SNO]]=0,0,IF(STGY3[[#This Row],[SNO]]=1,BJ$8,IF(BL$10, IF(BP197&gt;=BM$8,0,IF(BP197=0,BJ$8,BO197)), BO197)))</f>
        <v>0</v>
      </c>
      <c r="BE198" s="18" t="str">
        <f>IF(MAIN_STGY[[#This Row],[RSLT]]="","", MAIN_STGY[[#This Row],[RSLT]])</f>
        <v/>
      </c>
      <c r="BF19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8" s="18">
        <f>IF(STGY3[[#This Row],[SNO]]=0,0,IF(BL$10, IF(BP197&gt;=BM$8, 0, STGY3[[#This Row],[INS]]+BH197), STGY3[[#This Row],[INS]]+BH197))</f>
        <v>100</v>
      </c>
      <c r="BI198" s="18">
        <f>IF(STGY3[[#This Row],[SNO]]=0,0,IF(BL$10, IF(BP197&gt;=BM$8, 0, BI197+STGY3[[#This Row],[RTN]]), BI197+STGY3[[#This Row],[RTN]]))</f>
        <v>0</v>
      </c>
      <c r="BJ198" s="18">
        <f>STGY3[[#This Row],[RTN-TL]]-STGY3[[#This Row],[INS-TL]]</f>
        <v>-100</v>
      </c>
      <c r="BK198" s="18">
        <f>IF(STGY3[[#This Row],[SNO]]=0,0,IF(BL$10, IF(STGY3[[#This Row],[INS]]=0, 0, BN197), BN197))</f>
        <v>0</v>
      </c>
      <c r="BL198" s="18">
        <f>STGY3[[#This Row],[INS]]</f>
        <v>0</v>
      </c>
      <c r="BM198" s="18">
        <f>IF(STGY3[[#This Row],[WrL]]="Loss", (STGY3[[#This Row],[INS]]*(1 + BP$8/100)), IF(STGY3[[#This Row],[WrL]]="Won", (0), 0))</f>
        <v>0</v>
      </c>
      <c r="BN198" s="18">
        <f>IF(STGY3[[#This Row],[WrL]]="Loss", (STGY3[[#This Row],[PAM]]+STGY3[[#This Row],[LOS-TEN]]), IF(STGY3[[#This Row],[WrL]]="Won", (STGY3[[#This Row],[INS]]), 0))</f>
        <v>0</v>
      </c>
      <c r="BO198" s="18">
        <f>STGY3[[#This Row],[PAPT]]/2</f>
        <v>0</v>
      </c>
      <c r="BP198" s="43">
        <f>IF(STGY3[[#This Row],[SNO]]=0,0,IF(BL$10, IF(STGY3[[#This Row],[INS-TL]]=0, 0, STGY3[[#This Row],[PFT]]/STGY3[[#This Row],[INS-TL]]%), STGY3[[#This Row],[PFT]]/STGY3[[#This Row],[INS-TL]]%))</f>
        <v>-100</v>
      </c>
      <c r="BS198" s="20"/>
      <c r="BT198" s="21"/>
      <c r="BZ198" s="22"/>
      <c r="CB198" s="42">
        <f t="shared" si="24"/>
        <v>183</v>
      </c>
      <c r="CC198" s="49"/>
      <c r="CD198" s="18">
        <f>IF(STGY4[[#This Row],[SNO]]=0,0,IF(STGY4[[#This Row],[SNO]]=1,CJ$8,IF(CL$10, IF(CP197&gt;=CM$8,0,IF(CP197=0,CJ$8,CO197)), CO197)))</f>
        <v>0</v>
      </c>
      <c r="CE198" s="18" t="str">
        <f>IF(MAIN_STGY[[#This Row],[RSLT]]="","", MAIN_STGY[[#This Row],[RSLT]])</f>
        <v/>
      </c>
      <c r="CF19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8" s="18">
        <f>IF(STGY4[[#This Row],[SNO]]=0,0,IF(CL$10, IF(CP197&gt;=CM$8, 0, STGY4[[#This Row],[INS]]+CH197), STGY4[[#This Row],[INS]]+CH197))</f>
        <v>100</v>
      </c>
      <c r="CI198" s="18">
        <f>IF(STGY4[[#This Row],[SNO]]=0,0,IF(CL$10, IF(CP197&gt;=CM$8, 0, CI197+STGY4[[#This Row],[RTN]]), CI197+STGY4[[#This Row],[RTN]]))</f>
        <v>0</v>
      </c>
      <c r="CJ198" s="18">
        <f>STGY4[[#This Row],[RTN-TL]]-STGY4[[#This Row],[INS-TL]]</f>
        <v>-100</v>
      </c>
      <c r="CK198" s="18">
        <f>IF(STGY4[[#This Row],[SNO]]=0,0,IF(CL$10, IF(STGY4[[#This Row],[INS]]=0, 0, CN197), CN197))</f>
        <v>0</v>
      </c>
      <c r="CL198" s="18">
        <f>STGY4[[#This Row],[INS]]</f>
        <v>0</v>
      </c>
      <c r="CM198" s="18">
        <f>IF(STGY4[[#This Row],[WrL]]="Loss", (STGY4[[#This Row],[INS]]*(1 + CP$8/100)), IF(STGY4[[#This Row],[WrL]]="Won", (0), 0))</f>
        <v>0</v>
      </c>
      <c r="CN198" s="18">
        <f>IF(STGY4[[#This Row],[WrL]]="Loss", (STGY4[[#This Row],[PAM]]+STGY4[[#This Row],[LOS-TEN]]), IF(STGY4[[#This Row],[WrL]]="Won", (STGY4[[#This Row],[INS]]), 0))</f>
        <v>0</v>
      </c>
      <c r="CO198" s="18">
        <f>STGY4[[#This Row],[PAPT]]/2</f>
        <v>0</v>
      </c>
      <c r="CP198" s="43">
        <f>IF(STGY4[[#This Row],[SNO]]=0,0,IF(CL$10, IF(STGY4[[#This Row],[INS-TL]]=0, 0, STGY4[[#This Row],[PFT]]/STGY4[[#This Row],[INS-TL]]%), STGY4[[#This Row],[PFT]]/STGY4[[#This Row],[INS-TL]]%))</f>
        <v>-100</v>
      </c>
      <c r="CS198" s="20"/>
      <c r="CT198" s="21"/>
      <c r="CZ198" s="22"/>
      <c r="DB198" s="42">
        <f t="shared" si="25"/>
        <v>183</v>
      </c>
      <c r="DC198" s="49"/>
      <c r="DD198" s="18">
        <f>IF(STGY5[[#This Row],[SNO]]=0,0,IF(STGY5[[#This Row],[SNO]]=1,DJ$8,IF(DL$10, IF(DP197&gt;=DM$8,0,IF(DP197=0,DJ$8,DO197)), DO197)))</f>
        <v>0</v>
      </c>
      <c r="DE198" s="18" t="str">
        <f>IF(MAIN_STGY[[#This Row],[RSLT]]="","", MAIN_STGY[[#This Row],[RSLT]])</f>
        <v/>
      </c>
      <c r="DF19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8" s="18">
        <f>IF(STGY5[[#This Row],[SNO]]=0,0,IF(DL$10, IF(DP197&gt;=DM$8, 0, STGY5[[#This Row],[INS]]+DH197), STGY5[[#This Row],[INS]]+DH197))</f>
        <v>100</v>
      </c>
      <c r="DI198" s="18">
        <f>IF(STGY5[[#This Row],[SNO]]=0,0,IF(DL$10, IF(DP197&gt;=DM$8, 0, DI197+STGY5[[#This Row],[RTN]]), DI197+STGY5[[#This Row],[RTN]]))</f>
        <v>0</v>
      </c>
      <c r="DJ198" s="18">
        <f>STGY5[[#This Row],[RTN-TL]]-STGY5[[#This Row],[INS-TL]]</f>
        <v>-100</v>
      </c>
      <c r="DK198" s="18">
        <f>IF(STGY5[[#This Row],[SNO]]=0,0,IF(DL$10, IF(STGY5[[#This Row],[INS]]=0, 0, DN197), DN197))</f>
        <v>0</v>
      </c>
      <c r="DL198" s="18">
        <f>STGY5[[#This Row],[INS]]</f>
        <v>0</v>
      </c>
      <c r="DM198" s="18">
        <f>IF(STGY5[[#This Row],[WrL]]="Loss", (STGY5[[#This Row],[INS]]*(1 + DP$8/100)), IF(STGY5[[#This Row],[WrL]]="Won", (0), 0))</f>
        <v>0</v>
      </c>
      <c r="DN198" s="18">
        <f>IF(STGY5[[#This Row],[WrL]]="Loss", (STGY5[[#This Row],[PAM]]+STGY5[[#This Row],[LOS-TEN]]), IF(STGY5[[#This Row],[WrL]]="Won", (STGY5[[#This Row],[INS]]), 0))</f>
        <v>0</v>
      </c>
      <c r="DO198" s="18">
        <f>STGY5[[#This Row],[PAPT]]/2</f>
        <v>0</v>
      </c>
      <c r="DP198" s="43">
        <f>IF(STGY5[[#This Row],[SNO]]=0,0,IF(DL$10, IF(STGY5[[#This Row],[INS-TL]]=0, 0, STGY5[[#This Row],[PFT]]/STGY5[[#This Row],[INS-TL]]%), STGY5[[#This Row],[PFT]]/STGY5[[#This Row],[INS-TL]]%))</f>
        <v>-100</v>
      </c>
      <c r="DS198" s="20"/>
      <c r="DT198" s="21"/>
      <c r="DZ198" s="22"/>
      <c r="EB198" s="42">
        <f t="shared" si="26"/>
        <v>183</v>
      </c>
      <c r="EC198" s="49"/>
      <c r="ED198" s="18">
        <f>IF(STGY6[[#This Row],[SNO]]=0,0,IF(STGY6[[#This Row],[SNO]]=1,EJ$8,IF(EL$10, IF(EP197&gt;=EM$8,0,IF(EP197=0,EJ$8,EO197)), EO197)))</f>
        <v>0</v>
      </c>
      <c r="EE198" s="18" t="str">
        <f>IF(MAIN_STGY[[#This Row],[RSLT]]="","", MAIN_STGY[[#This Row],[RSLT]])</f>
        <v/>
      </c>
      <c r="EF19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8" s="18">
        <f>IF(STGY6[[#This Row],[SNO]]=0,0,IF(EL$10, IF(EP197&gt;=EM$8, 0, STGY6[[#This Row],[INS]]+EH197), STGY6[[#This Row],[INS]]+EH197))</f>
        <v>100</v>
      </c>
      <c r="EI198" s="18">
        <f>IF(STGY6[[#This Row],[SNO]]=0,0,IF(EL$10, IF(EP197&gt;=EM$8, 0, EI197+STGY6[[#This Row],[RTN]]), EI197+STGY6[[#This Row],[RTN]]))</f>
        <v>0</v>
      </c>
      <c r="EJ198" s="18">
        <f>STGY6[[#This Row],[RTN-TL]]-STGY6[[#This Row],[INS-TL]]</f>
        <v>-100</v>
      </c>
      <c r="EK198" s="18">
        <f>IF(STGY6[[#This Row],[SNO]]=0,0,IF(EL$10, IF(STGY6[[#This Row],[INS]]=0, 0, EN197), EN197))</f>
        <v>0</v>
      </c>
      <c r="EL198" s="18">
        <f>STGY6[[#This Row],[INS]]</f>
        <v>0</v>
      </c>
      <c r="EM198" s="18">
        <f>IF(STGY6[[#This Row],[WrL]]="Loss", (STGY6[[#This Row],[INS]]*(1 + EP$8/100)), IF(STGY6[[#This Row],[WrL]]="Won", (0), 0))</f>
        <v>0</v>
      </c>
      <c r="EN198" s="18">
        <f>IF(STGY6[[#This Row],[WrL]]="Loss", (STGY6[[#This Row],[PAM]]+STGY6[[#This Row],[LOS-TEN]]), IF(STGY6[[#This Row],[WrL]]="Won", (STGY6[[#This Row],[INS]]), 0))</f>
        <v>0</v>
      </c>
      <c r="EO198" s="18">
        <f>STGY6[[#This Row],[PAPT]]/2</f>
        <v>0</v>
      </c>
      <c r="EP198" s="43">
        <f>IF(STGY6[[#This Row],[SNO]]=0,0,IF(EL$10, IF(STGY6[[#This Row],[INS-TL]]=0, 0, STGY6[[#This Row],[PFT]]/STGY6[[#This Row],[INS-TL]]%), STGY6[[#This Row],[PFT]]/STGY6[[#This Row],[INS-TL]]%))</f>
        <v>-100</v>
      </c>
      <c r="ES198" s="20"/>
      <c r="ET198" s="21"/>
      <c r="EZ198" s="22"/>
      <c r="FB198" s="42">
        <f t="shared" si="27"/>
        <v>183</v>
      </c>
      <c r="FC198" s="49"/>
      <c r="FD198" s="18">
        <f>IF(STGY7[[#This Row],[SNO]]=0,0,IF(STGY7[[#This Row],[SNO]]=1,FJ$8,IF(FL$10, IF(FP197&gt;=FM$8,0,IF(FP197=0,FJ$8,FO197)), FO197)))</f>
        <v>0</v>
      </c>
      <c r="FE198" s="18" t="str">
        <f>IF(MAIN_STGY[[#This Row],[RSLT]]="","", MAIN_STGY[[#This Row],[RSLT]])</f>
        <v/>
      </c>
      <c r="FF19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8" s="18">
        <f>IF(STGY7[[#This Row],[SNO]]=0,0,IF(FL$10, IF(FP197&gt;=FM$8, 0, STGY7[[#This Row],[INS]]+FH197), STGY7[[#This Row],[INS]]+FH197))</f>
        <v>100</v>
      </c>
      <c r="FI198" s="18">
        <f>IF(STGY7[[#This Row],[SNO]]=0,0,IF(FL$10, IF(FP197&gt;=FM$8, 0, FI197+STGY7[[#This Row],[RTN]]), FI197+STGY7[[#This Row],[RTN]]))</f>
        <v>0</v>
      </c>
      <c r="FJ198" s="18">
        <f>STGY7[[#This Row],[RTN-TL]]-STGY7[[#This Row],[INS-TL]]</f>
        <v>-100</v>
      </c>
      <c r="FK198" s="18">
        <f>IF(STGY7[[#This Row],[SNO]]=0,0,IF(FL$10, IF(STGY7[[#This Row],[INS]]=0, 0, FN197), FN197))</f>
        <v>0</v>
      </c>
      <c r="FL198" s="18">
        <f>STGY7[[#This Row],[INS]]</f>
        <v>0</v>
      </c>
      <c r="FM198" s="18">
        <f>IF(STGY7[[#This Row],[WrL]]="Loss", (STGY7[[#This Row],[INS]]*(1 + FP$8/100)), IF(STGY7[[#This Row],[WrL]]="Won", (0), 0))</f>
        <v>0</v>
      </c>
      <c r="FN198" s="18">
        <f>IF(STGY7[[#This Row],[WrL]]="Loss", (STGY7[[#This Row],[PAM]]+STGY7[[#This Row],[LOS-TEN]]), IF(STGY7[[#This Row],[WrL]]="Won", (STGY7[[#This Row],[INS]]), 0))</f>
        <v>0</v>
      </c>
      <c r="FO198" s="18">
        <f>STGY7[[#This Row],[PAPT]]/2</f>
        <v>0</v>
      </c>
      <c r="FP198" s="43">
        <f>IF(STGY7[[#This Row],[SNO]]=0,0,IF(FL$10, IF(STGY7[[#This Row],[INS-TL]]=0, 0, STGY7[[#This Row],[PFT]]/STGY7[[#This Row],[INS-TL]]%), STGY7[[#This Row],[PFT]]/STGY7[[#This Row],[INS-TL]]%))</f>
        <v>-100</v>
      </c>
      <c r="FS198" s="20"/>
      <c r="FT198" s="21"/>
      <c r="FZ198" s="22"/>
      <c r="GB198" s="42">
        <f t="shared" si="28"/>
        <v>183</v>
      </c>
      <c r="GC198" s="49"/>
      <c r="GD198" s="18">
        <f>IF(STGY8[[#This Row],[SNO]]=0,0,IF(STGY8[[#This Row],[SNO]]=1,GJ$8,IF(GL$10, IF(GP197&gt;=GM$8,0,IF(GP197=0,GJ$8,GO197)), GO197)))</f>
        <v>0</v>
      </c>
      <c r="GE198" s="18" t="str">
        <f>IF(MAIN_STGY[[#This Row],[RSLT]]="","", MAIN_STGY[[#This Row],[RSLT]])</f>
        <v/>
      </c>
      <c r="GF19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8" s="18">
        <f>IF(STGY8[[#This Row],[SNO]]=0,0,IF(GL$10, IF(GP197&gt;=GM$8, 0, STGY8[[#This Row],[INS]]+GH197), STGY8[[#This Row],[INS]]+GH197))</f>
        <v>100</v>
      </c>
      <c r="GI198" s="18">
        <f>IF(STGY8[[#This Row],[SNO]]=0,0,IF(GL$10, IF(GP197&gt;=GM$8, 0, GI197+STGY8[[#This Row],[RTN]]), GI197+STGY8[[#This Row],[RTN]]))</f>
        <v>0</v>
      </c>
      <c r="GJ198" s="18">
        <f>STGY8[[#This Row],[RTN-TL]]-STGY8[[#This Row],[INS-TL]]</f>
        <v>-100</v>
      </c>
      <c r="GK198" s="18">
        <f>IF(STGY8[[#This Row],[SNO]]=0,0,IF(GL$10, IF(STGY8[[#This Row],[INS]]=0, 0, GN197), GN197))</f>
        <v>0</v>
      </c>
      <c r="GL198" s="18">
        <f>STGY8[[#This Row],[INS]]</f>
        <v>0</v>
      </c>
      <c r="GM198" s="18">
        <f>IF(STGY8[[#This Row],[WrL]]="Loss", (STGY8[[#This Row],[INS]]*(1 + GP$8/100)), IF(STGY8[[#This Row],[WrL]]="Won", (0), 0))</f>
        <v>0</v>
      </c>
      <c r="GN198" s="18">
        <f>IF(STGY8[[#This Row],[WrL]]="Loss", (STGY8[[#This Row],[PAM]]+STGY8[[#This Row],[LOS-TEN]]), IF(STGY8[[#This Row],[WrL]]="Won", (STGY8[[#This Row],[INS]]), 0))</f>
        <v>0</v>
      </c>
      <c r="GO198" s="18">
        <f>STGY8[[#This Row],[PAPT]]/2</f>
        <v>0</v>
      </c>
      <c r="GP198" s="43">
        <f>IF(STGY8[[#This Row],[SNO]]=0,0,IF(GL$10, IF(STGY8[[#This Row],[INS-TL]]=0, 0, STGY8[[#This Row],[PFT]]/STGY8[[#This Row],[INS-TL]]%), STGY8[[#This Row],[PFT]]/STGY8[[#This Row],[INS-TL]]%))</f>
        <v>-100</v>
      </c>
      <c r="GS198" s="20"/>
      <c r="GT198" s="21"/>
      <c r="GZ198" s="22"/>
      <c r="HB198" s="42">
        <f t="shared" si="29"/>
        <v>183</v>
      </c>
      <c r="HC198" s="49"/>
      <c r="HD198" s="18">
        <f>IF(STGY9[[#This Row],[SNO]]=0,0,IF(STGY9[[#This Row],[SNO]]=1,HJ$8,IF(HL$10, IF(HP197&gt;=HM$8,0,IF(HP197=0,HJ$8,HO197)), HO197)))</f>
        <v>0</v>
      </c>
      <c r="HE198" s="18" t="str">
        <f>IF(MAIN_STGY[[#This Row],[RSLT]]="","", MAIN_STGY[[#This Row],[RSLT]])</f>
        <v/>
      </c>
      <c r="HF19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8" s="18">
        <f>IF(STGY9[[#This Row],[SNO]]=0,0,IF(HL$10, IF(HP197&gt;=HM$8, 0, STGY9[[#This Row],[INS]]+HH197), STGY9[[#This Row],[INS]]+HH197))</f>
        <v>100</v>
      </c>
      <c r="HI198" s="18">
        <f>IF(STGY9[[#This Row],[SNO]]=0,0,IF(HL$10, IF(HP197&gt;=HM$8, 0, HI197+STGY9[[#This Row],[RTN]]), HI197+STGY9[[#This Row],[RTN]]))</f>
        <v>0</v>
      </c>
      <c r="HJ198" s="18">
        <f>STGY9[[#This Row],[RTN-TL]]-STGY9[[#This Row],[INS-TL]]</f>
        <v>-100</v>
      </c>
      <c r="HK198" s="18">
        <f>IF(STGY9[[#This Row],[SNO]]=0,0,IF(HL$10, IF(STGY9[[#This Row],[INS]]=0, 0, HN197), HN197))</f>
        <v>0</v>
      </c>
      <c r="HL198" s="18">
        <f>STGY9[[#This Row],[INS]]</f>
        <v>0</v>
      </c>
      <c r="HM198" s="18">
        <f>IF(STGY9[[#This Row],[WrL]]="Loss", (STGY9[[#This Row],[INS]]*(1 + HP$8/100)), IF(STGY9[[#This Row],[WrL]]="Won", (0), 0))</f>
        <v>0</v>
      </c>
      <c r="HN198" s="18">
        <f>IF(STGY9[[#This Row],[WrL]]="Loss", (STGY9[[#This Row],[PAM]]+STGY9[[#This Row],[LOS-TEN]]), IF(STGY9[[#This Row],[WrL]]="Won", (STGY9[[#This Row],[INS]]), 0))</f>
        <v>0</v>
      </c>
      <c r="HO198" s="18">
        <f>STGY9[[#This Row],[PAPT]]/2</f>
        <v>0</v>
      </c>
      <c r="HP198" s="43">
        <f>IF(STGY9[[#This Row],[SNO]]=0,0,IF(HL$10, IF(STGY9[[#This Row],[INS-TL]]=0, 0, STGY9[[#This Row],[PFT]]/STGY9[[#This Row],[INS-TL]]%), STGY9[[#This Row],[PFT]]/STGY9[[#This Row],[INS-TL]]%))</f>
        <v>-100</v>
      </c>
      <c r="HS198" s="20"/>
      <c r="HT198" s="21"/>
      <c r="HZ198" s="22"/>
      <c r="IB198" s="42">
        <f t="shared" si="30"/>
        <v>183</v>
      </c>
      <c r="IC198" s="49"/>
      <c r="ID198" s="18">
        <f>IF(STGY10[[#This Row],[SNO]]=0,0,IF(STGY10[[#This Row],[SNO]]=1,IJ$8,IF(IL$10, IF(IP197&gt;=IM$8,0,IF(IP197=0,IJ$8,IO197)), IO197)))</f>
        <v>0</v>
      </c>
      <c r="IE198" s="18" t="str">
        <f>IF(MAIN_STGY[[#This Row],[RSLT]]="","", MAIN_STGY[[#This Row],[RSLT]])</f>
        <v/>
      </c>
      <c r="IF19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8" s="18">
        <f>IF(STGY10[[#This Row],[SNO]]=0,0,IF(IL$10, IF(IP197&gt;=IM$8, 0, STGY10[[#This Row],[INS]]+IH197), STGY10[[#This Row],[INS]]+IH197))</f>
        <v>100</v>
      </c>
      <c r="II198" s="18">
        <f>IF(STGY10[[#This Row],[SNO]]=0,0,IF(IL$10, IF(IP197&gt;=IM$8, 0, II197+STGY10[[#This Row],[RTN]]), II197+STGY10[[#This Row],[RTN]]))</f>
        <v>0</v>
      </c>
      <c r="IJ198" s="18">
        <f>STGY10[[#This Row],[RTN-TL]]-STGY10[[#This Row],[INS-TL]]</f>
        <v>-100</v>
      </c>
      <c r="IK198" s="18">
        <f>IF(STGY10[[#This Row],[SNO]]=0,0,IF(IL$10, IF(STGY10[[#This Row],[INS]]=0, 0, IN197), IN197))</f>
        <v>0</v>
      </c>
      <c r="IL198" s="18">
        <f>STGY10[[#This Row],[INS]]</f>
        <v>0</v>
      </c>
      <c r="IM198" s="18">
        <f>IF(STGY10[[#This Row],[WrL]]="Loss", (STGY10[[#This Row],[INS]]*(1 + IP$8/100)), IF(STGY10[[#This Row],[WrL]]="Won", (0), 0))</f>
        <v>0</v>
      </c>
      <c r="IN198" s="18">
        <f>IF(STGY10[[#This Row],[WrL]]="Loss", (STGY10[[#This Row],[PAM]]+STGY10[[#This Row],[LOS-TEN]]), IF(STGY10[[#This Row],[WrL]]="Won", (STGY10[[#This Row],[INS]]), 0))</f>
        <v>0</v>
      </c>
      <c r="IO198" s="18">
        <f>STGY10[[#This Row],[PAPT]]/2</f>
        <v>0</v>
      </c>
      <c r="IP198" s="43">
        <f>IF(STGY10[[#This Row],[SNO]]=0,0,IF(IL$10, IF(STGY10[[#This Row],[INS-TL]]=0, 0, STGY10[[#This Row],[PFT]]/STGY10[[#This Row],[INS-TL]]%), STGY10[[#This Row],[PFT]]/STGY10[[#This Row],[INS-TL]]%))</f>
        <v>-100</v>
      </c>
      <c r="IS198" s="20"/>
      <c r="IT198" s="21"/>
      <c r="IZ198" s="22"/>
    </row>
    <row r="199" spans="2:260" ht="16.3" thickBot="1" x14ac:dyDescent="0.35">
      <c r="B199" s="89">
        <f t="shared" si="32"/>
        <v>184</v>
      </c>
      <c r="C199" s="49"/>
      <c r="D199" s="18">
        <f>IF(MAIN_STGY[[#This Row],[SNO]]=0,0,IF(MAIN_STGY[[#This Row],[SNO]]=1,J$8,IF(L$10, IF(P198&gt;=M$8,0,IF(P198=0,J$8,O198)), O198)))</f>
        <v>0</v>
      </c>
      <c r="E199" s="12"/>
      <c r="F19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19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199" s="18">
        <f>IF(MAIN_STGY[[#This Row],[SNO]]=0,0,IF(L$10, IF(P198&gt;=M$8, 0, MAIN_STGY[[#This Row],[INS]]+H198), MAIN_STGY[[#This Row],[INS]]+H198))</f>
        <v>100</v>
      </c>
      <c r="I199" s="18">
        <f>IF(MAIN_STGY[[#This Row],[SNO]]=0,0,IF(L$10, IF(P198&gt;=M$8, 0, I198+MAIN_STGY[[#This Row],[RTN]]), I198+MAIN_STGY[[#This Row],[RTN]]))</f>
        <v>0</v>
      </c>
      <c r="J199" s="18">
        <f>MAIN_STGY[[#This Row],[RTN-TL]]-MAIN_STGY[[#This Row],[INS-TL]]</f>
        <v>-100</v>
      </c>
      <c r="K199" s="18">
        <f>IF(MAIN_STGY[[#This Row],[SNO]]=0,0,IF(L$10, IF(MAIN_STGY[[#This Row],[INS]]=0, 0, N198), N198))</f>
        <v>0</v>
      </c>
      <c r="L199" s="18">
        <f>MAIN_STGY[[#This Row],[INS]]</f>
        <v>0</v>
      </c>
      <c r="M199" s="18">
        <f>IF(MAIN_STGY[[#This Row],[WrL]]="Loss", (MAIN_STGY[[#This Row],[INS]]*(1 + P$8/100)), IF(MAIN_STGY[[#This Row],[WrL]]="Won", (0), 0))</f>
        <v>0</v>
      </c>
      <c r="N199" s="18">
        <f>IF(MAIN_STGY[[#This Row],[WrL]]="Loss", (MAIN_STGY[[#This Row],[PAM]]+MAIN_STGY[[#This Row],[LOS-TEN]]), IF(MAIN_STGY[[#This Row],[WrL]]="Won", (MAIN_STGY[[#This Row],[INS]]), 0))</f>
        <v>0</v>
      </c>
      <c r="O199" s="18">
        <f>MAIN_STGY[[#This Row],[PAPT]]/2</f>
        <v>0</v>
      </c>
      <c r="P19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199" s="105" t="s">
        <v>52</v>
      </c>
      <c r="S199" s="106" t="s">
        <v>53</v>
      </c>
      <c r="T199" s="107" t="s">
        <v>54</v>
      </c>
      <c r="U199" s="85"/>
      <c r="V199" s="44"/>
      <c r="W199" s="55"/>
      <c r="X199" s="44"/>
      <c r="Z199" s="22"/>
      <c r="AB199" s="42">
        <f t="shared" si="22"/>
        <v>184</v>
      </c>
      <c r="AC199" s="49"/>
      <c r="AD199" s="18">
        <f>IF(STGY2[[#This Row],[SNO]]=0,0,IF(STGY2[[#This Row],[SNO]]=1,AJ$8,IF(AL$10, IF(AP198&gt;=AM$8,0,IF(AP198=0,AJ$8,AO198)), AO198)))</f>
        <v>0</v>
      </c>
      <c r="AE199" s="18" t="str">
        <f>IF(MAIN_STGY[[#This Row],[RSLT]]="","", MAIN_STGY[[#This Row],[RSLT]])</f>
        <v/>
      </c>
      <c r="AF19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19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199" s="18">
        <f>IF(STGY2[[#This Row],[SNO]]=0,0,IF(AL$10, IF(AP198&gt;=AM$8, 0, STGY2[[#This Row],[INS]]+AH198), STGY2[[#This Row],[INS]]+AH198))</f>
        <v>100</v>
      </c>
      <c r="AI199" s="18">
        <f>IF(STGY2[[#This Row],[SNO]]=0,0,IF(AL$10, IF(AP198&gt;=AM$8, 0, AI198+STGY2[[#This Row],[RTN]]), AI198+STGY2[[#This Row],[RTN]]))</f>
        <v>0</v>
      </c>
      <c r="AJ199" s="18">
        <f>STGY2[[#This Row],[RTN-TL]]-STGY2[[#This Row],[INS-TL]]</f>
        <v>-100</v>
      </c>
      <c r="AK199" s="18">
        <f>IF(STGY2[[#This Row],[SNO]]=0,0,IF(AL$10, IF(STGY2[[#This Row],[INS]]=0, 0, AN198), AN198))</f>
        <v>0</v>
      </c>
      <c r="AL199" s="18">
        <f>STGY2[[#This Row],[INS]]</f>
        <v>0</v>
      </c>
      <c r="AM199" s="18">
        <f>IF(STGY2[[#This Row],[WrL]]="Loss", (STGY2[[#This Row],[INS]]*(1 + AP$8/100)), IF(STGY2[[#This Row],[WrL]]="Won", (0), 0))</f>
        <v>0</v>
      </c>
      <c r="AN199" s="18">
        <f>IF(STGY2[[#This Row],[WrL]]="Loss", (STGY2[[#This Row],[PAM]]+STGY2[[#This Row],[LOS-TEN]]), IF(STGY2[[#This Row],[WrL]]="Won", (STGY2[[#This Row],[INS]]), 0))</f>
        <v>0</v>
      </c>
      <c r="AO199" s="18">
        <f>STGY2[[#This Row],[PAPT]]/2</f>
        <v>0</v>
      </c>
      <c r="AP199" s="43">
        <f>IF(STGY2[[#This Row],[SNO]]=0,0,IF(AL$10, IF(STGY2[[#This Row],[INS-TL]]=0, 0, STGY2[[#This Row],[PFT]]/STGY2[[#This Row],[INS-TL]]%), STGY2[[#This Row],[PFT]]/STGY2[[#This Row],[INS-TL]]%))</f>
        <v>-100</v>
      </c>
      <c r="AS199" s="20"/>
      <c r="AT199" s="21"/>
      <c r="AZ199" s="22"/>
      <c r="BB199" s="42">
        <f t="shared" si="23"/>
        <v>184</v>
      </c>
      <c r="BC199" s="49"/>
      <c r="BD199" s="18">
        <f>IF(STGY3[[#This Row],[SNO]]=0,0,IF(STGY3[[#This Row],[SNO]]=1,BJ$8,IF(BL$10, IF(BP198&gt;=BM$8,0,IF(BP198=0,BJ$8,BO198)), BO198)))</f>
        <v>0</v>
      </c>
      <c r="BE199" s="18" t="str">
        <f>IF(MAIN_STGY[[#This Row],[RSLT]]="","", MAIN_STGY[[#This Row],[RSLT]])</f>
        <v/>
      </c>
      <c r="BF19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19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199" s="18">
        <f>IF(STGY3[[#This Row],[SNO]]=0,0,IF(BL$10, IF(BP198&gt;=BM$8, 0, STGY3[[#This Row],[INS]]+BH198), STGY3[[#This Row],[INS]]+BH198))</f>
        <v>100</v>
      </c>
      <c r="BI199" s="18">
        <f>IF(STGY3[[#This Row],[SNO]]=0,0,IF(BL$10, IF(BP198&gt;=BM$8, 0, BI198+STGY3[[#This Row],[RTN]]), BI198+STGY3[[#This Row],[RTN]]))</f>
        <v>0</v>
      </c>
      <c r="BJ199" s="18">
        <f>STGY3[[#This Row],[RTN-TL]]-STGY3[[#This Row],[INS-TL]]</f>
        <v>-100</v>
      </c>
      <c r="BK199" s="18">
        <f>IF(STGY3[[#This Row],[SNO]]=0,0,IF(BL$10, IF(STGY3[[#This Row],[INS]]=0, 0, BN198), BN198))</f>
        <v>0</v>
      </c>
      <c r="BL199" s="18">
        <f>STGY3[[#This Row],[INS]]</f>
        <v>0</v>
      </c>
      <c r="BM199" s="18">
        <f>IF(STGY3[[#This Row],[WrL]]="Loss", (STGY3[[#This Row],[INS]]*(1 + BP$8/100)), IF(STGY3[[#This Row],[WrL]]="Won", (0), 0))</f>
        <v>0</v>
      </c>
      <c r="BN199" s="18">
        <f>IF(STGY3[[#This Row],[WrL]]="Loss", (STGY3[[#This Row],[PAM]]+STGY3[[#This Row],[LOS-TEN]]), IF(STGY3[[#This Row],[WrL]]="Won", (STGY3[[#This Row],[INS]]), 0))</f>
        <v>0</v>
      </c>
      <c r="BO199" s="18">
        <f>STGY3[[#This Row],[PAPT]]/2</f>
        <v>0</v>
      </c>
      <c r="BP199" s="43">
        <f>IF(STGY3[[#This Row],[SNO]]=0,0,IF(BL$10, IF(STGY3[[#This Row],[INS-TL]]=0, 0, STGY3[[#This Row],[PFT]]/STGY3[[#This Row],[INS-TL]]%), STGY3[[#This Row],[PFT]]/STGY3[[#This Row],[INS-TL]]%))</f>
        <v>-100</v>
      </c>
      <c r="BS199" s="20"/>
      <c r="BT199" s="21"/>
      <c r="BZ199" s="22"/>
      <c r="CB199" s="42">
        <f t="shared" si="24"/>
        <v>184</v>
      </c>
      <c r="CC199" s="49"/>
      <c r="CD199" s="18">
        <f>IF(STGY4[[#This Row],[SNO]]=0,0,IF(STGY4[[#This Row],[SNO]]=1,CJ$8,IF(CL$10, IF(CP198&gt;=CM$8,0,IF(CP198=0,CJ$8,CO198)), CO198)))</f>
        <v>0</v>
      </c>
      <c r="CE199" s="18" t="str">
        <f>IF(MAIN_STGY[[#This Row],[RSLT]]="","", MAIN_STGY[[#This Row],[RSLT]])</f>
        <v/>
      </c>
      <c r="CF19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19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199" s="18">
        <f>IF(STGY4[[#This Row],[SNO]]=0,0,IF(CL$10, IF(CP198&gt;=CM$8, 0, STGY4[[#This Row],[INS]]+CH198), STGY4[[#This Row],[INS]]+CH198))</f>
        <v>100</v>
      </c>
      <c r="CI199" s="18">
        <f>IF(STGY4[[#This Row],[SNO]]=0,0,IF(CL$10, IF(CP198&gt;=CM$8, 0, CI198+STGY4[[#This Row],[RTN]]), CI198+STGY4[[#This Row],[RTN]]))</f>
        <v>0</v>
      </c>
      <c r="CJ199" s="18">
        <f>STGY4[[#This Row],[RTN-TL]]-STGY4[[#This Row],[INS-TL]]</f>
        <v>-100</v>
      </c>
      <c r="CK199" s="18">
        <f>IF(STGY4[[#This Row],[SNO]]=0,0,IF(CL$10, IF(STGY4[[#This Row],[INS]]=0, 0, CN198), CN198))</f>
        <v>0</v>
      </c>
      <c r="CL199" s="18">
        <f>STGY4[[#This Row],[INS]]</f>
        <v>0</v>
      </c>
      <c r="CM199" s="18">
        <f>IF(STGY4[[#This Row],[WrL]]="Loss", (STGY4[[#This Row],[INS]]*(1 + CP$8/100)), IF(STGY4[[#This Row],[WrL]]="Won", (0), 0))</f>
        <v>0</v>
      </c>
      <c r="CN199" s="18">
        <f>IF(STGY4[[#This Row],[WrL]]="Loss", (STGY4[[#This Row],[PAM]]+STGY4[[#This Row],[LOS-TEN]]), IF(STGY4[[#This Row],[WrL]]="Won", (STGY4[[#This Row],[INS]]), 0))</f>
        <v>0</v>
      </c>
      <c r="CO199" s="18">
        <f>STGY4[[#This Row],[PAPT]]/2</f>
        <v>0</v>
      </c>
      <c r="CP199" s="43">
        <f>IF(STGY4[[#This Row],[SNO]]=0,0,IF(CL$10, IF(STGY4[[#This Row],[INS-TL]]=0, 0, STGY4[[#This Row],[PFT]]/STGY4[[#This Row],[INS-TL]]%), STGY4[[#This Row],[PFT]]/STGY4[[#This Row],[INS-TL]]%))</f>
        <v>-100</v>
      </c>
      <c r="CS199" s="20"/>
      <c r="CT199" s="21"/>
      <c r="CZ199" s="22"/>
      <c r="DB199" s="42">
        <f t="shared" si="25"/>
        <v>184</v>
      </c>
      <c r="DC199" s="49"/>
      <c r="DD199" s="18">
        <f>IF(STGY5[[#This Row],[SNO]]=0,0,IF(STGY5[[#This Row],[SNO]]=1,DJ$8,IF(DL$10, IF(DP198&gt;=DM$8,0,IF(DP198=0,DJ$8,DO198)), DO198)))</f>
        <v>0</v>
      </c>
      <c r="DE199" s="18" t="str">
        <f>IF(MAIN_STGY[[#This Row],[RSLT]]="","", MAIN_STGY[[#This Row],[RSLT]])</f>
        <v/>
      </c>
      <c r="DF19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19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199" s="18">
        <f>IF(STGY5[[#This Row],[SNO]]=0,0,IF(DL$10, IF(DP198&gt;=DM$8, 0, STGY5[[#This Row],[INS]]+DH198), STGY5[[#This Row],[INS]]+DH198))</f>
        <v>100</v>
      </c>
      <c r="DI199" s="18">
        <f>IF(STGY5[[#This Row],[SNO]]=0,0,IF(DL$10, IF(DP198&gt;=DM$8, 0, DI198+STGY5[[#This Row],[RTN]]), DI198+STGY5[[#This Row],[RTN]]))</f>
        <v>0</v>
      </c>
      <c r="DJ199" s="18">
        <f>STGY5[[#This Row],[RTN-TL]]-STGY5[[#This Row],[INS-TL]]</f>
        <v>-100</v>
      </c>
      <c r="DK199" s="18">
        <f>IF(STGY5[[#This Row],[SNO]]=0,0,IF(DL$10, IF(STGY5[[#This Row],[INS]]=0, 0, DN198), DN198))</f>
        <v>0</v>
      </c>
      <c r="DL199" s="18">
        <f>STGY5[[#This Row],[INS]]</f>
        <v>0</v>
      </c>
      <c r="DM199" s="18">
        <f>IF(STGY5[[#This Row],[WrL]]="Loss", (STGY5[[#This Row],[INS]]*(1 + DP$8/100)), IF(STGY5[[#This Row],[WrL]]="Won", (0), 0))</f>
        <v>0</v>
      </c>
      <c r="DN199" s="18">
        <f>IF(STGY5[[#This Row],[WrL]]="Loss", (STGY5[[#This Row],[PAM]]+STGY5[[#This Row],[LOS-TEN]]), IF(STGY5[[#This Row],[WrL]]="Won", (STGY5[[#This Row],[INS]]), 0))</f>
        <v>0</v>
      </c>
      <c r="DO199" s="18">
        <f>STGY5[[#This Row],[PAPT]]/2</f>
        <v>0</v>
      </c>
      <c r="DP199" s="43">
        <f>IF(STGY5[[#This Row],[SNO]]=0,0,IF(DL$10, IF(STGY5[[#This Row],[INS-TL]]=0, 0, STGY5[[#This Row],[PFT]]/STGY5[[#This Row],[INS-TL]]%), STGY5[[#This Row],[PFT]]/STGY5[[#This Row],[INS-TL]]%))</f>
        <v>-100</v>
      </c>
      <c r="DS199" s="20"/>
      <c r="DT199" s="21"/>
      <c r="DZ199" s="22"/>
      <c r="EB199" s="42">
        <f t="shared" si="26"/>
        <v>184</v>
      </c>
      <c r="EC199" s="49"/>
      <c r="ED199" s="18">
        <f>IF(STGY6[[#This Row],[SNO]]=0,0,IF(STGY6[[#This Row],[SNO]]=1,EJ$8,IF(EL$10, IF(EP198&gt;=EM$8,0,IF(EP198=0,EJ$8,EO198)), EO198)))</f>
        <v>0</v>
      </c>
      <c r="EE199" s="18" t="str">
        <f>IF(MAIN_STGY[[#This Row],[RSLT]]="","", MAIN_STGY[[#This Row],[RSLT]])</f>
        <v/>
      </c>
      <c r="EF19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19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199" s="18">
        <f>IF(STGY6[[#This Row],[SNO]]=0,0,IF(EL$10, IF(EP198&gt;=EM$8, 0, STGY6[[#This Row],[INS]]+EH198), STGY6[[#This Row],[INS]]+EH198))</f>
        <v>100</v>
      </c>
      <c r="EI199" s="18">
        <f>IF(STGY6[[#This Row],[SNO]]=0,0,IF(EL$10, IF(EP198&gt;=EM$8, 0, EI198+STGY6[[#This Row],[RTN]]), EI198+STGY6[[#This Row],[RTN]]))</f>
        <v>0</v>
      </c>
      <c r="EJ199" s="18">
        <f>STGY6[[#This Row],[RTN-TL]]-STGY6[[#This Row],[INS-TL]]</f>
        <v>-100</v>
      </c>
      <c r="EK199" s="18">
        <f>IF(STGY6[[#This Row],[SNO]]=0,0,IF(EL$10, IF(STGY6[[#This Row],[INS]]=0, 0, EN198), EN198))</f>
        <v>0</v>
      </c>
      <c r="EL199" s="18">
        <f>STGY6[[#This Row],[INS]]</f>
        <v>0</v>
      </c>
      <c r="EM199" s="18">
        <f>IF(STGY6[[#This Row],[WrL]]="Loss", (STGY6[[#This Row],[INS]]*(1 + EP$8/100)), IF(STGY6[[#This Row],[WrL]]="Won", (0), 0))</f>
        <v>0</v>
      </c>
      <c r="EN199" s="18">
        <f>IF(STGY6[[#This Row],[WrL]]="Loss", (STGY6[[#This Row],[PAM]]+STGY6[[#This Row],[LOS-TEN]]), IF(STGY6[[#This Row],[WrL]]="Won", (STGY6[[#This Row],[INS]]), 0))</f>
        <v>0</v>
      </c>
      <c r="EO199" s="18">
        <f>STGY6[[#This Row],[PAPT]]/2</f>
        <v>0</v>
      </c>
      <c r="EP199" s="43">
        <f>IF(STGY6[[#This Row],[SNO]]=0,0,IF(EL$10, IF(STGY6[[#This Row],[INS-TL]]=0, 0, STGY6[[#This Row],[PFT]]/STGY6[[#This Row],[INS-TL]]%), STGY6[[#This Row],[PFT]]/STGY6[[#This Row],[INS-TL]]%))</f>
        <v>-100</v>
      </c>
      <c r="ES199" s="20"/>
      <c r="ET199" s="21"/>
      <c r="EZ199" s="22"/>
      <c r="FB199" s="42">
        <f t="shared" si="27"/>
        <v>184</v>
      </c>
      <c r="FC199" s="49"/>
      <c r="FD199" s="18">
        <f>IF(STGY7[[#This Row],[SNO]]=0,0,IF(STGY7[[#This Row],[SNO]]=1,FJ$8,IF(FL$10, IF(FP198&gt;=FM$8,0,IF(FP198=0,FJ$8,FO198)), FO198)))</f>
        <v>0</v>
      </c>
      <c r="FE199" s="18" t="str">
        <f>IF(MAIN_STGY[[#This Row],[RSLT]]="","", MAIN_STGY[[#This Row],[RSLT]])</f>
        <v/>
      </c>
      <c r="FF19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19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199" s="18">
        <f>IF(STGY7[[#This Row],[SNO]]=0,0,IF(FL$10, IF(FP198&gt;=FM$8, 0, STGY7[[#This Row],[INS]]+FH198), STGY7[[#This Row],[INS]]+FH198))</f>
        <v>100</v>
      </c>
      <c r="FI199" s="18">
        <f>IF(STGY7[[#This Row],[SNO]]=0,0,IF(FL$10, IF(FP198&gt;=FM$8, 0, FI198+STGY7[[#This Row],[RTN]]), FI198+STGY7[[#This Row],[RTN]]))</f>
        <v>0</v>
      </c>
      <c r="FJ199" s="18">
        <f>STGY7[[#This Row],[RTN-TL]]-STGY7[[#This Row],[INS-TL]]</f>
        <v>-100</v>
      </c>
      <c r="FK199" s="18">
        <f>IF(STGY7[[#This Row],[SNO]]=0,0,IF(FL$10, IF(STGY7[[#This Row],[INS]]=0, 0, FN198), FN198))</f>
        <v>0</v>
      </c>
      <c r="FL199" s="18">
        <f>STGY7[[#This Row],[INS]]</f>
        <v>0</v>
      </c>
      <c r="FM199" s="18">
        <f>IF(STGY7[[#This Row],[WrL]]="Loss", (STGY7[[#This Row],[INS]]*(1 + FP$8/100)), IF(STGY7[[#This Row],[WrL]]="Won", (0), 0))</f>
        <v>0</v>
      </c>
      <c r="FN199" s="18">
        <f>IF(STGY7[[#This Row],[WrL]]="Loss", (STGY7[[#This Row],[PAM]]+STGY7[[#This Row],[LOS-TEN]]), IF(STGY7[[#This Row],[WrL]]="Won", (STGY7[[#This Row],[INS]]), 0))</f>
        <v>0</v>
      </c>
      <c r="FO199" s="18">
        <f>STGY7[[#This Row],[PAPT]]/2</f>
        <v>0</v>
      </c>
      <c r="FP199" s="43">
        <f>IF(STGY7[[#This Row],[SNO]]=0,0,IF(FL$10, IF(STGY7[[#This Row],[INS-TL]]=0, 0, STGY7[[#This Row],[PFT]]/STGY7[[#This Row],[INS-TL]]%), STGY7[[#This Row],[PFT]]/STGY7[[#This Row],[INS-TL]]%))</f>
        <v>-100</v>
      </c>
      <c r="FS199" s="20"/>
      <c r="FT199" s="21"/>
      <c r="FZ199" s="22"/>
      <c r="GB199" s="42">
        <f t="shared" si="28"/>
        <v>184</v>
      </c>
      <c r="GC199" s="49"/>
      <c r="GD199" s="18">
        <f>IF(STGY8[[#This Row],[SNO]]=0,0,IF(STGY8[[#This Row],[SNO]]=1,GJ$8,IF(GL$10, IF(GP198&gt;=GM$8,0,IF(GP198=0,GJ$8,GO198)), GO198)))</f>
        <v>0</v>
      </c>
      <c r="GE199" s="18" t="str">
        <f>IF(MAIN_STGY[[#This Row],[RSLT]]="","", MAIN_STGY[[#This Row],[RSLT]])</f>
        <v/>
      </c>
      <c r="GF19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19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199" s="18">
        <f>IF(STGY8[[#This Row],[SNO]]=0,0,IF(GL$10, IF(GP198&gt;=GM$8, 0, STGY8[[#This Row],[INS]]+GH198), STGY8[[#This Row],[INS]]+GH198))</f>
        <v>100</v>
      </c>
      <c r="GI199" s="18">
        <f>IF(STGY8[[#This Row],[SNO]]=0,0,IF(GL$10, IF(GP198&gt;=GM$8, 0, GI198+STGY8[[#This Row],[RTN]]), GI198+STGY8[[#This Row],[RTN]]))</f>
        <v>0</v>
      </c>
      <c r="GJ199" s="18">
        <f>STGY8[[#This Row],[RTN-TL]]-STGY8[[#This Row],[INS-TL]]</f>
        <v>-100</v>
      </c>
      <c r="GK199" s="18">
        <f>IF(STGY8[[#This Row],[SNO]]=0,0,IF(GL$10, IF(STGY8[[#This Row],[INS]]=0, 0, GN198), GN198))</f>
        <v>0</v>
      </c>
      <c r="GL199" s="18">
        <f>STGY8[[#This Row],[INS]]</f>
        <v>0</v>
      </c>
      <c r="GM199" s="18">
        <f>IF(STGY8[[#This Row],[WrL]]="Loss", (STGY8[[#This Row],[INS]]*(1 + GP$8/100)), IF(STGY8[[#This Row],[WrL]]="Won", (0), 0))</f>
        <v>0</v>
      </c>
      <c r="GN199" s="18">
        <f>IF(STGY8[[#This Row],[WrL]]="Loss", (STGY8[[#This Row],[PAM]]+STGY8[[#This Row],[LOS-TEN]]), IF(STGY8[[#This Row],[WrL]]="Won", (STGY8[[#This Row],[INS]]), 0))</f>
        <v>0</v>
      </c>
      <c r="GO199" s="18">
        <f>STGY8[[#This Row],[PAPT]]/2</f>
        <v>0</v>
      </c>
      <c r="GP199" s="43">
        <f>IF(STGY8[[#This Row],[SNO]]=0,0,IF(GL$10, IF(STGY8[[#This Row],[INS-TL]]=0, 0, STGY8[[#This Row],[PFT]]/STGY8[[#This Row],[INS-TL]]%), STGY8[[#This Row],[PFT]]/STGY8[[#This Row],[INS-TL]]%))</f>
        <v>-100</v>
      </c>
      <c r="GS199" s="20"/>
      <c r="GT199" s="21"/>
      <c r="GZ199" s="22"/>
      <c r="HB199" s="42">
        <f t="shared" si="29"/>
        <v>184</v>
      </c>
      <c r="HC199" s="49"/>
      <c r="HD199" s="18">
        <f>IF(STGY9[[#This Row],[SNO]]=0,0,IF(STGY9[[#This Row],[SNO]]=1,HJ$8,IF(HL$10, IF(HP198&gt;=HM$8,0,IF(HP198=0,HJ$8,HO198)), HO198)))</f>
        <v>0</v>
      </c>
      <c r="HE199" s="18" t="str">
        <f>IF(MAIN_STGY[[#This Row],[RSLT]]="","", MAIN_STGY[[#This Row],[RSLT]])</f>
        <v/>
      </c>
      <c r="HF19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19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199" s="18">
        <f>IF(STGY9[[#This Row],[SNO]]=0,0,IF(HL$10, IF(HP198&gt;=HM$8, 0, STGY9[[#This Row],[INS]]+HH198), STGY9[[#This Row],[INS]]+HH198))</f>
        <v>100</v>
      </c>
      <c r="HI199" s="18">
        <f>IF(STGY9[[#This Row],[SNO]]=0,0,IF(HL$10, IF(HP198&gt;=HM$8, 0, HI198+STGY9[[#This Row],[RTN]]), HI198+STGY9[[#This Row],[RTN]]))</f>
        <v>0</v>
      </c>
      <c r="HJ199" s="18">
        <f>STGY9[[#This Row],[RTN-TL]]-STGY9[[#This Row],[INS-TL]]</f>
        <v>-100</v>
      </c>
      <c r="HK199" s="18">
        <f>IF(STGY9[[#This Row],[SNO]]=0,0,IF(HL$10, IF(STGY9[[#This Row],[INS]]=0, 0, HN198), HN198))</f>
        <v>0</v>
      </c>
      <c r="HL199" s="18">
        <f>STGY9[[#This Row],[INS]]</f>
        <v>0</v>
      </c>
      <c r="HM199" s="18">
        <f>IF(STGY9[[#This Row],[WrL]]="Loss", (STGY9[[#This Row],[INS]]*(1 + HP$8/100)), IF(STGY9[[#This Row],[WrL]]="Won", (0), 0))</f>
        <v>0</v>
      </c>
      <c r="HN199" s="18">
        <f>IF(STGY9[[#This Row],[WrL]]="Loss", (STGY9[[#This Row],[PAM]]+STGY9[[#This Row],[LOS-TEN]]), IF(STGY9[[#This Row],[WrL]]="Won", (STGY9[[#This Row],[INS]]), 0))</f>
        <v>0</v>
      </c>
      <c r="HO199" s="18">
        <f>STGY9[[#This Row],[PAPT]]/2</f>
        <v>0</v>
      </c>
      <c r="HP199" s="43">
        <f>IF(STGY9[[#This Row],[SNO]]=0,0,IF(HL$10, IF(STGY9[[#This Row],[INS-TL]]=0, 0, STGY9[[#This Row],[PFT]]/STGY9[[#This Row],[INS-TL]]%), STGY9[[#This Row],[PFT]]/STGY9[[#This Row],[INS-TL]]%))</f>
        <v>-100</v>
      </c>
      <c r="HS199" s="20"/>
      <c r="HT199" s="21"/>
      <c r="HZ199" s="22"/>
      <c r="IB199" s="42">
        <f t="shared" si="30"/>
        <v>184</v>
      </c>
      <c r="IC199" s="49"/>
      <c r="ID199" s="18">
        <f>IF(STGY10[[#This Row],[SNO]]=0,0,IF(STGY10[[#This Row],[SNO]]=1,IJ$8,IF(IL$10, IF(IP198&gt;=IM$8,0,IF(IP198=0,IJ$8,IO198)), IO198)))</f>
        <v>0</v>
      </c>
      <c r="IE199" s="18" t="str">
        <f>IF(MAIN_STGY[[#This Row],[RSLT]]="","", MAIN_STGY[[#This Row],[RSLT]])</f>
        <v/>
      </c>
      <c r="IF19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19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199" s="18">
        <f>IF(STGY10[[#This Row],[SNO]]=0,0,IF(IL$10, IF(IP198&gt;=IM$8, 0, STGY10[[#This Row],[INS]]+IH198), STGY10[[#This Row],[INS]]+IH198))</f>
        <v>100</v>
      </c>
      <c r="II199" s="18">
        <f>IF(STGY10[[#This Row],[SNO]]=0,0,IF(IL$10, IF(IP198&gt;=IM$8, 0, II198+STGY10[[#This Row],[RTN]]), II198+STGY10[[#This Row],[RTN]]))</f>
        <v>0</v>
      </c>
      <c r="IJ199" s="18">
        <f>STGY10[[#This Row],[RTN-TL]]-STGY10[[#This Row],[INS-TL]]</f>
        <v>-100</v>
      </c>
      <c r="IK199" s="18">
        <f>IF(STGY10[[#This Row],[SNO]]=0,0,IF(IL$10, IF(STGY10[[#This Row],[INS]]=0, 0, IN198), IN198))</f>
        <v>0</v>
      </c>
      <c r="IL199" s="18">
        <f>STGY10[[#This Row],[INS]]</f>
        <v>0</v>
      </c>
      <c r="IM199" s="18">
        <f>IF(STGY10[[#This Row],[WrL]]="Loss", (STGY10[[#This Row],[INS]]*(1 + IP$8/100)), IF(STGY10[[#This Row],[WrL]]="Won", (0), 0))</f>
        <v>0</v>
      </c>
      <c r="IN199" s="18">
        <f>IF(STGY10[[#This Row],[WrL]]="Loss", (STGY10[[#This Row],[PAM]]+STGY10[[#This Row],[LOS-TEN]]), IF(STGY10[[#This Row],[WrL]]="Won", (STGY10[[#This Row],[INS]]), 0))</f>
        <v>0</v>
      </c>
      <c r="IO199" s="18">
        <f>STGY10[[#This Row],[PAPT]]/2</f>
        <v>0</v>
      </c>
      <c r="IP199" s="43">
        <f>IF(STGY10[[#This Row],[SNO]]=0,0,IF(IL$10, IF(STGY10[[#This Row],[INS-TL]]=0, 0, STGY10[[#This Row],[PFT]]/STGY10[[#This Row],[INS-TL]]%), STGY10[[#This Row],[PFT]]/STGY10[[#This Row],[INS-TL]]%))</f>
        <v>-100</v>
      </c>
      <c r="IS199" s="20"/>
      <c r="IT199" s="21"/>
      <c r="IZ199" s="22"/>
    </row>
    <row r="200" spans="2:260" ht="15.65" x14ac:dyDescent="0.3">
      <c r="B200" s="89">
        <f t="shared" si="32"/>
        <v>185</v>
      </c>
      <c r="C200" s="49"/>
      <c r="D200" s="18">
        <f>IF(MAIN_STGY[[#This Row],[SNO]]=0,0,IF(MAIN_STGY[[#This Row],[SNO]]=1,J$8,IF(L$10, IF(P199&gt;=M$8,0,IF(P199=0,J$8,O199)), O199)))</f>
        <v>0</v>
      </c>
      <c r="E200" s="12"/>
      <c r="F20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0" s="18">
        <f>IF(MAIN_STGY[[#This Row],[SNO]]=0,0,IF(L$10, IF(P199&gt;=M$8, 0, MAIN_STGY[[#This Row],[INS]]+H199), MAIN_STGY[[#This Row],[INS]]+H199))</f>
        <v>100</v>
      </c>
      <c r="I200" s="18">
        <f>IF(MAIN_STGY[[#This Row],[SNO]]=0,0,IF(L$10, IF(P199&gt;=M$8, 0, I199+MAIN_STGY[[#This Row],[RTN]]), I199+MAIN_STGY[[#This Row],[RTN]]))</f>
        <v>0</v>
      </c>
      <c r="J200" s="18">
        <f>MAIN_STGY[[#This Row],[RTN-TL]]-MAIN_STGY[[#This Row],[INS-TL]]</f>
        <v>-100</v>
      </c>
      <c r="K200" s="18">
        <f>IF(MAIN_STGY[[#This Row],[SNO]]=0,0,IF(L$10, IF(MAIN_STGY[[#This Row],[INS]]=0, 0, N199), N199))</f>
        <v>0</v>
      </c>
      <c r="L200" s="18">
        <f>MAIN_STGY[[#This Row],[INS]]</f>
        <v>0</v>
      </c>
      <c r="M200" s="18">
        <f>IF(MAIN_STGY[[#This Row],[WrL]]="Loss", (MAIN_STGY[[#This Row],[INS]]*(1 + P$8/100)), IF(MAIN_STGY[[#This Row],[WrL]]="Won", (0), 0))</f>
        <v>0</v>
      </c>
      <c r="N200" s="18">
        <f>IF(MAIN_STGY[[#This Row],[WrL]]="Loss", (MAIN_STGY[[#This Row],[PAM]]+MAIN_STGY[[#This Row],[LOS-TEN]]), IF(MAIN_STGY[[#This Row],[WrL]]="Won", (MAIN_STGY[[#This Row],[INS]]), 0))</f>
        <v>0</v>
      </c>
      <c r="O200" s="18">
        <f>MAIN_STGY[[#This Row],[PAPT]]/2</f>
        <v>0</v>
      </c>
      <c r="P20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0" s="47" t="str" cm="1">
        <f t="array" ref="R200:T209">_xlfn._xlws.SORT(SORTALL29[], MATCH("Last Value", SORTALL29[#Headers], 0), -1)</f>
        <v>Strategy 01</v>
      </c>
      <c r="S200" s="86">
        <v>0</v>
      </c>
      <c r="T200" s="87">
        <v>100</v>
      </c>
      <c r="U200" s="85"/>
      <c r="V200" s="44"/>
      <c r="W200" s="55"/>
      <c r="X200" s="44"/>
      <c r="Z200" s="22"/>
      <c r="AB200" s="42">
        <f t="shared" si="22"/>
        <v>185</v>
      </c>
      <c r="AC200" s="49"/>
      <c r="AD200" s="18">
        <f>IF(STGY2[[#This Row],[SNO]]=0,0,IF(STGY2[[#This Row],[SNO]]=1,AJ$8,IF(AL$10, IF(AP199&gt;=AM$8,0,IF(AP199=0,AJ$8,AO199)), AO199)))</f>
        <v>0</v>
      </c>
      <c r="AE200" s="18" t="str">
        <f>IF(MAIN_STGY[[#This Row],[RSLT]]="","", MAIN_STGY[[#This Row],[RSLT]])</f>
        <v/>
      </c>
      <c r="AF20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0" s="18">
        <f>IF(STGY2[[#This Row],[SNO]]=0,0,IF(AL$10, IF(AP199&gt;=AM$8, 0, STGY2[[#This Row],[INS]]+AH199), STGY2[[#This Row],[INS]]+AH199))</f>
        <v>100</v>
      </c>
      <c r="AI200" s="18">
        <f>IF(STGY2[[#This Row],[SNO]]=0,0,IF(AL$10, IF(AP199&gt;=AM$8, 0, AI199+STGY2[[#This Row],[RTN]]), AI199+STGY2[[#This Row],[RTN]]))</f>
        <v>0</v>
      </c>
      <c r="AJ200" s="18">
        <f>STGY2[[#This Row],[RTN-TL]]-STGY2[[#This Row],[INS-TL]]</f>
        <v>-100</v>
      </c>
      <c r="AK200" s="18">
        <f>IF(STGY2[[#This Row],[SNO]]=0,0,IF(AL$10, IF(STGY2[[#This Row],[INS]]=0, 0, AN199), AN199))</f>
        <v>0</v>
      </c>
      <c r="AL200" s="18">
        <f>STGY2[[#This Row],[INS]]</f>
        <v>0</v>
      </c>
      <c r="AM200" s="18">
        <f>IF(STGY2[[#This Row],[WrL]]="Loss", (STGY2[[#This Row],[INS]]*(1 + AP$8/100)), IF(STGY2[[#This Row],[WrL]]="Won", (0), 0))</f>
        <v>0</v>
      </c>
      <c r="AN200" s="18">
        <f>IF(STGY2[[#This Row],[WrL]]="Loss", (STGY2[[#This Row],[PAM]]+STGY2[[#This Row],[LOS-TEN]]), IF(STGY2[[#This Row],[WrL]]="Won", (STGY2[[#This Row],[INS]]), 0))</f>
        <v>0</v>
      </c>
      <c r="AO200" s="18">
        <f>STGY2[[#This Row],[PAPT]]/2</f>
        <v>0</v>
      </c>
      <c r="AP200" s="43">
        <f>IF(STGY2[[#This Row],[SNO]]=0,0,IF(AL$10, IF(STGY2[[#This Row],[INS-TL]]=0, 0, STGY2[[#This Row],[PFT]]/STGY2[[#This Row],[INS-TL]]%), STGY2[[#This Row],[PFT]]/STGY2[[#This Row],[INS-TL]]%))</f>
        <v>-100</v>
      </c>
      <c r="AS200" s="20"/>
      <c r="AT200" s="21"/>
      <c r="AZ200" s="22"/>
      <c r="BB200" s="42">
        <f t="shared" si="23"/>
        <v>185</v>
      </c>
      <c r="BC200" s="49"/>
      <c r="BD200" s="18">
        <f>IF(STGY3[[#This Row],[SNO]]=0,0,IF(STGY3[[#This Row],[SNO]]=1,BJ$8,IF(BL$10, IF(BP199&gt;=BM$8,0,IF(BP199=0,BJ$8,BO199)), BO199)))</f>
        <v>0</v>
      </c>
      <c r="BE200" s="18" t="str">
        <f>IF(MAIN_STGY[[#This Row],[RSLT]]="","", MAIN_STGY[[#This Row],[RSLT]])</f>
        <v/>
      </c>
      <c r="BF20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0" s="18">
        <f>IF(STGY3[[#This Row],[SNO]]=0,0,IF(BL$10, IF(BP199&gt;=BM$8, 0, STGY3[[#This Row],[INS]]+BH199), STGY3[[#This Row],[INS]]+BH199))</f>
        <v>100</v>
      </c>
      <c r="BI200" s="18">
        <f>IF(STGY3[[#This Row],[SNO]]=0,0,IF(BL$10, IF(BP199&gt;=BM$8, 0, BI199+STGY3[[#This Row],[RTN]]), BI199+STGY3[[#This Row],[RTN]]))</f>
        <v>0</v>
      </c>
      <c r="BJ200" s="18">
        <f>STGY3[[#This Row],[RTN-TL]]-STGY3[[#This Row],[INS-TL]]</f>
        <v>-100</v>
      </c>
      <c r="BK200" s="18">
        <f>IF(STGY3[[#This Row],[SNO]]=0,0,IF(BL$10, IF(STGY3[[#This Row],[INS]]=0, 0, BN199), BN199))</f>
        <v>0</v>
      </c>
      <c r="BL200" s="18">
        <f>STGY3[[#This Row],[INS]]</f>
        <v>0</v>
      </c>
      <c r="BM200" s="18">
        <f>IF(STGY3[[#This Row],[WrL]]="Loss", (STGY3[[#This Row],[INS]]*(1 + BP$8/100)), IF(STGY3[[#This Row],[WrL]]="Won", (0), 0))</f>
        <v>0</v>
      </c>
      <c r="BN200" s="18">
        <f>IF(STGY3[[#This Row],[WrL]]="Loss", (STGY3[[#This Row],[PAM]]+STGY3[[#This Row],[LOS-TEN]]), IF(STGY3[[#This Row],[WrL]]="Won", (STGY3[[#This Row],[INS]]), 0))</f>
        <v>0</v>
      </c>
      <c r="BO200" s="18">
        <f>STGY3[[#This Row],[PAPT]]/2</f>
        <v>0</v>
      </c>
      <c r="BP200" s="43">
        <f>IF(STGY3[[#This Row],[SNO]]=0,0,IF(BL$10, IF(STGY3[[#This Row],[INS-TL]]=0, 0, STGY3[[#This Row],[PFT]]/STGY3[[#This Row],[INS-TL]]%), STGY3[[#This Row],[PFT]]/STGY3[[#This Row],[INS-TL]]%))</f>
        <v>-100</v>
      </c>
      <c r="BS200" s="20"/>
      <c r="BT200" s="21"/>
      <c r="BZ200" s="22"/>
      <c r="CB200" s="42">
        <f t="shared" si="24"/>
        <v>185</v>
      </c>
      <c r="CC200" s="49"/>
      <c r="CD200" s="18">
        <f>IF(STGY4[[#This Row],[SNO]]=0,0,IF(STGY4[[#This Row],[SNO]]=1,CJ$8,IF(CL$10, IF(CP199&gt;=CM$8,0,IF(CP199=0,CJ$8,CO199)), CO199)))</f>
        <v>0</v>
      </c>
      <c r="CE200" s="18" t="str">
        <f>IF(MAIN_STGY[[#This Row],[RSLT]]="","", MAIN_STGY[[#This Row],[RSLT]])</f>
        <v/>
      </c>
      <c r="CF20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0" s="18">
        <f>IF(STGY4[[#This Row],[SNO]]=0,0,IF(CL$10, IF(CP199&gt;=CM$8, 0, STGY4[[#This Row],[INS]]+CH199), STGY4[[#This Row],[INS]]+CH199))</f>
        <v>100</v>
      </c>
      <c r="CI200" s="18">
        <f>IF(STGY4[[#This Row],[SNO]]=0,0,IF(CL$10, IF(CP199&gt;=CM$8, 0, CI199+STGY4[[#This Row],[RTN]]), CI199+STGY4[[#This Row],[RTN]]))</f>
        <v>0</v>
      </c>
      <c r="CJ200" s="18">
        <f>STGY4[[#This Row],[RTN-TL]]-STGY4[[#This Row],[INS-TL]]</f>
        <v>-100</v>
      </c>
      <c r="CK200" s="18">
        <f>IF(STGY4[[#This Row],[SNO]]=0,0,IF(CL$10, IF(STGY4[[#This Row],[INS]]=0, 0, CN199), CN199))</f>
        <v>0</v>
      </c>
      <c r="CL200" s="18">
        <f>STGY4[[#This Row],[INS]]</f>
        <v>0</v>
      </c>
      <c r="CM200" s="18">
        <f>IF(STGY4[[#This Row],[WrL]]="Loss", (STGY4[[#This Row],[INS]]*(1 + CP$8/100)), IF(STGY4[[#This Row],[WrL]]="Won", (0), 0))</f>
        <v>0</v>
      </c>
      <c r="CN200" s="18">
        <f>IF(STGY4[[#This Row],[WrL]]="Loss", (STGY4[[#This Row],[PAM]]+STGY4[[#This Row],[LOS-TEN]]), IF(STGY4[[#This Row],[WrL]]="Won", (STGY4[[#This Row],[INS]]), 0))</f>
        <v>0</v>
      </c>
      <c r="CO200" s="18">
        <f>STGY4[[#This Row],[PAPT]]/2</f>
        <v>0</v>
      </c>
      <c r="CP200" s="43">
        <f>IF(STGY4[[#This Row],[SNO]]=0,0,IF(CL$10, IF(STGY4[[#This Row],[INS-TL]]=0, 0, STGY4[[#This Row],[PFT]]/STGY4[[#This Row],[INS-TL]]%), STGY4[[#This Row],[PFT]]/STGY4[[#This Row],[INS-TL]]%))</f>
        <v>-100</v>
      </c>
      <c r="CS200" s="20"/>
      <c r="CT200" s="21"/>
      <c r="CZ200" s="22"/>
      <c r="DB200" s="42">
        <f t="shared" si="25"/>
        <v>185</v>
      </c>
      <c r="DC200" s="49"/>
      <c r="DD200" s="18">
        <f>IF(STGY5[[#This Row],[SNO]]=0,0,IF(STGY5[[#This Row],[SNO]]=1,DJ$8,IF(DL$10, IF(DP199&gt;=DM$8,0,IF(DP199=0,DJ$8,DO199)), DO199)))</f>
        <v>0</v>
      </c>
      <c r="DE200" s="18" t="str">
        <f>IF(MAIN_STGY[[#This Row],[RSLT]]="","", MAIN_STGY[[#This Row],[RSLT]])</f>
        <v/>
      </c>
      <c r="DF20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0" s="18">
        <f>IF(STGY5[[#This Row],[SNO]]=0,0,IF(DL$10, IF(DP199&gt;=DM$8, 0, STGY5[[#This Row],[INS]]+DH199), STGY5[[#This Row],[INS]]+DH199))</f>
        <v>100</v>
      </c>
      <c r="DI200" s="18">
        <f>IF(STGY5[[#This Row],[SNO]]=0,0,IF(DL$10, IF(DP199&gt;=DM$8, 0, DI199+STGY5[[#This Row],[RTN]]), DI199+STGY5[[#This Row],[RTN]]))</f>
        <v>0</v>
      </c>
      <c r="DJ200" s="18">
        <f>STGY5[[#This Row],[RTN-TL]]-STGY5[[#This Row],[INS-TL]]</f>
        <v>-100</v>
      </c>
      <c r="DK200" s="18">
        <f>IF(STGY5[[#This Row],[SNO]]=0,0,IF(DL$10, IF(STGY5[[#This Row],[INS]]=0, 0, DN199), DN199))</f>
        <v>0</v>
      </c>
      <c r="DL200" s="18">
        <f>STGY5[[#This Row],[INS]]</f>
        <v>0</v>
      </c>
      <c r="DM200" s="18">
        <f>IF(STGY5[[#This Row],[WrL]]="Loss", (STGY5[[#This Row],[INS]]*(1 + DP$8/100)), IF(STGY5[[#This Row],[WrL]]="Won", (0), 0))</f>
        <v>0</v>
      </c>
      <c r="DN200" s="18">
        <f>IF(STGY5[[#This Row],[WrL]]="Loss", (STGY5[[#This Row],[PAM]]+STGY5[[#This Row],[LOS-TEN]]), IF(STGY5[[#This Row],[WrL]]="Won", (STGY5[[#This Row],[INS]]), 0))</f>
        <v>0</v>
      </c>
      <c r="DO200" s="18">
        <f>STGY5[[#This Row],[PAPT]]/2</f>
        <v>0</v>
      </c>
      <c r="DP200" s="43">
        <f>IF(STGY5[[#This Row],[SNO]]=0,0,IF(DL$10, IF(STGY5[[#This Row],[INS-TL]]=0, 0, STGY5[[#This Row],[PFT]]/STGY5[[#This Row],[INS-TL]]%), STGY5[[#This Row],[PFT]]/STGY5[[#This Row],[INS-TL]]%))</f>
        <v>-100</v>
      </c>
      <c r="DS200" s="20"/>
      <c r="DT200" s="21"/>
      <c r="DZ200" s="22"/>
      <c r="EB200" s="42">
        <f t="shared" si="26"/>
        <v>185</v>
      </c>
      <c r="EC200" s="49"/>
      <c r="ED200" s="18">
        <f>IF(STGY6[[#This Row],[SNO]]=0,0,IF(STGY6[[#This Row],[SNO]]=1,EJ$8,IF(EL$10, IF(EP199&gt;=EM$8,0,IF(EP199=0,EJ$8,EO199)), EO199)))</f>
        <v>0</v>
      </c>
      <c r="EE200" s="18" t="str">
        <f>IF(MAIN_STGY[[#This Row],[RSLT]]="","", MAIN_STGY[[#This Row],[RSLT]])</f>
        <v/>
      </c>
      <c r="EF20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0" s="18">
        <f>IF(STGY6[[#This Row],[SNO]]=0,0,IF(EL$10, IF(EP199&gt;=EM$8, 0, STGY6[[#This Row],[INS]]+EH199), STGY6[[#This Row],[INS]]+EH199))</f>
        <v>100</v>
      </c>
      <c r="EI200" s="18">
        <f>IF(STGY6[[#This Row],[SNO]]=0,0,IF(EL$10, IF(EP199&gt;=EM$8, 0, EI199+STGY6[[#This Row],[RTN]]), EI199+STGY6[[#This Row],[RTN]]))</f>
        <v>0</v>
      </c>
      <c r="EJ200" s="18">
        <f>STGY6[[#This Row],[RTN-TL]]-STGY6[[#This Row],[INS-TL]]</f>
        <v>-100</v>
      </c>
      <c r="EK200" s="18">
        <f>IF(STGY6[[#This Row],[SNO]]=0,0,IF(EL$10, IF(STGY6[[#This Row],[INS]]=0, 0, EN199), EN199))</f>
        <v>0</v>
      </c>
      <c r="EL200" s="18">
        <f>STGY6[[#This Row],[INS]]</f>
        <v>0</v>
      </c>
      <c r="EM200" s="18">
        <f>IF(STGY6[[#This Row],[WrL]]="Loss", (STGY6[[#This Row],[INS]]*(1 + EP$8/100)), IF(STGY6[[#This Row],[WrL]]="Won", (0), 0))</f>
        <v>0</v>
      </c>
      <c r="EN200" s="18">
        <f>IF(STGY6[[#This Row],[WrL]]="Loss", (STGY6[[#This Row],[PAM]]+STGY6[[#This Row],[LOS-TEN]]), IF(STGY6[[#This Row],[WrL]]="Won", (STGY6[[#This Row],[INS]]), 0))</f>
        <v>0</v>
      </c>
      <c r="EO200" s="18">
        <f>STGY6[[#This Row],[PAPT]]/2</f>
        <v>0</v>
      </c>
      <c r="EP200" s="43">
        <f>IF(STGY6[[#This Row],[SNO]]=0,0,IF(EL$10, IF(STGY6[[#This Row],[INS-TL]]=0, 0, STGY6[[#This Row],[PFT]]/STGY6[[#This Row],[INS-TL]]%), STGY6[[#This Row],[PFT]]/STGY6[[#This Row],[INS-TL]]%))</f>
        <v>-100</v>
      </c>
      <c r="ES200" s="20"/>
      <c r="ET200" s="21"/>
      <c r="EZ200" s="22"/>
      <c r="FB200" s="42">
        <f t="shared" si="27"/>
        <v>185</v>
      </c>
      <c r="FC200" s="49"/>
      <c r="FD200" s="18">
        <f>IF(STGY7[[#This Row],[SNO]]=0,0,IF(STGY7[[#This Row],[SNO]]=1,FJ$8,IF(FL$10, IF(FP199&gt;=FM$8,0,IF(FP199=0,FJ$8,FO199)), FO199)))</f>
        <v>0</v>
      </c>
      <c r="FE200" s="18" t="str">
        <f>IF(MAIN_STGY[[#This Row],[RSLT]]="","", MAIN_STGY[[#This Row],[RSLT]])</f>
        <v/>
      </c>
      <c r="FF20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0" s="18">
        <f>IF(STGY7[[#This Row],[SNO]]=0,0,IF(FL$10, IF(FP199&gt;=FM$8, 0, STGY7[[#This Row],[INS]]+FH199), STGY7[[#This Row],[INS]]+FH199))</f>
        <v>100</v>
      </c>
      <c r="FI200" s="18">
        <f>IF(STGY7[[#This Row],[SNO]]=0,0,IF(FL$10, IF(FP199&gt;=FM$8, 0, FI199+STGY7[[#This Row],[RTN]]), FI199+STGY7[[#This Row],[RTN]]))</f>
        <v>0</v>
      </c>
      <c r="FJ200" s="18">
        <f>STGY7[[#This Row],[RTN-TL]]-STGY7[[#This Row],[INS-TL]]</f>
        <v>-100</v>
      </c>
      <c r="FK200" s="18">
        <f>IF(STGY7[[#This Row],[SNO]]=0,0,IF(FL$10, IF(STGY7[[#This Row],[INS]]=0, 0, FN199), FN199))</f>
        <v>0</v>
      </c>
      <c r="FL200" s="18">
        <f>STGY7[[#This Row],[INS]]</f>
        <v>0</v>
      </c>
      <c r="FM200" s="18">
        <f>IF(STGY7[[#This Row],[WrL]]="Loss", (STGY7[[#This Row],[INS]]*(1 + FP$8/100)), IF(STGY7[[#This Row],[WrL]]="Won", (0), 0))</f>
        <v>0</v>
      </c>
      <c r="FN200" s="18">
        <f>IF(STGY7[[#This Row],[WrL]]="Loss", (STGY7[[#This Row],[PAM]]+STGY7[[#This Row],[LOS-TEN]]), IF(STGY7[[#This Row],[WrL]]="Won", (STGY7[[#This Row],[INS]]), 0))</f>
        <v>0</v>
      </c>
      <c r="FO200" s="18">
        <f>STGY7[[#This Row],[PAPT]]/2</f>
        <v>0</v>
      </c>
      <c r="FP200" s="43">
        <f>IF(STGY7[[#This Row],[SNO]]=0,0,IF(FL$10, IF(STGY7[[#This Row],[INS-TL]]=0, 0, STGY7[[#This Row],[PFT]]/STGY7[[#This Row],[INS-TL]]%), STGY7[[#This Row],[PFT]]/STGY7[[#This Row],[INS-TL]]%))</f>
        <v>-100</v>
      </c>
      <c r="FS200" s="20"/>
      <c r="FT200" s="21"/>
      <c r="FZ200" s="22"/>
      <c r="GB200" s="42">
        <f t="shared" si="28"/>
        <v>185</v>
      </c>
      <c r="GC200" s="49"/>
      <c r="GD200" s="18">
        <f>IF(STGY8[[#This Row],[SNO]]=0,0,IF(STGY8[[#This Row],[SNO]]=1,GJ$8,IF(GL$10, IF(GP199&gt;=GM$8,0,IF(GP199=0,GJ$8,GO199)), GO199)))</f>
        <v>0</v>
      </c>
      <c r="GE200" s="18" t="str">
        <f>IF(MAIN_STGY[[#This Row],[RSLT]]="","", MAIN_STGY[[#This Row],[RSLT]])</f>
        <v/>
      </c>
      <c r="GF20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0" s="18">
        <f>IF(STGY8[[#This Row],[SNO]]=0,0,IF(GL$10, IF(GP199&gt;=GM$8, 0, STGY8[[#This Row],[INS]]+GH199), STGY8[[#This Row],[INS]]+GH199))</f>
        <v>100</v>
      </c>
      <c r="GI200" s="18">
        <f>IF(STGY8[[#This Row],[SNO]]=0,0,IF(GL$10, IF(GP199&gt;=GM$8, 0, GI199+STGY8[[#This Row],[RTN]]), GI199+STGY8[[#This Row],[RTN]]))</f>
        <v>0</v>
      </c>
      <c r="GJ200" s="18">
        <f>STGY8[[#This Row],[RTN-TL]]-STGY8[[#This Row],[INS-TL]]</f>
        <v>-100</v>
      </c>
      <c r="GK200" s="18">
        <f>IF(STGY8[[#This Row],[SNO]]=0,0,IF(GL$10, IF(STGY8[[#This Row],[INS]]=0, 0, GN199), GN199))</f>
        <v>0</v>
      </c>
      <c r="GL200" s="18">
        <f>STGY8[[#This Row],[INS]]</f>
        <v>0</v>
      </c>
      <c r="GM200" s="18">
        <f>IF(STGY8[[#This Row],[WrL]]="Loss", (STGY8[[#This Row],[INS]]*(1 + GP$8/100)), IF(STGY8[[#This Row],[WrL]]="Won", (0), 0))</f>
        <v>0</v>
      </c>
      <c r="GN200" s="18">
        <f>IF(STGY8[[#This Row],[WrL]]="Loss", (STGY8[[#This Row],[PAM]]+STGY8[[#This Row],[LOS-TEN]]), IF(STGY8[[#This Row],[WrL]]="Won", (STGY8[[#This Row],[INS]]), 0))</f>
        <v>0</v>
      </c>
      <c r="GO200" s="18">
        <f>STGY8[[#This Row],[PAPT]]/2</f>
        <v>0</v>
      </c>
      <c r="GP200" s="43">
        <f>IF(STGY8[[#This Row],[SNO]]=0,0,IF(GL$10, IF(STGY8[[#This Row],[INS-TL]]=0, 0, STGY8[[#This Row],[PFT]]/STGY8[[#This Row],[INS-TL]]%), STGY8[[#This Row],[PFT]]/STGY8[[#This Row],[INS-TL]]%))</f>
        <v>-100</v>
      </c>
      <c r="GS200" s="20"/>
      <c r="GT200" s="21"/>
      <c r="GZ200" s="22"/>
      <c r="HB200" s="42">
        <f t="shared" si="29"/>
        <v>185</v>
      </c>
      <c r="HC200" s="49"/>
      <c r="HD200" s="18">
        <f>IF(STGY9[[#This Row],[SNO]]=0,0,IF(STGY9[[#This Row],[SNO]]=1,HJ$8,IF(HL$10, IF(HP199&gt;=HM$8,0,IF(HP199=0,HJ$8,HO199)), HO199)))</f>
        <v>0</v>
      </c>
      <c r="HE200" s="18" t="str">
        <f>IF(MAIN_STGY[[#This Row],[RSLT]]="","", MAIN_STGY[[#This Row],[RSLT]])</f>
        <v/>
      </c>
      <c r="HF20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0" s="18">
        <f>IF(STGY9[[#This Row],[SNO]]=0,0,IF(HL$10, IF(HP199&gt;=HM$8, 0, STGY9[[#This Row],[INS]]+HH199), STGY9[[#This Row],[INS]]+HH199))</f>
        <v>100</v>
      </c>
      <c r="HI200" s="18">
        <f>IF(STGY9[[#This Row],[SNO]]=0,0,IF(HL$10, IF(HP199&gt;=HM$8, 0, HI199+STGY9[[#This Row],[RTN]]), HI199+STGY9[[#This Row],[RTN]]))</f>
        <v>0</v>
      </c>
      <c r="HJ200" s="18">
        <f>STGY9[[#This Row],[RTN-TL]]-STGY9[[#This Row],[INS-TL]]</f>
        <v>-100</v>
      </c>
      <c r="HK200" s="18">
        <f>IF(STGY9[[#This Row],[SNO]]=0,0,IF(HL$10, IF(STGY9[[#This Row],[INS]]=0, 0, HN199), HN199))</f>
        <v>0</v>
      </c>
      <c r="HL200" s="18">
        <f>STGY9[[#This Row],[INS]]</f>
        <v>0</v>
      </c>
      <c r="HM200" s="18">
        <f>IF(STGY9[[#This Row],[WrL]]="Loss", (STGY9[[#This Row],[INS]]*(1 + HP$8/100)), IF(STGY9[[#This Row],[WrL]]="Won", (0), 0))</f>
        <v>0</v>
      </c>
      <c r="HN200" s="18">
        <f>IF(STGY9[[#This Row],[WrL]]="Loss", (STGY9[[#This Row],[PAM]]+STGY9[[#This Row],[LOS-TEN]]), IF(STGY9[[#This Row],[WrL]]="Won", (STGY9[[#This Row],[INS]]), 0))</f>
        <v>0</v>
      </c>
      <c r="HO200" s="18">
        <f>STGY9[[#This Row],[PAPT]]/2</f>
        <v>0</v>
      </c>
      <c r="HP200" s="43">
        <f>IF(STGY9[[#This Row],[SNO]]=0,0,IF(HL$10, IF(STGY9[[#This Row],[INS-TL]]=0, 0, STGY9[[#This Row],[PFT]]/STGY9[[#This Row],[INS-TL]]%), STGY9[[#This Row],[PFT]]/STGY9[[#This Row],[INS-TL]]%))</f>
        <v>-100</v>
      </c>
      <c r="HS200" s="20"/>
      <c r="HT200" s="21"/>
      <c r="HZ200" s="22"/>
      <c r="IB200" s="42">
        <f t="shared" si="30"/>
        <v>185</v>
      </c>
      <c r="IC200" s="49"/>
      <c r="ID200" s="18">
        <f>IF(STGY10[[#This Row],[SNO]]=0,0,IF(STGY10[[#This Row],[SNO]]=1,IJ$8,IF(IL$10, IF(IP199&gt;=IM$8,0,IF(IP199=0,IJ$8,IO199)), IO199)))</f>
        <v>0</v>
      </c>
      <c r="IE200" s="18" t="str">
        <f>IF(MAIN_STGY[[#This Row],[RSLT]]="","", MAIN_STGY[[#This Row],[RSLT]])</f>
        <v/>
      </c>
      <c r="IF20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0" s="18">
        <f>IF(STGY10[[#This Row],[SNO]]=0,0,IF(IL$10, IF(IP199&gt;=IM$8, 0, STGY10[[#This Row],[INS]]+IH199), STGY10[[#This Row],[INS]]+IH199))</f>
        <v>100</v>
      </c>
      <c r="II200" s="18">
        <f>IF(STGY10[[#This Row],[SNO]]=0,0,IF(IL$10, IF(IP199&gt;=IM$8, 0, II199+STGY10[[#This Row],[RTN]]), II199+STGY10[[#This Row],[RTN]]))</f>
        <v>0</v>
      </c>
      <c r="IJ200" s="18">
        <f>STGY10[[#This Row],[RTN-TL]]-STGY10[[#This Row],[INS-TL]]</f>
        <v>-100</v>
      </c>
      <c r="IK200" s="18">
        <f>IF(STGY10[[#This Row],[SNO]]=0,0,IF(IL$10, IF(STGY10[[#This Row],[INS]]=0, 0, IN199), IN199))</f>
        <v>0</v>
      </c>
      <c r="IL200" s="18">
        <f>STGY10[[#This Row],[INS]]</f>
        <v>0</v>
      </c>
      <c r="IM200" s="18">
        <f>IF(STGY10[[#This Row],[WrL]]="Loss", (STGY10[[#This Row],[INS]]*(1 + IP$8/100)), IF(STGY10[[#This Row],[WrL]]="Won", (0), 0))</f>
        <v>0</v>
      </c>
      <c r="IN200" s="18">
        <f>IF(STGY10[[#This Row],[WrL]]="Loss", (STGY10[[#This Row],[PAM]]+STGY10[[#This Row],[LOS-TEN]]), IF(STGY10[[#This Row],[WrL]]="Won", (STGY10[[#This Row],[INS]]), 0))</f>
        <v>0</v>
      </c>
      <c r="IO200" s="18">
        <f>STGY10[[#This Row],[PAPT]]/2</f>
        <v>0</v>
      </c>
      <c r="IP200" s="43">
        <f>IF(STGY10[[#This Row],[SNO]]=0,0,IF(IL$10, IF(STGY10[[#This Row],[INS-TL]]=0, 0, STGY10[[#This Row],[PFT]]/STGY10[[#This Row],[INS-TL]]%), STGY10[[#This Row],[PFT]]/STGY10[[#This Row],[INS-TL]]%))</f>
        <v>-100</v>
      </c>
      <c r="IS200" s="20"/>
      <c r="IT200" s="21"/>
      <c r="IZ200" s="22"/>
    </row>
    <row r="201" spans="2:260" ht="15.65" x14ac:dyDescent="0.3">
      <c r="B201" s="89">
        <f t="shared" si="32"/>
        <v>186</v>
      </c>
      <c r="C201" s="49"/>
      <c r="D201" s="18">
        <f>IF(MAIN_STGY[[#This Row],[SNO]]=0,0,IF(MAIN_STGY[[#This Row],[SNO]]=1,J$8,IF(L$10, IF(P200&gt;=M$8,0,IF(P200=0,J$8,O200)), O200)))</f>
        <v>0</v>
      </c>
      <c r="E201" s="12"/>
      <c r="F20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1" s="18">
        <f>IF(MAIN_STGY[[#This Row],[SNO]]=0,0,IF(L$10, IF(P200&gt;=M$8, 0, MAIN_STGY[[#This Row],[INS]]+H200), MAIN_STGY[[#This Row],[INS]]+H200))</f>
        <v>100</v>
      </c>
      <c r="I201" s="18">
        <f>IF(MAIN_STGY[[#This Row],[SNO]]=0,0,IF(L$10, IF(P200&gt;=M$8, 0, I200+MAIN_STGY[[#This Row],[RTN]]), I200+MAIN_STGY[[#This Row],[RTN]]))</f>
        <v>0</v>
      </c>
      <c r="J201" s="18">
        <f>MAIN_STGY[[#This Row],[RTN-TL]]-MAIN_STGY[[#This Row],[INS-TL]]</f>
        <v>-100</v>
      </c>
      <c r="K201" s="18">
        <f>IF(MAIN_STGY[[#This Row],[SNO]]=0,0,IF(L$10, IF(MAIN_STGY[[#This Row],[INS]]=0, 0, N200), N200))</f>
        <v>0</v>
      </c>
      <c r="L201" s="18">
        <f>MAIN_STGY[[#This Row],[INS]]</f>
        <v>0</v>
      </c>
      <c r="M201" s="18">
        <f>IF(MAIN_STGY[[#This Row],[WrL]]="Loss", (MAIN_STGY[[#This Row],[INS]]*(1 + P$8/100)), IF(MAIN_STGY[[#This Row],[WrL]]="Won", (0), 0))</f>
        <v>0</v>
      </c>
      <c r="N201" s="18">
        <f>IF(MAIN_STGY[[#This Row],[WrL]]="Loss", (MAIN_STGY[[#This Row],[PAM]]+MAIN_STGY[[#This Row],[LOS-TEN]]), IF(MAIN_STGY[[#This Row],[WrL]]="Won", (MAIN_STGY[[#This Row],[INS]]), 0))</f>
        <v>0</v>
      </c>
      <c r="O201" s="18">
        <f>MAIN_STGY[[#This Row],[PAPT]]/2</f>
        <v>0</v>
      </c>
      <c r="P20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1" s="47" t="str">
        <v>Strategy 02</v>
      </c>
      <c r="S201" s="86">
        <v>0</v>
      </c>
      <c r="T201" s="87">
        <v>100</v>
      </c>
      <c r="U201" s="85"/>
      <c r="V201" s="44"/>
      <c r="W201" s="55"/>
      <c r="X201" s="44"/>
      <c r="Z201" s="22"/>
      <c r="AB201" s="42">
        <f t="shared" si="22"/>
        <v>186</v>
      </c>
      <c r="AC201" s="49"/>
      <c r="AD201" s="18">
        <f>IF(STGY2[[#This Row],[SNO]]=0,0,IF(STGY2[[#This Row],[SNO]]=1,AJ$8,IF(AL$10, IF(AP200&gt;=AM$8,0,IF(AP200=0,AJ$8,AO200)), AO200)))</f>
        <v>0</v>
      </c>
      <c r="AE201" s="18" t="str">
        <f>IF(MAIN_STGY[[#This Row],[RSLT]]="","", MAIN_STGY[[#This Row],[RSLT]])</f>
        <v/>
      </c>
      <c r="AF20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1" s="18">
        <f>IF(STGY2[[#This Row],[SNO]]=0,0,IF(AL$10, IF(AP200&gt;=AM$8, 0, STGY2[[#This Row],[INS]]+AH200), STGY2[[#This Row],[INS]]+AH200))</f>
        <v>100</v>
      </c>
      <c r="AI201" s="18">
        <f>IF(STGY2[[#This Row],[SNO]]=0,0,IF(AL$10, IF(AP200&gt;=AM$8, 0, AI200+STGY2[[#This Row],[RTN]]), AI200+STGY2[[#This Row],[RTN]]))</f>
        <v>0</v>
      </c>
      <c r="AJ201" s="18">
        <f>STGY2[[#This Row],[RTN-TL]]-STGY2[[#This Row],[INS-TL]]</f>
        <v>-100</v>
      </c>
      <c r="AK201" s="18">
        <f>IF(STGY2[[#This Row],[SNO]]=0,0,IF(AL$10, IF(STGY2[[#This Row],[INS]]=0, 0, AN200), AN200))</f>
        <v>0</v>
      </c>
      <c r="AL201" s="18">
        <f>STGY2[[#This Row],[INS]]</f>
        <v>0</v>
      </c>
      <c r="AM201" s="18">
        <f>IF(STGY2[[#This Row],[WrL]]="Loss", (STGY2[[#This Row],[INS]]*(1 + AP$8/100)), IF(STGY2[[#This Row],[WrL]]="Won", (0), 0))</f>
        <v>0</v>
      </c>
      <c r="AN201" s="18">
        <f>IF(STGY2[[#This Row],[WrL]]="Loss", (STGY2[[#This Row],[PAM]]+STGY2[[#This Row],[LOS-TEN]]), IF(STGY2[[#This Row],[WrL]]="Won", (STGY2[[#This Row],[INS]]), 0))</f>
        <v>0</v>
      </c>
      <c r="AO201" s="18">
        <f>STGY2[[#This Row],[PAPT]]/2</f>
        <v>0</v>
      </c>
      <c r="AP201" s="43">
        <f>IF(STGY2[[#This Row],[SNO]]=0,0,IF(AL$10, IF(STGY2[[#This Row],[INS-TL]]=0, 0, STGY2[[#This Row],[PFT]]/STGY2[[#This Row],[INS-TL]]%), STGY2[[#This Row],[PFT]]/STGY2[[#This Row],[INS-TL]]%))</f>
        <v>-100</v>
      </c>
      <c r="AS201" s="20"/>
      <c r="AT201" s="21"/>
      <c r="AZ201" s="22"/>
      <c r="BB201" s="42">
        <f t="shared" si="23"/>
        <v>186</v>
      </c>
      <c r="BC201" s="49"/>
      <c r="BD201" s="18">
        <f>IF(STGY3[[#This Row],[SNO]]=0,0,IF(STGY3[[#This Row],[SNO]]=1,BJ$8,IF(BL$10, IF(BP200&gt;=BM$8,0,IF(BP200=0,BJ$8,BO200)), BO200)))</f>
        <v>0</v>
      </c>
      <c r="BE201" s="18" t="str">
        <f>IF(MAIN_STGY[[#This Row],[RSLT]]="","", MAIN_STGY[[#This Row],[RSLT]])</f>
        <v/>
      </c>
      <c r="BF20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1" s="18">
        <f>IF(STGY3[[#This Row],[SNO]]=0,0,IF(BL$10, IF(BP200&gt;=BM$8, 0, STGY3[[#This Row],[INS]]+BH200), STGY3[[#This Row],[INS]]+BH200))</f>
        <v>100</v>
      </c>
      <c r="BI201" s="18">
        <f>IF(STGY3[[#This Row],[SNO]]=0,0,IF(BL$10, IF(BP200&gt;=BM$8, 0, BI200+STGY3[[#This Row],[RTN]]), BI200+STGY3[[#This Row],[RTN]]))</f>
        <v>0</v>
      </c>
      <c r="BJ201" s="18">
        <f>STGY3[[#This Row],[RTN-TL]]-STGY3[[#This Row],[INS-TL]]</f>
        <v>-100</v>
      </c>
      <c r="BK201" s="18">
        <f>IF(STGY3[[#This Row],[SNO]]=0,0,IF(BL$10, IF(STGY3[[#This Row],[INS]]=0, 0, BN200), BN200))</f>
        <v>0</v>
      </c>
      <c r="BL201" s="18">
        <f>STGY3[[#This Row],[INS]]</f>
        <v>0</v>
      </c>
      <c r="BM201" s="18">
        <f>IF(STGY3[[#This Row],[WrL]]="Loss", (STGY3[[#This Row],[INS]]*(1 + BP$8/100)), IF(STGY3[[#This Row],[WrL]]="Won", (0), 0))</f>
        <v>0</v>
      </c>
      <c r="BN201" s="18">
        <f>IF(STGY3[[#This Row],[WrL]]="Loss", (STGY3[[#This Row],[PAM]]+STGY3[[#This Row],[LOS-TEN]]), IF(STGY3[[#This Row],[WrL]]="Won", (STGY3[[#This Row],[INS]]), 0))</f>
        <v>0</v>
      </c>
      <c r="BO201" s="18">
        <f>STGY3[[#This Row],[PAPT]]/2</f>
        <v>0</v>
      </c>
      <c r="BP201" s="43">
        <f>IF(STGY3[[#This Row],[SNO]]=0,0,IF(BL$10, IF(STGY3[[#This Row],[INS-TL]]=0, 0, STGY3[[#This Row],[PFT]]/STGY3[[#This Row],[INS-TL]]%), STGY3[[#This Row],[PFT]]/STGY3[[#This Row],[INS-TL]]%))</f>
        <v>-100</v>
      </c>
      <c r="BS201" s="20"/>
      <c r="BT201" s="21"/>
      <c r="BZ201" s="22"/>
      <c r="CB201" s="42">
        <f t="shared" si="24"/>
        <v>186</v>
      </c>
      <c r="CC201" s="49"/>
      <c r="CD201" s="18">
        <f>IF(STGY4[[#This Row],[SNO]]=0,0,IF(STGY4[[#This Row],[SNO]]=1,CJ$8,IF(CL$10, IF(CP200&gt;=CM$8,0,IF(CP200=0,CJ$8,CO200)), CO200)))</f>
        <v>0</v>
      </c>
      <c r="CE201" s="18" t="str">
        <f>IF(MAIN_STGY[[#This Row],[RSLT]]="","", MAIN_STGY[[#This Row],[RSLT]])</f>
        <v/>
      </c>
      <c r="CF20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1" s="18">
        <f>IF(STGY4[[#This Row],[SNO]]=0,0,IF(CL$10, IF(CP200&gt;=CM$8, 0, STGY4[[#This Row],[INS]]+CH200), STGY4[[#This Row],[INS]]+CH200))</f>
        <v>100</v>
      </c>
      <c r="CI201" s="18">
        <f>IF(STGY4[[#This Row],[SNO]]=0,0,IF(CL$10, IF(CP200&gt;=CM$8, 0, CI200+STGY4[[#This Row],[RTN]]), CI200+STGY4[[#This Row],[RTN]]))</f>
        <v>0</v>
      </c>
      <c r="CJ201" s="18">
        <f>STGY4[[#This Row],[RTN-TL]]-STGY4[[#This Row],[INS-TL]]</f>
        <v>-100</v>
      </c>
      <c r="CK201" s="18">
        <f>IF(STGY4[[#This Row],[SNO]]=0,0,IF(CL$10, IF(STGY4[[#This Row],[INS]]=0, 0, CN200), CN200))</f>
        <v>0</v>
      </c>
      <c r="CL201" s="18">
        <f>STGY4[[#This Row],[INS]]</f>
        <v>0</v>
      </c>
      <c r="CM201" s="18">
        <f>IF(STGY4[[#This Row],[WrL]]="Loss", (STGY4[[#This Row],[INS]]*(1 + CP$8/100)), IF(STGY4[[#This Row],[WrL]]="Won", (0), 0))</f>
        <v>0</v>
      </c>
      <c r="CN201" s="18">
        <f>IF(STGY4[[#This Row],[WrL]]="Loss", (STGY4[[#This Row],[PAM]]+STGY4[[#This Row],[LOS-TEN]]), IF(STGY4[[#This Row],[WrL]]="Won", (STGY4[[#This Row],[INS]]), 0))</f>
        <v>0</v>
      </c>
      <c r="CO201" s="18">
        <f>STGY4[[#This Row],[PAPT]]/2</f>
        <v>0</v>
      </c>
      <c r="CP201" s="43">
        <f>IF(STGY4[[#This Row],[SNO]]=0,0,IF(CL$10, IF(STGY4[[#This Row],[INS-TL]]=0, 0, STGY4[[#This Row],[PFT]]/STGY4[[#This Row],[INS-TL]]%), STGY4[[#This Row],[PFT]]/STGY4[[#This Row],[INS-TL]]%))</f>
        <v>-100</v>
      </c>
      <c r="CS201" s="20"/>
      <c r="CT201" s="21"/>
      <c r="CZ201" s="22"/>
      <c r="DB201" s="42">
        <f t="shared" si="25"/>
        <v>186</v>
      </c>
      <c r="DC201" s="49"/>
      <c r="DD201" s="18">
        <f>IF(STGY5[[#This Row],[SNO]]=0,0,IF(STGY5[[#This Row],[SNO]]=1,DJ$8,IF(DL$10, IF(DP200&gt;=DM$8,0,IF(DP200=0,DJ$8,DO200)), DO200)))</f>
        <v>0</v>
      </c>
      <c r="DE201" s="18" t="str">
        <f>IF(MAIN_STGY[[#This Row],[RSLT]]="","", MAIN_STGY[[#This Row],[RSLT]])</f>
        <v/>
      </c>
      <c r="DF20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1" s="18">
        <f>IF(STGY5[[#This Row],[SNO]]=0,0,IF(DL$10, IF(DP200&gt;=DM$8, 0, STGY5[[#This Row],[INS]]+DH200), STGY5[[#This Row],[INS]]+DH200))</f>
        <v>100</v>
      </c>
      <c r="DI201" s="18">
        <f>IF(STGY5[[#This Row],[SNO]]=0,0,IF(DL$10, IF(DP200&gt;=DM$8, 0, DI200+STGY5[[#This Row],[RTN]]), DI200+STGY5[[#This Row],[RTN]]))</f>
        <v>0</v>
      </c>
      <c r="DJ201" s="18">
        <f>STGY5[[#This Row],[RTN-TL]]-STGY5[[#This Row],[INS-TL]]</f>
        <v>-100</v>
      </c>
      <c r="DK201" s="18">
        <f>IF(STGY5[[#This Row],[SNO]]=0,0,IF(DL$10, IF(STGY5[[#This Row],[INS]]=0, 0, DN200), DN200))</f>
        <v>0</v>
      </c>
      <c r="DL201" s="18">
        <f>STGY5[[#This Row],[INS]]</f>
        <v>0</v>
      </c>
      <c r="DM201" s="18">
        <f>IF(STGY5[[#This Row],[WrL]]="Loss", (STGY5[[#This Row],[INS]]*(1 + DP$8/100)), IF(STGY5[[#This Row],[WrL]]="Won", (0), 0))</f>
        <v>0</v>
      </c>
      <c r="DN201" s="18">
        <f>IF(STGY5[[#This Row],[WrL]]="Loss", (STGY5[[#This Row],[PAM]]+STGY5[[#This Row],[LOS-TEN]]), IF(STGY5[[#This Row],[WrL]]="Won", (STGY5[[#This Row],[INS]]), 0))</f>
        <v>0</v>
      </c>
      <c r="DO201" s="18">
        <f>STGY5[[#This Row],[PAPT]]/2</f>
        <v>0</v>
      </c>
      <c r="DP201" s="43">
        <f>IF(STGY5[[#This Row],[SNO]]=0,0,IF(DL$10, IF(STGY5[[#This Row],[INS-TL]]=0, 0, STGY5[[#This Row],[PFT]]/STGY5[[#This Row],[INS-TL]]%), STGY5[[#This Row],[PFT]]/STGY5[[#This Row],[INS-TL]]%))</f>
        <v>-100</v>
      </c>
      <c r="DS201" s="20"/>
      <c r="DT201" s="21"/>
      <c r="DZ201" s="22"/>
      <c r="EB201" s="42">
        <f t="shared" si="26"/>
        <v>186</v>
      </c>
      <c r="EC201" s="49"/>
      <c r="ED201" s="18">
        <f>IF(STGY6[[#This Row],[SNO]]=0,0,IF(STGY6[[#This Row],[SNO]]=1,EJ$8,IF(EL$10, IF(EP200&gt;=EM$8,0,IF(EP200=0,EJ$8,EO200)), EO200)))</f>
        <v>0</v>
      </c>
      <c r="EE201" s="18" t="str">
        <f>IF(MAIN_STGY[[#This Row],[RSLT]]="","", MAIN_STGY[[#This Row],[RSLT]])</f>
        <v/>
      </c>
      <c r="EF20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1" s="18">
        <f>IF(STGY6[[#This Row],[SNO]]=0,0,IF(EL$10, IF(EP200&gt;=EM$8, 0, STGY6[[#This Row],[INS]]+EH200), STGY6[[#This Row],[INS]]+EH200))</f>
        <v>100</v>
      </c>
      <c r="EI201" s="18">
        <f>IF(STGY6[[#This Row],[SNO]]=0,0,IF(EL$10, IF(EP200&gt;=EM$8, 0, EI200+STGY6[[#This Row],[RTN]]), EI200+STGY6[[#This Row],[RTN]]))</f>
        <v>0</v>
      </c>
      <c r="EJ201" s="18">
        <f>STGY6[[#This Row],[RTN-TL]]-STGY6[[#This Row],[INS-TL]]</f>
        <v>-100</v>
      </c>
      <c r="EK201" s="18">
        <f>IF(STGY6[[#This Row],[SNO]]=0,0,IF(EL$10, IF(STGY6[[#This Row],[INS]]=0, 0, EN200), EN200))</f>
        <v>0</v>
      </c>
      <c r="EL201" s="18">
        <f>STGY6[[#This Row],[INS]]</f>
        <v>0</v>
      </c>
      <c r="EM201" s="18">
        <f>IF(STGY6[[#This Row],[WrL]]="Loss", (STGY6[[#This Row],[INS]]*(1 + EP$8/100)), IF(STGY6[[#This Row],[WrL]]="Won", (0), 0))</f>
        <v>0</v>
      </c>
      <c r="EN201" s="18">
        <f>IF(STGY6[[#This Row],[WrL]]="Loss", (STGY6[[#This Row],[PAM]]+STGY6[[#This Row],[LOS-TEN]]), IF(STGY6[[#This Row],[WrL]]="Won", (STGY6[[#This Row],[INS]]), 0))</f>
        <v>0</v>
      </c>
      <c r="EO201" s="18">
        <f>STGY6[[#This Row],[PAPT]]/2</f>
        <v>0</v>
      </c>
      <c r="EP201" s="43">
        <f>IF(STGY6[[#This Row],[SNO]]=0,0,IF(EL$10, IF(STGY6[[#This Row],[INS-TL]]=0, 0, STGY6[[#This Row],[PFT]]/STGY6[[#This Row],[INS-TL]]%), STGY6[[#This Row],[PFT]]/STGY6[[#This Row],[INS-TL]]%))</f>
        <v>-100</v>
      </c>
      <c r="ES201" s="20"/>
      <c r="ET201" s="21"/>
      <c r="EZ201" s="22"/>
      <c r="FB201" s="42">
        <f t="shared" si="27"/>
        <v>186</v>
      </c>
      <c r="FC201" s="49"/>
      <c r="FD201" s="18">
        <f>IF(STGY7[[#This Row],[SNO]]=0,0,IF(STGY7[[#This Row],[SNO]]=1,FJ$8,IF(FL$10, IF(FP200&gt;=FM$8,0,IF(FP200=0,FJ$8,FO200)), FO200)))</f>
        <v>0</v>
      </c>
      <c r="FE201" s="18" t="str">
        <f>IF(MAIN_STGY[[#This Row],[RSLT]]="","", MAIN_STGY[[#This Row],[RSLT]])</f>
        <v/>
      </c>
      <c r="FF20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1" s="18">
        <f>IF(STGY7[[#This Row],[SNO]]=0,0,IF(FL$10, IF(FP200&gt;=FM$8, 0, STGY7[[#This Row],[INS]]+FH200), STGY7[[#This Row],[INS]]+FH200))</f>
        <v>100</v>
      </c>
      <c r="FI201" s="18">
        <f>IF(STGY7[[#This Row],[SNO]]=0,0,IF(FL$10, IF(FP200&gt;=FM$8, 0, FI200+STGY7[[#This Row],[RTN]]), FI200+STGY7[[#This Row],[RTN]]))</f>
        <v>0</v>
      </c>
      <c r="FJ201" s="18">
        <f>STGY7[[#This Row],[RTN-TL]]-STGY7[[#This Row],[INS-TL]]</f>
        <v>-100</v>
      </c>
      <c r="FK201" s="18">
        <f>IF(STGY7[[#This Row],[SNO]]=0,0,IF(FL$10, IF(STGY7[[#This Row],[INS]]=0, 0, FN200), FN200))</f>
        <v>0</v>
      </c>
      <c r="FL201" s="18">
        <f>STGY7[[#This Row],[INS]]</f>
        <v>0</v>
      </c>
      <c r="FM201" s="18">
        <f>IF(STGY7[[#This Row],[WrL]]="Loss", (STGY7[[#This Row],[INS]]*(1 + FP$8/100)), IF(STGY7[[#This Row],[WrL]]="Won", (0), 0))</f>
        <v>0</v>
      </c>
      <c r="FN201" s="18">
        <f>IF(STGY7[[#This Row],[WrL]]="Loss", (STGY7[[#This Row],[PAM]]+STGY7[[#This Row],[LOS-TEN]]), IF(STGY7[[#This Row],[WrL]]="Won", (STGY7[[#This Row],[INS]]), 0))</f>
        <v>0</v>
      </c>
      <c r="FO201" s="18">
        <f>STGY7[[#This Row],[PAPT]]/2</f>
        <v>0</v>
      </c>
      <c r="FP201" s="43">
        <f>IF(STGY7[[#This Row],[SNO]]=0,0,IF(FL$10, IF(STGY7[[#This Row],[INS-TL]]=0, 0, STGY7[[#This Row],[PFT]]/STGY7[[#This Row],[INS-TL]]%), STGY7[[#This Row],[PFT]]/STGY7[[#This Row],[INS-TL]]%))</f>
        <v>-100</v>
      </c>
      <c r="FS201" s="20"/>
      <c r="FT201" s="21"/>
      <c r="FZ201" s="22"/>
      <c r="GB201" s="42">
        <f t="shared" si="28"/>
        <v>186</v>
      </c>
      <c r="GC201" s="49"/>
      <c r="GD201" s="18">
        <f>IF(STGY8[[#This Row],[SNO]]=0,0,IF(STGY8[[#This Row],[SNO]]=1,GJ$8,IF(GL$10, IF(GP200&gt;=GM$8,0,IF(GP200=0,GJ$8,GO200)), GO200)))</f>
        <v>0</v>
      </c>
      <c r="GE201" s="18" t="str">
        <f>IF(MAIN_STGY[[#This Row],[RSLT]]="","", MAIN_STGY[[#This Row],[RSLT]])</f>
        <v/>
      </c>
      <c r="GF20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1" s="18">
        <f>IF(STGY8[[#This Row],[SNO]]=0,0,IF(GL$10, IF(GP200&gt;=GM$8, 0, STGY8[[#This Row],[INS]]+GH200), STGY8[[#This Row],[INS]]+GH200))</f>
        <v>100</v>
      </c>
      <c r="GI201" s="18">
        <f>IF(STGY8[[#This Row],[SNO]]=0,0,IF(GL$10, IF(GP200&gt;=GM$8, 0, GI200+STGY8[[#This Row],[RTN]]), GI200+STGY8[[#This Row],[RTN]]))</f>
        <v>0</v>
      </c>
      <c r="GJ201" s="18">
        <f>STGY8[[#This Row],[RTN-TL]]-STGY8[[#This Row],[INS-TL]]</f>
        <v>-100</v>
      </c>
      <c r="GK201" s="18">
        <f>IF(STGY8[[#This Row],[SNO]]=0,0,IF(GL$10, IF(STGY8[[#This Row],[INS]]=0, 0, GN200), GN200))</f>
        <v>0</v>
      </c>
      <c r="GL201" s="18">
        <f>STGY8[[#This Row],[INS]]</f>
        <v>0</v>
      </c>
      <c r="GM201" s="18">
        <f>IF(STGY8[[#This Row],[WrL]]="Loss", (STGY8[[#This Row],[INS]]*(1 + GP$8/100)), IF(STGY8[[#This Row],[WrL]]="Won", (0), 0))</f>
        <v>0</v>
      </c>
      <c r="GN201" s="18">
        <f>IF(STGY8[[#This Row],[WrL]]="Loss", (STGY8[[#This Row],[PAM]]+STGY8[[#This Row],[LOS-TEN]]), IF(STGY8[[#This Row],[WrL]]="Won", (STGY8[[#This Row],[INS]]), 0))</f>
        <v>0</v>
      </c>
      <c r="GO201" s="18">
        <f>STGY8[[#This Row],[PAPT]]/2</f>
        <v>0</v>
      </c>
      <c r="GP201" s="43">
        <f>IF(STGY8[[#This Row],[SNO]]=0,0,IF(GL$10, IF(STGY8[[#This Row],[INS-TL]]=0, 0, STGY8[[#This Row],[PFT]]/STGY8[[#This Row],[INS-TL]]%), STGY8[[#This Row],[PFT]]/STGY8[[#This Row],[INS-TL]]%))</f>
        <v>-100</v>
      </c>
      <c r="GS201" s="20"/>
      <c r="GT201" s="21"/>
      <c r="GZ201" s="22"/>
      <c r="HB201" s="42">
        <f t="shared" si="29"/>
        <v>186</v>
      </c>
      <c r="HC201" s="49"/>
      <c r="HD201" s="18">
        <f>IF(STGY9[[#This Row],[SNO]]=0,0,IF(STGY9[[#This Row],[SNO]]=1,HJ$8,IF(HL$10, IF(HP200&gt;=HM$8,0,IF(HP200=0,HJ$8,HO200)), HO200)))</f>
        <v>0</v>
      </c>
      <c r="HE201" s="18" t="str">
        <f>IF(MAIN_STGY[[#This Row],[RSLT]]="","", MAIN_STGY[[#This Row],[RSLT]])</f>
        <v/>
      </c>
      <c r="HF20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1" s="18">
        <f>IF(STGY9[[#This Row],[SNO]]=0,0,IF(HL$10, IF(HP200&gt;=HM$8, 0, STGY9[[#This Row],[INS]]+HH200), STGY9[[#This Row],[INS]]+HH200))</f>
        <v>100</v>
      </c>
      <c r="HI201" s="18">
        <f>IF(STGY9[[#This Row],[SNO]]=0,0,IF(HL$10, IF(HP200&gt;=HM$8, 0, HI200+STGY9[[#This Row],[RTN]]), HI200+STGY9[[#This Row],[RTN]]))</f>
        <v>0</v>
      </c>
      <c r="HJ201" s="18">
        <f>STGY9[[#This Row],[RTN-TL]]-STGY9[[#This Row],[INS-TL]]</f>
        <v>-100</v>
      </c>
      <c r="HK201" s="18">
        <f>IF(STGY9[[#This Row],[SNO]]=0,0,IF(HL$10, IF(STGY9[[#This Row],[INS]]=0, 0, HN200), HN200))</f>
        <v>0</v>
      </c>
      <c r="HL201" s="18">
        <f>STGY9[[#This Row],[INS]]</f>
        <v>0</v>
      </c>
      <c r="HM201" s="18">
        <f>IF(STGY9[[#This Row],[WrL]]="Loss", (STGY9[[#This Row],[INS]]*(1 + HP$8/100)), IF(STGY9[[#This Row],[WrL]]="Won", (0), 0))</f>
        <v>0</v>
      </c>
      <c r="HN201" s="18">
        <f>IF(STGY9[[#This Row],[WrL]]="Loss", (STGY9[[#This Row],[PAM]]+STGY9[[#This Row],[LOS-TEN]]), IF(STGY9[[#This Row],[WrL]]="Won", (STGY9[[#This Row],[INS]]), 0))</f>
        <v>0</v>
      </c>
      <c r="HO201" s="18">
        <f>STGY9[[#This Row],[PAPT]]/2</f>
        <v>0</v>
      </c>
      <c r="HP201" s="43">
        <f>IF(STGY9[[#This Row],[SNO]]=0,0,IF(HL$10, IF(STGY9[[#This Row],[INS-TL]]=0, 0, STGY9[[#This Row],[PFT]]/STGY9[[#This Row],[INS-TL]]%), STGY9[[#This Row],[PFT]]/STGY9[[#This Row],[INS-TL]]%))</f>
        <v>-100</v>
      </c>
      <c r="HS201" s="20"/>
      <c r="HT201" s="21"/>
      <c r="HZ201" s="22"/>
      <c r="IB201" s="42">
        <f t="shared" si="30"/>
        <v>186</v>
      </c>
      <c r="IC201" s="49"/>
      <c r="ID201" s="18">
        <f>IF(STGY10[[#This Row],[SNO]]=0,0,IF(STGY10[[#This Row],[SNO]]=1,IJ$8,IF(IL$10, IF(IP200&gt;=IM$8,0,IF(IP200=0,IJ$8,IO200)), IO200)))</f>
        <v>0</v>
      </c>
      <c r="IE201" s="18" t="str">
        <f>IF(MAIN_STGY[[#This Row],[RSLT]]="","", MAIN_STGY[[#This Row],[RSLT]])</f>
        <v/>
      </c>
      <c r="IF20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1" s="18">
        <f>IF(STGY10[[#This Row],[SNO]]=0,0,IF(IL$10, IF(IP200&gt;=IM$8, 0, STGY10[[#This Row],[INS]]+IH200), STGY10[[#This Row],[INS]]+IH200))</f>
        <v>100</v>
      </c>
      <c r="II201" s="18">
        <f>IF(STGY10[[#This Row],[SNO]]=0,0,IF(IL$10, IF(IP200&gt;=IM$8, 0, II200+STGY10[[#This Row],[RTN]]), II200+STGY10[[#This Row],[RTN]]))</f>
        <v>0</v>
      </c>
      <c r="IJ201" s="18">
        <f>STGY10[[#This Row],[RTN-TL]]-STGY10[[#This Row],[INS-TL]]</f>
        <v>-100</v>
      </c>
      <c r="IK201" s="18">
        <f>IF(STGY10[[#This Row],[SNO]]=0,0,IF(IL$10, IF(STGY10[[#This Row],[INS]]=0, 0, IN200), IN200))</f>
        <v>0</v>
      </c>
      <c r="IL201" s="18">
        <f>STGY10[[#This Row],[INS]]</f>
        <v>0</v>
      </c>
      <c r="IM201" s="18">
        <f>IF(STGY10[[#This Row],[WrL]]="Loss", (STGY10[[#This Row],[INS]]*(1 + IP$8/100)), IF(STGY10[[#This Row],[WrL]]="Won", (0), 0))</f>
        <v>0</v>
      </c>
      <c r="IN201" s="18">
        <f>IF(STGY10[[#This Row],[WrL]]="Loss", (STGY10[[#This Row],[PAM]]+STGY10[[#This Row],[LOS-TEN]]), IF(STGY10[[#This Row],[WrL]]="Won", (STGY10[[#This Row],[INS]]), 0))</f>
        <v>0</v>
      </c>
      <c r="IO201" s="18">
        <f>STGY10[[#This Row],[PAPT]]/2</f>
        <v>0</v>
      </c>
      <c r="IP201" s="43">
        <f>IF(STGY10[[#This Row],[SNO]]=0,0,IF(IL$10, IF(STGY10[[#This Row],[INS-TL]]=0, 0, STGY10[[#This Row],[PFT]]/STGY10[[#This Row],[INS-TL]]%), STGY10[[#This Row],[PFT]]/STGY10[[#This Row],[INS-TL]]%))</f>
        <v>-100</v>
      </c>
      <c r="IS201" s="20"/>
      <c r="IT201" s="21"/>
      <c r="IZ201" s="22"/>
    </row>
    <row r="202" spans="2:260" ht="15.65" x14ac:dyDescent="0.3">
      <c r="B202" s="89">
        <f t="shared" si="32"/>
        <v>187</v>
      </c>
      <c r="C202" s="49"/>
      <c r="D202" s="18">
        <f>IF(MAIN_STGY[[#This Row],[SNO]]=0,0,IF(MAIN_STGY[[#This Row],[SNO]]=1,J$8,IF(L$10, IF(P201&gt;=M$8,0,IF(P201=0,J$8,O201)), O201)))</f>
        <v>0</v>
      </c>
      <c r="E202" s="12"/>
      <c r="F20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2" s="18">
        <f>IF(MAIN_STGY[[#This Row],[SNO]]=0,0,IF(L$10, IF(P201&gt;=M$8, 0, MAIN_STGY[[#This Row],[INS]]+H201), MAIN_STGY[[#This Row],[INS]]+H201))</f>
        <v>100</v>
      </c>
      <c r="I202" s="18">
        <f>IF(MAIN_STGY[[#This Row],[SNO]]=0,0,IF(L$10, IF(P201&gt;=M$8, 0, I201+MAIN_STGY[[#This Row],[RTN]]), I201+MAIN_STGY[[#This Row],[RTN]]))</f>
        <v>0</v>
      </c>
      <c r="J202" s="18">
        <f>MAIN_STGY[[#This Row],[RTN-TL]]-MAIN_STGY[[#This Row],[INS-TL]]</f>
        <v>-100</v>
      </c>
      <c r="K202" s="18">
        <f>IF(MAIN_STGY[[#This Row],[SNO]]=0,0,IF(L$10, IF(MAIN_STGY[[#This Row],[INS]]=0, 0, N201), N201))</f>
        <v>0</v>
      </c>
      <c r="L202" s="18">
        <f>MAIN_STGY[[#This Row],[INS]]</f>
        <v>0</v>
      </c>
      <c r="M202" s="18">
        <f>IF(MAIN_STGY[[#This Row],[WrL]]="Loss", (MAIN_STGY[[#This Row],[INS]]*(1 + P$8/100)), IF(MAIN_STGY[[#This Row],[WrL]]="Won", (0), 0))</f>
        <v>0</v>
      </c>
      <c r="N202" s="18">
        <f>IF(MAIN_STGY[[#This Row],[WrL]]="Loss", (MAIN_STGY[[#This Row],[PAM]]+MAIN_STGY[[#This Row],[LOS-TEN]]), IF(MAIN_STGY[[#This Row],[WrL]]="Won", (MAIN_STGY[[#This Row],[INS]]), 0))</f>
        <v>0</v>
      </c>
      <c r="O202" s="18">
        <f>MAIN_STGY[[#This Row],[PAPT]]/2</f>
        <v>0</v>
      </c>
      <c r="P20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2" s="47" t="str">
        <v>Strategy 03</v>
      </c>
      <c r="S202" s="86">
        <v>0</v>
      </c>
      <c r="T202" s="87">
        <v>100</v>
      </c>
      <c r="U202" s="85"/>
      <c r="V202" s="44"/>
      <c r="W202" s="55"/>
      <c r="X202" s="44"/>
      <c r="Z202" s="22"/>
      <c r="AB202" s="42">
        <f t="shared" si="22"/>
        <v>187</v>
      </c>
      <c r="AC202" s="49"/>
      <c r="AD202" s="18">
        <f>IF(STGY2[[#This Row],[SNO]]=0,0,IF(STGY2[[#This Row],[SNO]]=1,AJ$8,IF(AL$10, IF(AP201&gt;=AM$8,0,IF(AP201=0,AJ$8,AO201)), AO201)))</f>
        <v>0</v>
      </c>
      <c r="AE202" s="18" t="str">
        <f>IF(MAIN_STGY[[#This Row],[RSLT]]="","", MAIN_STGY[[#This Row],[RSLT]])</f>
        <v/>
      </c>
      <c r="AF20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2" s="18">
        <f>IF(STGY2[[#This Row],[SNO]]=0,0,IF(AL$10, IF(AP201&gt;=AM$8, 0, STGY2[[#This Row],[INS]]+AH201), STGY2[[#This Row],[INS]]+AH201))</f>
        <v>100</v>
      </c>
      <c r="AI202" s="18">
        <f>IF(STGY2[[#This Row],[SNO]]=0,0,IF(AL$10, IF(AP201&gt;=AM$8, 0, AI201+STGY2[[#This Row],[RTN]]), AI201+STGY2[[#This Row],[RTN]]))</f>
        <v>0</v>
      </c>
      <c r="AJ202" s="18">
        <f>STGY2[[#This Row],[RTN-TL]]-STGY2[[#This Row],[INS-TL]]</f>
        <v>-100</v>
      </c>
      <c r="AK202" s="18">
        <f>IF(STGY2[[#This Row],[SNO]]=0,0,IF(AL$10, IF(STGY2[[#This Row],[INS]]=0, 0, AN201), AN201))</f>
        <v>0</v>
      </c>
      <c r="AL202" s="18">
        <f>STGY2[[#This Row],[INS]]</f>
        <v>0</v>
      </c>
      <c r="AM202" s="18">
        <f>IF(STGY2[[#This Row],[WrL]]="Loss", (STGY2[[#This Row],[INS]]*(1 + AP$8/100)), IF(STGY2[[#This Row],[WrL]]="Won", (0), 0))</f>
        <v>0</v>
      </c>
      <c r="AN202" s="18">
        <f>IF(STGY2[[#This Row],[WrL]]="Loss", (STGY2[[#This Row],[PAM]]+STGY2[[#This Row],[LOS-TEN]]), IF(STGY2[[#This Row],[WrL]]="Won", (STGY2[[#This Row],[INS]]), 0))</f>
        <v>0</v>
      </c>
      <c r="AO202" s="18">
        <f>STGY2[[#This Row],[PAPT]]/2</f>
        <v>0</v>
      </c>
      <c r="AP202" s="43">
        <f>IF(STGY2[[#This Row],[SNO]]=0,0,IF(AL$10, IF(STGY2[[#This Row],[INS-TL]]=0, 0, STGY2[[#This Row],[PFT]]/STGY2[[#This Row],[INS-TL]]%), STGY2[[#This Row],[PFT]]/STGY2[[#This Row],[INS-TL]]%))</f>
        <v>-100</v>
      </c>
      <c r="AS202" s="20"/>
      <c r="AT202" s="21"/>
      <c r="AZ202" s="22"/>
      <c r="BB202" s="42">
        <f t="shared" si="23"/>
        <v>187</v>
      </c>
      <c r="BC202" s="49"/>
      <c r="BD202" s="18">
        <f>IF(STGY3[[#This Row],[SNO]]=0,0,IF(STGY3[[#This Row],[SNO]]=1,BJ$8,IF(BL$10, IF(BP201&gt;=BM$8,0,IF(BP201=0,BJ$8,BO201)), BO201)))</f>
        <v>0</v>
      </c>
      <c r="BE202" s="18" t="str">
        <f>IF(MAIN_STGY[[#This Row],[RSLT]]="","", MAIN_STGY[[#This Row],[RSLT]])</f>
        <v/>
      </c>
      <c r="BF20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2" s="18">
        <f>IF(STGY3[[#This Row],[SNO]]=0,0,IF(BL$10, IF(BP201&gt;=BM$8, 0, STGY3[[#This Row],[INS]]+BH201), STGY3[[#This Row],[INS]]+BH201))</f>
        <v>100</v>
      </c>
      <c r="BI202" s="18">
        <f>IF(STGY3[[#This Row],[SNO]]=0,0,IF(BL$10, IF(BP201&gt;=BM$8, 0, BI201+STGY3[[#This Row],[RTN]]), BI201+STGY3[[#This Row],[RTN]]))</f>
        <v>0</v>
      </c>
      <c r="BJ202" s="18">
        <f>STGY3[[#This Row],[RTN-TL]]-STGY3[[#This Row],[INS-TL]]</f>
        <v>-100</v>
      </c>
      <c r="BK202" s="18">
        <f>IF(STGY3[[#This Row],[SNO]]=0,0,IF(BL$10, IF(STGY3[[#This Row],[INS]]=0, 0, BN201), BN201))</f>
        <v>0</v>
      </c>
      <c r="BL202" s="18">
        <f>STGY3[[#This Row],[INS]]</f>
        <v>0</v>
      </c>
      <c r="BM202" s="18">
        <f>IF(STGY3[[#This Row],[WrL]]="Loss", (STGY3[[#This Row],[INS]]*(1 + BP$8/100)), IF(STGY3[[#This Row],[WrL]]="Won", (0), 0))</f>
        <v>0</v>
      </c>
      <c r="BN202" s="18">
        <f>IF(STGY3[[#This Row],[WrL]]="Loss", (STGY3[[#This Row],[PAM]]+STGY3[[#This Row],[LOS-TEN]]), IF(STGY3[[#This Row],[WrL]]="Won", (STGY3[[#This Row],[INS]]), 0))</f>
        <v>0</v>
      </c>
      <c r="BO202" s="18">
        <f>STGY3[[#This Row],[PAPT]]/2</f>
        <v>0</v>
      </c>
      <c r="BP202" s="43">
        <f>IF(STGY3[[#This Row],[SNO]]=0,0,IF(BL$10, IF(STGY3[[#This Row],[INS-TL]]=0, 0, STGY3[[#This Row],[PFT]]/STGY3[[#This Row],[INS-TL]]%), STGY3[[#This Row],[PFT]]/STGY3[[#This Row],[INS-TL]]%))</f>
        <v>-100</v>
      </c>
      <c r="BS202" s="20"/>
      <c r="BT202" s="21"/>
      <c r="BZ202" s="22"/>
      <c r="CB202" s="42">
        <f t="shared" si="24"/>
        <v>187</v>
      </c>
      <c r="CC202" s="49"/>
      <c r="CD202" s="18">
        <f>IF(STGY4[[#This Row],[SNO]]=0,0,IF(STGY4[[#This Row],[SNO]]=1,CJ$8,IF(CL$10, IF(CP201&gt;=CM$8,0,IF(CP201=0,CJ$8,CO201)), CO201)))</f>
        <v>0</v>
      </c>
      <c r="CE202" s="18" t="str">
        <f>IF(MAIN_STGY[[#This Row],[RSLT]]="","", MAIN_STGY[[#This Row],[RSLT]])</f>
        <v/>
      </c>
      <c r="CF20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2" s="18">
        <f>IF(STGY4[[#This Row],[SNO]]=0,0,IF(CL$10, IF(CP201&gt;=CM$8, 0, STGY4[[#This Row],[INS]]+CH201), STGY4[[#This Row],[INS]]+CH201))</f>
        <v>100</v>
      </c>
      <c r="CI202" s="18">
        <f>IF(STGY4[[#This Row],[SNO]]=0,0,IF(CL$10, IF(CP201&gt;=CM$8, 0, CI201+STGY4[[#This Row],[RTN]]), CI201+STGY4[[#This Row],[RTN]]))</f>
        <v>0</v>
      </c>
      <c r="CJ202" s="18">
        <f>STGY4[[#This Row],[RTN-TL]]-STGY4[[#This Row],[INS-TL]]</f>
        <v>-100</v>
      </c>
      <c r="CK202" s="18">
        <f>IF(STGY4[[#This Row],[SNO]]=0,0,IF(CL$10, IF(STGY4[[#This Row],[INS]]=0, 0, CN201), CN201))</f>
        <v>0</v>
      </c>
      <c r="CL202" s="18">
        <f>STGY4[[#This Row],[INS]]</f>
        <v>0</v>
      </c>
      <c r="CM202" s="18">
        <f>IF(STGY4[[#This Row],[WrL]]="Loss", (STGY4[[#This Row],[INS]]*(1 + CP$8/100)), IF(STGY4[[#This Row],[WrL]]="Won", (0), 0))</f>
        <v>0</v>
      </c>
      <c r="CN202" s="18">
        <f>IF(STGY4[[#This Row],[WrL]]="Loss", (STGY4[[#This Row],[PAM]]+STGY4[[#This Row],[LOS-TEN]]), IF(STGY4[[#This Row],[WrL]]="Won", (STGY4[[#This Row],[INS]]), 0))</f>
        <v>0</v>
      </c>
      <c r="CO202" s="18">
        <f>STGY4[[#This Row],[PAPT]]/2</f>
        <v>0</v>
      </c>
      <c r="CP202" s="43">
        <f>IF(STGY4[[#This Row],[SNO]]=0,0,IF(CL$10, IF(STGY4[[#This Row],[INS-TL]]=0, 0, STGY4[[#This Row],[PFT]]/STGY4[[#This Row],[INS-TL]]%), STGY4[[#This Row],[PFT]]/STGY4[[#This Row],[INS-TL]]%))</f>
        <v>-100</v>
      </c>
      <c r="CS202" s="20"/>
      <c r="CT202" s="21"/>
      <c r="CZ202" s="22"/>
      <c r="DB202" s="42">
        <f t="shared" si="25"/>
        <v>187</v>
      </c>
      <c r="DC202" s="49"/>
      <c r="DD202" s="18">
        <f>IF(STGY5[[#This Row],[SNO]]=0,0,IF(STGY5[[#This Row],[SNO]]=1,DJ$8,IF(DL$10, IF(DP201&gt;=DM$8,0,IF(DP201=0,DJ$8,DO201)), DO201)))</f>
        <v>0</v>
      </c>
      <c r="DE202" s="18" t="str">
        <f>IF(MAIN_STGY[[#This Row],[RSLT]]="","", MAIN_STGY[[#This Row],[RSLT]])</f>
        <v/>
      </c>
      <c r="DF20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2" s="18">
        <f>IF(STGY5[[#This Row],[SNO]]=0,0,IF(DL$10, IF(DP201&gt;=DM$8, 0, STGY5[[#This Row],[INS]]+DH201), STGY5[[#This Row],[INS]]+DH201))</f>
        <v>100</v>
      </c>
      <c r="DI202" s="18">
        <f>IF(STGY5[[#This Row],[SNO]]=0,0,IF(DL$10, IF(DP201&gt;=DM$8, 0, DI201+STGY5[[#This Row],[RTN]]), DI201+STGY5[[#This Row],[RTN]]))</f>
        <v>0</v>
      </c>
      <c r="DJ202" s="18">
        <f>STGY5[[#This Row],[RTN-TL]]-STGY5[[#This Row],[INS-TL]]</f>
        <v>-100</v>
      </c>
      <c r="DK202" s="18">
        <f>IF(STGY5[[#This Row],[SNO]]=0,0,IF(DL$10, IF(STGY5[[#This Row],[INS]]=0, 0, DN201), DN201))</f>
        <v>0</v>
      </c>
      <c r="DL202" s="18">
        <f>STGY5[[#This Row],[INS]]</f>
        <v>0</v>
      </c>
      <c r="DM202" s="18">
        <f>IF(STGY5[[#This Row],[WrL]]="Loss", (STGY5[[#This Row],[INS]]*(1 + DP$8/100)), IF(STGY5[[#This Row],[WrL]]="Won", (0), 0))</f>
        <v>0</v>
      </c>
      <c r="DN202" s="18">
        <f>IF(STGY5[[#This Row],[WrL]]="Loss", (STGY5[[#This Row],[PAM]]+STGY5[[#This Row],[LOS-TEN]]), IF(STGY5[[#This Row],[WrL]]="Won", (STGY5[[#This Row],[INS]]), 0))</f>
        <v>0</v>
      </c>
      <c r="DO202" s="18">
        <f>STGY5[[#This Row],[PAPT]]/2</f>
        <v>0</v>
      </c>
      <c r="DP202" s="43">
        <f>IF(STGY5[[#This Row],[SNO]]=0,0,IF(DL$10, IF(STGY5[[#This Row],[INS-TL]]=0, 0, STGY5[[#This Row],[PFT]]/STGY5[[#This Row],[INS-TL]]%), STGY5[[#This Row],[PFT]]/STGY5[[#This Row],[INS-TL]]%))</f>
        <v>-100</v>
      </c>
      <c r="DS202" s="20"/>
      <c r="DT202" s="21"/>
      <c r="DZ202" s="22"/>
      <c r="EB202" s="42">
        <f t="shared" si="26"/>
        <v>187</v>
      </c>
      <c r="EC202" s="49"/>
      <c r="ED202" s="18">
        <f>IF(STGY6[[#This Row],[SNO]]=0,0,IF(STGY6[[#This Row],[SNO]]=1,EJ$8,IF(EL$10, IF(EP201&gt;=EM$8,0,IF(EP201=0,EJ$8,EO201)), EO201)))</f>
        <v>0</v>
      </c>
      <c r="EE202" s="18" t="str">
        <f>IF(MAIN_STGY[[#This Row],[RSLT]]="","", MAIN_STGY[[#This Row],[RSLT]])</f>
        <v/>
      </c>
      <c r="EF20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2" s="18">
        <f>IF(STGY6[[#This Row],[SNO]]=0,0,IF(EL$10, IF(EP201&gt;=EM$8, 0, STGY6[[#This Row],[INS]]+EH201), STGY6[[#This Row],[INS]]+EH201))</f>
        <v>100</v>
      </c>
      <c r="EI202" s="18">
        <f>IF(STGY6[[#This Row],[SNO]]=0,0,IF(EL$10, IF(EP201&gt;=EM$8, 0, EI201+STGY6[[#This Row],[RTN]]), EI201+STGY6[[#This Row],[RTN]]))</f>
        <v>0</v>
      </c>
      <c r="EJ202" s="18">
        <f>STGY6[[#This Row],[RTN-TL]]-STGY6[[#This Row],[INS-TL]]</f>
        <v>-100</v>
      </c>
      <c r="EK202" s="18">
        <f>IF(STGY6[[#This Row],[SNO]]=0,0,IF(EL$10, IF(STGY6[[#This Row],[INS]]=0, 0, EN201), EN201))</f>
        <v>0</v>
      </c>
      <c r="EL202" s="18">
        <f>STGY6[[#This Row],[INS]]</f>
        <v>0</v>
      </c>
      <c r="EM202" s="18">
        <f>IF(STGY6[[#This Row],[WrL]]="Loss", (STGY6[[#This Row],[INS]]*(1 + EP$8/100)), IF(STGY6[[#This Row],[WrL]]="Won", (0), 0))</f>
        <v>0</v>
      </c>
      <c r="EN202" s="18">
        <f>IF(STGY6[[#This Row],[WrL]]="Loss", (STGY6[[#This Row],[PAM]]+STGY6[[#This Row],[LOS-TEN]]), IF(STGY6[[#This Row],[WrL]]="Won", (STGY6[[#This Row],[INS]]), 0))</f>
        <v>0</v>
      </c>
      <c r="EO202" s="18">
        <f>STGY6[[#This Row],[PAPT]]/2</f>
        <v>0</v>
      </c>
      <c r="EP202" s="43">
        <f>IF(STGY6[[#This Row],[SNO]]=0,0,IF(EL$10, IF(STGY6[[#This Row],[INS-TL]]=0, 0, STGY6[[#This Row],[PFT]]/STGY6[[#This Row],[INS-TL]]%), STGY6[[#This Row],[PFT]]/STGY6[[#This Row],[INS-TL]]%))</f>
        <v>-100</v>
      </c>
      <c r="ES202" s="20"/>
      <c r="ET202" s="21"/>
      <c r="EZ202" s="22"/>
      <c r="FB202" s="42">
        <f t="shared" si="27"/>
        <v>187</v>
      </c>
      <c r="FC202" s="49"/>
      <c r="FD202" s="18">
        <f>IF(STGY7[[#This Row],[SNO]]=0,0,IF(STGY7[[#This Row],[SNO]]=1,FJ$8,IF(FL$10, IF(FP201&gt;=FM$8,0,IF(FP201=0,FJ$8,FO201)), FO201)))</f>
        <v>0</v>
      </c>
      <c r="FE202" s="18" t="str">
        <f>IF(MAIN_STGY[[#This Row],[RSLT]]="","", MAIN_STGY[[#This Row],[RSLT]])</f>
        <v/>
      </c>
      <c r="FF20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2" s="18">
        <f>IF(STGY7[[#This Row],[SNO]]=0,0,IF(FL$10, IF(FP201&gt;=FM$8, 0, STGY7[[#This Row],[INS]]+FH201), STGY7[[#This Row],[INS]]+FH201))</f>
        <v>100</v>
      </c>
      <c r="FI202" s="18">
        <f>IF(STGY7[[#This Row],[SNO]]=0,0,IF(FL$10, IF(FP201&gt;=FM$8, 0, FI201+STGY7[[#This Row],[RTN]]), FI201+STGY7[[#This Row],[RTN]]))</f>
        <v>0</v>
      </c>
      <c r="FJ202" s="18">
        <f>STGY7[[#This Row],[RTN-TL]]-STGY7[[#This Row],[INS-TL]]</f>
        <v>-100</v>
      </c>
      <c r="FK202" s="18">
        <f>IF(STGY7[[#This Row],[SNO]]=0,0,IF(FL$10, IF(STGY7[[#This Row],[INS]]=0, 0, FN201), FN201))</f>
        <v>0</v>
      </c>
      <c r="FL202" s="18">
        <f>STGY7[[#This Row],[INS]]</f>
        <v>0</v>
      </c>
      <c r="FM202" s="18">
        <f>IF(STGY7[[#This Row],[WrL]]="Loss", (STGY7[[#This Row],[INS]]*(1 + FP$8/100)), IF(STGY7[[#This Row],[WrL]]="Won", (0), 0))</f>
        <v>0</v>
      </c>
      <c r="FN202" s="18">
        <f>IF(STGY7[[#This Row],[WrL]]="Loss", (STGY7[[#This Row],[PAM]]+STGY7[[#This Row],[LOS-TEN]]), IF(STGY7[[#This Row],[WrL]]="Won", (STGY7[[#This Row],[INS]]), 0))</f>
        <v>0</v>
      </c>
      <c r="FO202" s="18">
        <f>STGY7[[#This Row],[PAPT]]/2</f>
        <v>0</v>
      </c>
      <c r="FP202" s="43">
        <f>IF(STGY7[[#This Row],[SNO]]=0,0,IF(FL$10, IF(STGY7[[#This Row],[INS-TL]]=0, 0, STGY7[[#This Row],[PFT]]/STGY7[[#This Row],[INS-TL]]%), STGY7[[#This Row],[PFT]]/STGY7[[#This Row],[INS-TL]]%))</f>
        <v>-100</v>
      </c>
      <c r="FS202" s="20"/>
      <c r="FT202" s="21"/>
      <c r="FZ202" s="22"/>
      <c r="GB202" s="42">
        <f t="shared" si="28"/>
        <v>187</v>
      </c>
      <c r="GC202" s="49"/>
      <c r="GD202" s="18">
        <f>IF(STGY8[[#This Row],[SNO]]=0,0,IF(STGY8[[#This Row],[SNO]]=1,GJ$8,IF(GL$10, IF(GP201&gt;=GM$8,0,IF(GP201=0,GJ$8,GO201)), GO201)))</f>
        <v>0</v>
      </c>
      <c r="GE202" s="18" t="str">
        <f>IF(MAIN_STGY[[#This Row],[RSLT]]="","", MAIN_STGY[[#This Row],[RSLT]])</f>
        <v/>
      </c>
      <c r="GF20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2" s="18">
        <f>IF(STGY8[[#This Row],[SNO]]=0,0,IF(GL$10, IF(GP201&gt;=GM$8, 0, STGY8[[#This Row],[INS]]+GH201), STGY8[[#This Row],[INS]]+GH201))</f>
        <v>100</v>
      </c>
      <c r="GI202" s="18">
        <f>IF(STGY8[[#This Row],[SNO]]=0,0,IF(GL$10, IF(GP201&gt;=GM$8, 0, GI201+STGY8[[#This Row],[RTN]]), GI201+STGY8[[#This Row],[RTN]]))</f>
        <v>0</v>
      </c>
      <c r="GJ202" s="18">
        <f>STGY8[[#This Row],[RTN-TL]]-STGY8[[#This Row],[INS-TL]]</f>
        <v>-100</v>
      </c>
      <c r="GK202" s="18">
        <f>IF(STGY8[[#This Row],[SNO]]=0,0,IF(GL$10, IF(STGY8[[#This Row],[INS]]=0, 0, GN201), GN201))</f>
        <v>0</v>
      </c>
      <c r="GL202" s="18">
        <f>STGY8[[#This Row],[INS]]</f>
        <v>0</v>
      </c>
      <c r="GM202" s="18">
        <f>IF(STGY8[[#This Row],[WrL]]="Loss", (STGY8[[#This Row],[INS]]*(1 + GP$8/100)), IF(STGY8[[#This Row],[WrL]]="Won", (0), 0))</f>
        <v>0</v>
      </c>
      <c r="GN202" s="18">
        <f>IF(STGY8[[#This Row],[WrL]]="Loss", (STGY8[[#This Row],[PAM]]+STGY8[[#This Row],[LOS-TEN]]), IF(STGY8[[#This Row],[WrL]]="Won", (STGY8[[#This Row],[INS]]), 0))</f>
        <v>0</v>
      </c>
      <c r="GO202" s="18">
        <f>STGY8[[#This Row],[PAPT]]/2</f>
        <v>0</v>
      </c>
      <c r="GP202" s="43">
        <f>IF(STGY8[[#This Row],[SNO]]=0,0,IF(GL$10, IF(STGY8[[#This Row],[INS-TL]]=0, 0, STGY8[[#This Row],[PFT]]/STGY8[[#This Row],[INS-TL]]%), STGY8[[#This Row],[PFT]]/STGY8[[#This Row],[INS-TL]]%))</f>
        <v>-100</v>
      </c>
      <c r="GS202" s="20"/>
      <c r="GT202" s="21"/>
      <c r="GZ202" s="22"/>
      <c r="HB202" s="42">
        <f t="shared" si="29"/>
        <v>187</v>
      </c>
      <c r="HC202" s="49"/>
      <c r="HD202" s="18">
        <f>IF(STGY9[[#This Row],[SNO]]=0,0,IF(STGY9[[#This Row],[SNO]]=1,HJ$8,IF(HL$10, IF(HP201&gt;=HM$8,0,IF(HP201=0,HJ$8,HO201)), HO201)))</f>
        <v>0</v>
      </c>
      <c r="HE202" s="18" t="str">
        <f>IF(MAIN_STGY[[#This Row],[RSLT]]="","", MAIN_STGY[[#This Row],[RSLT]])</f>
        <v/>
      </c>
      <c r="HF20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2" s="18">
        <f>IF(STGY9[[#This Row],[SNO]]=0,0,IF(HL$10, IF(HP201&gt;=HM$8, 0, STGY9[[#This Row],[INS]]+HH201), STGY9[[#This Row],[INS]]+HH201))</f>
        <v>100</v>
      </c>
      <c r="HI202" s="18">
        <f>IF(STGY9[[#This Row],[SNO]]=0,0,IF(HL$10, IF(HP201&gt;=HM$8, 0, HI201+STGY9[[#This Row],[RTN]]), HI201+STGY9[[#This Row],[RTN]]))</f>
        <v>0</v>
      </c>
      <c r="HJ202" s="18">
        <f>STGY9[[#This Row],[RTN-TL]]-STGY9[[#This Row],[INS-TL]]</f>
        <v>-100</v>
      </c>
      <c r="HK202" s="18">
        <f>IF(STGY9[[#This Row],[SNO]]=0,0,IF(HL$10, IF(STGY9[[#This Row],[INS]]=0, 0, HN201), HN201))</f>
        <v>0</v>
      </c>
      <c r="HL202" s="18">
        <f>STGY9[[#This Row],[INS]]</f>
        <v>0</v>
      </c>
      <c r="HM202" s="18">
        <f>IF(STGY9[[#This Row],[WrL]]="Loss", (STGY9[[#This Row],[INS]]*(1 + HP$8/100)), IF(STGY9[[#This Row],[WrL]]="Won", (0), 0))</f>
        <v>0</v>
      </c>
      <c r="HN202" s="18">
        <f>IF(STGY9[[#This Row],[WrL]]="Loss", (STGY9[[#This Row],[PAM]]+STGY9[[#This Row],[LOS-TEN]]), IF(STGY9[[#This Row],[WrL]]="Won", (STGY9[[#This Row],[INS]]), 0))</f>
        <v>0</v>
      </c>
      <c r="HO202" s="18">
        <f>STGY9[[#This Row],[PAPT]]/2</f>
        <v>0</v>
      </c>
      <c r="HP202" s="43">
        <f>IF(STGY9[[#This Row],[SNO]]=0,0,IF(HL$10, IF(STGY9[[#This Row],[INS-TL]]=0, 0, STGY9[[#This Row],[PFT]]/STGY9[[#This Row],[INS-TL]]%), STGY9[[#This Row],[PFT]]/STGY9[[#This Row],[INS-TL]]%))</f>
        <v>-100</v>
      </c>
      <c r="HS202" s="20"/>
      <c r="HT202" s="21"/>
      <c r="HZ202" s="22"/>
      <c r="IB202" s="42">
        <f t="shared" si="30"/>
        <v>187</v>
      </c>
      <c r="IC202" s="49"/>
      <c r="ID202" s="18">
        <f>IF(STGY10[[#This Row],[SNO]]=0,0,IF(STGY10[[#This Row],[SNO]]=1,IJ$8,IF(IL$10, IF(IP201&gt;=IM$8,0,IF(IP201=0,IJ$8,IO201)), IO201)))</f>
        <v>0</v>
      </c>
      <c r="IE202" s="18" t="str">
        <f>IF(MAIN_STGY[[#This Row],[RSLT]]="","", MAIN_STGY[[#This Row],[RSLT]])</f>
        <v/>
      </c>
      <c r="IF20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2" s="18">
        <f>IF(STGY10[[#This Row],[SNO]]=0,0,IF(IL$10, IF(IP201&gt;=IM$8, 0, STGY10[[#This Row],[INS]]+IH201), STGY10[[#This Row],[INS]]+IH201))</f>
        <v>100</v>
      </c>
      <c r="II202" s="18">
        <f>IF(STGY10[[#This Row],[SNO]]=0,0,IF(IL$10, IF(IP201&gt;=IM$8, 0, II201+STGY10[[#This Row],[RTN]]), II201+STGY10[[#This Row],[RTN]]))</f>
        <v>0</v>
      </c>
      <c r="IJ202" s="18">
        <f>STGY10[[#This Row],[RTN-TL]]-STGY10[[#This Row],[INS-TL]]</f>
        <v>-100</v>
      </c>
      <c r="IK202" s="18">
        <f>IF(STGY10[[#This Row],[SNO]]=0,0,IF(IL$10, IF(STGY10[[#This Row],[INS]]=0, 0, IN201), IN201))</f>
        <v>0</v>
      </c>
      <c r="IL202" s="18">
        <f>STGY10[[#This Row],[INS]]</f>
        <v>0</v>
      </c>
      <c r="IM202" s="18">
        <f>IF(STGY10[[#This Row],[WrL]]="Loss", (STGY10[[#This Row],[INS]]*(1 + IP$8/100)), IF(STGY10[[#This Row],[WrL]]="Won", (0), 0))</f>
        <v>0</v>
      </c>
      <c r="IN202" s="18">
        <f>IF(STGY10[[#This Row],[WrL]]="Loss", (STGY10[[#This Row],[PAM]]+STGY10[[#This Row],[LOS-TEN]]), IF(STGY10[[#This Row],[WrL]]="Won", (STGY10[[#This Row],[INS]]), 0))</f>
        <v>0</v>
      </c>
      <c r="IO202" s="18">
        <f>STGY10[[#This Row],[PAPT]]/2</f>
        <v>0</v>
      </c>
      <c r="IP202" s="43">
        <f>IF(STGY10[[#This Row],[SNO]]=0,0,IF(IL$10, IF(STGY10[[#This Row],[INS-TL]]=0, 0, STGY10[[#This Row],[PFT]]/STGY10[[#This Row],[INS-TL]]%), STGY10[[#This Row],[PFT]]/STGY10[[#This Row],[INS-TL]]%))</f>
        <v>-100</v>
      </c>
      <c r="IS202" s="20"/>
      <c r="IT202" s="21"/>
      <c r="IZ202" s="22"/>
    </row>
    <row r="203" spans="2:260" ht="15.65" x14ac:dyDescent="0.3">
      <c r="B203" s="89">
        <f t="shared" si="32"/>
        <v>188</v>
      </c>
      <c r="C203" s="49"/>
      <c r="D203" s="18">
        <f>IF(MAIN_STGY[[#This Row],[SNO]]=0,0,IF(MAIN_STGY[[#This Row],[SNO]]=1,J$8,IF(L$10, IF(P202&gt;=M$8,0,IF(P202=0,J$8,O202)), O202)))</f>
        <v>0</v>
      </c>
      <c r="E203" s="12"/>
      <c r="F20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3" s="18">
        <f>IF(MAIN_STGY[[#This Row],[SNO]]=0,0,IF(L$10, IF(P202&gt;=M$8, 0, MAIN_STGY[[#This Row],[INS]]+H202), MAIN_STGY[[#This Row],[INS]]+H202))</f>
        <v>100</v>
      </c>
      <c r="I203" s="18">
        <f>IF(MAIN_STGY[[#This Row],[SNO]]=0,0,IF(L$10, IF(P202&gt;=M$8, 0, I202+MAIN_STGY[[#This Row],[RTN]]), I202+MAIN_STGY[[#This Row],[RTN]]))</f>
        <v>0</v>
      </c>
      <c r="J203" s="18">
        <f>MAIN_STGY[[#This Row],[RTN-TL]]-MAIN_STGY[[#This Row],[INS-TL]]</f>
        <v>-100</v>
      </c>
      <c r="K203" s="18">
        <f>IF(MAIN_STGY[[#This Row],[SNO]]=0,0,IF(L$10, IF(MAIN_STGY[[#This Row],[INS]]=0, 0, N202), N202))</f>
        <v>0</v>
      </c>
      <c r="L203" s="18">
        <f>MAIN_STGY[[#This Row],[INS]]</f>
        <v>0</v>
      </c>
      <c r="M203" s="18">
        <f>IF(MAIN_STGY[[#This Row],[WrL]]="Loss", (MAIN_STGY[[#This Row],[INS]]*(1 + P$8/100)), IF(MAIN_STGY[[#This Row],[WrL]]="Won", (0), 0))</f>
        <v>0</v>
      </c>
      <c r="N203" s="18">
        <f>IF(MAIN_STGY[[#This Row],[WrL]]="Loss", (MAIN_STGY[[#This Row],[PAM]]+MAIN_STGY[[#This Row],[LOS-TEN]]), IF(MAIN_STGY[[#This Row],[WrL]]="Won", (MAIN_STGY[[#This Row],[INS]]), 0))</f>
        <v>0</v>
      </c>
      <c r="O203" s="18">
        <f>MAIN_STGY[[#This Row],[PAPT]]/2</f>
        <v>0</v>
      </c>
      <c r="P20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3" s="47" t="str">
        <v>Strategy 04</v>
      </c>
      <c r="S203" s="86">
        <v>0</v>
      </c>
      <c r="T203" s="87">
        <v>100</v>
      </c>
      <c r="U203" s="85"/>
      <c r="V203" s="44"/>
      <c r="W203" s="55"/>
      <c r="X203" s="44"/>
      <c r="Z203" s="22"/>
      <c r="AB203" s="42">
        <f t="shared" si="22"/>
        <v>188</v>
      </c>
      <c r="AC203" s="49"/>
      <c r="AD203" s="18">
        <f>IF(STGY2[[#This Row],[SNO]]=0,0,IF(STGY2[[#This Row],[SNO]]=1,AJ$8,IF(AL$10, IF(AP202&gt;=AM$8,0,IF(AP202=0,AJ$8,AO202)), AO202)))</f>
        <v>0</v>
      </c>
      <c r="AE203" s="18" t="str">
        <f>IF(MAIN_STGY[[#This Row],[RSLT]]="","", MAIN_STGY[[#This Row],[RSLT]])</f>
        <v/>
      </c>
      <c r="AF20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3" s="18">
        <f>IF(STGY2[[#This Row],[SNO]]=0,0,IF(AL$10, IF(AP202&gt;=AM$8, 0, STGY2[[#This Row],[INS]]+AH202), STGY2[[#This Row],[INS]]+AH202))</f>
        <v>100</v>
      </c>
      <c r="AI203" s="18">
        <f>IF(STGY2[[#This Row],[SNO]]=0,0,IF(AL$10, IF(AP202&gt;=AM$8, 0, AI202+STGY2[[#This Row],[RTN]]), AI202+STGY2[[#This Row],[RTN]]))</f>
        <v>0</v>
      </c>
      <c r="AJ203" s="18">
        <f>STGY2[[#This Row],[RTN-TL]]-STGY2[[#This Row],[INS-TL]]</f>
        <v>-100</v>
      </c>
      <c r="AK203" s="18">
        <f>IF(STGY2[[#This Row],[SNO]]=0,0,IF(AL$10, IF(STGY2[[#This Row],[INS]]=0, 0, AN202), AN202))</f>
        <v>0</v>
      </c>
      <c r="AL203" s="18">
        <f>STGY2[[#This Row],[INS]]</f>
        <v>0</v>
      </c>
      <c r="AM203" s="18">
        <f>IF(STGY2[[#This Row],[WrL]]="Loss", (STGY2[[#This Row],[INS]]*(1 + AP$8/100)), IF(STGY2[[#This Row],[WrL]]="Won", (0), 0))</f>
        <v>0</v>
      </c>
      <c r="AN203" s="18">
        <f>IF(STGY2[[#This Row],[WrL]]="Loss", (STGY2[[#This Row],[PAM]]+STGY2[[#This Row],[LOS-TEN]]), IF(STGY2[[#This Row],[WrL]]="Won", (STGY2[[#This Row],[INS]]), 0))</f>
        <v>0</v>
      </c>
      <c r="AO203" s="18">
        <f>STGY2[[#This Row],[PAPT]]/2</f>
        <v>0</v>
      </c>
      <c r="AP203" s="43">
        <f>IF(STGY2[[#This Row],[SNO]]=0,0,IF(AL$10, IF(STGY2[[#This Row],[INS-TL]]=0, 0, STGY2[[#This Row],[PFT]]/STGY2[[#This Row],[INS-TL]]%), STGY2[[#This Row],[PFT]]/STGY2[[#This Row],[INS-TL]]%))</f>
        <v>-100</v>
      </c>
      <c r="AS203" s="20"/>
      <c r="AT203" s="21"/>
      <c r="AZ203" s="22"/>
      <c r="BB203" s="42">
        <f t="shared" si="23"/>
        <v>188</v>
      </c>
      <c r="BC203" s="49"/>
      <c r="BD203" s="18">
        <f>IF(STGY3[[#This Row],[SNO]]=0,0,IF(STGY3[[#This Row],[SNO]]=1,BJ$8,IF(BL$10, IF(BP202&gt;=BM$8,0,IF(BP202=0,BJ$8,BO202)), BO202)))</f>
        <v>0</v>
      </c>
      <c r="BE203" s="18" t="str">
        <f>IF(MAIN_STGY[[#This Row],[RSLT]]="","", MAIN_STGY[[#This Row],[RSLT]])</f>
        <v/>
      </c>
      <c r="BF20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3" s="18">
        <f>IF(STGY3[[#This Row],[SNO]]=0,0,IF(BL$10, IF(BP202&gt;=BM$8, 0, STGY3[[#This Row],[INS]]+BH202), STGY3[[#This Row],[INS]]+BH202))</f>
        <v>100</v>
      </c>
      <c r="BI203" s="18">
        <f>IF(STGY3[[#This Row],[SNO]]=0,0,IF(BL$10, IF(BP202&gt;=BM$8, 0, BI202+STGY3[[#This Row],[RTN]]), BI202+STGY3[[#This Row],[RTN]]))</f>
        <v>0</v>
      </c>
      <c r="BJ203" s="18">
        <f>STGY3[[#This Row],[RTN-TL]]-STGY3[[#This Row],[INS-TL]]</f>
        <v>-100</v>
      </c>
      <c r="BK203" s="18">
        <f>IF(STGY3[[#This Row],[SNO]]=0,0,IF(BL$10, IF(STGY3[[#This Row],[INS]]=0, 0, BN202), BN202))</f>
        <v>0</v>
      </c>
      <c r="BL203" s="18">
        <f>STGY3[[#This Row],[INS]]</f>
        <v>0</v>
      </c>
      <c r="BM203" s="18">
        <f>IF(STGY3[[#This Row],[WrL]]="Loss", (STGY3[[#This Row],[INS]]*(1 + BP$8/100)), IF(STGY3[[#This Row],[WrL]]="Won", (0), 0))</f>
        <v>0</v>
      </c>
      <c r="BN203" s="18">
        <f>IF(STGY3[[#This Row],[WrL]]="Loss", (STGY3[[#This Row],[PAM]]+STGY3[[#This Row],[LOS-TEN]]), IF(STGY3[[#This Row],[WrL]]="Won", (STGY3[[#This Row],[INS]]), 0))</f>
        <v>0</v>
      </c>
      <c r="BO203" s="18">
        <f>STGY3[[#This Row],[PAPT]]/2</f>
        <v>0</v>
      </c>
      <c r="BP203" s="43">
        <f>IF(STGY3[[#This Row],[SNO]]=0,0,IF(BL$10, IF(STGY3[[#This Row],[INS-TL]]=0, 0, STGY3[[#This Row],[PFT]]/STGY3[[#This Row],[INS-TL]]%), STGY3[[#This Row],[PFT]]/STGY3[[#This Row],[INS-TL]]%))</f>
        <v>-100</v>
      </c>
      <c r="BS203" s="20"/>
      <c r="BT203" s="21"/>
      <c r="BZ203" s="22"/>
      <c r="CB203" s="42">
        <f t="shared" si="24"/>
        <v>188</v>
      </c>
      <c r="CC203" s="49"/>
      <c r="CD203" s="18">
        <f>IF(STGY4[[#This Row],[SNO]]=0,0,IF(STGY4[[#This Row],[SNO]]=1,CJ$8,IF(CL$10, IF(CP202&gt;=CM$8,0,IF(CP202=0,CJ$8,CO202)), CO202)))</f>
        <v>0</v>
      </c>
      <c r="CE203" s="18" t="str">
        <f>IF(MAIN_STGY[[#This Row],[RSLT]]="","", MAIN_STGY[[#This Row],[RSLT]])</f>
        <v/>
      </c>
      <c r="CF20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3" s="18">
        <f>IF(STGY4[[#This Row],[SNO]]=0,0,IF(CL$10, IF(CP202&gt;=CM$8, 0, STGY4[[#This Row],[INS]]+CH202), STGY4[[#This Row],[INS]]+CH202))</f>
        <v>100</v>
      </c>
      <c r="CI203" s="18">
        <f>IF(STGY4[[#This Row],[SNO]]=0,0,IF(CL$10, IF(CP202&gt;=CM$8, 0, CI202+STGY4[[#This Row],[RTN]]), CI202+STGY4[[#This Row],[RTN]]))</f>
        <v>0</v>
      </c>
      <c r="CJ203" s="18">
        <f>STGY4[[#This Row],[RTN-TL]]-STGY4[[#This Row],[INS-TL]]</f>
        <v>-100</v>
      </c>
      <c r="CK203" s="18">
        <f>IF(STGY4[[#This Row],[SNO]]=0,0,IF(CL$10, IF(STGY4[[#This Row],[INS]]=0, 0, CN202), CN202))</f>
        <v>0</v>
      </c>
      <c r="CL203" s="18">
        <f>STGY4[[#This Row],[INS]]</f>
        <v>0</v>
      </c>
      <c r="CM203" s="18">
        <f>IF(STGY4[[#This Row],[WrL]]="Loss", (STGY4[[#This Row],[INS]]*(1 + CP$8/100)), IF(STGY4[[#This Row],[WrL]]="Won", (0), 0))</f>
        <v>0</v>
      </c>
      <c r="CN203" s="18">
        <f>IF(STGY4[[#This Row],[WrL]]="Loss", (STGY4[[#This Row],[PAM]]+STGY4[[#This Row],[LOS-TEN]]), IF(STGY4[[#This Row],[WrL]]="Won", (STGY4[[#This Row],[INS]]), 0))</f>
        <v>0</v>
      </c>
      <c r="CO203" s="18">
        <f>STGY4[[#This Row],[PAPT]]/2</f>
        <v>0</v>
      </c>
      <c r="CP203" s="43">
        <f>IF(STGY4[[#This Row],[SNO]]=0,0,IF(CL$10, IF(STGY4[[#This Row],[INS-TL]]=0, 0, STGY4[[#This Row],[PFT]]/STGY4[[#This Row],[INS-TL]]%), STGY4[[#This Row],[PFT]]/STGY4[[#This Row],[INS-TL]]%))</f>
        <v>-100</v>
      </c>
      <c r="CS203" s="20"/>
      <c r="CT203" s="21"/>
      <c r="CZ203" s="22"/>
      <c r="DB203" s="42">
        <f t="shared" si="25"/>
        <v>188</v>
      </c>
      <c r="DC203" s="49"/>
      <c r="DD203" s="18">
        <f>IF(STGY5[[#This Row],[SNO]]=0,0,IF(STGY5[[#This Row],[SNO]]=1,DJ$8,IF(DL$10, IF(DP202&gt;=DM$8,0,IF(DP202=0,DJ$8,DO202)), DO202)))</f>
        <v>0</v>
      </c>
      <c r="DE203" s="18" t="str">
        <f>IF(MAIN_STGY[[#This Row],[RSLT]]="","", MAIN_STGY[[#This Row],[RSLT]])</f>
        <v/>
      </c>
      <c r="DF20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3" s="18">
        <f>IF(STGY5[[#This Row],[SNO]]=0,0,IF(DL$10, IF(DP202&gt;=DM$8, 0, STGY5[[#This Row],[INS]]+DH202), STGY5[[#This Row],[INS]]+DH202))</f>
        <v>100</v>
      </c>
      <c r="DI203" s="18">
        <f>IF(STGY5[[#This Row],[SNO]]=0,0,IF(DL$10, IF(DP202&gt;=DM$8, 0, DI202+STGY5[[#This Row],[RTN]]), DI202+STGY5[[#This Row],[RTN]]))</f>
        <v>0</v>
      </c>
      <c r="DJ203" s="18">
        <f>STGY5[[#This Row],[RTN-TL]]-STGY5[[#This Row],[INS-TL]]</f>
        <v>-100</v>
      </c>
      <c r="DK203" s="18">
        <f>IF(STGY5[[#This Row],[SNO]]=0,0,IF(DL$10, IF(STGY5[[#This Row],[INS]]=0, 0, DN202), DN202))</f>
        <v>0</v>
      </c>
      <c r="DL203" s="18">
        <f>STGY5[[#This Row],[INS]]</f>
        <v>0</v>
      </c>
      <c r="DM203" s="18">
        <f>IF(STGY5[[#This Row],[WrL]]="Loss", (STGY5[[#This Row],[INS]]*(1 + DP$8/100)), IF(STGY5[[#This Row],[WrL]]="Won", (0), 0))</f>
        <v>0</v>
      </c>
      <c r="DN203" s="18">
        <f>IF(STGY5[[#This Row],[WrL]]="Loss", (STGY5[[#This Row],[PAM]]+STGY5[[#This Row],[LOS-TEN]]), IF(STGY5[[#This Row],[WrL]]="Won", (STGY5[[#This Row],[INS]]), 0))</f>
        <v>0</v>
      </c>
      <c r="DO203" s="18">
        <f>STGY5[[#This Row],[PAPT]]/2</f>
        <v>0</v>
      </c>
      <c r="DP203" s="43">
        <f>IF(STGY5[[#This Row],[SNO]]=0,0,IF(DL$10, IF(STGY5[[#This Row],[INS-TL]]=0, 0, STGY5[[#This Row],[PFT]]/STGY5[[#This Row],[INS-TL]]%), STGY5[[#This Row],[PFT]]/STGY5[[#This Row],[INS-TL]]%))</f>
        <v>-100</v>
      </c>
      <c r="DS203" s="20"/>
      <c r="DT203" s="21"/>
      <c r="DZ203" s="22"/>
      <c r="EB203" s="42">
        <f t="shared" si="26"/>
        <v>188</v>
      </c>
      <c r="EC203" s="49"/>
      <c r="ED203" s="18">
        <f>IF(STGY6[[#This Row],[SNO]]=0,0,IF(STGY6[[#This Row],[SNO]]=1,EJ$8,IF(EL$10, IF(EP202&gt;=EM$8,0,IF(EP202=0,EJ$8,EO202)), EO202)))</f>
        <v>0</v>
      </c>
      <c r="EE203" s="18" t="str">
        <f>IF(MAIN_STGY[[#This Row],[RSLT]]="","", MAIN_STGY[[#This Row],[RSLT]])</f>
        <v/>
      </c>
      <c r="EF20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3" s="18">
        <f>IF(STGY6[[#This Row],[SNO]]=0,0,IF(EL$10, IF(EP202&gt;=EM$8, 0, STGY6[[#This Row],[INS]]+EH202), STGY6[[#This Row],[INS]]+EH202))</f>
        <v>100</v>
      </c>
      <c r="EI203" s="18">
        <f>IF(STGY6[[#This Row],[SNO]]=0,0,IF(EL$10, IF(EP202&gt;=EM$8, 0, EI202+STGY6[[#This Row],[RTN]]), EI202+STGY6[[#This Row],[RTN]]))</f>
        <v>0</v>
      </c>
      <c r="EJ203" s="18">
        <f>STGY6[[#This Row],[RTN-TL]]-STGY6[[#This Row],[INS-TL]]</f>
        <v>-100</v>
      </c>
      <c r="EK203" s="18">
        <f>IF(STGY6[[#This Row],[SNO]]=0,0,IF(EL$10, IF(STGY6[[#This Row],[INS]]=0, 0, EN202), EN202))</f>
        <v>0</v>
      </c>
      <c r="EL203" s="18">
        <f>STGY6[[#This Row],[INS]]</f>
        <v>0</v>
      </c>
      <c r="EM203" s="18">
        <f>IF(STGY6[[#This Row],[WrL]]="Loss", (STGY6[[#This Row],[INS]]*(1 + EP$8/100)), IF(STGY6[[#This Row],[WrL]]="Won", (0), 0))</f>
        <v>0</v>
      </c>
      <c r="EN203" s="18">
        <f>IF(STGY6[[#This Row],[WrL]]="Loss", (STGY6[[#This Row],[PAM]]+STGY6[[#This Row],[LOS-TEN]]), IF(STGY6[[#This Row],[WrL]]="Won", (STGY6[[#This Row],[INS]]), 0))</f>
        <v>0</v>
      </c>
      <c r="EO203" s="18">
        <f>STGY6[[#This Row],[PAPT]]/2</f>
        <v>0</v>
      </c>
      <c r="EP203" s="43">
        <f>IF(STGY6[[#This Row],[SNO]]=0,0,IF(EL$10, IF(STGY6[[#This Row],[INS-TL]]=0, 0, STGY6[[#This Row],[PFT]]/STGY6[[#This Row],[INS-TL]]%), STGY6[[#This Row],[PFT]]/STGY6[[#This Row],[INS-TL]]%))</f>
        <v>-100</v>
      </c>
      <c r="ES203" s="20"/>
      <c r="ET203" s="21"/>
      <c r="EZ203" s="22"/>
      <c r="FB203" s="42">
        <f t="shared" si="27"/>
        <v>188</v>
      </c>
      <c r="FC203" s="49"/>
      <c r="FD203" s="18">
        <f>IF(STGY7[[#This Row],[SNO]]=0,0,IF(STGY7[[#This Row],[SNO]]=1,FJ$8,IF(FL$10, IF(FP202&gt;=FM$8,0,IF(FP202=0,FJ$8,FO202)), FO202)))</f>
        <v>0</v>
      </c>
      <c r="FE203" s="18" t="str">
        <f>IF(MAIN_STGY[[#This Row],[RSLT]]="","", MAIN_STGY[[#This Row],[RSLT]])</f>
        <v/>
      </c>
      <c r="FF20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3" s="18">
        <f>IF(STGY7[[#This Row],[SNO]]=0,0,IF(FL$10, IF(FP202&gt;=FM$8, 0, STGY7[[#This Row],[INS]]+FH202), STGY7[[#This Row],[INS]]+FH202))</f>
        <v>100</v>
      </c>
      <c r="FI203" s="18">
        <f>IF(STGY7[[#This Row],[SNO]]=0,0,IF(FL$10, IF(FP202&gt;=FM$8, 0, FI202+STGY7[[#This Row],[RTN]]), FI202+STGY7[[#This Row],[RTN]]))</f>
        <v>0</v>
      </c>
      <c r="FJ203" s="18">
        <f>STGY7[[#This Row],[RTN-TL]]-STGY7[[#This Row],[INS-TL]]</f>
        <v>-100</v>
      </c>
      <c r="FK203" s="18">
        <f>IF(STGY7[[#This Row],[SNO]]=0,0,IF(FL$10, IF(STGY7[[#This Row],[INS]]=0, 0, FN202), FN202))</f>
        <v>0</v>
      </c>
      <c r="FL203" s="18">
        <f>STGY7[[#This Row],[INS]]</f>
        <v>0</v>
      </c>
      <c r="FM203" s="18">
        <f>IF(STGY7[[#This Row],[WrL]]="Loss", (STGY7[[#This Row],[INS]]*(1 + FP$8/100)), IF(STGY7[[#This Row],[WrL]]="Won", (0), 0))</f>
        <v>0</v>
      </c>
      <c r="FN203" s="18">
        <f>IF(STGY7[[#This Row],[WrL]]="Loss", (STGY7[[#This Row],[PAM]]+STGY7[[#This Row],[LOS-TEN]]), IF(STGY7[[#This Row],[WrL]]="Won", (STGY7[[#This Row],[INS]]), 0))</f>
        <v>0</v>
      </c>
      <c r="FO203" s="18">
        <f>STGY7[[#This Row],[PAPT]]/2</f>
        <v>0</v>
      </c>
      <c r="FP203" s="43">
        <f>IF(STGY7[[#This Row],[SNO]]=0,0,IF(FL$10, IF(STGY7[[#This Row],[INS-TL]]=0, 0, STGY7[[#This Row],[PFT]]/STGY7[[#This Row],[INS-TL]]%), STGY7[[#This Row],[PFT]]/STGY7[[#This Row],[INS-TL]]%))</f>
        <v>-100</v>
      </c>
      <c r="FS203" s="20"/>
      <c r="FT203" s="21"/>
      <c r="FZ203" s="22"/>
      <c r="GB203" s="42">
        <f t="shared" si="28"/>
        <v>188</v>
      </c>
      <c r="GC203" s="49"/>
      <c r="GD203" s="18">
        <f>IF(STGY8[[#This Row],[SNO]]=0,0,IF(STGY8[[#This Row],[SNO]]=1,GJ$8,IF(GL$10, IF(GP202&gt;=GM$8,0,IF(GP202=0,GJ$8,GO202)), GO202)))</f>
        <v>0</v>
      </c>
      <c r="GE203" s="18" t="str">
        <f>IF(MAIN_STGY[[#This Row],[RSLT]]="","", MAIN_STGY[[#This Row],[RSLT]])</f>
        <v/>
      </c>
      <c r="GF20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3" s="18">
        <f>IF(STGY8[[#This Row],[SNO]]=0,0,IF(GL$10, IF(GP202&gt;=GM$8, 0, STGY8[[#This Row],[INS]]+GH202), STGY8[[#This Row],[INS]]+GH202))</f>
        <v>100</v>
      </c>
      <c r="GI203" s="18">
        <f>IF(STGY8[[#This Row],[SNO]]=0,0,IF(GL$10, IF(GP202&gt;=GM$8, 0, GI202+STGY8[[#This Row],[RTN]]), GI202+STGY8[[#This Row],[RTN]]))</f>
        <v>0</v>
      </c>
      <c r="GJ203" s="18">
        <f>STGY8[[#This Row],[RTN-TL]]-STGY8[[#This Row],[INS-TL]]</f>
        <v>-100</v>
      </c>
      <c r="GK203" s="18">
        <f>IF(STGY8[[#This Row],[SNO]]=0,0,IF(GL$10, IF(STGY8[[#This Row],[INS]]=0, 0, GN202), GN202))</f>
        <v>0</v>
      </c>
      <c r="GL203" s="18">
        <f>STGY8[[#This Row],[INS]]</f>
        <v>0</v>
      </c>
      <c r="GM203" s="18">
        <f>IF(STGY8[[#This Row],[WrL]]="Loss", (STGY8[[#This Row],[INS]]*(1 + GP$8/100)), IF(STGY8[[#This Row],[WrL]]="Won", (0), 0))</f>
        <v>0</v>
      </c>
      <c r="GN203" s="18">
        <f>IF(STGY8[[#This Row],[WrL]]="Loss", (STGY8[[#This Row],[PAM]]+STGY8[[#This Row],[LOS-TEN]]), IF(STGY8[[#This Row],[WrL]]="Won", (STGY8[[#This Row],[INS]]), 0))</f>
        <v>0</v>
      </c>
      <c r="GO203" s="18">
        <f>STGY8[[#This Row],[PAPT]]/2</f>
        <v>0</v>
      </c>
      <c r="GP203" s="43">
        <f>IF(STGY8[[#This Row],[SNO]]=0,0,IF(GL$10, IF(STGY8[[#This Row],[INS-TL]]=0, 0, STGY8[[#This Row],[PFT]]/STGY8[[#This Row],[INS-TL]]%), STGY8[[#This Row],[PFT]]/STGY8[[#This Row],[INS-TL]]%))</f>
        <v>-100</v>
      </c>
      <c r="GS203" s="20"/>
      <c r="GT203" s="21"/>
      <c r="GZ203" s="22"/>
      <c r="HB203" s="42">
        <f t="shared" si="29"/>
        <v>188</v>
      </c>
      <c r="HC203" s="49"/>
      <c r="HD203" s="18">
        <f>IF(STGY9[[#This Row],[SNO]]=0,0,IF(STGY9[[#This Row],[SNO]]=1,HJ$8,IF(HL$10, IF(HP202&gt;=HM$8,0,IF(HP202=0,HJ$8,HO202)), HO202)))</f>
        <v>0</v>
      </c>
      <c r="HE203" s="18" t="str">
        <f>IF(MAIN_STGY[[#This Row],[RSLT]]="","", MAIN_STGY[[#This Row],[RSLT]])</f>
        <v/>
      </c>
      <c r="HF20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3" s="18">
        <f>IF(STGY9[[#This Row],[SNO]]=0,0,IF(HL$10, IF(HP202&gt;=HM$8, 0, STGY9[[#This Row],[INS]]+HH202), STGY9[[#This Row],[INS]]+HH202))</f>
        <v>100</v>
      </c>
      <c r="HI203" s="18">
        <f>IF(STGY9[[#This Row],[SNO]]=0,0,IF(HL$10, IF(HP202&gt;=HM$8, 0, HI202+STGY9[[#This Row],[RTN]]), HI202+STGY9[[#This Row],[RTN]]))</f>
        <v>0</v>
      </c>
      <c r="HJ203" s="18">
        <f>STGY9[[#This Row],[RTN-TL]]-STGY9[[#This Row],[INS-TL]]</f>
        <v>-100</v>
      </c>
      <c r="HK203" s="18">
        <f>IF(STGY9[[#This Row],[SNO]]=0,0,IF(HL$10, IF(STGY9[[#This Row],[INS]]=0, 0, HN202), HN202))</f>
        <v>0</v>
      </c>
      <c r="HL203" s="18">
        <f>STGY9[[#This Row],[INS]]</f>
        <v>0</v>
      </c>
      <c r="HM203" s="18">
        <f>IF(STGY9[[#This Row],[WrL]]="Loss", (STGY9[[#This Row],[INS]]*(1 + HP$8/100)), IF(STGY9[[#This Row],[WrL]]="Won", (0), 0))</f>
        <v>0</v>
      </c>
      <c r="HN203" s="18">
        <f>IF(STGY9[[#This Row],[WrL]]="Loss", (STGY9[[#This Row],[PAM]]+STGY9[[#This Row],[LOS-TEN]]), IF(STGY9[[#This Row],[WrL]]="Won", (STGY9[[#This Row],[INS]]), 0))</f>
        <v>0</v>
      </c>
      <c r="HO203" s="18">
        <f>STGY9[[#This Row],[PAPT]]/2</f>
        <v>0</v>
      </c>
      <c r="HP203" s="43">
        <f>IF(STGY9[[#This Row],[SNO]]=0,0,IF(HL$10, IF(STGY9[[#This Row],[INS-TL]]=0, 0, STGY9[[#This Row],[PFT]]/STGY9[[#This Row],[INS-TL]]%), STGY9[[#This Row],[PFT]]/STGY9[[#This Row],[INS-TL]]%))</f>
        <v>-100</v>
      </c>
      <c r="HS203" s="20"/>
      <c r="HT203" s="21"/>
      <c r="HZ203" s="22"/>
      <c r="IB203" s="42">
        <f t="shared" si="30"/>
        <v>188</v>
      </c>
      <c r="IC203" s="49"/>
      <c r="ID203" s="18">
        <f>IF(STGY10[[#This Row],[SNO]]=0,0,IF(STGY10[[#This Row],[SNO]]=1,IJ$8,IF(IL$10, IF(IP202&gt;=IM$8,0,IF(IP202=0,IJ$8,IO202)), IO202)))</f>
        <v>0</v>
      </c>
      <c r="IE203" s="18" t="str">
        <f>IF(MAIN_STGY[[#This Row],[RSLT]]="","", MAIN_STGY[[#This Row],[RSLT]])</f>
        <v/>
      </c>
      <c r="IF20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3" s="18">
        <f>IF(STGY10[[#This Row],[SNO]]=0,0,IF(IL$10, IF(IP202&gt;=IM$8, 0, STGY10[[#This Row],[INS]]+IH202), STGY10[[#This Row],[INS]]+IH202))</f>
        <v>100</v>
      </c>
      <c r="II203" s="18">
        <f>IF(STGY10[[#This Row],[SNO]]=0,0,IF(IL$10, IF(IP202&gt;=IM$8, 0, II202+STGY10[[#This Row],[RTN]]), II202+STGY10[[#This Row],[RTN]]))</f>
        <v>0</v>
      </c>
      <c r="IJ203" s="18">
        <f>STGY10[[#This Row],[RTN-TL]]-STGY10[[#This Row],[INS-TL]]</f>
        <v>-100</v>
      </c>
      <c r="IK203" s="18">
        <f>IF(STGY10[[#This Row],[SNO]]=0,0,IF(IL$10, IF(STGY10[[#This Row],[INS]]=0, 0, IN202), IN202))</f>
        <v>0</v>
      </c>
      <c r="IL203" s="18">
        <f>STGY10[[#This Row],[INS]]</f>
        <v>0</v>
      </c>
      <c r="IM203" s="18">
        <f>IF(STGY10[[#This Row],[WrL]]="Loss", (STGY10[[#This Row],[INS]]*(1 + IP$8/100)), IF(STGY10[[#This Row],[WrL]]="Won", (0), 0))</f>
        <v>0</v>
      </c>
      <c r="IN203" s="18">
        <f>IF(STGY10[[#This Row],[WrL]]="Loss", (STGY10[[#This Row],[PAM]]+STGY10[[#This Row],[LOS-TEN]]), IF(STGY10[[#This Row],[WrL]]="Won", (STGY10[[#This Row],[INS]]), 0))</f>
        <v>0</v>
      </c>
      <c r="IO203" s="18">
        <f>STGY10[[#This Row],[PAPT]]/2</f>
        <v>0</v>
      </c>
      <c r="IP203" s="43">
        <f>IF(STGY10[[#This Row],[SNO]]=0,0,IF(IL$10, IF(STGY10[[#This Row],[INS-TL]]=0, 0, STGY10[[#This Row],[PFT]]/STGY10[[#This Row],[INS-TL]]%), STGY10[[#This Row],[PFT]]/STGY10[[#This Row],[INS-TL]]%))</f>
        <v>-100</v>
      </c>
      <c r="IS203" s="20"/>
      <c r="IT203" s="21"/>
      <c r="IZ203" s="22"/>
    </row>
    <row r="204" spans="2:260" ht="15.65" x14ac:dyDescent="0.3">
      <c r="B204" s="89">
        <f t="shared" si="32"/>
        <v>189</v>
      </c>
      <c r="C204" s="49"/>
      <c r="D204" s="18">
        <f>IF(MAIN_STGY[[#This Row],[SNO]]=0,0,IF(MAIN_STGY[[#This Row],[SNO]]=1,J$8,IF(L$10, IF(P203&gt;=M$8,0,IF(P203=0,J$8,O203)), O203)))</f>
        <v>0</v>
      </c>
      <c r="E204" s="12"/>
      <c r="F20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4" s="18">
        <f>IF(MAIN_STGY[[#This Row],[SNO]]=0,0,IF(L$10, IF(P203&gt;=M$8, 0, MAIN_STGY[[#This Row],[INS]]+H203), MAIN_STGY[[#This Row],[INS]]+H203))</f>
        <v>100</v>
      </c>
      <c r="I204" s="18">
        <f>IF(MAIN_STGY[[#This Row],[SNO]]=0,0,IF(L$10, IF(P203&gt;=M$8, 0, I203+MAIN_STGY[[#This Row],[RTN]]), I203+MAIN_STGY[[#This Row],[RTN]]))</f>
        <v>0</v>
      </c>
      <c r="J204" s="18">
        <f>MAIN_STGY[[#This Row],[RTN-TL]]-MAIN_STGY[[#This Row],[INS-TL]]</f>
        <v>-100</v>
      </c>
      <c r="K204" s="18">
        <f>IF(MAIN_STGY[[#This Row],[SNO]]=0,0,IF(L$10, IF(MAIN_STGY[[#This Row],[INS]]=0, 0, N203), N203))</f>
        <v>0</v>
      </c>
      <c r="L204" s="18">
        <f>MAIN_STGY[[#This Row],[INS]]</f>
        <v>0</v>
      </c>
      <c r="M204" s="18">
        <f>IF(MAIN_STGY[[#This Row],[WrL]]="Loss", (MAIN_STGY[[#This Row],[INS]]*(1 + P$8/100)), IF(MAIN_STGY[[#This Row],[WrL]]="Won", (0), 0))</f>
        <v>0</v>
      </c>
      <c r="N204" s="18">
        <f>IF(MAIN_STGY[[#This Row],[WrL]]="Loss", (MAIN_STGY[[#This Row],[PAM]]+MAIN_STGY[[#This Row],[LOS-TEN]]), IF(MAIN_STGY[[#This Row],[WrL]]="Won", (MAIN_STGY[[#This Row],[INS]]), 0))</f>
        <v>0</v>
      </c>
      <c r="O204" s="18">
        <f>MAIN_STGY[[#This Row],[PAPT]]/2</f>
        <v>0</v>
      </c>
      <c r="P20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4" s="47" t="str">
        <v>Strategy 05</v>
      </c>
      <c r="S204" s="86">
        <v>0</v>
      </c>
      <c r="T204" s="87">
        <v>100</v>
      </c>
      <c r="U204" s="85"/>
      <c r="V204" s="44"/>
      <c r="W204" s="55"/>
      <c r="X204" s="44"/>
      <c r="Z204" s="22"/>
      <c r="AB204" s="42">
        <f t="shared" si="22"/>
        <v>189</v>
      </c>
      <c r="AC204" s="49"/>
      <c r="AD204" s="18">
        <f>IF(STGY2[[#This Row],[SNO]]=0,0,IF(STGY2[[#This Row],[SNO]]=1,AJ$8,IF(AL$10, IF(AP203&gt;=AM$8,0,IF(AP203=0,AJ$8,AO203)), AO203)))</f>
        <v>0</v>
      </c>
      <c r="AE204" s="18" t="str">
        <f>IF(MAIN_STGY[[#This Row],[RSLT]]="","", MAIN_STGY[[#This Row],[RSLT]])</f>
        <v/>
      </c>
      <c r="AF20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4" s="18">
        <f>IF(STGY2[[#This Row],[SNO]]=0,0,IF(AL$10, IF(AP203&gt;=AM$8, 0, STGY2[[#This Row],[INS]]+AH203), STGY2[[#This Row],[INS]]+AH203))</f>
        <v>100</v>
      </c>
      <c r="AI204" s="18">
        <f>IF(STGY2[[#This Row],[SNO]]=0,0,IF(AL$10, IF(AP203&gt;=AM$8, 0, AI203+STGY2[[#This Row],[RTN]]), AI203+STGY2[[#This Row],[RTN]]))</f>
        <v>0</v>
      </c>
      <c r="AJ204" s="18">
        <f>STGY2[[#This Row],[RTN-TL]]-STGY2[[#This Row],[INS-TL]]</f>
        <v>-100</v>
      </c>
      <c r="AK204" s="18">
        <f>IF(STGY2[[#This Row],[SNO]]=0,0,IF(AL$10, IF(STGY2[[#This Row],[INS]]=0, 0, AN203), AN203))</f>
        <v>0</v>
      </c>
      <c r="AL204" s="18">
        <f>STGY2[[#This Row],[INS]]</f>
        <v>0</v>
      </c>
      <c r="AM204" s="18">
        <f>IF(STGY2[[#This Row],[WrL]]="Loss", (STGY2[[#This Row],[INS]]*(1 + AP$8/100)), IF(STGY2[[#This Row],[WrL]]="Won", (0), 0))</f>
        <v>0</v>
      </c>
      <c r="AN204" s="18">
        <f>IF(STGY2[[#This Row],[WrL]]="Loss", (STGY2[[#This Row],[PAM]]+STGY2[[#This Row],[LOS-TEN]]), IF(STGY2[[#This Row],[WrL]]="Won", (STGY2[[#This Row],[INS]]), 0))</f>
        <v>0</v>
      </c>
      <c r="AO204" s="18">
        <f>STGY2[[#This Row],[PAPT]]/2</f>
        <v>0</v>
      </c>
      <c r="AP204" s="43">
        <f>IF(STGY2[[#This Row],[SNO]]=0,0,IF(AL$10, IF(STGY2[[#This Row],[INS-TL]]=0, 0, STGY2[[#This Row],[PFT]]/STGY2[[#This Row],[INS-TL]]%), STGY2[[#This Row],[PFT]]/STGY2[[#This Row],[INS-TL]]%))</f>
        <v>-100</v>
      </c>
      <c r="AS204" s="20"/>
      <c r="AT204" s="21"/>
      <c r="AZ204" s="22"/>
      <c r="BB204" s="42">
        <f t="shared" si="23"/>
        <v>189</v>
      </c>
      <c r="BC204" s="49"/>
      <c r="BD204" s="18">
        <f>IF(STGY3[[#This Row],[SNO]]=0,0,IF(STGY3[[#This Row],[SNO]]=1,BJ$8,IF(BL$10, IF(BP203&gt;=BM$8,0,IF(BP203=0,BJ$8,BO203)), BO203)))</f>
        <v>0</v>
      </c>
      <c r="BE204" s="18" t="str">
        <f>IF(MAIN_STGY[[#This Row],[RSLT]]="","", MAIN_STGY[[#This Row],[RSLT]])</f>
        <v/>
      </c>
      <c r="BF20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4" s="18">
        <f>IF(STGY3[[#This Row],[SNO]]=0,0,IF(BL$10, IF(BP203&gt;=BM$8, 0, STGY3[[#This Row],[INS]]+BH203), STGY3[[#This Row],[INS]]+BH203))</f>
        <v>100</v>
      </c>
      <c r="BI204" s="18">
        <f>IF(STGY3[[#This Row],[SNO]]=0,0,IF(BL$10, IF(BP203&gt;=BM$8, 0, BI203+STGY3[[#This Row],[RTN]]), BI203+STGY3[[#This Row],[RTN]]))</f>
        <v>0</v>
      </c>
      <c r="BJ204" s="18">
        <f>STGY3[[#This Row],[RTN-TL]]-STGY3[[#This Row],[INS-TL]]</f>
        <v>-100</v>
      </c>
      <c r="BK204" s="18">
        <f>IF(STGY3[[#This Row],[SNO]]=0,0,IF(BL$10, IF(STGY3[[#This Row],[INS]]=0, 0, BN203), BN203))</f>
        <v>0</v>
      </c>
      <c r="BL204" s="18">
        <f>STGY3[[#This Row],[INS]]</f>
        <v>0</v>
      </c>
      <c r="BM204" s="18">
        <f>IF(STGY3[[#This Row],[WrL]]="Loss", (STGY3[[#This Row],[INS]]*(1 + BP$8/100)), IF(STGY3[[#This Row],[WrL]]="Won", (0), 0))</f>
        <v>0</v>
      </c>
      <c r="BN204" s="18">
        <f>IF(STGY3[[#This Row],[WrL]]="Loss", (STGY3[[#This Row],[PAM]]+STGY3[[#This Row],[LOS-TEN]]), IF(STGY3[[#This Row],[WrL]]="Won", (STGY3[[#This Row],[INS]]), 0))</f>
        <v>0</v>
      </c>
      <c r="BO204" s="18">
        <f>STGY3[[#This Row],[PAPT]]/2</f>
        <v>0</v>
      </c>
      <c r="BP204" s="43">
        <f>IF(STGY3[[#This Row],[SNO]]=0,0,IF(BL$10, IF(STGY3[[#This Row],[INS-TL]]=0, 0, STGY3[[#This Row],[PFT]]/STGY3[[#This Row],[INS-TL]]%), STGY3[[#This Row],[PFT]]/STGY3[[#This Row],[INS-TL]]%))</f>
        <v>-100</v>
      </c>
      <c r="BS204" s="20"/>
      <c r="BT204" s="21"/>
      <c r="BZ204" s="22"/>
      <c r="CB204" s="42">
        <f t="shared" si="24"/>
        <v>189</v>
      </c>
      <c r="CC204" s="49"/>
      <c r="CD204" s="18">
        <f>IF(STGY4[[#This Row],[SNO]]=0,0,IF(STGY4[[#This Row],[SNO]]=1,CJ$8,IF(CL$10, IF(CP203&gt;=CM$8,0,IF(CP203=0,CJ$8,CO203)), CO203)))</f>
        <v>0</v>
      </c>
      <c r="CE204" s="18" t="str">
        <f>IF(MAIN_STGY[[#This Row],[RSLT]]="","", MAIN_STGY[[#This Row],[RSLT]])</f>
        <v/>
      </c>
      <c r="CF20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4" s="18">
        <f>IF(STGY4[[#This Row],[SNO]]=0,0,IF(CL$10, IF(CP203&gt;=CM$8, 0, STGY4[[#This Row],[INS]]+CH203), STGY4[[#This Row],[INS]]+CH203))</f>
        <v>100</v>
      </c>
      <c r="CI204" s="18">
        <f>IF(STGY4[[#This Row],[SNO]]=0,0,IF(CL$10, IF(CP203&gt;=CM$8, 0, CI203+STGY4[[#This Row],[RTN]]), CI203+STGY4[[#This Row],[RTN]]))</f>
        <v>0</v>
      </c>
      <c r="CJ204" s="18">
        <f>STGY4[[#This Row],[RTN-TL]]-STGY4[[#This Row],[INS-TL]]</f>
        <v>-100</v>
      </c>
      <c r="CK204" s="18">
        <f>IF(STGY4[[#This Row],[SNO]]=0,0,IF(CL$10, IF(STGY4[[#This Row],[INS]]=0, 0, CN203), CN203))</f>
        <v>0</v>
      </c>
      <c r="CL204" s="18">
        <f>STGY4[[#This Row],[INS]]</f>
        <v>0</v>
      </c>
      <c r="CM204" s="18">
        <f>IF(STGY4[[#This Row],[WrL]]="Loss", (STGY4[[#This Row],[INS]]*(1 + CP$8/100)), IF(STGY4[[#This Row],[WrL]]="Won", (0), 0))</f>
        <v>0</v>
      </c>
      <c r="CN204" s="18">
        <f>IF(STGY4[[#This Row],[WrL]]="Loss", (STGY4[[#This Row],[PAM]]+STGY4[[#This Row],[LOS-TEN]]), IF(STGY4[[#This Row],[WrL]]="Won", (STGY4[[#This Row],[INS]]), 0))</f>
        <v>0</v>
      </c>
      <c r="CO204" s="18">
        <f>STGY4[[#This Row],[PAPT]]/2</f>
        <v>0</v>
      </c>
      <c r="CP204" s="43">
        <f>IF(STGY4[[#This Row],[SNO]]=0,0,IF(CL$10, IF(STGY4[[#This Row],[INS-TL]]=0, 0, STGY4[[#This Row],[PFT]]/STGY4[[#This Row],[INS-TL]]%), STGY4[[#This Row],[PFT]]/STGY4[[#This Row],[INS-TL]]%))</f>
        <v>-100</v>
      </c>
      <c r="CS204" s="20"/>
      <c r="CT204" s="21"/>
      <c r="CZ204" s="22"/>
      <c r="DB204" s="42">
        <f t="shared" si="25"/>
        <v>189</v>
      </c>
      <c r="DC204" s="49"/>
      <c r="DD204" s="18">
        <f>IF(STGY5[[#This Row],[SNO]]=0,0,IF(STGY5[[#This Row],[SNO]]=1,DJ$8,IF(DL$10, IF(DP203&gt;=DM$8,0,IF(DP203=0,DJ$8,DO203)), DO203)))</f>
        <v>0</v>
      </c>
      <c r="DE204" s="18" t="str">
        <f>IF(MAIN_STGY[[#This Row],[RSLT]]="","", MAIN_STGY[[#This Row],[RSLT]])</f>
        <v/>
      </c>
      <c r="DF20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4" s="18">
        <f>IF(STGY5[[#This Row],[SNO]]=0,0,IF(DL$10, IF(DP203&gt;=DM$8, 0, STGY5[[#This Row],[INS]]+DH203), STGY5[[#This Row],[INS]]+DH203))</f>
        <v>100</v>
      </c>
      <c r="DI204" s="18">
        <f>IF(STGY5[[#This Row],[SNO]]=0,0,IF(DL$10, IF(DP203&gt;=DM$8, 0, DI203+STGY5[[#This Row],[RTN]]), DI203+STGY5[[#This Row],[RTN]]))</f>
        <v>0</v>
      </c>
      <c r="DJ204" s="18">
        <f>STGY5[[#This Row],[RTN-TL]]-STGY5[[#This Row],[INS-TL]]</f>
        <v>-100</v>
      </c>
      <c r="DK204" s="18">
        <f>IF(STGY5[[#This Row],[SNO]]=0,0,IF(DL$10, IF(STGY5[[#This Row],[INS]]=0, 0, DN203), DN203))</f>
        <v>0</v>
      </c>
      <c r="DL204" s="18">
        <f>STGY5[[#This Row],[INS]]</f>
        <v>0</v>
      </c>
      <c r="DM204" s="18">
        <f>IF(STGY5[[#This Row],[WrL]]="Loss", (STGY5[[#This Row],[INS]]*(1 + DP$8/100)), IF(STGY5[[#This Row],[WrL]]="Won", (0), 0))</f>
        <v>0</v>
      </c>
      <c r="DN204" s="18">
        <f>IF(STGY5[[#This Row],[WrL]]="Loss", (STGY5[[#This Row],[PAM]]+STGY5[[#This Row],[LOS-TEN]]), IF(STGY5[[#This Row],[WrL]]="Won", (STGY5[[#This Row],[INS]]), 0))</f>
        <v>0</v>
      </c>
      <c r="DO204" s="18">
        <f>STGY5[[#This Row],[PAPT]]/2</f>
        <v>0</v>
      </c>
      <c r="DP204" s="43">
        <f>IF(STGY5[[#This Row],[SNO]]=0,0,IF(DL$10, IF(STGY5[[#This Row],[INS-TL]]=0, 0, STGY5[[#This Row],[PFT]]/STGY5[[#This Row],[INS-TL]]%), STGY5[[#This Row],[PFT]]/STGY5[[#This Row],[INS-TL]]%))</f>
        <v>-100</v>
      </c>
      <c r="DS204" s="20"/>
      <c r="DT204" s="21"/>
      <c r="DZ204" s="22"/>
      <c r="EB204" s="42">
        <f t="shared" si="26"/>
        <v>189</v>
      </c>
      <c r="EC204" s="49"/>
      <c r="ED204" s="18">
        <f>IF(STGY6[[#This Row],[SNO]]=0,0,IF(STGY6[[#This Row],[SNO]]=1,EJ$8,IF(EL$10, IF(EP203&gt;=EM$8,0,IF(EP203=0,EJ$8,EO203)), EO203)))</f>
        <v>0</v>
      </c>
      <c r="EE204" s="18" t="str">
        <f>IF(MAIN_STGY[[#This Row],[RSLT]]="","", MAIN_STGY[[#This Row],[RSLT]])</f>
        <v/>
      </c>
      <c r="EF20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4" s="18">
        <f>IF(STGY6[[#This Row],[SNO]]=0,0,IF(EL$10, IF(EP203&gt;=EM$8, 0, STGY6[[#This Row],[INS]]+EH203), STGY6[[#This Row],[INS]]+EH203))</f>
        <v>100</v>
      </c>
      <c r="EI204" s="18">
        <f>IF(STGY6[[#This Row],[SNO]]=0,0,IF(EL$10, IF(EP203&gt;=EM$8, 0, EI203+STGY6[[#This Row],[RTN]]), EI203+STGY6[[#This Row],[RTN]]))</f>
        <v>0</v>
      </c>
      <c r="EJ204" s="18">
        <f>STGY6[[#This Row],[RTN-TL]]-STGY6[[#This Row],[INS-TL]]</f>
        <v>-100</v>
      </c>
      <c r="EK204" s="18">
        <f>IF(STGY6[[#This Row],[SNO]]=0,0,IF(EL$10, IF(STGY6[[#This Row],[INS]]=0, 0, EN203), EN203))</f>
        <v>0</v>
      </c>
      <c r="EL204" s="18">
        <f>STGY6[[#This Row],[INS]]</f>
        <v>0</v>
      </c>
      <c r="EM204" s="18">
        <f>IF(STGY6[[#This Row],[WrL]]="Loss", (STGY6[[#This Row],[INS]]*(1 + EP$8/100)), IF(STGY6[[#This Row],[WrL]]="Won", (0), 0))</f>
        <v>0</v>
      </c>
      <c r="EN204" s="18">
        <f>IF(STGY6[[#This Row],[WrL]]="Loss", (STGY6[[#This Row],[PAM]]+STGY6[[#This Row],[LOS-TEN]]), IF(STGY6[[#This Row],[WrL]]="Won", (STGY6[[#This Row],[INS]]), 0))</f>
        <v>0</v>
      </c>
      <c r="EO204" s="18">
        <f>STGY6[[#This Row],[PAPT]]/2</f>
        <v>0</v>
      </c>
      <c r="EP204" s="43">
        <f>IF(STGY6[[#This Row],[SNO]]=0,0,IF(EL$10, IF(STGY6[[#This Row],[INS-TL]]=0, 0, STGY6[[#This Row],[PFT]]/STGY6[[#This Row],[INS-TL]]%), STGY6[[#This Row],[PFT]]/STGY6[[#This Row],[INS-TL]]%))</f>
        <v>-100</v>
      </c>
      <c r="ES204" s="20"/>
      <c r="ET204" s="21"/>
      <c r="EZ204" s="22"/>
      <c r="FB204" s="42">
        <f t="shared" si="27"/>
        <v>189</v>
      </c>
      <c r="FC204" s="49"/>
      <c r="FD204" s="18">
        <f>IF(STGY7[[#This Row],[SNO]]=0,0,IF(STGY7[[#This Row],[SNO]]=1,FJ$8,IF(FL$10, IF(FP203&gt;=FM$8,0,IF(FP203=0,FJ$8,FO203)), FO203)))</f>
        <v>0</v>
      </c>
      <c r="FE204" s="18" t="str">
        <f>IF(MAIN_STGY[[#This Row],[RSLT]]="","", MAIN_STGY[[#This Row],[RSLT]])</f>
        <v/>
      </c>
      <c r="FF20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4" s="18">
        <f>IF(STGY7[[#This Row],[SNO]]=0,0,IF(FL$10, IF(FP203&gt;=FM$8, 0, STGY7[[#This Row],[INS]]+FH203), STGY7[[#This Row],[INS]]+FH203))</f>
        <v>100</v>
      </c>
      <c r="FI204" s="18">
        <f>IF(STGY7[[#This Row],[SNO]]=0,0,IF(FL$10, IF(FP203&gt;=FM$8, 0, FI203+STGY7[[#This Row],[RTN]]), FI203+STGY7[[#This Row],[RTN]]))</f>
        <v>0</v>
      </c>
      <c r="FJ204" s="18">
        <f>STGY7[[#This Row],[RTN-TL]]-STGY7[[#This Row],[INS-TL]]</f>
        <v>-100</v>
      </c>
      <c r="FK204" s="18">
        <f>IF(STGY7[[#This Row],[SNO]]=0,0,IF(FL$10, IF(STGY7[[#This Row],[INS]]=0, 0, FN203), FN203))</f>
        <v>0</v>
      </c>
      <c r="FL204" s="18">
        <f>STGY7[[#This Row],[INS]]</f>
        <v>0</v>
      </c>
      <c r="FM204" s="18">
        <f>IF(STGY7[[#This Row],[WrL]]="Loss", (STGY7[[#This Row],[INS]]*(1 + FP$8/100)), IF(STGY7[[#This Row],[WrL]]="Won", (0), 0))</f>
        <v>0</v>
      </c>
      <c r="FN204" s="18">
        <f>IF(STGY7[[#This Row],[WrL]]="Loss", (STGY7[[#This Row],[PAM]]+STGY7[[#This Row],[LOS-TEN]]), IF(STGY7[[#This Row],[WrL]]="Won", (STGY7[[#This Row],[INS]]), 0))</f>
        <v>0</v>
      </c>
      <c r="FO204" s="18">
        <f>STGY7[[#This Row],[PAPT]]/2</f>
        <v>0</v>
      </c>
      <c r="FP204" s="43">
        <f>IF(STGY7[[#This Row],[SNO]]=0,0,IF(FL$10, IF(STGY7[[#This Row],[INS-TL]]=0, 0, STGY7[[#This Row],[PFT]]/STGY7[[#This Row],[INS-TL]]%), STGY7[[#This Row],[PFT]]/STGY7[[#This Row],[INS-TL]]%))</f>
        <v>-100</v>
      </c>
      <c r="FS204" s="20"/>
      <c r="FT204" s="21"/>
      <c r="FZ204" s="22"/>
      <c r="GB204" s="42">
        <f t="shared" si="28"/>
        <v>189</v>
      </c>
      <c r="GC204" s="49"/>
      <c r="GD204" s="18">
        <f>IF(STGY8[[#This Row],[SNO]]=0,0,IF(STGY8[[#This Row],[SNO]]=1,GJ$8,IF(GL$10, IF(GP203&gt;=GM$8,0,IF(GP203=0,GJ$8,GO203)), GO203)))</f>
        <v>0</v>
      </c>
      <c r="GE204" s="18" t="str">
        <f>IF(MAIN_STGY[[#This Row],[RSLT]]="","", MAIN_STGY[[#This Row],[RSLT]])</f>
        <v/>
      </c>
      <c r="GF20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4" s="18">
        <f>IF(STGY8[[#This Row],[SNO]]=0,0,IF(GL$10, IF(GP203&gt;=GM$8, 0, STGY8[[#This Row],[INS]]+GH203), STGY8[[#This Row],[INS]]+GH203))</f>
        <v>100</v>
      </c>
      <c r="GI204" s="18">
        <f>IF(STGY8[[#This Row],[SNO]]=0,0,IF(GL$10, IF(GP203&gt;=GM$8, 0, GI203+STGY8[[#This Row],[RTN]]), GI203+STGY8[[#This Row],[RTN]]))</f>
        <v>0</v>
      </c>
      <c r="GJ204" s="18">
        <f>STGY8[[#This Row],[RTN-TL]]-STGY8[[#This Row],[INS-TL]]</f>
        <v>-100</v>
      </c>
      <c r="GK204" s="18">
        <f>IF(STGY8[[#This Row],[SNO]]=0,0,IF(GL$10, IF(STGY8[[#This Row],[INS]]=0, 0, GN203), GN203))</f>
        <v>0</v>
      </c>
      <c r="GL204" s="18">
        <f>STGY8[[#This Row],[INS]]</f>
        <v>0</v>
      </c>
      <c r="GM204" s="18">
        <f>IF(STGY8[[#This Row],[WrL]]="Loss", (STGY8[[#This Row],[INS]]*(1 + GP$8/100)), IF(STGY8[[#This Row],[WrL]]="Won", (0), 0))</f>
        <v>0</v>
      </c>
      <c r="GN204" s="18">
        <f>IF(STGY8[[#This Row],[WrL]]="Loss", (STGY8[[#This Row],[PAM]]+STGY8[[#This Row],[LOS-TEN]]), IF(STGY8[[#This Row],[WrL]]="Won", (STGY8[[#This Row],[INS]]), 0))</f>
        <v>0</v>
      </c>
      <c r="GO204" s="18">
        <f>STGY8[[#This Row],[PAPT]]/2</f>
        <v>0</v>
      </c>
      <c r="GP204" s="43">
        <f>IF(STGY8[[#This Row],[SNO]]=0,0,IF(GL$10, IF(STGY8[[#This Row],[INS-TL]]=0, 0, STGY8[[#This Row],[PFT]]/STGY8[[#This Row],[INS-TL]]%), STGY8[[#This Row],[PFT]]/STGY8[[#This Row],[INS-TL]]%))</f>
        <v>-100</v>
      </c>
      <c r="GS204" s="20"/>
      <c r="GT204" s="21"/>
      <c r="GZ204" s="22"/>
      <c r="HB204" s="42">
        <f t="shared" si="29"/>
        <v>189</v>
      </c>
      <c r="HC204" s="49"/>
      <c r="HD204" s="18">
        <f>IF(STGY9[[#This Row],[SNO]]=0,0,IF(STGY9[[#This Row],[SNO]]=1,HJ$8,IF(HL$10, IF(HP203&gt;=HM$8,0,IF(HP203=0,HJ$8,HO203)), HO203)))</f>
        <v>0</v>
      </c>
      <c r="HE204" s="18" t="str">
        <f>IF(MAIN_STGY[[#This Row],[RSLT]]="","", MAIN_STGY[[#This Row],[RSLT]])</f>
        <v/>
      </c>
      <c r="HF20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4" s="18">
        <f>IF(STGY9[[#This Row],[SNO]]=0,0,IF(HL$10, IF(HP203&gt;=HM$8, 0, STGY9[[#This Row],[INS]]+HH203), STGY9[[#This Row],[INS]]+HH203))</f>
        <v>100</v>
      </c>
      <c r="HI204" s="18">
        <f>IF(STGY9[[#This Row],[SNO]]=0,0,IF(HL$10, IF(HP203&gt;=HM$8, 0, HI203+STGY9[[#This Row],[RTN]]), HI203+STGY9[[#This Row],[RTN]]))</f>
        <v>0</v>
      </c>
      <c r="HJ204" s="18">
        <f>STGY9[[#This Row],[RTN-TL]]-STGY9[[#This Row],[INS-TL]]</f>
        <v>-100</v>
      </c>
      <c r="HK204" s="18">
        <f>IF(STGY9[[#This Row],[SNO]]=0,0,IF(HL$10, IF(STGY9[[#This Row],[INS]]=0, 0, HN203), HN203))</f>
        <v>0</v>
      </c>
      <c r="HL204" s="18">
        <f>STGY9[[#This Row],[INS]]</f>
        <v>0</v>
      </c>
      <c r="HM204" s="18">
        <f>IF(STGY9[[#This Row],[WrL]]="Loss", (STGY9[[#This Row],[INS]]*(1 + HP$8/100)), IF(STGY9[[#This Row],[WrL]]="Won", (0), 0))</f>
        <v>0</v>
      </c>
      <c r="HN204" s="18">
        <f>IF(STGY9[[#This Row],[WrL]]="Loss", (STGY9[[#This Row],[PAM]]+STGY9[[#This Row],[LOS-TEN]]), IF(STGY9[[#This Row],[WrL]]="Won", (STGY9[[#This Row],[INS]]), 0))</f>
        <v>0</v>
      </c>
      <c r="HO204" s="18">
        <f>STGY9[[#This Row],[PAPT]]/2</f>
        <v>0</v>
      </c>
      <c r="HP204" s="43">
        <f>IF(STGY9[[#This Row],[SNO]]=0,0,IF(HL$10, IF(STGY9[[#This Row],[INS-TL]]=0, 0, STGY9[[#This Row],[PFT]]/STGY9[[#This Row],[INS-TL]]%), STGY9[[#This Row],[PFT]]/STGY9[[#This Row],[INS-TL]]%))</f>
        <v>-100</v>
      </c>
      <c r="HS204" s="20"/>
      <c r="HT204" s="21"/>
      <c r="HZ204" s="22"/>
      <c r="IB204" s="42">
        <f t="shared" si="30"/>
        <v>189</v>
      </c>
      <c r="IC204" s="49"/>
      <c r="ID204" s="18">
        <f>IF(STGY10[[#This Row],[SNO]]=0,0,IF(STGY10[[#This Row],[SNO]]=1,IJ$8,IF(IL$10, IF(IP203&gt;=IM$8,0,IF(IP203=0,IJ$8,IO203)), IO203)))</f>
        <v>0</v>
      </c>
      <c r="IE204" s="18" t="str">
        <f>IF(MAIN_STGY[[#This Row],[RSLT]]="","", MAIN_STGY[[#This Row],[RSLT]])</f>
        <v/>
      </c>
      <c r="IF20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4" s="18">
        <f>IF(STGY10[[#This Row],[SNO]]=0,0,IF(IL$10, IF(IP203&gt;=IM$8, 0, STGY10[[#This Row],[INS]]+IH203), STGY10[[#This Row],[INS]]+IH203))</f>
        <v>100</v>
      </c>
      <c r="II204" s="18">
        <f>IF(STGY10[[#This Row],[SNO]]=0,0,IF(IL$10, IF(IP203&gt;=IM$8, 0, II203+STGY10[[#This Row],[RTN]]), II203+STGY10[[#This Row],[RTN]]))</f>
        <v>0</v>
      </c>
      <c r="IJ204" s="18">
        <f>STGY10[[#This Row],[RTN-TL]]-STGY10[[#This Row],[INS-TL]]</f>
        <v>-100</v>
      </c>
      <c r="IK204" s="18">
        <f>IF(STGY10[[#This Row],[SNO]]=0,0,IF(IL$10, IF(STGY10[[#This Row],[INS]]=0, 0, IN203), IN203))</f>
        <v>0</v>
      </c>
      <c r="IL204" s="18">
        <f>STGY10[[#This Row],[INS]]</f>
        <v>0</v>
      </c>
      <c r="IM204" s="18">
        <f>IF(STGY10[[#This Row],[WrL]]="Loss", (STGY10[[#This Row],[INS]]*(1 + IP$8/100)), IF(STGY10[[#This Row],[WrL]]="Won", (0), 0))</f>
        <v>0</v>
      </c>
      <c r="IN204" s="18">
        <f>IF(STGY10[[#This Row],[WrL]]="Loss", (STGY10[[#This Row],[PAM]]+STGY10[[#This Row],[LOS-TEN]]), IF(STGY10[[#This Row],[WrL]]="Won", (STGY10[[#This Row],[INS]]), 0))</f>
        <v>0</v>
      </c>
      <c r="IO204" s="18">
        <f>STGY10[[#This Row],[PAPT]]/2</f>
        <v>0</v>
      </c>
      <c r="IP204" s="43">
        <f>IF(STGY10[[#This Row],[SNO]]=0,0,IF(IL$10, IF(STGY10[[#This Row],[INS-TL]]=0, 0, STGY10[[#This Row],[PFT]]/STGY10[[#This Row],[INS-TL]]%), STGY10[[#This Row],[PFT]]/STGY10[[#This Row],[INS-TL]]%))</f>
        <v>-100</v>
      </c>
      <c r="IS204" s="20"/>
      <c r="IT204" s="21"/>
      <c r="IZ204" s="22"/>
    </row>
    <row r="205" spans="2:260" ht="15.65" x14ac:dyDescent="0.3">
      <c r="B205" s="89">
        <f t="shared" si="32"/>
        <v>190</v>
      </c>
      <c r="C205" s="49"/>
      <c r="D205" s="18">
        <f>IF(MAIN_STGY[[#This Row],[SNO]]=0,0,IF(MAIN_STGY[[#This Row],[SNO]]=1,J$8,IF(L$10, IF(P204&gt;=M$8,0,IF(P204=0,J$8,O204)), O204)))</f>
        <v>0</v>
      </c>
      <c r="E205" s="12"/>
      <c r="F20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5" s="18">
        <f>IF(MAIN_STGY[[#This Row],[SNO]]=0,0,IF(L$10, IF(P204&gt;=M$8, 0, MAIN_STGY[[#This Row],[INS]]+H204), MAIN_STGY[[#This Row],[INS]]+H204))</f>
        <v>100</v>
      </c>
      <c r="I205" s="18">
        <f>IF(MAIN_STGY[[#This Row],[SNO]]=0,0,IF(L$10, IF(P204&gt;=M$8, 0, I204+MAIN_STGY[[#This Row],[RTN]]), I204+MAIN_STGY[[#This Row],[RTN]]))</f>
        <v>0</v>
      </c>
      <c r="J205" s="18">
        <f>MAIN_STGY[[#This Row],[RTN-TL]]-MAIN_STGY[[#This Row],[INS-TL]]</f>
        <v>-100</v>
      </c>
      <c r="K205" s="18">
        <f>IF(MAIN_STGY[[#This Row],[SNO]]=0,0,IF(L$10, IF(MAIN_STGY[[#This Row],[INS]]=0, 0, N204), N204))</f>
        <v>0</v>
      </c>
      <c r="L205" s="18">
        <f>MAIN_STGY[[#This Row],[INS]]</f>
        <v>0</v>
      </c>
      <c r="M205" s="18">
        <f>IF(MAIN_STGY[[#This Row],[WrL]]="Loss", (MAIN_STGY[[#This Row],[INS]]*(1 + P$8/100)), IF(MAIN_STGY[[#This Row],[WrL]]="Won", (0), 0))</f>
        <v>0</v>
      </c>
      <c r="N205" s="18">
        <f>IF(MAIN_STGY[[#This Row],[WrL]]="Loss", (MAIN_STGY[[#This Row],[PAM]]+MAIN_STGY[[#This Row],[LOS-TEN]]), IF(MAIN_STGY[[#This Row],[WrL]]="Won", (MAIN_STGY[[#This Row],[INS]]), 0))</f>
        <v>0</v>
      </c>
      <c r="O205" s="18">
        <f>MAIN_STGY[[#This Row],[PAPT]]/2</f>
        <v>0</v>
      </c>
      <c r="P20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5" s="91" t="str">
        <v>Strategy 06</v>
      </c>
      <c r="S205" s="92">
        <v>0</v>
      </c>
      <c r="T205" s="93">
        <v>100</v>
      </c>
      <c r="U205" s="85"/>
      <c r="V205" s="44"/>
      <c r="W205" s="55"/>
      <c r="X205" s="44"/>
      <c r="Z205" s="22"/>
      <c r="AB205" s="42">
        <f t="shared" si="22"/>
        <v>190</v>
      </c>
      <c r="AC205" s="49"/>
      <c r="AD205" s="18">
        <f>IF(STGY2[[#This Row],[SNO]]=0,0,IF(STGY2[[#This Row],[SNO]]=1,AJ$8,IF(AL$10, IF(AP204&gt;=AM$8,0,IF(AP204=0,AJ$8,AO204)), AO204)))</f>
        <v>0</v>
      </c>
      <c r="AE205" s="18" t="str">
        <f>IF(MAIN_STGY[[#This Row],[RSLT]]="","", MAIN_STGY[[#This Row],[RSLT]])</f>
        <v/>
      </c>
      <c r="AF20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5" s="18">
        <f>IF(STGY2[[#This Row],[SNO]]=0,0,IF(AL$10, IF(AP204&gt;=AM$8, 0, STGY2[[#This Row],[INS]]+AH204), STGY2[[#This Row],[INS]]+AH204))</f>
        <v>100</v>
      </c>
      <c r="AI205" s="18">
        <f>IF(STGY2[[#This Row],[SNO]]=0,0,IF(AL$10, IF(AP204&gt;=AM$8, 0, AI204+STGY2[[#This Row],[RTN]]), AI204+STGY2[[#This Row],[RTN]]))</f>
        <v>0</v>
      </c>
      <c r="AJ205" s="18">
        <f>STGY2[[#This Row],[RTN-TL]]-STGY2[[#This Row],[INS-TL]]</f>
        <v>-100</v>
      </c>
      <c r="AK205" s="18">
        <f>IF(STGY2[[#This Row],[SNO]]=0,0,IF(AL$10, IF(STGY2[[#This Row],[INS]]=0, 0, AN204), AN204))</f>
        <v>0</v>
      </c>
      <c r="AL205" s="18">
        <f>STGY2[[#This Row],[INS]]</f>
        <v>0</v>
      </c>
      <c r="AM205" s="18">
        <f>IF(STGY2[[#This Row],[WrL]]="Loss", (STGY2[[#This Row],[INS]]*(1 + AP$8/100)), IF(STGY2[[#This Row],[WrL]]="Won", (0), 0))</f>
        <v>0</v>
      </c>
      <c r="AN205" s="18">
        <f>IF(STGY2[[#This Row],[WrL]]="Loss", (STGY2[[#This Row],[PAM]]+STGY2[[#This Row],[LOS-TEN]]), IF(STGY2[[#This Row],[WrL]]="Won", (STGY2[[#This Row],[INS]]), 0))</f>
        <v>0</v>
      </c>
      <c r="AO205" s="18">
        <f>STGY2[[#This Row],[PAPT]]/2</f>
        <v>0</v>
      </c>
      <c r="AP205" s="43">
        <f>IF(STGY2[[#This Row],[SNO]]=0,0,IF(AL$10, IF(STGY2[[#This Row],[INS-TL]]=0, 0, STGY2[[#This Row],[PFT]]/STGY2[[#This Row],[INS-TL]]%), STGY2[[#This Row],[PFT]]/STGY2[[#This Row],[INS-TL]]%))</f>
        <v>-100</v>
      </c>
      <c r="AS205" s="20"/>
      <c r="AT205" s="21"/>
      <c r="AZ205" s="22"/>
      <c r="BB205" s="42">
        <f t="shared" si="23"/>
        <v>190</v>
      </c>
      <c r="BC205" s="49"/>
      <c r="BD205" s="18">
        <f>IF(STGY3[[#This Row],[SNO]]=0,0,IF(STGY3[[#This Row],[SNO]]=1,BJ$8,IF(BL$10, IF(BP204&gt;=BM$8,0,IF(BP204=0,BJ$8,BO204)), BO204)))</f>
        <v>0</v>
      </c>
      <c r="BE205" s="18" t="str">
        <f>IF(MAIN_STGY[[#This Row],[RSLT]]="","", MAIN_STGY[[#This Row],[RSLT]])</f>
        <v/>
      </c>
      <c r="BF20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5" s="18">
        <f>IF(STGY3[[#This Row],[SNO]]=0,0,IF(BL$10, IF(BP204&gt;=BM$8, 0, STGY3[[#This Row],[INS]]+BH204), STGY3[[#This Row],[INS]]+BH204))</f>
        <v>100</v>
      </c>
      <c r="BI205" s="18">
        <f>IF(STGY3[[#This Row],[SNO]]=0,0,IF(BL$10, IF(BP204&gt;=BM$8, 0, BI204+STGY3[[#This Row],[RTN]]), BI204+STGY3[[#This Row],[RTN]]))</f>
        <v>0</v>
      </c>
      <c r="BJ205" s="18">
        <f>STGY3[[#This Row],[RTN-TL]]-STGY3[[#This Row],[INS-TL]]</f>
        <v>-100</v>
      </c>
      <c r="BK205" s="18">
        <f>IF(STGY3[[#This Row],[SNO]]=0,0,IF(BL$10, IF(STGY3[[#This Row],[INS]]=0, 0, BN204), BN204))</f>
        <v>0</v>
      </c>
      <c r="BL205" s="18">
        <f>STGY3[[#This Row],[INS]]</f>
        <v>0</v>
      </c>
      <c r="BM205" s="18">
        <f>IF(STGY3[[#This Row],[WrL]]="Loss", (STGY3[[#This Row],[INS]]*(1 + BP$8/100)), IF(STGY3[[#This Row],[WrL]]="Won", (0), 0))</f>
        <v>0</v>
      </c>
      <c r="BN205" s="18">
        <f>IF(STGY3[[#This Row],[WrL]]="Loss", (STGY3[[#This Row],[PAM]]+STGY3[[#This Row],[LOS-TEN]]), IF(STGY3[[#This Row],[WrL]]="Won", (STGY3[[#This Row],[INS]]), 0))</f>
        <v>0</v>
      </c>
      <c r="BO205" s="18">
        <f>STGY3[[#This Row],[PAPT]]/2</f>
        <v>0</v>
      </c>
      <c r="BP205" s="43">
        <f>IF(STGY3[[#This Row],[SNO]]=0,0,IF(BL$10, IF(STGY3[[#This Row],[INS-TL]]=0, 0, STGY3[[#This Row],[PFT]]/STGY3[[#This Row],[INS-TL]]%), STGY3[[#This Row],[PFT]]/STGY3[[#This Row],[INS-TL]]%))</f>
        <v>-100</v>
      </c>
      <c r="BS205" s="20"/>
      <c r="BT205" s="21"/>
      <c r="BZ205" s="22"/>
      <c r="CB205" s="42">
        <f t="shared" si="24"/>
        <v>190</v>
      </c>
      <c r="CC205" s="49"/>
      <c r="CD205" s="18">
        <f>IF(STGY4[[#This Row],[SNO]]=0,0,IF(STGY4[[#This Row],[SNO]]=1,CJ$8,IF(CL$10, IF(CP204&gt;=CM$8,0,IF(CP204=0,CJ$8,CO204)), CO204)))</f>
        <v>0</v>
      </c>
      <c r="CE205" s="18" t="str">
        <f>IF(MAIN_STGY[[#This Row],[RSLT]]="","", MAIN_STGY[[#This Row],[RSLT]])</f>
        <v/>
      </c>
      <c r="CF20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5" s="18">
        <f>IF(STGY4[[#This Row],[SNO]]=0,0,IF(CL$10, IF(CP204&gt;=CM$8, 0, STGY4[[#This Row],[INS]]+CH204), STGY4[[#This Row],[INS]]+CH204))</f>
        <v>100</v>
      </c>
      <c r="CI205" s="18">
        <f>IF(STGY4[[#This Row],[SNO]]=0,0,IF(CL$10, IF(CP204&gt;=CM$8, 0, CI204+STGY4[[#This Row],[RTN]]), CI204+STGY4[[#This Row],[RTN]]))</f>
        <v>0</v>
      </c>
      <c r="CJ205" s="18">
        <f>STGY4[[#This Row],[RTN-TL]]-STGY4[[#This Row],[INS-TL]]</f>
        <v>-100</v>
      </c>
      <c r="CK205" s="18">
        <f>IF(STGY4[[#This Row],[SNO]]=0,0,IF(CL$10, IF(STGY4[[#This Row],[INS]]=0, 0, CN204), CN204))</f>
        <v>0</v>
      </c>
      <c r="CL205" s="18">
        <f>STGY4[[#This Row],[INS]]</f>
        <v>0</v>
      </c>
      <c r="CM205" s="18">
        <f>IF(STGY4[[#This Row],[WrL]]="Loss", (STGY4[[#This Row],[INS]]*(1 + CP$8/100)), IF(STGY4[[#This Row],[WrL]]="Won", (0), 0))</f>
        <v>0</v>
      </c>
      <c r="CN205" s="18">
        <f>IF(STGY4[[#This Row],[WrL]]="Loss", (STGY4[[#This Row],[PAM]]+STGY4[[#This Row],[LOS-TEN]]), IF(STGY4[[#This Row],[WrL]]="Won", (STGY4[[#This Row],[INS]]), 0))</f>
        <v>0</v>
      </c>
      <c r="CO205" s="18">
        <f>STGY4[[#This Row],[PAPT]]/2</f>
        <v>0</v>
      </c>
      <c r="CP205" s="43">
        <f>IF(STGY4[[#This Row],[SNO]]=0,0,IF(CL$10, IF(STGY4[[#This Row],[INS-TL]]=0, 0, STGY4[[#This Row],[PFT]]/STGY4[[#This Row],[INS-TL]]%), STGY4[[#This Row],[PFT]]/STGY4[[#This Row],[INS-TL]]%))</f>
        <v>-100</v>
      </c>
      <c r="CS205" s="20"/>
      <c r="CT205" s="21"/>
      <c r="CZ205" s="22"/>
      <c r="DB205" s="42">
        <f t="shared" si="25"/>
        <v>190</v>
      </c>
      <c r="DC205" s="49"/>
      <c r="DD205" s="18">
        <f>IF(STGY5[[#This Row],[SNO]]=0,0,IF(STGY5[[#This Row],[SNO]]=1,DJ$8,IF(DL$10, IF(DP204&gt;=DM$8,0,IF(DP204=0,DJ$8,DO204)), DO204)))</f>
        <v>0</v>
      </c>
      <c r="DE205" s="18" t="str">
        <f>IF(MAIN_STGY[[#This Row],[RSLT]]="","", MAIN_STGY[[#This Row],[RSLT]])</f>
        <v/>
      </c>
      <c r="DF20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5" s="18">
        <f>IF(STGY5[[#This Row],[SNO]]=0,0,IF(DL$10, IF(DP204&gt;=DM$8, 0, STGY5[[#This Row],[INS]]+DH204), STGY5[[#This Row],[INS]]+DH204))</f>
        <v>100</v>
      </c>
      <c r="DI205" s="18">
        <f>IF(STGY5[[#This Row],[SNO]]=0,0,IF(DL$10, IF(DP204&gt;=DM$8, 0, DI204+STGY5[[#This Row],[RTN]]), DI204+STGY5[[#This Row],[RTN]]))</f>
        <v>0</v>
      </c>
      <c r="DJ205" s="18">
        <f>STGY5[[#This Row],[RTN-TL]]-STGY5[[#This Row],[INS-TL]]</f>
        <v>-100</v>
      </c>
      <c r="DK205" s="18">
        <f>IF(STGY5[[#This Row],[SNO]]=0,0,IF(DL$10, IF(STGY5[[#This Row],[INS]]=0, 0, DN204), DN204))</f>
        <v>0</v>
      </c>
      <c r="DL205" s="18">
        <f>STGY5[[#This Row],[INS]]</f>
        <v>0</v>
      </c>
      <c r="DM205" s="18">
        <f>IF(STGY5[[#This Row],[WrL]]="Loss", (STGY5[[#This Row],[INS]]*(1 + DP$8/100)), IF(STGY5[[#This Row],[WrL]]="Won", (0), 0))</f>
        <v>0</v>
      </c>
      <c r="DN205" s="18">
        <f>IF(STGY5[[#This Row],[WrL]]="Loss", (STGY5[[#This Row],[PAM]]+STGY5[[#This Row],[LOS-TEN]]), IF(STGY5[[#This Row],[WrL]]="Won", (STGY5[[#This Row],[INS]]), 0))</f>
        <v>0</v>
      </c>
      <c r="DO205" s="18">
        <f>STGY5[[#This Row],[PAPT]]/2</f>
        <v>0</v>
      </c>
      <c r="DP205" s="43">
        <f>IF(STGY5[[#This Row],[SNO]]=0,0,IF(DL$10, IF(STGY5[[#This Row],[INS-TL]]=0, 0, STGY5[[#This Row],[PFT]]/STGY5[[#This Row],[INS-TL]]%), STGY5[[#This Row],[PFT]]/STGY5[[#This Row],[INS-TL]]%))</f>
        <v>-100</v>
      </c>
      <c r="DS205" s="20"/>
      <c r="DT205" s="21"/>
      <c r="DZ205" s="22"/>
      <c r="EB205" s="42">
        <f t="shared" si="26"/>
        <v>190</v>
      </c>
      <c r="EC205" s="49"/>
      <c r="ED205" s="18">
        <f>IF(STGY6[[#This Row],[SNO]]=0,0,IF(STGY6[[#This Row],[SNO]]=1,EJ$8,IF(EL$10, IF(EP204&gt;=EM$8,0,IF(EP204=0,EJ$8,EO204)), EO204)))</f>
        <v>0</v>
      </c>
      <c r="EE205" s="18" t="str">
        <f>IF(MAIN_STGY[[#This Row],[RSLT]]="","", MAIN_STGY[[#This Row],[RSLT]])</f>
        <v/>
      </c>
      <c r="EF20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5" s="18">
        <f>IF(STGY6[[#This Row],[SNO]]=0,0,IF(EL$10, IF(EP204&gt;=EM$8, 0, STGY6[[#This Row],[INS]]+EH204), STGY6[[#This Row],[INS]]+EH204))</f>
        <v>100</v>
      </c>
      <c r="EI205" s="18">
        <f>IF(STGY6[[#This Row],[SNO]]=0,0,IF(EL$10, IF(EP204&gt;=EM$8, 0, EI204+STGY6[[#This Row],[RTN]]), EI204+STGY6[[#This Row],[RTN]]))</f>
        <v>0</v>
      </c>
      <c r="EJ205" s="18">
        <f>STGY6[[#This Row],[RTN-TL]]-STGY6[[#This Row],[INS-TL]]</f>
        <v>-100</v>
      </c>
      <c r="EK205" s="18">
        <f>IF(STGY6[[#This Row],[SNO]]=0,0,IF(EL$10, IF(STGY6[[#This Row],[INS]]=0, 0, EN204), EN204))</f>
        <v>0</v>
      </c>
      <c r="EL205" s="18">
        <f>STGY6[[#This Row],[INS]]</f>
        <v>0</v>
      </c>
      <c r="EM205" s="18">
        <f>IF(STGY6[[#This Row],[WrL]]="Loss", (STGY6[[#This Row],[INS]]*(1 + EP$8/100)), IF(STGY6[[#This Row],[WrL]]="Won", (0), 0))</f>
        <v>0</v>
      </c>
      <c r="EN205" s="18">
        <f>IF(STGY6[[#This Row],[WrL]]="Loss", (STGY6[[#This Row],[PAM]]+STGY6[[#This Row],[LOS-TEN]]), IF(STGY6[[#This Row],[WrL]]="Won", (STGY6[[#This Row],[INS]]), 0))</f>
        <v>0</v>
      </c>
      <c r="EO205" s="18">
        <f>STGY6[[#This Row],[PAPT]]/2</f>
        <v>0</v>
      </c>
      <c r="EP205" s="43">
        <f>IF(STGY6[[#This Row],[SNO]]=0,0,IF(EL$10, IF(STGY6[[#This Row],[INS-TL]]=0, 0, STGY6[[#This Row],[PFT]]/STGY6[[#This Row],[INS-TL]]%), STGY6[[#This Row],[PFT]]/STGY6[[#This Row],[INS-TL]]%))</f>
        <v>-100</v>
      </c>
      <c r="ES205" s="20"/>
      <c r="ET205" s="21"/>
      <c r="EZ205" s="22"/>
      <c r="FB205" s="42">
        <f t="shared" si="27"/>
        <v>190</v>
      </c>
      <c r="FC205" s="49"/>
      <c r="FD205" s="18">
        <f>IF(STGY7[[#This Row],[SNO]]=0,0,IF(STGY7[[#This Row],[SNO]]=1,FJ$8,IF(FL$10, IF(FP204&gt;=FM$8,0,IF(FP204=0,FJ$8,FO204)), FO204)))</f>
        <v>0</v>
      </c>
      <c r="FE205" s="18" t="str">
        <f>IF(MAIN_STGY[[#This Row],[RSLT]]="","", MAIN_STGY[[#This Row],[RSLT]])</f>
        <v/>
      </c>
      <c r="FF20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5" s="18">
        <f>IF(STGY7[[#This Row],[SNO]]=0,0,IF(FL$10, IF(FP204&gt;=FM$8, 0, STGY7[[#This Row],[INS]]+FH204), STGY7[[#This Row],[INS]]+FH204))</f>
        <v>100</v>
      </c>
      <c r="FI205" s="18">
        <f>IF(STGY7[[#This Row],[SNO]]=0,0,IF(FL$10, IF(FP204&gt;=FM$8, 0, FI204+STGY7[[#This Row],[RTN]]), FI204+STGY7[[#This Row],[RTN]]))</f>
        <v>0</v>
      </c>
      <c r="FJ205" s="18">
        <f>STGY7[[#This Row],[RTN-TL]]-STGY7[[#This Row],[INS-TL]]</f>
        <v>-100</v>
      </c>
      <c r="FK205" s="18">
        <f>IF(STGY7[[#This Row],[SNO]]=0,0,IF(FL$10, IF(STGY7[[#This Row],[INS]]=0, 0, FN204), FN204))</f>
        <v>0</v>
      </c>
      <c r="FL205" s="18">
        <f>STGY7[[#This Row],[INS]]</f>
        <v>0</v>
      </c>
      <c r="FM205" s="18">
        <f>IF(STGY7[[#This Row],[WrL]]="Loss", (STGY7[[#This Row],[INS]]*(1 + FP$8/100)), IF(STGY7[[#This Row],[WrL]]="Won", (0), 0))</f>
        <v>0</v>
      </c>
      <c r="FN205" s="18">
        <f>IF(STGY7[[#This Row],[WrL]]="Loss", (STGY7[[#This Row],[PAM]]+STGY7[[#This Row],[LOS-TEN]]), IF(STGY7[[#This Row],[WrL]]="Won", (STGY7[[#This Row],[INS]]), 0))</f>
        <v>0</v>
      </c>
      <c r="FO205" s="18">
        <f>STGY7[[#This Row],[PAPT]]/2</f>
        <v>0</v>
      </c>
      <c r="FP205" s="43">
        <f>IF(STGY7[[#This Row],[SNO]]=0,0,IF(FL$10, IF(STGY7[[#This Row],[INS-TL]]=0, 0, STGY7[[#This Row],[PFT]]/STGY7[[#This Row],[INS-TL]]%), STGY7[[#This Row],[PFT]]/STGY7[[#This Row],[INS-TL]]%))</f>
        <v>-100</v>
      </c>
      <c r="FS205" s="20"/>
      <c r="FT205" s="21"/>
      <c r="FZ205" s="22"/>
      <c r="GB205" s="42">
        <f t="shared" si="28"/>
        <v>190</v>
      </c>
      <c r="GC205" s="49"/>
      <c r="GD205" s="18">
        <f>IF(STGY8[[#This Row],[SNO]]=0,0,IF(STGY8[[#This Row],[SNO]]=1,GJ$8,IF(GL$10, IF(GP204&gt;=GM$8,0,IF(GP204=0,GJ$8,GO204)), GO204)))</f>
        <v>0</v>
      </c>
      <c r="GE205" s="18" t="str">
        <f>IF(MAIN_STGY[[#This Row],[RSLT]]="","", MAIN_STGY[[#This Row],[RSLT]])</f>
        <v/>
      </c>
      <c r="GF20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5" s="18">
        <f>IF(STGY8[[#This Row],[SNO]]=0,0,IF(GL$10, IF(GP204&gt;=GM$8, 0, STGY8[[#This Row],[INS]]+GH204), STGY8[[#This Row],[INS]]+GH204))</f>
        <v>100</v>
      </c>
      <c r="GI205" s="18">
        <f>IF(STGY8[[#This Row],[SNO]]=0,0,IF(GL$10, IF(GP204&gt;=GM$8, 0, GI204+STGY8[[#This Row],[RTN]]), GI204+STGY8[[#This Row],[RTN]]))</f>
        <v>0</v>
      </c>
      <c r="GJ205" s="18">
        <f>STGY8[[#This Row],[RTN-TL]]-STGY8[[#This Row],[INS-TL]]</f>
        <v>-100</v>
      </c>
      <c r="GK205" s="18">
        <f>IF(STGY8[[#This Row],[SNO]]=0,0,IF(GL$10, IF(STGY8[[#This Row],[INS]]=0, 0, GN204), GN204))</f>
        <v>0</v>
      </c>
      <c r="GL205" s="18">
        <f>STGY8[[#This Row],[INS]]</f>
        <v>0</v>
      </c>
      <c r="GM205" s="18">
        <f>IF(STGY8[[#This Row],[WrL]]="Loss", (STGY8[[#This Row],[INS]]*(1 + GP$8/100)), IF(STGY8[[#This Row],[WrL]]="Won", (0), 0))</f>
        <v>0</v>
      </c>
      <c r="GN205" s="18">
        <f>IF(STGY8[[#This Row],[WrL]]="Loss", (STGY8[[#This Row],[PAM]]+STGY8[[#This Row],[LOS-TEN]]), IF(STGY8[[#This Row],[WrL]]="Won", (STGY8[[#This Row],[INS]]), 0))</f>
        <v>0</v>
      </c>
      <c r="GO205" s="18">
        <f>STGY8[[#This Row],[PAPT]]/2</f>
        <v>0</v>
      </c>
      <c r="GP205" s="43">
        <f>IF(STGY8[[#This Row],[SNO]]=0,0,IF(GL$10, IF(STGY8[[#This Row],[INS-TL]]=0, 0, STGY8[[#This Row],[PFT]]/STGY8[[#This Row],[INS-TL]]%), STGY8[[#This Row],[PFT]]/STGY8[[#This Row],[INS-TL]]%))</f>
        <v>-100</v>
      </c>
      <c r="GS205" s="20"/>
      <c r="GT205" s="21"/>
      <c r="GZ205" s="22"/>
      <c r="HB205" s="42">
        <f t="shared" si="29"/>
        <v>190</v>
      </c>
      <c r="HC205" s="49"/>
      <c r="HD205" s="18">
        <f>IF(STGY9[[#This Row],[SNO]]=0,0,IF(STGY9[[#This Row],[SNO]]=1,HJ$8,IF(HL$10, IF(HP204&gt;=HM$8,0,IF(HP204=0,HJ$8,HO204)), HO204)))</f>
        <v>0</v>
      </c>
      <c r="HE205" s="18" t="str">
        <f>IF(MAIN_STGY[[#This Row],[RSLT]]="","", MAIN_STGY[[#This Row],[RSLT]])</f>
        <v/>
      </c>
      <c r="HF20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5" s="18">
        <f>IF(STGY9[[#This Row],[SNO]]=0,0,IF(HL$10, IF(HP204&gt;=HM$8, 0, STGY9[[#This Row],[INS]]+HH204), STGY9[[#This Row],[INS]]+HH204))</f>
        <v>100</v>
      </c>
      <c r="HI205" s="18">
        <f>IF(STGY9[[#This Row],[SNO]]=0,0,IF(HL$10, IF(HP204&gt;=HM$8, 0, HI204+STGY9[[#This Row],[RTN]]), HI204+STGY9[[#This Row],[RTN]]))</f>
        <v>0</v>
      </c>
      <c r="HJ205" s="18">
        <f>STGY9[[#This Row],[RTN-TL]]-STGY9[[#This Row],[INS-TL]]</f>
        <v>-100</v>
      </c>
      <c r="HK205" s="18">
        <f>IF(STGY9[[#This Row],[SNO]]=0,0,IF(HL$10, IF(STGY9[[#This Row],[INS]]=0, 0, HN204), HN204))</f>
        <v>0</v>
      </c>
      <c r="HL205" s="18">
        <f>STGY9[[#This Row],[INS]]</f>
        <v>0</v>
      </c>
      <c r="HM205" s="18">
        <f>IF(STGY9[[#This Row],[WrL]]="Loss", (STGY9[[#This Row],[INS]]*(1 + HP$8/100)), IF(STGY9[[#This Row],[WrL]]="Won", (0), 0))</f>
        <v>0</v>
      </c>
      <c r="HN205" s="18">
        <f>IF(STGY9[[#This Row],[WrL]]="Loss", (STGY9[[#This Row],[PAM]]+STGY9[[#This Row],[LOS-TEN]]), IF(STGY9[[#This Row],[WrL]]="Won", (STGY9[[#This Row],[INS]]), 0))</f>
        <v>0</v>
      </c>
      <c r="HO205" s="18">
        <f>STGY9[[#This Row],[PAPT]]/2</f>
        <v>0</v>
      </c>
      <c r="HP205" s="43">
        <f>IF(STGY9[[#This Row],[SNO]]=0,0,IF(HL$10, IF(STGY9[[#This Row],[INS-TL]]=0, 0, STGY9[[#This Row],[PFT]]/STGY9[[#This Row],[INS-TL]]%), STGY9[[#This Row],[PFT]]/STGY9[[#This Row],[INS-TL]]%))</f>
        <v>-100</v>
      </c>
      <c r="HS205" s="20"/>
      <c r="HT205" s="21"/>
      <c r="HZ205" s="22"/>
      <c r="IB205" s="42">
        <f t="shared" si="30"/>
        <v>190</v>
      </c>
      <c r="IC205" s="49"/>
      <c r="ID205" s="18">
        <f>IF(STGY10[[#This Row],[SNO]]=0,0,IF(STGY10[[#This Row],[SNO]]=1,IJ$8,IF(IL$10, IF(IP204&gt;=IM$8,0,IF(IP204=0,IJ$8,IO204)), IO204)))</f>
        <v>0</v>
      </c>
      <c r="IE205" s="18" t="str">
        <f>IF(MAIN_STGY[[#This Row],[RSLT]]="","", MAIN_STGY[[#This Row],[RSLT]])</f>
        <v/>
      </c>
      <c r="IF20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5" s="18">
        <f>IF(STGY10[[#This Row],[SNO]]=0,0,IF(IL$10, IF(IP204&gt;=IM$8, 0, STGY10[[#This Row],[INS]]+IH204), STGY10[[#This Row],[INS]]+IH204))</f>
        <v>100</v>
      </c>
      <c r="II205" s="18">
        <f>IF(STGY10[[#This Row],[SNO]]=0,0,IF(IL$10, IF(IP204&gt;=IM$8, 0, II204+STGY10[[#This Row],[RTN]]), II204+STGY10[[#This Row],[RTN]]))</f>
        <v>0</v>
      </c>
      <c r="IJ205" s="18">
        <f>STGY10[[#This Row],[RTN-TL]]-STGY10[[#This Row],[INS-TL]]</f>
        <v>-100</v>
      </c>
      <c r="IK205" s="18">
        <f>IF(STGY10[[#This Row],[SNO]]=0,0,IF(IL$10, IF(STGY10[[#This Row],[INS]]=0, 0, IN204), IN204))</f>
        <v>0</v>
      </c>
      <c r="IL205" s="18">
        <f>STGY10[[#This Row],[INS]]</f>
        <v>0</v>
      </c>
      <c r="IM205" s="18">
        <f>IF(STGY10[[#This Row],[WrL]]="Loss", (STGY10[[#This Row],[INS]]*(1 + IP$8/100)), IF(STGY10[[#This Row],[WrL]]="Won", (0), 0))</f>
        <v>0</v>
      </c>
      <c r="IN205" s="18">
        <f>IF(STGY10[[#This Row],[WrL]]="Loss", (STGY10[[#This Row],[PAM]]+STGY10[[#This Row],[LOS-TEN]]), IF(STGY10[[#This Row],[WrL]]="Won", (STGY10[[#This Row],[INS]]), 0))</f>
        <v>0</v>
      </c>
      <c r="IO205" s="18">
        <f>STGY10[[#This Row],[PAPT]]/2</f>
        <v>0</v>
      </c>
      <c r="IP205" s="43">
        <f>IF(STGY10[[#This Row],[SNO]]=0,0,IF(IL$10, IF(STGY10[[#This Row],[INS-TL]]=0, 0, STGY10[[#This Row],[PFT]]/STGY10[[#This Row],[INS-TL]]%), STGY10[[#This Row],[PFT]]/STGY10[[#This Row],[INS-TL]]%))</f>
        <v>-100</v>
      </c>
      <c r="IS205" s="20"/>
      <c r="IT205" s="21"/>
      <c r="IZ205" s="22"/>
    </row>
    <row r="206" spans="2:260" ht="15.65" x14ac:dyDescent="0.3">
      <c r="B206" s="89">
        <f t="shared" si="32"/>
        <v>191</v>
      </c>
      <c r="C206" s="49"/>
      <c r="D206" s="18">
        <f>IF(MAIN_STGY[[#This Row],[SNO]]=0,0,IF(MAIN_STGY[[#This Row],[SNO]]=1,J$8,IF(L$10, IF(P205&gt;=M$8,0,IF(P205=0,J$8,O205)), O205)))</f>
        <v>0</v>
      </c>
      <c r="E206" s="12"/>
      <c r="F20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6" s="18">
        <f>IF(MAIN_STGY[[#This Row],[SNO]]=0,0,IF(L$10, IF(P205&gt;=M$8, 0, MAIN_STGY[[#This Row],[INS]]+H205), MAIN_STGY[[#This Row],[INS]]+H205))</f>
        <v>100</v>
      </c>
      <c r="I206" s="18">
        <f>IF(MAIN_STGY[[#This Row],[SNO]]=0,0,IF(L$10, IF(P205&gt;=M$8, 0, I205+MAIN_STGY[[#This Row],[RTN]]), I205+MAIN_STGY[[#This Row],[RTN]]))</f>
        <v>0</v>
      </c>
      <c r="J206" s="18">
        <f>MAIN_STGY[[#This Row],[RTN-TL]]-MAIN_STGY[[#This Row],[INS-TL]]</f>
        <v>-100</v>
      </c>
      <c r="K206" s="18">
        <f>IF(MAIN_STGY[[#This Row],[SNO]]=0,0,IF(L$10, IF(MAIN_STGY[[#This Row],[INS]]=0, 0, N205), N205))</f>
        <v>0</v>
      </c>
      <c r="L206" s="18">
        <f>MAIN_STGY[[#This Row],[INS]]</f>
        <v>0</v>
      </c>
      <c r="M206" s="18">
        <f>IF(MAIN_STGY[[#This Row],[WrL]]="Loss", (MAIN_STGY[[#This Row],[INS]]*(1 + P$8/100)), IF(MAIN_STGY[[#This Row],[WrL]]="Won", (0), 0))</f>
        <v>0</v>
      </c>
      <c r="N206" s="18">
        <f>IF(MAIN_STGY[[#This Row],[WrL]]="Loss", (MAIN_STGY[[#This Row],[PAM]]+MAIN_STGY[[#This Row],[LOS-TEN]]), IF(MAIN_STGY[[#This Row],[WrL]]="Won", (MAIN_STGY[[#This Row],[INS]]), 0))</f>
        <v>0</v>
      </c>
      <c r="O206" s="18">
        <f>MAIN_STGY[[#This Row],[PAPT]]/2</f>
        <v>0</v>
      </c>
      <c r="P20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6" s="91" t="str">
        <v>Strategy 07</v>
      </c>
      <c r="S206" s="92">
        <v>0</v>
      </c>
      <c r="T206" s="93">
        <v>100</v>
      </c>
      <c r="U206" s="85"/>
      <c r="V206" s="44"/>
      <c r="W206" s="55"/>
      <c r="X206" s="44"/>
      <c r="Z206" s="22"/>
      <c r="AB206" s="42">
        <f t="shared" si="22"/>
        <v>191</v>
      </c>
      <c r="AC206" s="49"/>
      <c r="AD206" s="18">
        <f>IF(STGY2[[#This Row],[SNO]]=0,0,IF(STGY2[[#This Row],[SNO]]=1,AJ$8,IF(AL$10, IF(AP205&gt;=AM$8,0,IF(AP205=0,AJ$8,AO205)), AO205)))</f>
        <v>0</v>
      </c>
      <c r="AE206" s="18" t="str">
        <f>IF(MAIN_STGY[[#This Row],[RSLT]]="","", MAIN_STGY[[#This Row],[RSLT]])</f>
        <v/>
      </c>
      <c r="AF20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6" s="18">
        <f>IF(STGY2[[#This Row],[SNO]]=0,0,IF(AL$10, IF(AP205&gt;=AM$8, 0, STGY2[[#This Row],[INS]]+AH205), STGY2[[#This Row],[INS]]+AH205))</f>
        <v>100</v>
      </c>
      <c r="AI206" s="18">
        <f>IF(STGY2[[#This Row],[SNO]]=0,0,IF(AL$10, IF(AP205&gt;=AM$8, 0, AI205+STGY2[[#This Row],[RTN]]), AI205+STGY2[[#This Row],[RTN]]))</f>
        <v>0</v>
      </c>
      <c r="AJ206" s="18">
        <f>STGY2[[#This Row],[RTN-TL]]-STGY2[[#This Row],[INS-TL]]</f>
        <v>-100</v>
      </c>
      <c r="AK206" s="18">
        <f>IF(STGY2[[#This Row],[SNO]]=0,0,IF(AL$10, IF(STGY2[[#This Row],[INS]]=0, 0, AN205), AN205))</f>
        <v>0</v>
      </c>
      <c r="AL206" s="18">
        <f>STGY2[[#This Row],[INS]]</f>
        <v>0</v>
      </c>
      <c r="AM206" s="18">
        <f>IF(STGY2[[#This Row],[WrL]]="Loss", (STGY2[[#This Row],[INS]]*(1 + AP$8/100)), IF(STGY2[[#This Row],[WrL]]="Won", (0), 0))</f>
        <v>0</v>
      </c>
      <c r="AN206" s="18">
        <f>IF(STGY2[[#This Row],[WrL]]="Loss", (STGY2[[#This Row],[PAM]]+STGY2[[#This Row],[LOS-TEN]]), IF(STGY2[[#This Row],[WrL]]="Won", (STGY2[[#This Row],[INS]]), 0))</f>
        <v>0</v>
      </c>
      <c r="AO206" s="18">
        <f>STGY2[[#This Row],[PAPT]]/2</f>
        <v>0</v>
      </c>
      <c r="AP206" s="43">
        <f>IF(STGY2[[#This Row],[SNO]]=0,0,IF(AL$10, IF(STGY2[[#This Row],[INS-TL]]=0, 0, STGY2[[#This Row],[PFT]]/STGY2[[#This Row],[INS-TL]]%), STGY2[[#This Row],[PFT]]/STGY2[[#This Row],[INS-TL]]%))</f>
        <v>-100</v>
      </c>
      <c r="AS206" s="20"/>
      <c r="AT206" s="21"/>
      <c r="AZ206" s="22"/>
      <c r="BB206" s="42">
        <f t="shared" si="23"/>
        <v>191</v>
      </c>
      <c r="BC206" s="49"/>
      <c r="BD206" s="18">
        <f>IF(STGY3[[#This Row],[SNO]]=0,0,IF(STGY3[[#This Row],[SNO]]=1,BJ$8,IF(BL$10, IF(BP205&gt;=BM$8,0,IF(BP205=0,BJ$8,BO205)), BO205)))</f>
        <v>0</v>
      </c>
      <c r="BE206" s="18" t="str">
        <f>IF(MAIN_STGY[[#This Row],[RSLT]]="","", MAIN_STGY[[#This Row],[RSLT]])</f>
        <v/>
      </c>
      <c r="BF20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6" s="18">
        <f>IF(STGY3[[#This Row],[SNO]]=0,0,IF(BL$10, IF(BP205&gt;=BM$8, 0, STGY3[[#This Row],[INS]]+BH205), STGY3[[#This Row],[INS]]+BH205))</f>
        <v>100</v>
      </c>
      <c r="BI206" s="18">
        <f>IF(STGY3[[#This Row],[SNO]]=0,0,IF(BL$10, IF(BP205&gt;=BM$8, 0, BI205+STGY3[[#This Row],[RTN]]), BI205+STGY3[[#This Row],[RTN]]))</f>
        <v>0</v>
      </c>
      <c r="BJ206" s="18">
        <f>STGY3[[#This Row],[RTN-TL]]-STGY3[[#This Row],[INS-TL]]</f>
        <v>-100</v>
      </c>
      <c r="BK206" s="18">
        <f>IF(STGY3[[#This Row],[SNO]]=0,0,IF(BL$10, IF(STGY3[[#This Row],[INS]]=0, 0, BN205), BN205))</f>
        <v>0</v>
      </c>
      <c r="BL206" s="18">
        <f>STGY3[[#This Row],[INS]]</f>
        <v>0</v>
      </c>
      <c r="BM206" s="18">
        <f>IF(STGY3[[#This Row],[WrL]]="Loss", (STGY3[[#This Row],[INS]]*(1 + BP$8/100)), IF(STGY3[[#This Row],[WrL]]="Won", (0), 0))</f>
        <v>0</v>
      </c>
      <c r="BN206" s="18">
        <f>IF(STGY3[[#This Row],[WrL]]="Loss", (STGY3[[#This Row],[PAM]]+STGY3[[#This Row],[LOS-TEN]]), IF(STGY3[[#This Row],[WrL]]="Won", (STGY3[[#This Row],[INS]]), 0))</f>
        <v>0</v>
      </c>
      <c r="BO206" s="18">
        <f>STGY3[[#This Row],[PAPT]]/2</f>
        <v>0</v>
      </c>
      <c r="BP206" s="43">
        <f>IF(STGY3[[#This Row],[SNO]]=0,0,IF(BL$10, IF(STGY3[[#This Row],[INS-TL]]=0, 0, STGY3[[#This Row],[PFT]]/STGY3[[#This Row],[INS-TL]]%), STGY3[[#This Row],[PFT]]/STGY3[[#This Row],[INS-TL]]%))</f>
        <v>-100</v>
      </c>
      <c r="BS206" s="20"/>
      <c r="BT206" s="21"/>
      <c r="BZ206" s="22"/>
      <c r="CB206" s="42">
        <f t="shared" si="24"/>
        <v>191</v>
      </c>
      <c r="CC206" s="49"/>
      <c r="CD206" s="18">
        <f>IF(STGY4[[#This Row],[SNO]]=0,0,IF(STGY4[[#This Row],[SNO]]=1,CJ$8,IF(CL$10, IF(CP205&gt;=CM$8,0,IF(CP205=0,CJ$8,CO205)), CO205)))</f>
        <v>0</v>
      </c>
      <c r="CE206" s="18" t="str">
        <f>IF(MAIN_STGY[[#This Row],[RSLT]]="","", MAIN_STGY[[#This Row],[RSLT]])</f>
        <v/>
      </c>
      <c r="CF20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6" s="18">
        <f>IF(STGY4[[#This Row],[SNO]]=0,0,IF(CL$10, IF(CP205&gt;=CM$8, 0, STGY4[[#This Row],[INS]]+CH205), STGY4[[#This Row],[INS]]+CH205))</f>
        <v>100</v>
      </c>
      <c r="CI206" s="18">
        <f>IF(STGY4[[#This Row],[SNO]]=0,0,IF(CL$10, IF(CP205&gt;=CM$8, 0, CI205+STGY4[[#This Row],[RTN]]), CI205+STGY4[[#This Row],[RTN]]))</f>
        <v>0</v>
      </c>
      <c r="CJ206" s="18">
        <f>STGY4[[#This Row],[RTN-TL]]-STGY4[[#This Row],[INS-TL]]</f>
        <v>-100</v>
      </c>
      <c r="CK206" s="18">
        <f>IF(STGY4[[#This Row],[SNO]]=0,0,IF(CL$10, IF(STGY4[[#This Row],[INS]]=0, 0, CN205), CN205))</f>
        <v>0</v>
      </c>
      <c r="CL206" s="18">
        <f>STGY4[[#This Row],[INS]]</f>
        <v>0</v>
      </c>
      <c r="CM206" s="18">
        <f>IF(STGY4[[#This Row],[WrL]]="Loss", (STGY4[[#This Row],[INS]]*(1 + CP$8/100)), IF(STGY4[[#This Row],[WrL]]="Won", (0), 0))</f>
        <v>0</v>
      </c>
      <c r="CN206" s="18">
        <f>IF(STGY4[[#This Row],[WrL]]="Loss", (STGY4[[#This Row],[PAM]]+STGY4[[#This Row],[LOS-TEN]]), IF(STGY4[[#This Row],[WrL]]="Won", (STGY4[[#This Row],[INS]]), 0))</f>
        <v>0</v>
      </c>
      <c r="CO206" s="18">
        <f>STGY4[[#This Row],[PAPT]]/2</f>
        <v>0</v>
      </c>
      <c r="CP206" s="43">
        <f>IF(STGY4[[#This Row],[SNO]]=0,0,IF(CL$10, IF(STGY4[[#This Row],[INS-TL]]=0, 0, STGY4[[#This Row],[PFT]]/STGY4[[#This Row],[INS-TL]]%), STGY4[[#This Row],[PFT]]/STGY4[[#This Row],[INS-TL]]%))</f>
        <v>-100</v>
      </c>
      <c r="CS206" s="20"/>
      <c r="CT206" s="21"/>
      <c r="CZ206" s="22"/>
      <c r="DB206" s="42">
        <f t="shared" si="25"/>
        <v>191</v>
      </c>
      <c r="DC206" s="49"/>
      <c r="DD206" s="18">
        <f>IF(STGY5[[#This Row],[SNO]]=0,0,IF(STGY5[[#This Row],[SNO]]=1,DJ$8,IF(DL$10, IF(DP205&gt;=DM$8,0,IF(DP205=0,DJ$8,DO205)), DO205)))</f>
        <v>0</v>
      </c>
      <c r="DE206" s="18" t="str">
        <f>IF(MAIN_STGY[[#This Row],[RSLT]]="","", MAIN_STGY[[#This Row],[RSLT]])</f>
        <v/>
      </c>
      <c r="DF20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6" s="18">
        <f>IF(STGY5[[#This Row],[SNO]]=0,0,IF(DL$10, IF(DP205&gt;=DM$8, 0, STGY5[[#This Row],[INS]]+DH205), STGY5[[#This Row],[INS]]+DH205))</f>
        <v>100</v>
      </c>
      <c r="DI206" s="18">
        <f>IF(STGY5[[#This Row],[SNO]]=0,0,IF(DL$10, IF(DP205&gt;=DM$8, 0, DI205+STGY5[[#This Row],[RTN]]), DI205+STGY5[[#This Row],[RTN]]))</f>
        <v>0</v>
      </c>
      <c r="DJ206" s="18">
        <f>STGY5[[#This Row],[RTN-TL]]-STGY5[[#This Row],[INS-TL]]</f>
        <v>-100</v>
      </c>
      <c r="DK206" s="18">
        <f>IF(STGY5[[#This Row],[SNO]]=0,0,IF(DL$10, IF(STGY5[[#This Row],[INS]]=0, 0, DN205), DN205))</f>
        <v>0</v>
      </c>
      <c r="DL206" s="18">
        <f>STGY5[[#This Row],[INS]]</f>
        <v>0</v>
      </c>
      <c r="DM206" s="18">
        <f>IF(STGY5[[#This Row],[WrL]]="Loss", (STGY5[[#This Row],[INS]]*(1 + DP$8/100)), IF(STGY5[[#This Row],[WrL]]="Won", (0), 0))</f>
        <v>0</v>
      </c>
      <c r="DN206" s="18">
        <f>IF(STGY5[[#This Row],[WrL]]="Loss", (STGY5[[#This Row],[PAM]]+STGY5[[#This Row],[LOS-TEN]]), IF(STGY5[[#This Row],[WrL]]="Won", (STGY5[[#This Row],[INS]]), 0))</f>
        <v>0</v>
      </c>
      <c r="DO206" s="18">
        <f>STGY5[[#This Row],[PAPT]]/2</f>
        <v>0</v>
      </c>
      <c r="DP206" s="43">
        <f>IF(STGY5[[#This Row],[SNO]]=0,0,IF(DL$10, IF(STGY5[[#This Row],[INS-TL]]=0, 0, STGY5[[#This Row],[PFT]]/STGY5[[#This Row],[INS-TL]]%), STGY5[[#This Row],[PFT]]/STGY5[[#This Row],[INS-TL]]%))</f>
        <v>-100</v>
      </c>
      <c r="DS206" s="20"/>
      <c r="DT206" s="21"/>
      <c r="DZ206" s="22"/>
      <c r="EB206" s="42">
        <f t="shared" si="26"/>
        <v>191</v>
      </c>
      <c r="EC206" s="49"/>
      <c r="ED206" s="18">
        <f>IF(STGY6[[#This Row],[SNO]]=0,0,IF(STGY6[[#This Row],[SNO]]=1,EJ$8,IF(EL$10, IF(EP205&gt;=EM$8,0,IF(EP205=0,EJ$8,EO205)), EO205)))</f>
        <v>0</v>
      </c>
      <c r="EE206" s="18" t="str">
        <f>IF(MAIN_STGY[[#This Row],[RSLT]]="","", MAIN_STGY[[#This Row],[RSLT]])</f>
        <v/>
      </c>
      <c r="EF20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6" s="18">
        <f>IF(STGY6[[#This Row],[SNO]]=0,0,IF(EL$10, IF(EP205&gt;=EM$8, 0, STGY6[[#This Row],[INS]]+EH205), STGY6[[#This Row],[INS]]+EH205))</f>
        <v>100</v>
      </c>
      <c r="EI206" s="18">
        <f>IF(STGY6[[#This Row],[SNO]]=0,0,IF(EL$10, IF(EP205&gt;=EM$8, 0, EI205+STGY6[[#This Row],[RTN]]), EI205+STGY6[[#This Row],[RTN]]))</f>
        <v>0</v>
      </c>
      <c r="EJ206" s="18">
        <f>STGY6[[#This Row],[RTN-TL]]-STGY6[[#This Row],[INS-TL]]</f>
        <v>-100</v>
      </c>
      <c r="EK206" s="18">
        <f>IF(STGY6[[#This Row],[SNO]]=0,0,IF(EL$10, IF(STGY6[[#This Row],[INS]]=0, 0, EN205), EN205))</f>
        <v>0</v>
      </c>
      <c r="EL206" s="18">
        <f>STGY6[[#This Row],[INS]]</f>
        <v>0</v>
      </c>
      <c r="EM206" s="18">
        <f>IF(STGY6[[#This Row],[WrL]]="Loss", (STGY6[[#This Row],[INS]]*(1 + EP$8/100)), IF(STGY6[[#This Row],[WrL]]="Won", (0), 0))</f>
        <v>0</v>
      </c>
      <c r="EN206" s="18">
        <f>IF(STGY6[[#This Row],[WrL]]="Loss", (STGY6[[#This Row],[PAM]]+STGY6[[#This Row],[LOS-TEN]]), IF(STGY6[[#This Row],[WrL]]="Won", (STGY6[[#This Row],[INS]]), 0))</f>
        <v>0</v>
      </c>
      <c r="EO206" s="18">
        <f>STGY6[[#This Row],[PAPT]]/2</f>
        <v>0</v>
      </c>
      <c r="EP206" s="43">
        <f>IF(STGY6[[#This Row],[SNO]]=0,0,IF(EL$10, IF(STGY6[[#This Row],[INS-TL]]=0, 0, STGY6[[#This Row],[PFT]]/STGY6[[#This Row],[INS-TL]]%), STGY6[[#This Row],[PFT]]/STGY6[[#This Row],[INS-TL]]%))</f>
        <v>-100</v>
      </c>
      <c r="ES206" s="20"/>
      <c r="ET206" s="21"/>
      <c r="EZ206" s="22"/>
      <c r="FB206" s="42">
        <f t="shared" si="27"/>
        <v>191</v>
      </c>
      <c r="FC206" s="49"/>
      <c r="FD206" s="18">
        <f>IF(STGY7[[#This Row],[SNO]]=0,0,IF(STGY7[[#This Row],[SNO]]=1,FJ$8,IF(FL$10, IF(FP205&gt;=FM$8,0,IF(FP205=0,FJ$8,FO205)), FO205)))</f>
        <v>0</v>
      </c>
      <c r="FE206" s="18" t="str">
        <f>IF(MAIN_STGY[[#This Row],[RSLT]]="","", MAIN_STGY[[#This Row],[RSLT]])</f>
        <v/>
      </c>
      <c r="FF20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6" s="18">
        <f>IF(STGY7[[#This Row],[SNO]]=0,0,IF(FL$10, IF(FP205&gt;=FM$8, 0, STGY7[[#This Row],[INS]]+FH205), STGY7[[#This Row],[INS]]+FH205))</f>
        <v>100</v>
      </c>
      <c r="FI206" s="18">
        <f>IF(STGY7[[#This Row],[SNO]]=0,0,IF(FL$10, IF(FP205&gt;=FM$8, 0, FI205+STGY7[[#This Row],[RTN]]), FI205+STGY7[[#This Row],[RTN]]))</f>
        <v>0</v>
      </c>
      <c r="FJ206" s="18">
        <f>STGY7[[#This Row],[RTN-TL]]-STGY7[[#This Row],[INS-TL]]</f>
        <v>-100</v>
      </c>
      <c r="FK206" s="18">
        <f>IF(STGY7[[#This Row],[SNO]]=0,0,IF(FL$10, IF(STGY7[[#This Row],[INS]]=0, 0, FN205), FN205))</f>
        <v>0</v>
      </c>
      <c r="FL206" s="18">
        <f>STGY7[[#This Row],[INS]]</f>
        <v>0</v>
      </c>
      <c r="FM206" s="18">
        <f>IF(STGY7[[#This Row],[WrL]]="Loss", (STGY7[[#This Row],[INS]]*(1 + FP$8/100)), IF(STGY7[[#This Row],[WrL]]="Won", (0), 0))</f>
        <v>0</v>
      </c>
      <c r="FN206" s="18">
        <f>IF(STGY7[[#This Row],[WrL]]="Loss", (STGY7[[#This Row],[PAM]]+STGY7[[#This Row],[LOS-TEN]]), IF(STGY7[[#This Row],[WrL]]="Won", (STGY7[[#This Row],[INS]]), 0))</f>
        <v>0</v>
      </c>
      <c r="FO206" s="18">
        <f>STGY7[[#This Row],[PAPT]]/2</f>
        <v>0</v>
      </c>
      <c r="FP206" s="43">
        <f>IF(STGY7[[#This Row],[SNO]]=0,0,IF(FL$10, IF(STGY7[[#This Row],[INS-TL]]=0, 0, STGY7[[#This Row],[PFT]]/STGY7[[#This Row],[INS-TL]]%), STGY7[[#This Row],[PFT]]/STGY7[[#This Row],[INS-TL]]%))</f>
        <v>-100</v>
      </c>
      <c r="FS206" s="20"/>
      <c r="FT206" s="21"/>
      <c r="FZ206" s="22"/>
      <c r="GB206" s="42">
        <f t="shared" si="28"/>
        <v>191</v>
      </c>
      <c r="GC206" s="49"/>
      <c r="GD206" s="18">
        <f>IF(STGY8[[#This Row],[SNO]]=0,0,IF(STGY8[[#This Row],[SNO]]=1,GJ$8,IF(GL$10, IF(GP205&gt;=GM$8,0,IF(GP205=0,GJ$8,GO205)), GO205)))</f>
        <v>0</v>
      </c>
      <c r="GE206" s="18" t="str">
        <f>IF(MAIN_STGY[[#This Row],[RSLT]]="","", MAIN_STGY[[#This Row],[RSLT]])</f>
        <v/>
      </c>
      <c r="GF20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6" s="18">
        <f>IF(STGY8[[#This Row],[SNO]]=0,0,IF(GL$10, IF(GP205&gt;=GM$8, 0, STGY8[[#This Row],[INS]]+GH205), STGY8[[#This Row],[INS]]+GH205))</f>
        <v>100</v>
      </c>
      <c r="GI206" s="18">
        <f>IF(STGY8[[#This Row],[SNO]]=0,0,IF(GL$10, IF(GP205&gt;=GM$8, 0, GI205+STGY8[[#This Row],[RTN]]), GI205+STGY8[[#This Row],[RTN]]))</f>
        <v>0</v>
      </c>
      <c r="GJ206" s="18">
        <f>STGY8[[#This Row],[RTN-TL]]-STGY8[[#This Row],[INS-TL]]</f>
        <v>-100</v>
      </c>
      <c r="GK206" s="18">
        <f>IF(STGY8[[#This Row],[SNO]]=0,0,IF(GL$10, IF(STGY8[[#This Row],[INS]]=0, 0, GN205), GN205))</f>
        <v>0</v>
      </c>
      <c r="GL206" s="18">
        <f>STGY8[[#This Row],[INS]]</f>
        <v>0</v>
      </c>
      <c r="GM206" s="18">
        <f>IF(STGY8[[#This Row],[WrL]]="Loss", (STGY8[[#This Row],[INS]]*(1 + GP$8/100)), IF(STGY8[[#This Row],[WrL]]="Won", (0), 0))</f>
        <v>0</v>
      </c>
      <c r="GN206" s="18">
        <f>IF(STGY8[[#This Row],[WrL]]="Loss", (STGY8[[#This Row],[PAM]]+STGY8[[#This Row],[LOS-TEN]]), IF(STGY8[[#This Row],[WrL]]="Won", (STGY8[[#This Row],[INS]]), 0))</f>
        <v>0</v>
      </c>
      <c r="GO206" s="18">
        <f>STGY8[[#This Row],[PAPT]]/2</f>
        <v>0</v>
      </c>
      <c r="GP206" s="43">
        <f>IF(STGY8[[#This Row],[SNO]]=0,0,IF(GL$10, IF(STGY8[[#This Row],[INS-TL]]=0, 0, STGY8[[#This Row],[PFT]]/STGY8[[#This Row],[INS-TL]]%), STGY8[[#This Row],[PFT]]/STGY8[[#This Row],[INS-TL]]%))</f>
        <v>-100</v>
      </c>
      <c r="GS206" s="20"/>
      <c r="GT206" s="21"/>
      <c r="GZ206" s="22"/>
      <c r="HB206" s="42">
        <f t="shared" si="29"/>
        <v>191</v>
      </c>
      <c r="HC206" s="49"/>
      <c r="HD206" s="18">
        <f>IF(STGY9[[#This Row],[SNO]]=0,0,IF(STGY9[[#This Row],[SNO]]=1,HJ$8,IF(HL$10, IF(HP205&gt;=HM$8,0,IF(HP205=0,HJ$8,HO205)), HO205)))</f>
        <v>0</v>
      </c>
      <c r="HE206" s="18" t="str">
        <f>IF(MAIN_STGY[[#This Row],[RSLT]]="","", MAIN_STGY[[#This Row],[RSLT]])</f>
        <v/>
      </c>
      <c r="HF20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6" s="18">
        <f>IF(STGY9[[#This Row],[SNO]]=0,0,IF(HL$10, IF(HP205&gt;=HM$8, 0, STGY9[[#This Row],[INS]]+HH205), STGY9[[#This Row],[INS]]+HH205))</f>
        <v>100</v>
      </c>
      <c r="HI206" s="18">
        <f>IF(STGY9[[#This Row],[SNO]]=0,0,IF(HL$10, IF(HP205&gt;=HM$8, 0, HI205+STGY9[[#This Row],[RTN]]), HI205+STGY9[[#This Row],[RTN]]))</f>
        <v>0</v>
      </c>
      <c r="HJ206" s="18">
        <f>STGY9[[#This Row],[RTN-TL]]-STGY9[[#This Row],[INS-TL]]</f>
        <v>-100</v>
      </c>
      <c r="HK206" s="18">
        <f>IF(STGY9[[#This Row],[SNO]]=0,0,IF(HL$10, IF(STGY9[[#This Row],[INS]]=0, 0, HN205), HN205))</f>
        <v>0</v>
      </c>
      <c r="HL206" s="18">
        <f>STGY9[[#This Row],[INS]]</f>
        <v>0</v>
      </c>
      <c r="HM206" s="18">
        <f>IF(STGY9[[#This Row],[WrL]]="Loss", (STGY9[[#This Row],[INS]]*(1 + HP$8/100)), IF(STGY9[[#This Row],[WrL]]="Won", (0), 0))</f>
        <v>0</v>
      </c>
      <c r="HN206" s="18">
        <f>IF(STGY9[[#This Row],[WrL]]="Loss", (STGY9[[#This Row],[PAM]]+STGY9[[#This Row],[LOS-TEN]]), IF(STGY9[[#This Row],[WrL]]="Won", (STGY9[[#This Row],[INS]]), 0))</f>
        <v>0</v>
      </c>
      <c r="HO206" s="18">
        <f>STGY9[[#This Row],[PAPT]]/2</f>
        <v>0</v>
      </c>
      <c r="HP206" s="43">
        <f>IF(STGY9[[#This Row],[SNO]]=0,0,IF(HL$10, IF(STGY9[[#This Row],[INS-TL]]=0, 0, STGY9[[#This Row],[PFT]]/STGY9[[#This Row],[INS-TL]]%), STGY9[[#This Row],[PFT]]/STGY9[[#This Row],[INS-TL]]%))</f>
        <v>-100</v>
      </c>
      <c r="HS206" s="20"/>
      <c r="HT206" s="21"/>
      <c r="HZ206" s="22"/>
      <c r="IB206" s="42">
        <f t="shared" si="30"/>
        <v>191</v>
      </c>
      <c r="IC206" s="49"/>
      <c r="ID206" s="18">
        <f>IF(STGY10[[#This Row],[SNO]]=0,0,IF(STGY10[[#This Row],[SNO]]=1,IJ$8,IF(IL$10, IF(IP205&gt;=IM$8,0,IF(IP205=0,IJ$8,IO205)), IO205)))</f>
        <v>0</v>
      </c>
      <c r="IE206" s="18" t="str">
        <f>IF(MAIN_STGY[[#This Row],[RSLT]]="","", MAIN_STGY[[#This Row],[RSLT]])</f>
        <v/>
      </c>
      <c r="IF20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6" s="18">
        <f>IF(STGY10[[#This Row],[SNO]]=0,0,IF(IL$10, IF(IP205&gt;=IM$8, 0, STGY10[[#This Row],[INS]]+IH205), STGY10[[#This Row],[INS]]+IH205))</f>
        <v>100</v>
      </c>
      <c r="II206" s="18">
        <f>IF(STGY10[[#This Row],[SNO]]=0,0,IF(IL$10, IF(IP205&gt;=IM$8, 0, II205+STGY10[[#This Row],[RTN]]), II205+STGY10[[#This Row],[RTN]]))</f>
        <v>0</v>
      </c>
      <c r="IJ206" s="18">
        <f>STGY10[[#This Row],[RTN-TL]]-STGY10[[#This Row],[INS-TL]]</f>
        <v>-100</v>
      </c>
      <c r="IK206" s="18">
        <f>IF(STGY10[[#This Row],[SNO]]=0,0,IF(IL$10, IF(STGY10[[#This Row],[INS]]=0, 0, IN205), IN205))</f>
        <v>0</v>
      </c>
      <c r="IL206" s="18">
        <f>STGY10[[#This Row],[INS]]</f>
        <v>0</v>
      </c>
      <c r="IM206" s="18">
        <f>IF(STGY10[[#This Row],[WrL]]="Loss", (STGY10[[#This Row],[INS]]*(1 + IP$8/100)), IF(STGY10[[#This Row],[WrL]]="Won", (0), 0))</f>
        <v>0</v>
      </c>
      <c r="IN206" s="18">
        <f>IF(STGY10[[#This Row],[WrL]]="Loss", (STGY10[[#This Row],[PAM]]+STGY10[[#This Row],[LOS-TEN]]), IF(STGY10[[#This Row],[WrL]]="Won", (STGY10[[#This Row],[INS]]), 0))</f>
        <v>0</v>
      </c>
      <c r="IO206" s="18">
        <f>STGY10[[#This Row],[PAPT]]/2</f>
        <v>0</v>
      </c>
      <c r="IP206" s="43">
        <f>IF(STGY10[[#This Row],[SNO]]=0,0,IF(IL$10, IF(STGY10[[#This Row],[INS-TL]]=0, 0, STGY10[[#This Row],[PFT]]/STGY10[[#This Row],[INS-TL]]%), STGY10[[#This Row],[PFT]]/STGY10[[#This Row],[INS-TL]]%))</f>
        <v>-100</v>
      </c>
      <c r="IS206" s="20"/>
      <c r="IT206" s="21"/>
      <c r="IZ206" s="22"/>
    </row>
    <row r="207" spans="2:260" ht="15.65" x14ac:dyDescent="0.3">
      <c r="B207" s="89">
        <f t="shared" si="32"/>
        <v>192</v>
      </c>
      <c r="C207" s="49"/>
      <c r="D207" s="18">
        <f>IF(MAIN_STGY[[#This Row],[SNO]]=0,0,IF(MAIN_STGY[[#This Row],[SNO]]=1,J$8,IF(L$10, IF(P206&gt;=M$8,0,IF(P206=0,J$8,O206)), O206)))</f>
        <v>0</v>
      </c>
      <c r="E207" s="12"/>
      <c r="F20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7" s="18">
        <f>IF(MAIN_STGY[[#This Row],[SNO]]=0,0,IF(L$10, IF(P206&gt;=M$8, 0, MAIN_STGY[[#This Row],[INS]]+H206), MAIN_STGY[[#This Row],[INS]]+H206))</f>
        <v>100</v>
      </c>
      <c r="I207" s="18">
        <f>IF(MAIN_STGY[[#This Row],[SNO]]=0,0,IF(L$10, IF(P206&gt;=M$8, 0, I206+MAIN_STGY[[#This Row],[RTN]]), I206+MAIN_STGY[[#This Row],[RTN]]))</f>
        <v>0</v>
      </c>
      <c r="J207" s="18">
        <f>MAIN_STGY[[#This Row],[RTN-TL]]-MAIN_STGY[[#This Row],[INS-TL]]</f>
        <v>-100</v>
      </c>
      <c r="K207" s="18">
        <f>IF(MAIN_STGY[[#This Row],[SNO]]=0,0,IF(L$10, IF(MAIN_STGY[[#This Row],[INS]]=0, 0, N206), N206))</f>
        <v>0</v>
      </c>
      <c r="L207" s="18">
        <f>MAIN_STGY[[#This Row],[INS]]</f>
        <v>0</v>
      </c>
      <c r="M207" s="18">
        <f>IF(MAIN_STGY[[#This Row],[WrL]]="Loss", (MAIN_STGY[[#This Row],[INS]]*(1 + P$8/100)), IF(MAIN_STGY[[#This Row],[WrL]]="Won", (0), 0))</f>
        <v>0</v>
      </c>
      <c r="N207" s="18">
        <f>IF(MAIN_STGY[[#This Row],[WrL]]="Loss", (MAIN_STGY[[#This Row],[PAM]]+MAIN_STGY[[#This Row],[LOS-TEN]]), IF(MAIN_STGY[[#This Row],[WrL]]="Won", (MAIN_STGY[[#This Row],[INS]]), 0))</f>
        <v>0</v>
      </c>
      <c r="O207" s="18">
        <f>MAIN_STGY[[#This Row],[PAPT]]/2</f>
        <v>0</v>
      </c>
      <c r="P20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7" s="91" t="str">
        <v>Strategy 08</v>
      </c>
      <c r="S207" s="92">
        <v>0</v>
      </c>
      <c r="T207" s="93">
        <v>100</v>
      </c>
      <c r="U207" s="85"/>
      <c r="V207" s="44"/>
      <c r="W207" s="55"/>
      <c r="X207" s="44"/>
      <c r="Z207" s="22"/>
      <c r="AB207" s="42">
        <f t="shared" ref="AB207:AB270" si="33">IF(AB206="SNO",0,AB206+1)</f>
        <v>192</v>
      </c>
      <c r="AC207" s="49"/>
      <c r="AD207" s="18">
        <f>IF(STGY2[[#This Row],[SNO]]=0,0,IF(STGY2[[#This Row],[SNO]]=1,AJ$8,IF(AL$10, IF(AP206&gt;=AM$8,0,IF(AP206=0,AJ$8,AO206)), AO206)))</f>
        <v>0</v>
      </c>
      <c r="AE207" s="18" t="str">
        <f>IF(MAIN_STGY[[#This Row],[RSLT]]="","", MAIN_STGY[[#This Row],[RSLT]])</f>
        <v/>
      </c>
      <c r="AF20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7" s="18">
        <f>IF(STGY2[[#This Row],[SNO]]=0,0,IF(AL$10, IF(AP206&gt;=AM$8, 0, STGY2[[#This Row],[INS]]+AH206), STGY2[[#This Row],[INS]]+AH206))</f>
        <v>100</v>
      </c>
      <c r="AI207" s="18">
        <f>IF(STGY2[[#This Row],[SNO]]=0,0,IF(AL$10, IF(AP206&gt;=AM$8, 0, AI206+STGY2[[#This Row],[RTN]]), AI206+STGY2[[#This Row],[RTN]]))</f>
        <v>0</v>
      </c>
      <c r="AJ207" s="18">
        <f>STGY2[[#This Row],[RTN-TL]]-STGY2[[#This Row],[INS-TL]]</f>
        <v>-100</v>
      </c>
      <c r="AK207" s="18">
        <f>IF(STGY2[[#This Row],[SNO]]=0,0,IF(AL$10, IF(STGY2[[#This Row],[INS]]=0, 0, AN206), AN206))</f>
        <v>0</v>
      </c>
      <c r="AL207" s="18">
        <f>STGY2[[#This Row],[INS]]</f>
        <v>0</v>
      </c>
      <c r="AM207" s="18">
        <f>IF(STGY2[[#This Row],[WrL]]="Loss", (STGY2[[#This Row],[INS]]*(1 + AP$8/100)), IF(STGY2[[#This Row],[WrL]]="Won", (0), 0))</f>
        <v>0</v>
      </c>
      <c r="AN207" s="18">
        <f>IF(STGY2[[#This Row],[WrL]]="Loss", (STGY2[[#This Row],[PAM]]+STGY2[[#This Row],[LOS-TEN]]), IF(STGY2[[#This Row],[WrL]]="Won", (STGY2[[#This Row],[INS]]), 0))</f>
        <v>0</v>
      </c>
      <c r="AO207" s="18">
        <f>STGY2[[#This Row],[PAPT]]/2</f>
        <v>0</v>
      </c>
      <c r="AP207" s="43">
        <f>IF(STGY2[[#This Row],[SNO]]=0,0,IF(AL$10, IF(STGY2[[#This Row],[INS-TL]]=0, 0, STGY2[[#This Row],[PFT]]/STGY2[[#This Row],[INS-TL]]%), STGY2[[#This Row],[PFT]]/STGY2[[#This Row],[INS-TL]]%))</f>
        <v>-100</v>
      </c>
      <c r="AS207" s="20"/>
      <c r="AT207" s="21"/>
      <c r="AZ207" s="22"/>
      <c r="BB207" s="42">
        <f t="shared" ref="BB207:BB270" si="34">IF(BB206="SNO",0,BB206+1)</f>
        <v>192</v>
      </c>
      <c r="BC207" s="49"/>
      <c r="BD207" s="18">
        <f>IF(STGY3[[#This Row],[SNO]]=0,0,IF(STGY3[[#This Row],[SNO]]=1,BJ$8,IF(BL$10, IF(BP206&gt;=BM$8,0,IF(BP206=0,BJ$8,BO206)), BO206)))</f>
        <v>0</v>
      </c>
      <c r="BE207" s="18" t="str">
        <f>IF(MAIN_STGY[[#This Row],[RSLT]]="","", MAIN_STGY[[#This Row],[RSLT]])</f>
        <v/>
      </c>
      <c r="BF20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7" s="18">
        <f>IF(STGY3[[#This Row],[SNO]]=0,0,IF(BL$10, IF(BP206&gt;=BM$8, 0, STGY3[[#This Row],[INS]]+BH206), STGY3[[#This Row],[INS]]+BH206))</f>
        <v>100</v>
      </c>
      <c r="BI207" s="18">
        <f>IF(STGY3[[#This Row],[SNO]]=0,0,IF(BL$10, IF(BP206&gt;=BM$8, 0, BI206+STGY3[[#This Row],[RTN]]), BI206+STGY3[[#This Row],[RTN]]))</f>
        <v>0</v>
      </c>
      <c r="BJ207" s="18">
        <f>STGY3[[#This Row],[RTN-TL]]-STGY3[[#This Row],[INS-TL]]</f>
        <v>-100</v>
      </c>
      <c r="BK207" s="18">
        <f>IF(STGY3[[#This Row],[SNO]]=0,0,IF(BL$10, IF(STGY3[[#This Row],[INS]]=0, 0, BN206), BN206))</f>
        <v>0</v>
      </c>
      <c r="BL207" s="18">
        <f>STGY3[[#This Row],[INS]]</f>
        <v>0</v>
      </c>
      <c r="BM207" s="18">
        <f>IF(STGY3[[#This Row],[WrL]]="Loss", (STGY3[[#This Row],[INS]]*(1 + BP$8/100)), IF(STGY3[[#This Row],[WrL]]="Won", (0), 0))</f>
        <v>0</v>
      </c>
      <c r="BN207" s="18">
        <f>IF(STGY3[[#This Row],[WrL]]="Loss", (STGY3[[#This Row],[PAM]]+STGY3[[#This Row],[LOS-TEN]]), IF(STGY3[[#This Row],[WrL]]="Won", (STGY3[[#This Row],[INS]]), 0))</f>
        <v>0</v>
      </c>
      <c r="BO207" s="18">
        <f>STGY3[[#This Row],[PAPT]]/2</f>
        <v>0</v>
      </c>
      <c r="BP207" s="43">
        <f>IF(STGY3[[#This Row],[SNO]]=0,0,IF(BL$10, IF(STGY3[[#This Row],[INS-TL]]=0, 0, STGY3[[#This Row],[PFT]]/STGY3[[#This Row],[INS-TL]]%), STGY3[[#This Row],[PFT]]/STGY3[[#This Row],[INS-TL]]%))</f>
        <v>-100</v>
      </c>
      <c r="BS207" s="20"/>
      <c r="BT207" s="21"/>
      <c r="BZ207" s="22"/>
      <c r="CB207" s="42">
        <f t="shared" ref="CB207:CB270" si="35">IF(CB206="SNO",0,CB206+1)</f>
        <v>192</v>
      </c>
      <c r="CC207" s="49"/>
      <c r="CD207" s="18">
        <f>IF(STGY4[[#This Row],[SNO]]=0,0,IF(STGY4[[#This Row],[SNO]]=1,CJ$8,IF(CL$10, IF(CP206&gt;=CM$8,0,IF(CP206=0,CJ$8,CO206)), CO206)))</f>
        <v>0</v>
      </c>
      <c r="CE207" s="18" t="str">
        <f>IF(MAIN_STGY[[#This Row],[RSLT]]="","", MAIN_STGY[[#This Row],[RSLT]])</f>
        <v/>
      </c>
      <c r="CF20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7" s="18">
        <f>IF(STGY4[[#This Row],[SNO]]=0,0,IF(CL$10, IF(CP206&gt;=CM$8, 0, STGY4[[#This Row],[INS]]+CH206), STGY4[[#This Row],[INS]]+CH206))</f>
        <v>100</v>
      </c>
      <c r="CI207" s="18">
        <f>IF(STGY4[[#This Row],[SNO]]=0,0,IF(CL$10, IF(CP206&gt;=CM$8, 0, CI206+STGY4[[#This Row],[RTN]]), CI206+STGY4[[#This Row],[RTN]]))</f>
        <v>0</v>
      </c>
      <c r="CJ207" s="18">
        <f>STGY4[[#This Row],[RTN-TL]]-STGY4[[#This Row],[INS-TL]]</f>
        <v>-100</v>
      </c>
      <c r="CK207" s="18">
        <f>IF(STGY4[[#This Row],[SNO]]=0,0,IF(CL$10, IF(STGY4[[#This Row],[INS]]=0, 0, CN206), CN206))</f>
        <v>0</v>
      </c>
      <c r="CL207" s="18">
        <f>STGY4[[#This Row],[INS]]</f>
        <v>0</v>
      </c>
      <c r="CM207" s="18">
        <f>IF(STGY4[[#This Row],[WrL]]="Loss", (STGY4[[#This Row],[INS]]*(1 + CP$8/100)), IF(STGY4[[#This Row],[WrL]]="Won", (0), 0))</f>
        <v>0</v>
      </c>
      <c r="CN207" s="18">
        <f>IF(STGY4[[#This Row],[WrL]]="Loss", (STGY4[[#This Row],[PAM]]+STGY4[[#This Row],[LOS-TEN]]), IF(STGY4[[#This Row],[WrL]]="Won", (STGY4[[#This Row],[INS]]), 0))</f>
        <v>0</v>
      </c>
      <c r="CO207" s="18">
        <f>STGY4[[#This Row],[PAPT]]/2</f>
        <v>0</v>
      </c>
      <c r="CP207" s="43">
        <f>IF(STGY4[[#This Row],[SNO]]=0,0,IF(CL$10, IF(STGY4[[#This Row],[INS-TL]]=0, 0, STGY4[[#This Row],[PFT]]/STGY4[[#This Row],[INS-TL]]%), STGY4[[#This Row],[PFT]]/STGY4[[#This Row],[INS-TL]]%))</f>
        <v>-100</v>
      </c>
      <c r="CS207" s="20"/>
      <c r="CT207" s="21"/>
      <c r="CZ207" s="22"/>
      <c r="DB207" s="42">
        <f t="shared" ref="DB207:DB270" si="36">IF(DB206="SNO",0,DB206+1)</f>
        <v>192</v>
      </c>
      <c r="DC207" s="49"/>
      <c r="DD207" s="18">
        <f>IF(STGY5[[#This Row],[SNO]]=0,0,IF(STGY5[[#This Row],[SNO]]=1,DJ$8,IF(DL$10, IF(DP206&gt;=DM$8,0,IF(DP206=0,DJ$8,DO206)), DO206)))</f>
        <v>0</v>
      </c>
      <c r="DE207" s="18" t="str">
        <f>IF(MAIN_STGY[[#This Row],[RSLT]]="","", MAIN_STGY[[#This Row],[RSLT]])</f>
        <v/>
      </c>
      <c r="DF20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7" s="18">
        <f>IF(STGY5[[#This Row],[SNO]]=0,0,IF(DL$10, IF(DP206&gt;=DM$8, 0, STGY5[[#This Row],[INS]]+DH206), STGY5[[#This Row],[INS]]+DH206))</f>
        <v>100</v>
      </c>
      <c r="DI207" s="18">
        <f>IF(STGY5[[#This Row],[SNO]]=0,0,IF(DL$10, IF(DP206&gt;=DM$8, 0, DI206+STGY5[[#This Row],[RTN]]), DI206+STGY5[[#This Row],[RTN]]))</f>
        <v>0</v>
      </c>
      <c r="DJ207" s="18">
        <f>STGY5[[#This Row],[RTN-TL]]-STGY5[[#This Row],[INS-TL]]</f>
        <v>-100</v>
      </c>
      <c r="DK207" s="18">
        <f>IF(STGY5[[#This Row],[SNO]]=0,0,IF(DL$10, IF(STGY5[[#This Row],[INS]]=0, 0, DN206), DN206))</f>
        <v>0</v>
      </c>
      <c r="DL207" s="18">
        <f>STGY5[[#This Row],[INS]]</f>
        <v>0</v>
      </c>
      <c r="DM207" s="18">
        <f>IF(STGY5[[#This Row],[WrL]]="Loss", (STGY5[[#This Row],[INS]]*(1 + DP$8/100)), IF(STGY5[[#This Row],[WrL]]="Won", (0), 0))</f>
        <v>0</v>
      </c>
      <c r="DN207" s="18">
        <f>IF(STGY5[[#This Row],[WrL]]="Loss", (STGY5[[#This Row],[PAM]]+STGY5[[#This Row],[LOS-TEN]]), IF(STGY5[[#This Row],[WrL]]="Won", (STGY5[[#This Row],[INS]]), 0))</f>
        <v>0</v>
      </c>
      <c r="DO207" s="18">
        <f>STGY5[[#This Row],[PAPT]]/2</f>
        <v>0</v>
      </c>
      <c r="DP207" s="43">
        <f>IF(STGY5[[#This Row],[SNO]]=0,0,IF(DL$10, IF(STGY5[[#This Row],[INS-TL]]=0, 0, STGY5[[#This Row],[PFT]]/STGY5[[#This Row],[INS-TL]]%), STGY5[[#This Row],[PFT]]/STGY5[[#This Row],[INS-TL]]%))</f>
        <v>-100</v>
      </c>
      <c r="DS207" s="20"/>
      <c r="DT207" s="21"/>
      <c r="DZ207" s="22"/>
      <c r="EB207" s="42">
        <f t="shared" ref="EB207:EB270" si="37">IF(EB206="SNO",0,EB206+1)</f>
        <v>192</v>
      </c>
      <c r="EC207" s="49"/>
      <c r="ED207" s="18">
        <f>IF(STGY6[[#This Row],[SNO]]=0,0,IF(STGY6[[#This Row],[SNO]]=1,EJ$8,IF(EL$10, IF(EP206&gt;=EM$8,0,IF(EP206=0,EJ$8,EO206)), EO206)))</f>
        <v>0</v>
      </c>
      <c r="EE207" s="18" t="str">
        <f>IF(MAIN_STGY[[#This Row],[RSLT]]="","", MAIN_STGY[[#This Row],[RSLT]])</f>
        <v/>
      </c>
      <c r="EF20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7" s="18">
        <f>IF(STGY6[[#This Row],[SNO]]=0,0,IF(EL$10, IF(EP206&gt;=EM$8, 0, STGY6[[#This Row],[INS]]+EH206), STGY6[[#This Row],[INS]]+EH206))</f>
        <v>100</v>
      </c>
      <c r="EI207" s="18">
        <f>IF(STGY6[[#This Row],[SNO]]=0,0,IF(EL$10, IF(EP206&gt;=EM$8, 0, EI206+STGY6[[#This Row],[RTN]]), EI206+STGY6[[#This Row],[RTN]]))</f>
        <v>0</v>
      </c>
      <c r="EJ207" s="18">
        <f>STGY6[[#This Row],[RTN-TL]]-STGY6[[#This Row],[INS-TL]]</f>
        <v>-100</v>
      </c>
      <c r="EK207" s="18">
        <f>IF(STGY6[[#This Row],[SNO]]=0,0,IF(EL$10, IF(STGY6[[#This Row],[INS]]=0, 0, EN206), EN206))</f>
        <v>0</v>
      </c>
      <c r="EL207" s="18">
        <f>STGY6[[#This Row],[INS]]</f>
        <v>0</v>
      </c>
      <c r="EM207" s="18">
        <f>IF(STGY6[[#This Row],[WrL]]="Loss", (STGY6[[#This Row],[INS]]*(1 + EP$8/100)), IF(STGY6[[#This Row],[WrL]]="Won", (0), 0))</f>
        <v>0</v>
      </c>
      <c r="EN207" s="18">
        <f>IF(STGY6[[#This Row],[WrL]]="Loss", (STGY6[[#This Row],[PAM]]+STGY6[[#This Row],[LOS-TEN]]), IF(STGY6[[#This Row],[WrL]]="Won", (STGY6[[#This Row],[INS]]), 0))</f>
        <v>0</v>
      </c>
      <c r="EO207" s="18">
        <f>STGY6[[#This Row],[PAPT]]/2</f>
        <v>0</v>
      </c>
      <c r="EP207" s="43">
        <f>IF(STGY6[[#This Row],[SNO]]=0,0,IF(EL$10, IF(STGY6[[#This Row],[INS-TL]]=0, 0, STGY6[[#This Row],[PFT]]/STGY6[[#This Row],[INS-TL]]%), STGY6[[#This Row],[PFT]]/STGY6[[#This Row],[INS-TL]]%))</f>
        <v>-100</v>
      </c>
      <c r="ES207" s="20"/>
      <c r="ET207" s="21"/>
      <c r="EZ207" s="22"/>
      <c r="FB207" s="42">
        <f t="shared" ref="FB207:FB270" si="38">IF(FB206="SNO",0,FB206+1)</f>
        <v>192</v>
      </c>
      <c r="FC207" s="49"/>
      <c r="FD207" s="18">
        <f>IF(STGY7[[#This Row],[SNO]]=0,0,IF(STGY7[[#This Row],[SNO]]=1,FJ$8,IF(FL$10, IF(FP206&gt;=FM$8,0,IF(FP206=0,FJ$8,FO206)), FO206)))</f>
        <v>0</v>
      </c>
      <c r="FE207" s="18" t="str">
        <f>IF(MAIN_STGY[[#This Row],[RSLT]]="","", MAIN_STGY[[#This Row],[RSLT]])</f>
        <v/>
      </c>
      <c r="FF20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7" s="18">
        <f>IF(STGY7[[#This Row],[SNO]]=0,0,IF(FL$10, IF(FP206&gt;=FM$8, 0, STGY7[[#This Row],[INS]]+FH206), STGY7[[#This Row],[INS]]+FH206))</f>
        <v>100</v>
      </c>
      <c r="FI207" s="18">
        <f>IF(STGY7[[#This Row],[SNO]]=0,0,IF(FL$10, IF(FP206&gt;=FM$8, 0, FI206+STGY7[[#This Row],[RTN]]), FI206+STGY7[[#This Row],[RTN]]))</f>
        <v>0</v>
      </c>
      <c r="FJ207" s="18">
        <f>STGY7[[#This Row],[RTN-TL]]-STGY7[[#This Row],[INS-TL]]</f>
        <v>-100</v>
      </c>
      <c r="FK207" s="18">
        <f>IF(STGY7[[#This Row],[SNO]]=0,0,IF(FL$10, IF(STGY7[[#This Row],[INS]]=0, 0, FN206), FN206))</f>
        <v>0</v>
      </c>
      <c r="FL207" s="18">
        <f>STGY7[[#This Row],[INS]]</f>
        <v>0</v>
      </c>
      <c r="FM207" s="18">
        <f>IF(STGY7[[#This Row],[WrL]]="Loss", (STGY7[[#This Row],[INS]]*(1 + FP$8/100)), IF(STGY7[[#This Row],[WrL]]="Won", (0), 0))</f>
        <v>0</v>
      </c>
      <c r="FN207" s="18">
        <f>IF(STGY7[[#This Row],[WrL]]="Loss", (STGY7[[#This Row],[PAM]]+STGY7[[#This Row],[LOS-TEN]]), IF(STGY7[[#This Row],[WrL]]="Won", (STGY7[[#This Row],[INS]]), 0))</f>
        <v>0</v>
      </c>
      <c r="FO207" s="18">
        <f>STGY7[[#This Row],[PAPT]]/2</f>
        <v>0</v>
      </c>
      <c r="FP207" s="43">
        <f>IF(STGY7[[#This Row],[SNO]]=0,0,IF(FL$10, IF(STGY7[[#This Row],[INS-TL]]=0, 0, STGY7[[#This Row],[PFT]]/STGY7[[#This Row],[INS-TL]]%), STGY7[[#This Row],[PFT]]/STGY7[[#This Row],[INS-TL]]%))</f>
        <v>-100</v>
      </c>
      <c r="FS207" s="20"/>
      <c r="FT207" s="21"/>
      <c r="FZ207" s="22"/>
      <c r="GB207" s="42">
        <f t="shared" ref="GB207:GB270" si="39">IF(GB206="SNO",0,GB206+1)</f>
        <v>192</v>
      </c>
      <c r="GC207" s="49"/>
      <c r="GD207" s="18">
        <f>IF(STGY8[[#This Row],[SNO]]=0,0,IF(STGY8[[#This Row],[SNO]]=1,GJ$8,IF(GL$10, IF(GP206&gt;=GM$8,0,IF(GP206=0,GJ$8,GO206)), GO206)))</f>
        <v>0</v>
      </c>
      <c r="GE207" s="18" t="str">
        <f>IF(MAIN_STGY[[#This Row],[RSLT]]="","", MAIN_STGY[[#This Row],[RSLT]])</f>
        <v/>
      </c>
      <c r="GF20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7" s="18">
        <f>IF(STGY8[[#This Row],[SNO]]=0,0,IF(GL$10, IF(GP206&gt;=GM$8, 0, STGY8[[#This Row],[INS]]+GH206), STGY8[[#This Row],[INS]]+GH206))</f>
        <v>100</v>
      </c>
      <c r="GI207" s="18">
        <f>IF(STGY8[[#This Row],[SNO]]=0,0,IF(GL$10, IF(GP206&gt;=GM$8, 0, GI206+STGY8[[#This Row],[RTN]]), GI206+STGY8[[#This Row],[RTN]]))</f>
        <v>0</v>
      </c>
      <c r="GJ207" s="18">
        <f>STGY8[[#This Row],[RTN-TL]]-STGY8[[#This Row],[INS-TL]]</f>
        <v>-100</v>
      </c>
      <c r="GK207" s="18">
        <f>IF(STGY8[[#This Row],[SNO]]=0,0,IF(GL$10, IF(STGY8[[#This Row],[INS]]=0, 0, GN206), GN206))</f>
        <v>0</v>
      </c>
      <c r="GL207" s="18">
        <f>STGY8[[#This Row],[INS]]</f>
        <v>0</v>
      </c>
      <c r="GM207" s="18">
        <f>IF(STGY8[[#This Row],[WrL]]="Loss", (STGY8[[#This Row],[INS]]*(1 + GP$8/100)), IF(STGY8[[#This Row],[WrL]]="Won", (0), 0))</f>
        <v>0</v>
      </c>
      <c r="GN207" s="18">
        <f>IF(STGY8[[#This Row],[WrL]]="Loss", (STGY8[[#This Row],[PAM]]+STGY8[[#This Row],[LOS-TEN]]), IF(STGY8[[#This Row],[WrL]]="Won", (STGY8[[#This Row],[INS]]), 0))</f>
        <v>0</v>
      </c>
      <c r="GO207" s="18">
        <f>STGY8[[#This Row],[PAPT]]/2</f>
        <v>0</v>
      </c>
      <c r="GP207" s="43">
        <f>IF(STGY8[[#This Row],[SNO]]=0,0,IF(GL$10, IF(STGY8[[#This Row],[INS-TL]]=0, 0, STGY8[[#This Row],[PFT]]/STGY8[[#This Row],[INS-TL]]%), STGY8[[#This Row],[PFT]]/STGY8[[#This Row],[INS-TL]]%))</f>
        <v>-100</v>
      </c>
      <c r="GS207" s="20"/>
      <c r="GT207" s="21"/>
      <c r="GZ207" s="22"/>
      <c r="HB207" s="42">
        <f t="shared" ref="HB207:HB270" si="40">IF(HB206="SNO",0,HB206+1)</f>
        <v>192</v>
      </c>
      <c r="HC207" s="49"/>
      <c r="HD207" s="18">
        <f>IF(STGY9[[#This Row],[SNO]]=0,0,IF(STGY9[[#This Row],[SNO]]=1,HJ$8,IF(HL$10, IF(HP206&gt;=HM$8,0,IF(HP206=0,HJ$8,HO206)), HO206)))</f>
        <v>0</v>
      </c>
      <c r="HE207" s="18" t="str">
        <f>IF(MAIN_STGY[[#This Row],[RSLT]]="","", MAIN_STGY[[#This Row],[RSLT]])</f>
        <v/>
      </c>
      <c r="HF20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7" s="18">
        <f>IF(STGY9[[#This Row],[SNO]]=0,0,IF(HL$10, IF(HP206&gt;=HM$8, 0, STGY9[[#This Row],[INS]]+HH206), STGY9[[#This Row],[INS]]+HH206))</f>
        <v>100</v>
      </c>
      <c r="HI207" s="18">
        <f>IF(STGY9[[#This Row],[SNO]]=0,0,IF(HL$10, IF(HP206&gt;=HM$8, 0, HI206+STGY9[[#This Row],[RTN]]), HI206+STGY9[[#This Row],[RTN]]))</f>
        <v>0</v>
      </c>
      <c r="HJ207" s="18">
        <f>STGY9[[#This Row],[RTN-TL]]-STGY9[[#This Row],[INS-TL]]</f>
        <v>-100</v>
      </c>
      <c r="HK207" s="18">
        <f>IF(STGY9[[#This Row],[SNO]]=0,0,IF(HL$10, IF(STGY9[[#This Row],[INS]]=0, 0, HN206), HN206))</f>
        <v>0</v>
      </c>
      <c r="HL207" s="18">
        <f>STGY9[[#This Row],[INS]]</f>
        <v>0</v>
      </c>
      <c r="HM207" s="18">
        <f>IF(STGY9[[#This Row],[WrL]]="Loss", (STGY9[[#This Row],[INS]]*(1 + HP$8/100)), IF(STGY9[[#This Row],[WrL]]="Won", (0), 0))</f>
        <v>0</v>
      </c>
      <c r="HN207" s="18">
        <f>IF(STGY9[[#This Row],[WrL]]="Loss", (STGY9[[#This Row],[PAM]]+STGY9[[#This Row],[LOS-TEN]]), IF(STGY9[[#This Row],[WrL]]="Won", (STGY9[[#This Row],[INS]]), 0))</f>
        <v>0</v>
      </c>
      <c r="HO207" s="18">
        <f>STGY9[[#This Row],[PAPT]]/2</f>
        <v>0</v>
      </c>
      <c r="HP207" s="43">
        <f>IF(STGY9[[#This Row],[SNO]]=0,0,IF(HL$10, IF(STGY9[[#This Row],[INS-TL]]=0, 0, STGY9[[#This Row],[PFT]]/STGY9[[#This Row],[INS-TL]]%), STGY9[[#This Row],[PFT]]/STGY9[[#This Row],[INS-TL]]%))</f>
        <v>-100</v>
      </c>
      <c r="HS207" s="20"/>
      <c r="HT207" s="21"/>
      <c r="HZ207" s="22"/>
      <c r="IB207" s="42">
        <f t="shared" ref="IB207:IB270" si="41">IF(IB206="SNO",0,IB206+1)</f>
        <v>192</v>
      </c>
      <c r="IC207" s="49"/>
      <c r="ID207" s="18">
        <f>IF(STGY10[[#This Row],[SNO]]=0,0,IF(STGY10[[#This Row],[SNO]]=1,IJ$8,IF(IL$10, IF(IP206&gt;=IM$8,0,IF(IP206=0,IJ$8,IO206)), IO206)))</f>
        <v>0</v>
      </c>
      <c r="IE207" s="18" t="str">
        <f>IF(MAIN_STGY[[#This Row],[RSLT]]="","", MAIN_STGY[[#This Row],[RSLT]])</f>
        <v/>
      </c>
      <c r="IF20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7" s="18">
        <f>IF(STGY10[[#This Row],[SNO]]=0,0,IF(IL$10, IF(IP206&gt;=IM$8, 0, STGY10[[#This Row],[INS]]+IH206), STGY10[[#This Row],[INS]]+IH206))</f>
        <v>100</v>
      </c>
      <c r="II207" s="18">
        <f>IF(STGY10[[#This Row],[SNO]]=0,0,IF(IL$10, IF(IP206&gt;=IM$8, 0, II206+STGY10[[#This Row],[RTN]]), II206+STGY10[[#This Row],[RTN]]))</f>
        <v>0</v>
      </c>
      <c r="IJ207" s="18">
        <f>STGY10[[#This Row],[RTN-TL]]-STGY10[[#This Row],[INS-TL]]</f>
        <v>-100</v>
      </c>
      <c r="IK207" s="18">
        <f>IF(STGY10[[#This Row],[SNO]]=0,0,IF(IL$10, IF(STGY10[[#This Row],[INS]]=0, 0, IN206), IN206))</f>
        <v>0</v>
      </c>
      <c r="IL207" s="18">
        <f>STGY10[[#This Row],[INS]]</f>
        <v>0</v>
      </c>
      <c r="IM207" s="18">
        <f>IF(STGY10[[#This Row],[WrL]]="Loss", (STGY10[[#This Row],[INS]]*(1 + IP$8/100)), IF(STGY10[[#This Row],[WrL]]="Won", (0), 0))</f>
        <v>0</v>
      </c>
      <c r="IN207" s="18">
        <f>IF(STGY10[[#This Row],[WrL]]="Loss", (STGY10[[#This Row],[PAM]]+STGY10[[#This Row],[LOS-TEN]]), IF(STGY10[[#This Row],[WrL]]="Won", (STGY10[[#This Row],[INS]]), 0))</f>
        <v>0</v>
      </c>
      <c r="IO207" s="18">
        <f>STGY10[[#This Row],[PAPT]]/2</f>
        <v>0</v>
      </c>
      <c r="IP207" s="43">
        <f>IF(STGY10[[#This Row],[SNO]]=0,0,IF(IL$10, IF(STGY10[[#This Row],[INS-TL]]=0, 0, STGY10[[#This Row],[PFT]]/STGY10[[#This Row],[INS-TL]]%), STGY10[[#This Row],[PFT]]/STGY10[[#This Row],[INS-TL]]%))</f>
        <v>-100</v>
      </c>
      <c r="IS207" s="20"/>
      <c r="IT207" s="21"/>
      <c r="IZ207" s="22"/>
    </row>
    <row r="208" spans="2:260" ht="15.65" x14ac:dyDescent="0.3">
      <c r="B208" s="89">
        <f t="shared" si="32"/>
        <v>193</v>
      </c>
      <c r="C208" s="49"/>
      <c r="D208" s="18">
        <f>IF(MAIN_STGY[[#This Row],[SNO]]=0,0,IF(MAIN_STGY[[#This Row],[SNO]]=1,J$8,IF(L$10, IF(P207&gt;=M$8,0,IF(P207=0,J$8,O207)), O207)))</f>
        <v>0</v>
      </c>
      <c r="E208" s="12"/>
      <c r="F20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8" s="18">
        <f>IF(MAIN_STGY[[#This Row],[SNO]]=0,0,IF(L$10, IF(P207&gt;=M$8, 0, MAIN_STGY[[#This Row],[INS]]+H207), MAIN_STGY[[#This Row],[INS]]+H207))</f>
        <v>100</v>
      </c>
      <c r="I208" s="18">
        <f>IF(MAIN_STGY[[#This Row],[SNO]]=0,0,IF(L$10, IF(P207&gt;=M$8, 0, I207+MAIN_STGY[[#This Row],[RTN]]), I207+MAIN_STGY[[#This Row],[RTN]]))</f>
        <v>0</v>
      </c>
      <c r="J208" s="18">
        <f>MAIN_STGY[[#This Row],[RTN-TL]]-MAIN_STGY[[#This Row],[INS-TL]]</f>
        <v>-100</v>
      </c>
      <c r="K208" s="18">
        <f>IF(MAIN_STGY[[#This Row],[SNO]]=0,0,IF(L$10, IF(MAIN_STGY[[#This Row],[INS]]=0, 0, N207), N207))</f>
        <v>0</v>
      </c>
      <c r="L208" s="18">
        <f>MAIN_STGY[[#This Row],[INS]]</f>
        <v>0</v>
      </c>
      <c r="M208" s="18">
        <f>IF(MAIN_STGY[[#This Row],[WrL]]="Loss", (MAIN_STGY[[#This Row],[INS]]*(1 + P$8/100)), IF(MAIN_STGY[[#This Row],[WrL]]="Won", (0), 0))</f>
        <v>0</v>
      </c>
      <c r="N208" s="18">
        <f>IF(MAIN_STGY[[#This Row],[WrL]]="Loss", (MAIN_STGY[[#This Row],[PAM]]+MAIN_STGY[[#This Row],[LOS-TEN]]), IF(MAIN_STGY[[#This Row],[WrL]]="Won", (MAIN_STGY[[#This Row],[INS]]), 0))</f>
        <v>0</v>
      </c>
      <c r="O208" s="18">
        <f>MAIN_STGY[[#This Row],[PAPT]]/2</f>
        <v>0</v>
      </c>
      <c r="P20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8" s="94" t="str">
        <v>Strategy 09</v>
      </c>
      <c r="S208" s="95">
        <v>0</v>
      </c>
      <c r="T208" s="96">
        <v>100</v>
      </c>
      <c r="U208" s="85"/>
      <c r="V208" s="55"/>
      <c r="W208" s="55"/>
      <c r="X208" s="44"/>
      <c r="Z208" s="22"/>
      <c r="AB208" s="42">
        <f t="shared" si="33"/>
        <v>193</v>
      </c>
      <c r="AC208" s="49"/>
      <c r="AD208" s="18">
        <f>IF(STGY2[[#This Row],[SNO]]=0,0,IF(STGY2[[#This Row],[SNO]]=1,AJ$8,IF(AL$10, IF(AP207&gt;=AM$8,0,IF(AP207=0,AJ$8,AO207)), AO207)))</f>
        <v>0</v>
      </c>
      <c r="AE208" s="18" t="str">
        <f>IF(MAIN_STGY[[#This Row],[RSLT]]="","", MAIN_STGY[[#This Row],[RSLT]])</f>
        <v/>
      </c>
      <c r="AF20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8" s="18">
        <f>IF(STGY2[[#This Row],[SNO]]=0,0,IF(AL$10, IF(AP207&gt;=AM$8, 0, STGY2[[#This Row],[INS]]+AH207), STGY2[[#This Row],[INS]]+AH207))</f>
        <v>100</v>
      </c>
      <c r="AI208" s="18">
        <f>IF(STGY2[[#This Row],[SNO]]=0,0,IF(AL$10, IF(AP207&gt;=AM$8, 0, AI207+STGY2[[#This Row],[RTN]]), AI207+STGY2[[#This Row],[RTN]]))</f>
        <v>0</v>
      </c>
      <c r="AJ208" s="18">
        <f>STGY2[[#This Row],[RTN-TL]]-STGY2[[#This Row],[INS-TL]]</f>
        <v>-100</v>
      </c>
      <c r="AK208" s="18">
        <f>IF(STGY2[[#This Row],[SNO]]=0,0,IF(AL$10, IF(STGY2[[#This Row],[INS]]=0, 0, AN207), AN207))</f>
        <v>0</v>
      </c>
      <c r="AL208" s="18">
        <f>STGY2[[#This Row],[INS]]</f>
        <v>0</v>
      </c>
      <c r="AM208" s="18">
        <f>IF(STGY2[[#This Row],[WrL]]="Loss", (STGY2[[#This Row],[INS]]*(1 + AP$8/100)), IF(STGY2[[#This Row],[WrL]]="Won", (0), 0))</f>
        <v>0</v>
      </c>
      <c r="AN208" s="18">
        <f>IF(STGY2[[#This Row],[WrL]]="Loss", (STGY2[[#This Row],[PAM]]+STGY2[[#This Row],[LOS-TEN]]), IF(STGY2[[#This Row],[WrL]]="Won", (STGY2[[#This Row],[INS]]), 0))</f>
        <v>0</v>
      </c>
      <c r="AO208" s="18">
        <f>STGY2[[#This Row],[PAPT]]/2</f>
        <v>0</v>
      </c>
      <c r="AP208" s="43">
        <f>IF(STGY2[[#This Row],[SNO]]=0,0,IF(AL$10, IF(STGY2[[#This Row],[INS-TL]]=0, 0, STGY2[[#This Row],[PFT]]/STGY2[[#This Row],[INS-TL]]%), STGY2[[#This Row],[PFT]]/STGY2[[#This Row],[INS-TL]]%))</f>
        <v>-100</v>
      </c>
      <c r="AS208" s="20"/>
      <c r="AT208" s="21"/>
      <c r="AZ208" s="22"/>
      <c r="BB208" s="42">
        <f t="shared" si="34"/>
        <v>193</v>
      </c>
      <c r="BC208" s="49"/>
      <c r="BD208" s="18">
        <f>IF(STGY3[[#This Row],[SNO]]=0,0,IF(STGY3[[#This Row],[SNO]]=1,BJ$8,IF(BL$10, IF(BP207&gt;=BM$8,0,IF(BP207=0,BJ$8,BO207)), BO207)))</f>
        <v>0</v>
      </c>
      <c r="BE208" s="18" t="str">
        <f>IF(MAIN_STGY[[#This Row],[RSLT]]="","", MAIN_STGY[[#This Row],[RSLT]])</f>
        <v/>
      </c>
      <c r="BF20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8" s="18">
        <f>IF(STGY3[[#This Row],[SNO]]=0,0,IF(BL$10, IF(BP207&gt;=BM$8, 0, STGY3[[#This Row],[INS]]+BH207), STGY3[[#This Row],[INS]]+BH207))</f>
        <v>100</v>
      </c>
      <c r="BI208" s="18">
        <f>IF(STGY3[[#This Row],[SNO]]=0,0,IF(BL$10, IF(BP207&gt;=BM$8, 0, BI207+STGY3[[#This Row],[RTN]]), BI207+STGY3[[#This Row],[RTN]]))</f>
        <v>0</v>
      </c>
      <c r="BJ208" s="18">
        <f>STGY3[[#This Row],[RTN-TL]]-STGY3[[#This Row],[INS-TL]]</f>
        <v>-100</v>
      </c>
      <c r="BK208" s="18">
        <f>IF(STGY3[[#This Row],[SNO]]=0,0,IF(BL$10, IF(STGY3[[#This Row],[INS]]=0, 0, BN207), BN207))</f>
        <v>0</v>
      </c>
      <c r="BL208" s="18">
        <f>STGY3[[#This Row],[INS]]</f>
        <v>0</v>
      </c>
      <c r="BM208" s="18">
        <f>IF(STGY3[[#This Row],[WrL]]="Loss", (STGY3[[#This Row],[INS]]*(1 + BP$8/100)), IF(STGY3[[#This Row],[WrL]]="Won", (0), 0))</f>
        <v>0</v>
      </c>
      <c r="BN208" s="18">
        <f>IF(STGY3[[#This Row],[WrL]]="Loss", (STGY3[[#This Row],[PAM]]+STGY3[[#This Row],[LOS-TEN]]), IF(STGY3[[#This Row],[WrL]]="Won", (STGY3[[#This Row],[INS]]), 0))</f>
        <v>0</v>
      </c>
      <c r="BO208" s="18">
        <f>STGY3[[#This Row],[PAPT]]/2</f>
        <v>0</v>
      </c>
      <c r="BP208" s="43">
        <f>IF(STGY3[[#This Row],[SNO]]=0,0,IF(BL$10, IF(STGY3[[#This Row],[INS-TL]]=0, 0, STGY3[[#This Row],[PFT]]/STGY3[[#This Row],[INS-TL]]%), STGY3[[#This Row],[PFT]]/STGY3[[#This Row],[INS-TL]]%))</f>
        <v>-100</v>
      </c>
      <c r="BS208" s="20"/>
      <c r="BT208" s="21"/>
      <c r="BZ208" s="22"/>
      <c r="CB208" s="42">
        <f t="shared" si="35"/>
        <v>193</v>
      </c>
      <c r="CC208" s="49"/>
      <c r="CD208" s="18">
        <f>IF(STGY4[[#This Row],[SNO]]=0,0,IF(STGY4[[#This Row],[SNO]]=1,CJ$8,IF(CL$10, IF(CP207&gt;=CM$8,0,IF(CP207=0,CJ$8,CO207)), CO207)))</f>
        <v>0</v>
      </c>
      <c r="CE208" s="18" t="str">
        <f>IF(MAIN_STGY[[#This Row],[RSLT]]="","", MAIN_STGY[[#This Row],[RSLT]])</f>
        <v/>
      </c>
      <c r="CF20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8" s="18">
        <f>IF(STGY4[[#This Row],[SNO]]=0,0,IF(CL$10, IF(CP207&gt;=CM$8, 0, STGY4[[#This Row],[INS]]+CH207), STGY4[[#This Row],[INS]]+CH207))</f>
        <v>100</v>
      </c>
      <c r="CI208" s="18">
        <f>IF(STGY4[[#This Row],[SNO]]=0,0,IF(CL$10, IF(CP207&gt;=CM$8, 0, CI207+STGY4[[#This Row],[RTN]]), CI207+STGY4[[#This Row],[RTN]]))</f>
        <v>0</v>
      </c>
      <c r="CJ208" s="18">
        <f>STGY4[[#This Row],[RTN-TL]]-STGY4[[#This Row],[INS-TL]]</f>
        <v>-100</v>
      </c>
      <c r="CK208" s="18">
        <f>IF(STGY4[[#This Row],[SNO]]=0,0,IF(CL$10, IF(STGY4[[#This Row],[INS]]=0, 0, CN207), CN207))</f>
        <v>0</v>
      </c>
      <c r="CL208" s="18">
        <f>STGY4[[#This Row],[INS]]</f>
        <v>0</v>
      </c>
      <c r="CM208" s="18">
        <f>IF(STGY4[[#This Row],[WrL]]="Loss", (STGY4[[#This Row],[INS]]*(1 + CP$8/100)), IF(STGY4[[#This Row],[WrL]]="Won", (0), 0))</f>
        <v>0</v>
      </c>
      <c r="CN208" s="18">
        <f>IF(STGY4[[#This Row],[WrL]]="Loss", (STGY4[[#This Row],[PAM]]+STGY4[[#This Row],[LOS-TEN]]), IF(STGY4[[#This Row],[WrL]]="Won", (STGY4[[#This Row],[INS]]), 0))</f>
        <v>0</v>
      </c>
      <c r="CO208" s="18">
        <f>STGY4[[#This Row],[PAPT]]/2</f>
        <v>0</v>
      </c>
      <c r="CP208" s="43">
        <f>IF(STGY4[[#This Row],[SNO]]=0,0,IF(CL$10, IF(STGY4[[#This Row],[INS-TL]]=0, 0, STGY4[[#This Row],[PFT]]/STGY4[[#This Row],[INS-TL]]%), STGY4[[#This Row],[PFT]]/STGY4[[#This Row],[INS-TL]]%))</f>
        <v>-100</v>
      </c>
      <c r="CS208" s="20"/>
      <c r="CT208" s="21"/>
      <c r="CZ208" s="22"/>
      <c r="DB208" s="42">
        <f t="shared" si="36"/>
        <v>193</v>
      </c>
      <c r="DC208" s="49"/>
      <c r="DD208" s="18">
        <f>IF(STGY5[[#This Row],[SNO]]=0,0,IF(STGY5[[#This Row],[SNO]]=1,DJ$8,IF(DL$10, IF(DP207&gt;=DM$8,0,IF(DP207=0,DJ$8,DO207)), DO207)))</f>
        <v>0</v>
      </c>
      <c r="DE208" s="18" t="str">
        <f>IF(MAIN_STGY[[#This Row],[RSLT]]="","", MAIN_STGY[[#This Row],[RSLT]])</f>
        <v/>
      </c>
      <c r="DF20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8" s="18">
        <f>IF(STGY5[[#This Row],[SNO]]=0,0,IF(DL$10, IF(DP207&gt;=DM$8, 0, STGY5[[#This Row],[INS]]+DH207), STGY5[[#This Row],[INS]]+DH207))</f>
        <v>100</v>
      </c>
      <c r="DI208" s="18">
        <f>IF(STGY5[[#This Row],[SNO]]=0,0,IF(DL$10, IF(DP207&gt;=DM$8, 0, DI207+STGY5[[#This Row],[RTN]]), DI207+STGY5[[#This Row],[RTN]]))</f>
        <v>0</v>
      </c>
      <c r="DJ208" s="18">
        <f>STGY5[[#This Row],[RTN-TL]]-STGY5[[#This Row],[INS-TL]]</f>
        <v>-100</v>
      </c>
      <c r="DK208" s="18">
        <f>IF(STGY5[[#This Row],[SNO]]=0,0,IF(DL$10, IF(STGY5[[#This Row],[INS]]=0, 0, DN207), DN207))</f>
        <v>0</v>
      </c>
      <c r="DL208" s="18">
        <f>STGY5[[#This Row],[INS]]</f>
        <v>0</v>
      </c>
      <c r="DM208" s="18">
        <f>IF(STGY5[[#This Row],[WrL]]="Loss", (STGY5[[#This Row],[INS]]*(1 + DP$8/100)), IF(STGY5[[#This Row],[WrL]]="Won", (0), 0))</f>
        <v>0</v>
      </c>
      <c r="DN208" s="18">
        <f>IF(STGY5[[#This Row],[WrL]]="Loss", (STGY5[[#This Row],[PAM]]+STGY5[[#This Row],[LOS-TEN]]), IF(STGY5[[#This Row],[WrL]]="Won", (STGY5[[#This Row],[INS]]), 0))</f>
        <v>0</v>
      </c>
      <c r="DO208" s="18">
        <f>STGY5[[#This Row],[PAPT]]/2</f>
        <v>0</v>
      </c>
      <c r="DP208" s="43">
        <f>IF(STGY5[[#This Row],[SNO]]=0,0,IF(DL$10, IF(STGY5[[#This Row],[INS-TL]]=0, 0, STGY5[[#This Row],[PFT]]/STGY5[[#This Row],[INS-TL]]%), STGY5[[#This Row],[PFT]]/STGY5[[#This Row],[INS-TL]]%))</f>
        <v>-100</v>
      </c>
      <c r="DS208" s="20"/>
      <c r="DT208" s="21"/>
      <c r="DZ208" s="22"/>
      <c r="EB208" s="42">
        <f t="shared" si="37"/>
        <v>193</v>
      </c>
      <c r="EC208" s="49"/>
      <c r="ED208" s="18">
        <f>IF(STGY6[[#This Row],[SNO]]=0,0,IF(STGY6[[#This Row],[SNO]]=1,EJ$8,IF(EL$10, IF(EP207&gt;=EM$8,0,IF(EP207=0,EJ$8,EO207)), EO207)))</f>
        <v>0</v>
      </c>
      <c r="EE208" s="18" t="str">
        <f>IF(MAIN_STGY[[#This Row],[RSLT]]="","", MAIN_STGY[[#This Row],[RSLT]])</f>
        <v/>
      </c>
      <c r="EF20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8" s="18">
        <f>IF(STGY6[[#This Row],[SNO]]=0,0,IF(EL$10, IF(EP207&gt;=EM$8, 0, STGY6[[#This Row],[INS]]+EH207), STGY6[[#This Row],[INS]]+EH207))</f>
        <v>100</v>
      </c>
      <c r="EI208" s="18">
        <f>IF(STGY6[[#This Row],[SNO]]=0,0,IF(EL$10, IF(EP207&gt;=EM$8, 0, EI207+STGY6[[#This Row],[RTN]]), EI207+STGY6[[#This Row],[RTN]]))</f>
        <v>0</v>
      </c>
      <c r="EJ208" s="18">
        <f>STGY6[[#This Row],[RTN-TL]]-STGY6[[#This Row],[INS-TL]]</f>
        <v>-100</v>
      </c>
      <c r="EK208" s="18">
        <f>IF(STGY6[[#This Row],[SNO]]=0,0,IF(EL$10, IF(STGY6[[#This Row],[INS]]=0, 0, EN207), EN207))</f>
        <v>0</v>
      </c>
      <c r="EL208" s="18">
        <f>STGY6[[#This Row],[INS]]</f>
        <v>0</v>
      </c>
      <c r="EM208" s="18">
        <f>IF(STGY6[[#This Row],[WrL]]="Loss", (STGY6[[#This Row],[INS]]*(1 + EP$8/100)), IF(STGY6[[#This Row],[WrL]]="Won", (0), 0))</f>
        <v>0</v>
      </c>
      <c r="EN208" s="18">
        <f>IF(STGY6[[#This Row],[WrL]]="Loss", (STGY6[[#This Row],[PAM]]+STGY6[[#This Row],[LOS-TEN]]), IF(STGY6[[#This Row],[WrL]]="Won", (STGY6[[#This Row],[INS]]), 0))</f>
        <v>0</v>
      </c>
      <c r="EO208" s="18">
        <f>STGY6[[#This Row],[PAPT]]/2</f>
        <v>0</v>
      </c>
      <c r="EP208" s="43">
        <f>IF(STGY6[[#This Row],[SNO]]=0,0,IF(EL$10, IF(STGY6[[#This Row],[INS-TL]]=0, 0, STGY6[[#This Row],[PFT]]/STGY6[[#This Row],[INS-TL]]%), STGY6[[#This Row],[PFT]]/STGY6[[#This Row],[INS-TL]]%))</f>
        <v>-100</v>
      </c>
      <c r="ES208" s="20"/>
      <c r="ET208" s="21"/>
      <c r="EZ208" s="22"/>
      <c r="FB208" s="42">
        <f t="shared" si="38"/>
        <v>193</v>
      </c>
      <c r="FC208" s="49"/>
      <c r="FD208" s="18">
        <f>IF(STGY7[[#This Row],[SNO]]=0,0,IF(STGY7[[#This Row],[SNO]]=1,FJ$8,IF(FL$10, IF(FP207&gt;=FM$8,0,IF(FP207=0,FJ$8,FO207)), FO207)))</f>
        <v>0</v>
      </c>
      <c r="FE208" s="18" t="str">
        <f>IF(MAIN_STGY[[#This Row],[RSLT]]="","", MAIN_STGY[[#This Row],[RSLT]])</f>
        <v/>
      </c>
      <c r="FF20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8" s="18">
        <f>IF(STGY7[[#This Row],[SNO]]=0,0,IF(FL$10, IF(FP207&gt;=FM$8, 0, STGY7[[#This Row],[INS]]+FH207), STGY7[[#This Row],[INS]]+FH207))</f>
        <v>100</v>
      </c>
      <c r="FI208" s="18">
        <f>IF(STGY7[[#This Row],[SNO]]=0,0,IF(FL$10, IF(FP207&gt;=FM$8, 0, FI207+STGY7[[#This Row],[RTN]]), FI207+STGY7[[#This Row],[RTN]]))</f>
        <v>0</v>
      </c>
      <c r="FJ208" s="18">
        <f>STGY7[[#This Row],[RTN-TL]]-STGY7[[#This Row],[INS-TL]]</f>
        <v>-100</v>
      </c>
      <c r="FK208" s="18">
        <f>IF(STGY7[[#This Row],[SNO]]=0,0,IF(FL$10, IF(STGY7[[#This Row],[INS]]=0, 0, FN207), FN207))</f>
        <v>0</v>
      </c>
      <c r="FL208" s="18">
        <f>STGY7[[#This Row],[INS]]</f>
        <v>0</v>
      </c>
      <c r="FM208" s="18">
        <f>IF(STGY7[[#This Row],[WrL]]="Loss", (STGY7[[#This Row],[INS]]*(1 + FP$8/100)), IF(STGY7[[#This Row],[WrL]]="Won", (0), 0))</f>
        <v>0</v>
      </c>
      <c r="FN208" s="18">
        <f>IF(STGY7[[#This Row],[WrL]]="Loss", (STGY7[[#This Row],[PAM]]+STGY7[[#This Row],[LOS-TEN]]), IF(STGY7[[#This Row],[WrL]]="Won", (STGY7[[#This Row],[INS]]), 0))</f>
        <v>0</v>
      </c>
      <c r="FO208" s="18">
        <f>STGY7[[#This Row],[PAPT]]/2</f>
        <v>0</v>
      </c>
      <c r="FP208" s="43">
        <f>IF(STGY7[[#This Row],[SNO]]=0,0,IF(FL$10, IF(STGY7[[#This Row],[INS-TL]]=0, 0, STGY7[[#This Row],[PFT]]/STGY7[[#This Row],[INS-TL]]%), STGY7[[#This Row],[PFT]]/STGY7[[#This Row],[INS-TL]]%))</f>
        <v>-100</v>
      </c>
      <c r="FS208" s="20"/>
      <c r="FT208" s="21"/>
      <c r="FZ208" s="22"/>
      <c r="GB208" s="42">
        <f t="shared" si="39"/>
        <v>193</v>
      </c>
      <c r="GC208" s="49"/>
      <c r="GD208" s="18">
        <f>IF(STGY8[[#This Row],[SNO]]=0,0,IF(STGY8[[#This Row],[SNO]]=1,GJ$8,IF(GL$10, IF(GP207&gt;=GM$8,0,IF(GP207=0,GJ$8,GO207)), GO207)))</f>
        <v>0</v>
      </c>
      <c r="GE208" s="18" t="str">
        <f>IF(MAIN_STGY[[#This Row],[RSLT]]="","", MAIN_STGY[[#This Row],[RSLT]])</f>
        <v/>
      </c>
      <c r="GF20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8" s="18">
        <f>IF(STGY8[[#This Row],[SNO]]=0,0,IF(GL$10, IF(GP207&gt;=GM$8, 0, STGY8[[#This Row],[INS]]+GH207), STGY8[[#This Row],[INS]]+GH207))</f>
        <v>100</v>
      </c>
      <c r="GI208" s="18">
        <f>IF(STGY8[[#This Row],[SNO]]=0,0,IF(GL$10, IF(GP207&gt;=GM$8, 0, GI207+STGY8[[#This Row],[RTN]]), GI207+STGY8[[#This Row],[RTN]]))</f>
        <v>0</v>
      </c>
      <c r="GJ208" s="18">
        <f>STGY8[[#This Row],[RTN-TL]]-STGY8[[#This Row],[INS-TL]]</f>
        <v>-100</v>
      </c>
      <c r="GK208" s="18">
        <f>IF(STGY8[[#This Row],[SNO]]=0,0,IF(GL$10, IF(STGY8[[#This Row],[INS]]=0, 0, GN207), GN207))</f>
        <v>0</v>
      </c>
      <c r="GL208" s="18">
        <f>STGY8[[#This Row],[INS]]</f>
        <v>0</v>
      </c>
      <c r="GM208" s="18">
        <f>IF(STGY8[[#This Row],[WrL]]="Loss", (STGY8[[#This Row],[INS]]*(1 + GP$8/100)), IF(STGY8[[#This Row],[WrL]]="Won", (0), 0))</f>
        <v>0</v>
      </c>
      <c r="GN208" s="18">
        <f>IF(STGY8[[#This Row],[WrL]]="Loss", (STGY8[[#This Row],[PAM]]+STGY8[[#This Row],[LOS-TEN]]), IF(STGY8[[#This Row],[WrL]]="Won", (STGY8[[#This Row],[INS]]), 0))</f>
        <v>0</v>
      </c>
      <c r="GO208" s="18">
        <f>STGY8[[#This Row],[PAPT]]/2</f>
        <v>0</v>
      </c>
      <c r="GP208" s="43">
        <f>IF(STGY8[[#This Row],[SNO]]=0,0,IF(GL$10, IF(STGY8[[#This Row],[INS-TL]]=0, 0, STGY8[[#This Row],[PFT]]/STGY8[[#This Row],[INS-TL]]%), STGY8[[#This Row],[PFT]]/STGY8[[#This Row],[INS-TL]]%))</f>
        <v>-100</v>
      </c>
      <c r="GS208" s="20"/>
      <c r="GT208" s="21"/>
      <c r="GZ208" s="22"/>
      <c r="HB208" s="42">
        <f t="shared" si="40"/>
        <v>193</v>
      </c>
      <c r="HC208" s="49"/>
      <c r="HD208" s="18">
        <f>IF(STGY9[[#This Row],[SNO]]=0,0,IF(STGY9[[#This Row],[SNO]]=1,HJ$8,IF(HL$10, IF(HP207&gt;=HM$8,0,IF(HP207=0,HJ$8,HO207)), HO207)))</f>
        <v>0</v>
      </c>
      <c r="HE208" s="18" t="str">
        <f>IF(MAIN_STGY[[#This Row],[RSLT]]="","", MAIN_STGY[[#This Row],[RSLT]])</f>
        <v/>
      </c>
      <c r="HF20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8" s="18">
        <f>IF(STGY9[[#This Row],[SNO]]=0,0,IF(HL$10, IF(HP207&gt;=HM$8, 0, STGY9[[#This Row],[INS]]+HH207), STGY9[[#This Row],[INS]]+HH207))</f>
        <v>100</v>
      </c>
      <c r="HI208" s="18">
        <f>IF(STGY9[[#This Row],[SNO]]=0,0,IF(HL$10, IF(HP207&gt;=HM$8, 0, HI207+STGY9[[#This Row],[RTN]]), HI207+STGY9[[#This Row],[RTN]]))</f>
        <v>0</v>
      </c>
      <c r="HJ208" s="18">
        <f>STGY9[[#This Row],[RTN-TL]]-STGY9[[#This Row],[INS-TL]]</f>
        <v>-100</v>
      </c>
      <c r="HK208" s="18">
        <f>IF(STGY9[[#This Row],[SNO]]=0,0,IF(HL$10, IF(STGY9[[#This Row],[INS]]=0, 0, HN207), HN207))</f>
        <v>0</v>
      </c>
      <c r="HL208" s="18">
        <f>STGY9[[#This Row],[INS]]</f>
        <v>0</v>
      </c>
      <c r="HM208" s="18">
        <f>IF(STGY9[[#This Row],[WrL]]="Loss", (STGY9[[#This Row],[INS]]*(1 + HP$8/100)), IF(STGY9[[#This Row],[WrL]]="Won", (0), 0))</f>
        <v>0</v>
      </c>
      <c r="HN208" s="18">
        <f>IF(STGY9[[#This Row],[WrL]]="Loss", (STGY9[[#This Row],[PAM]]+STGY9[[#This Row],[LOS-TEN]]), IF(STGY9[[#This Row],[WrL]]="Won", (STGY9[[#This Row],[INS]]), 0))</f>
        <v>0</v>
      </c>
      <c r="HO208" s="18">
        <f>STGY9[[#This Row],[PAPT]]/2</f>
        <v>0</v>
      </c>
      <c r="HP208" s="43">
        <f>IF(STGY9[[#This Row],[SNO]]=0,0,IF(HL$10, IF(STGY9[[#This Row],[INS-TL]]=0, 0, STGY9[[#This Row],[PFT]]/STGY9[[#This Row],[INS-TL]]%), STGY9[[#This Row],[PFT]]/STGY9[[#This Row],[INS-TL]]%))</f>
        <v>-100</v>
      </c>
      <c r="HS208" s="20"/>
      <c r="HT208" s="21"/>
      <c r="HZ208" s="22"/>
      <c r="IB208" s="42">
        <f t="shared" si="41"/>
        <v>193</v>
      </c>
      <c r="IC208" s="49"/>
      <c r="ID208" s="18">
        <f>IF(STGY10[[#This Row],[SNO]]=0,0,IF(STGY10[[#This Row],[SNO]]=1,IJ$8,IF(IL$10, IF(IP207&gt;=IM$8,0,IF(IP207=0,IJ$8,IO207)), IO207)))</f>
        <v>0</v>
      </c>
      <c r="IE208" s="18" t="str">
        <f>IF(MAIN_STGY[[#This Row],[RSLT]]="","", MAIN_STGY[[#This Row],[RSLT]])</f>
        <v/>
      </c>
      <c r="IF20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8" s="18">
        <f>IF(STGY10[[#This Row],[SNO]]=0,0,IF(IL$10, IF(IP207&gt;=IM$8, 0, STGY10[[#This Row],[INS]]+IH207), STGY10[[#This Row],[INS]]+IH207))</f>
        <v>100</v>
      </c>
      <c r="II208" s="18">
        <f>IF(STGY10[[#This Row],[SNO]]=0,0,IF(IL$10, IF(IP207&gt;=IM$8, 0, II207+STGY10[[#This Row],[RTN]]), II207+STGY10[[#This Row],[RTN]]))</f>
        <v>0</v>
      </c>
      <c r="IJ208" s="18">
        <f>STGY10[[#This Row],[RTN-TL]]-STGY10[[#This Row],[INS-TL]]</f>
        <v>-100</v>
      </c>
      <c r="IK208" s="18">
        <f>IF(STGY10[[#This Row],[SNO]]=0,0,IF(IL$10, IF(STGY10[[#This Row],[INS]]=0, 0, IN207), IN207))</f>
        <v>0</v>
      </c>
      <c r="IL208" s="18">
        <f>STGY10[[#This Row],[INS]]</f>
        <v>0</v>
      </c>
      <c r="IM208" s="18">
        <f>IF(STGY10[[#This Row],[WrL]]="Loss", (STGY10[[#This Row],[INS]]*(1 + IP$8/100)), IF(STGY10[[#This Row],[WrL]]="Won", (0), 0))</f>
        <v>0</v>
      </c>
      <c r="IN208" s="18">
        <f>IF(STGY10[[#This Row],[WrL]]="Loss", (STGY10[[#This Row],[PAM]]+STGY10[[#This Row],[LOS-TEN]]), IF(STGY10[[#This Row],[WrL]]="Won", (STGY10[[#This Row],[INS]]), 0))</f>
        <v>0</v>
      </c>
      <c r="IO208" s="18">
        <f>STGY10[[#This Row],[PAPT]]/2</f>
        <v>0</v>
      </c>
      <c r="IP208" s="43">
        <f>IF(STGY10[[#This Row],[SNO]]=0,0,IF(IL$10, IF(STGY10[[#This Row],[INS-TL]]=0, 0, STGY10[[#This Row],[PFT]]/STGY10[[#This Row],[INS-TL]]%), STGY10[[#This Row],[PFT]]/STGY10[[#This Row],[INS-TL]]%))</f>
        <v>-100</v>
      </c>
      <c r="IS208" s="20"/>
      <c r="IT208" s="21"/>
      <c r="IZ208" s="22"/>
    </row>
    <row r="209" spans="2:260" ht="15.65" x14ac:dyDescent="0.3">
      <c r="B209" s="89">
        <f t="shared" si="32"/>
        <v>194</v>
      </c>
      <c r="C209" s="49"/>
      <c r="D209" s="18">
        <f>IF(MAIN_STGY[[#This Row],[SNO]]=0,0,IF(MAIN_STGY[[#This Row],[SNO]]=1,J$8,IF(L$10, IF(P208&gt;=M$8,0,IF(P208=0,J$8,O208)), O208)))</f>
        <v>0</v>
      </c>
      <c r="E209" s="12"/>
      <c r="F20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0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09" s="18">
        <f>IF(MAIN_STGY[[#This Row],[SNO]]=0,0,IF(L$10, IF(P208&gt;=M$8, 0, MAIN_STGY[[#This Row],[INS]]+H208), MAIN_STGY[[#This Row],[INS]]+H208))</f>
        <v>100</v>
      </c>
      <c r="I209" s="18">
        <f>IF(MAIN_STGY[[#This Row],[SNO]]=0,0,IF(L$10, IF(P208&gt;=M$8, 0, I208+MAIN_STGY[[#This Row],[RTN]]), I208+MAIN_STGY[[#This Row],[RTN]]))</f>
        <v>0</v>
      </c>
      <c r="J209" s="18">
        <f>MAIN_STGY[[#This Row],[RTN-TL]]-MAIN_STGY[[#This Row],[INS-TL]]</f>
        <v>-100</v>
      </c>
      <c r="K209" s="18">
        <f>IF(MAIN_STGY[[#This Row],[SNO]]=0,0,IF(L$10, IF(MAIN_STGY[[#This Row],[INS]]=0, 0, N208), N208))</f>
        <v>0</v>
      </c>
      <c r="L209" s="18">
        <f>MAIN_STGY[[#This Row],[INS]]</f>
        <v>0</v>
      </c>
      <c r="M209" s="18">
        <f>IF(MAIN_STGY[[#This Row],[WrL]]="Loss", (MAIN_STGY[[#This Row],[INS]]*(1 + P$8/100)), IF(MAIN_STGY[[#This Row],[WrL]]="Won", (0), 0))</f>
        <v>0</v>
      </c>
      <c r="N209" s="18">
        <f>IF(MAIN_STGY[[#This Row],[WrL]]="Loss", (MAIN_STGY[[#This Row],[PAM]]+MAIN_STGY[[#This Row],[LOS-TEN]]), IF(MAIN_STGY[[#This Row],[WrL]]="Won", (MAIN_STGY[[#This Row],[INS]]), 0))</f>
        <v>0</v>
      </c>
      <c r="O209" s="18">
        <f>MAIN_STGY[[#This Row],[PAPT]]/2</f>
        <v>0</v>
      </c>
      <c r="P20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09" s="94" t="str">
        <v>Strategy 010</v>
      </c>
      <c r="S209" s="95">
        <v>0</v>
      </c>
      <c r="T209" s="96">
        <v>100</v>
      </c>
      <c r="U209" s="85"/>
      <c r="V209" s="55"/>
      <c r="W209" s="55"/>
      <c r="X209" s="44"/>
      <c r="Z209" s="22"/>
      <c r="AB209" s="42">
        <f t="shared" si="33"/>
        <v>194</v>
      </c>
      <c r="AC209" s="49"/>
      <c r="AD209" s="18">
        <f>IF(STGY2[[#This Row],[SNO]]=0,0,IF(STGY2[[#This Row],[SNO]]=1,AJ$8,IF(AL$10, IF(AP208&gt;=AM$8,0,IF(AP208=0,AJ$8,AO208)), AO208)))</f>
        <v>0</v>
      </c>
      <c r="AE209" s="18" t="str">
        <f>IF(MAIN_STGY[[#This Row],[RSLT]]="","", MAIN_STGY[[#This Row],[RSLT]])</f>
        <v/>
      </c>
      <c r="AF20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0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09" s="18">
        <f>IF(STGY2[[#This Row],[SNO]]=0,0,IF(AL$10, IF(AP208&gt;=AM$8, 0, STGY2[[#This Row],[INS]]+AH208), STGY2[[#This Row],[INS]]+AH208))</f>
        <v>100</v>
      </c>
      <c r="AI209" s="18">
        <f>IF(STGY2[[#This Row],[SNO]]=0,0,IF(AL$10, IF(AP208&gt;=AM$8, 0, AI208+STGY2[[#This Row],[RTN]]), AI208+STGY2[[#This Row],[RTN]]))</f>
        <v>0</v>
      </c>
      <c r="AJ209" s="18">
        <f>STGY2[[#This Row],[RTN-TL]]-STGY2[[#This Row],[INS-TL]]</f>
        <v>-100</v>
      </c>
      <c r="AK209" s="18">
        <f>IF(STGY2[[#This Row],[SNO]]=0,0,IF(AL$10, IF(STGY2[[#This Row],[INS]]=0, 0, AN208), AN208))</f>
        <v>0</v>
      </c>
      <c r="AL209" s="18">
        <f>STGY2[[#This Row],[INS]]</f>
        <v>0</v>
      </c>
      <c r="AM209" s="18">
        <f>IF(STGY2[[#This Row],[WrL]]="Loss", (STGY2[[#This Row],[INS]]*(1 + AP$8/100)), IF(STGY2[[#This Row],[WrL]]="Won", (0), 0))</f>
        <v>0</v>
      </c>
      <c r="AN209" s="18">
        <f>IF(STGY2[[#This Row],[WrL]]="Loss", (STGY2[[#This Row],[PAM]]+STGY2[[#This Row],[LOS-TEN]]), IF(STGY2[[#This Row],[WrL]]="Won", (STGY2[[#This Row],[INS]]), 0))</f>
        <v>0</v>
      </c>
      <c r="AO209" s="18">
        <f>STGY2[[#This Row],[PAPT]]/2</f>
        <v>0</v>
      </c>
      <c r="AP209" s="43">
        <f>IF(STGY2[[#This Row],[SNO]]=0,0,IF(AL$10, IF(STGY2[[#This Row],[INS-TL]]=0, 0, STGY2[[#This Row],[PFT]]/STGY2[[#This Row],[INS-TL]]%), STGY2[[#This Row],[PFT]]/STGY2[[#This Row],[INS-TL]]%))</f>
        <v>-100</v>
      </c>
      <c r="AS209" s="20"/>
      <c r="AT209" s="21"/>
      <c r="AZ209" s="22"/>
      <c r="BB209" s="42">
        <f t="shared" si="34"/>
        <v>194</v>
      </c>
      <c r="BC209" s="49"/>
      <c r="BD209" s="18">
        <f>IF(STGY3[[#This Row],[SNO]]=0,0,IF(STGY3[[#This Row],[SNO]]=1,BJ$8,IF(BL$10, IF(BP208&gt;=BM$8,0,IF(BP208=0,BJ$8,BO208)), BO208)))</f>
        <v>0</v>
      </c>
      <c r="BE209" s="18" t="str">
        <f>IF(MAIN_STGY[[#This Row],[RSLT]]="","", MAIN_STGY[[#This Row],[RSLT]])</f>
        <v/>
      </c>
      <c r="BF20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0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09" s="18">
        <f>IF(STGY3[[#This Row],[SNO]]=0,0,IF(BL$10, IF(BP208&gt;=BM$8, 0, STGY3[[#This Row],[INS]]+BH208), STGY3[[#This Row],[INS]]+BH208))</f>
        <v>100</v>
      </c>
      <c r="BI209" s="18">
        <f>IF(STGY3[[#This Row],[SNO]]=0,0,IF(BL$10, IF(BP208&gt;=BM$8, 0, BI208+STGY3[[#This Row],[RTN]]), BI208+STGY3[[#This Row],[RTN]]))</f>
        <v>0</v>
      </c>
      <c r="BJ209" s="18">
        <f>STGY3[[#This Row],[RTN-TL]]-STGY3[[#This Row],[INS-TL]]</f>
        <v>-100</v>
      </c>
      <c r="BK209" s="18">
        <f>IF(STGY3[[#This Row],[SNO]]=0,0,IF(BL$10, IF(STGY3[[#This Row],[INS]]=0, 0, BN208), BN208))</f>
        <v>0</v>
      </c>
      <c r="BL209" s="18">
        <f>STGY3[[#This Row],[INS]]</f>
        <v>0</v>
      </c>
      <c r="BM209" s="18">
        <f>IF(STGY3[[#This Row],[WrL]]="Loss", (STGY3[[#This Row],[INS]]*(1 + BP$8/100)), IF(STGY3[[#This Row],[WrL]]="Won", (0), 0))</f>
        <v>0</v>
      </c>
      <c r="BN209" s="18">
        <f>IF(STGY3[[#This Row],[WrL]]="Loss", (STGY3[[#This Row],[PAM]]+STGY3[[#This Row],[LOS-TEN]]), IF(STGY3[[#This Row],[WrL]]="Won", (STGY3[[#This Row],[INS]]), 0))</f>
        <v>0</v>
      </c>
      <c r="BO209" s="18">
        <f>STGY3[[#This Row],[PAPT]]/2</f>
        <v>0</v>
      </c>
      <c r="BP209" s="43">
        <f>IF(STGY3[[#This Row],[SNO]]=0,0,IF(BL$10, IF(STGY3[[#This Row],[INS-TL]]=0, 0, STGY3[[#This Row],[PFT]]/STGY3[[#This Row],[INS-TL]]%), STGY3[[#This Row],[PFT]]/STGY3[[#This Row],[INS-TL]]%))</f>
        <v>-100</v>
      </c>
      <c r="BS209" s="20"/>
      <c r="BT209" s="21"/>
      <c r="BZ209" s="22"/>
      <c r="CB209" s="42">
        <f t="shared" si="35"/>
        <v>194</v>
      </c>
      <c r="CC209" s="49"/>
      <c r="CD209" s="18">
        <f>IF(STGY4[[#This Row],[SNO]]=0,0,IF(STGY4[[#This Row],[SNO]]=1,CJ$8,IF(CL$10, IF(CP208&gt;=CM$8,0,IF(CP208=0,CJ$8,CO208)), CO208)))</f>
        <v>0</v>
      </c>
      <c r="CE209" s="18" t="str">
        <f>IF(MAIN_STGY[[#This Row],[RSLT]]="","", MAIN_STGY[[#This Row],[RSLT]])</f>
        <v/>
      </c>
      <c r="CF20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0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09" s="18">
        <f>IF(STGY4[[#This Row],[SNO]]=0,0,IF(CL$10, IF(CP208&gt;=CM$8, 0, STGY4[[#This Row],[INS]]+CH208), STGY4[[#This Row],[INS]]+CH208))</f>
        <v>100</v>
      </c>
      <c r="CI209" s="18">
        <f>IF(STGY4[[#This Row],[SNO]]=0,0,IF(CL$10, IF(CP208&gt;=CM$8, 0, CI208+STGY4[[#This Row],[RTN]]), CI208+STGY4[[#This Row],[RTN]]))</f>
        <v>0</v>
      </c>
      <c r="CJ209" s="18">
        <f>STGY4[[#This Row],[RTN-TL]]-STGY4[[#This Row],[INS-TL]]</f>
        <v>-100</v>
      </c>
      <c r="CK209" s="18">
        <f>IF(STGY4[[#This Row],[SNO]]=0,0,IF(CL$10, IF(STGY4[[#This Row],[INS]]=0, 0, CN208), CN208))</f>
        <v>0</v>
      </c>
      <c r="CL209" s="18">
        <f>STGY4[[#This Row],[INS]]</f>
        <v>0</v>
      </c>
      <c r="CM209" s="18">
        <f>IF(STGY4[[#This Row],[WrL]]="Loss", (STGY4[[#This Row],[INS]]*(1 + CP$8/100)), IF(STGY4[[#This Row],[WrL]]="Won", (0), 0))</f>
        <v>0</v>
      </c>
      <c r="CN209" s="18">
        <f>IF(STGY4[[#This Row],[WrL]]="Loss", (STGY4[[#This Row],[PAM]]+STGY4[[#This Row],[LOS-TEN]]), IF(STGY4[[#This Row],[WrL]]="Won", (STGY4[[#This Row],[INS]]), 0))</f>
        <v>0</v>
      </c>
      <c r="CO209" s="18">
        <f>STGY4[[#This Row],[PAPT]]/2</f>
        <v>0</v>
      </c>
      <c r="CP209" s="43">
        <f>IF(STGY4[[#This Row],[SNO]]=0,0,IF(CL$10, IF(STGY4[[#This Row],[INS-TL]]=0, 0, STGY4[[#This Row],[PFT]]/STGY4[[#This Row],[INS-TL]]%), STGY4[[#This Row],[PFT]]/STGY4[[#This Row],[INS-TL]]%))</f>
        <v>-100</v>
      </c>
      <c r="CS209" s="20"/>
      <c r="CT209" s="21"/>
      <c r="CZ209" s="22"/>
      <c r="DB209" s="42">
        <f t="shared" si="36"/>
        <v>194</v>
      </c>
      <c r="DC209" s="49"/>
      <c r="DD209" s="18">
        <f>IF(STGY5[[#This Row],[SNO]]=0,0,IF(STGY5[[#This Row],[SNO]]=1,DJ$8,IF(DL$10, IF(DP208&gt;=DM$8,0,IF(DP208=0,DJ$8,DO208)), DO208)))</f>
        <v>0</v>
      </c>
      <c r="DE209" s="18" t="str">
        <f>IF(MAIN_STGY[[#This Row],[RSLT]]="","", MAIN_STGY[[#This Row],[RSLT]])</f>
        <v/>
      </c>
      <c r="DF20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0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09" s="18">
        <f>IF(STGY5[[#This Row],[SNO]]=0,0,IF(DL$10, IF(DP208&gt;=DM$8, 0, STGY5[[#This Row],[INS]]+DH208), STGY5[[#This Row],[INS]]+DH208))</f>
        <v>100</v>
      </c>
      <c r="DI209" s="18">
        <f>IF(STGY5[[#This Row],[SNO]]=0,0,IF(DL$10, IF(DP208&gt;=DM$8, 0, DI208+STGY5[[#This Row],[RTN]]), DI208+STGY5[[#This Row],[RTN]]))</f>
        <v>0</v>
      </c>
      <c r="DJ209" s="18">
        <f>STGY5[[#This Row],[RTN-TL]]-STGY5[[#This Row],[INS-TL]]</f>
        <v>-100</v>
      </c>
      <c r="DK209" s="18">
        <f>IF(STGY5[[#This Row],[SNO]]=0,0,IF(DL$10, IF(STGY5[[#This Row],[INS]]=0, 0, DN208), DN208))</f>
        <v>0</v>
      </c>
      <c r="DL209" s="18">
        <f>STGY5[[#This Row],[INS]]</f>
        <v>0</v>
      </c>
      <c r="DM209" s="18">
        <f>IF(STGY5[[#This Row],[WrL]]="Loss", (STGY5[[#This Row],[INS]]*(1 + DP$8/100)), IF(STGY5[[#This Row],[WrL]]="Won", (0), 0))</f>
        <v>0</v>
      </c>
      <c r="DN209" s="18">
        <f>IF(STGY5[[#This Row],[WrL]]="Loss", (STGY5[[#This Row],[PAM]]+STGY5[[#This Row],[LOS-TEN]]), IF(STGY5[[#This Row],[WrL]]="Won", (STGY5[[#This Row],[INS]]), 0))</f>
        <v>0</v>
      </c>
      <c r="DO209" s="18">
        <f>STGY5[[#This Row],[PAPT]]/2</f>
        <v>0</v>
      </c>
      <c r="DP209" s="43">
        <f>IF(STGY5[[#This Row],[SNO]]=0,0,IF(DL$10, IF(STGY5[[#This Row],[INS-TL]]=0, 0, STGY5[[#This Row],[PFT]]/STGY5[[#This Row],[INS-TL]]%), STGY5[[#This Row],[PFT]]/STGY5[[#This Row],[INS-TL]]%))</f>
        <v>-100</v>
      </c>
      <c r="DS209" s="20"/>
      <c r="DT209" s="21"/>
      <c r="DZ209" s="22"/>
      <c r="EB209" s="42">
        <f t="shared" si="37"/>
        <v>194</v>
      </c>
      <c r="EC209" s="49"/>
      <c r="ED209" s="18">
        <f>IF(STGY6[[#This Row],[SNO]]=0,0,IF(STGY6[[#This Row],[SNO]]=1,EJ$8,IF(EL$10, IF(EP208&gt;=EM$8,0,IF(EP208=0,EJ$8,EO208)), EO208)))</f>
        <v>0</v>
      </c>
      <c r="EE209" s="18" t="str">
        <f>IF(MAIN_STGY[[#This Row],[RSLT]]="","", MAIN_STGY[[#This Row],[RSLT]])</f>
        <v/>
      </c>
      <c r="EF20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0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09" s="18">
        <f>IF(STGY6[[#This Row],[SNO]]=0,0,IF(EL$10, IF(EP208&gt;=EM$8, 0, STGY6[[#This Row],[INS]]+EH208), STGY6[[#This Row],[INS]]+EH208))</f>
        <v>100</v>
      </c>
      <c r="EI209" s="18">
        <f>IF(STGY6[[#This Row],[SNO]]=0,0,IF(EL$10, IF(EP208&gt;=EM$8, 0, EI208+STGY6[[#This Row],[RTN]]), EI208+STGY6[[#This Row],[RTN]]))</f>
        <v>0</v>
      </c>
      <c r="EJ209" s="18">
        <f>STGY6[[#This Row],[RTN-TL]]-STGY6[[#This Row],[INS-TL]]</f>
        <v>-100</v>
      </c>
      <c r="EK209" s="18">
        <f>IF(STGY6[[#This Row],[SNO]]=0,0,IF(EL$10, IF(STGY6[[#This Row],[INS]]=0, 0, EN208), EN208))</f>
        <v>0</v>
      </c>
      <c r="EL209" s="18">
        <f>STGY6[[#This Row],[INS]]</f>
        <v>0</v>
      </c>
      <c r="EM209" s="18">
        <f>IF(STGY6[[#This Row],[WrL]]="Loss", (STGY6[[#This Row],[INS]]*(1 + EP$8/100)), IF(STGY6[[#This Row],[WrL]]="Won", (0), 0))</f>
        <v>0</v>
      </c>
      <c r="EN209" s="18">
        <f>IF(STGY6[[#This Row],[WrL]]="Loss", (STGY6[[#This Row],[PAM]]+STGY6[[#This Row],[LOS-TEN]]), IF(STGY6[[#This Row],[WrL]]="Won", (STGY6[[#This Row],[INS]]), 0))</f>
        <v>0</v>
      </c>
      <c r="EO209" s="18">
        <f>STGY6[[#This Row],[PAPT]]/2</f>
        <v>0</v>
      </c>
      <c r="EP209" s="43">
        <f>IF(STGY6[[#This Row],[SNO]]=0,0,IF(EL$10, IF(STGY6[[#This Row],[INS-TL]]=0, 0, STGY6[[#This Row],[PFT]]/STGY6[[#This Row],[INS-TL]]%), STGY6[[#This Row],[PFT]]/STGY6[[#This Row],[INS-TL]]%))</f>
        <v>-100</v>
      </c>
      <c r="ES209" s="20"/>
      <c r="ET209" s="21"/>
      <c r="EZ209" s="22"/>
      <c r="FB209" s="42">
        <f t="shared" si="38"/>
        <v>194</v>
      </c>
      <c r="FC209" s="49"/>
      <c r="FD209" s="18">
        <f>IF(STGY7[[#This Row],[SNO]]=0,0,IF(STGY7[[#This Row],[SNO]]=1,FJ$8,IF(FL$10, IF(FP208&gt;=FM$8,0,IF(FP208=0,FJ$8,FO208)), FO208)))</f>
        <v>0</v>
      </c>
      <c r="FE209" s="18" t="str">
        <f>IF(MAIN_STGY[[#This Row],[RSLT]]="","", MAIN_STGY[[#This Row],[RSLT]])</f>
        <v/>
      </c>
      <c r="FF20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0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09" s="18">
        <f>IF(STGY7[[#This Row],[SNO]]=0,0,IF(FL$10, IF(FP208&gt;=FM$8, 0, STGY7[[#This Row],[INS]]+FH208), STGY7[[#This Row],[INS]]+FH208))</f>
        <v>100</v>
      </c>
      <c r="FI209" s="18">
        <f>IF(STGY7[[#This Row],[SNO]]=0,0,IF(FL$10, IF(FP208&gt;=FM$8, 0, FI208+STGY7[[#This Row],[RTN]]), FI208+STGY7[[#This Row],[RTN]]))</f>
        <v>0</v>
      </c>
      <c r="FJ209" s="18">
        <f>STGY7[[#This Row],[RTN-TL]]-STGY7[[#This Row],[INS-TL]]</f>
        <v>-100</v>
      </c>
      <c r="FK209" s="18">
        <f>IF(STGY7[[#This Row],[SNO]]=0,0,IF(FL$10, IF(STGY7[[#This Row],[INS]]=0, 0, FN208), FN208))</f>
        <v>0</v>
      </c>
      <c r="FL209" s="18">
        <f>STGY7[[#This Row],[INS]]</f>
        <v>0</v>
      </c>
      <c r="FM209" s="18">
        <f>IF(STGY7[[#This Row],[WrL]]="Loss", (STGY7[[#This Row],[INS]]*(1 + FP$8/100)), IF(STGY7[[#This Row],[WrL]]="Won", (0), 0))</f>
        <v>0</v>
      </c>
      <c r="FN209" s="18">
        <f>IF(STGY7[[#This Row],[WrL]]="Loss", (STGY7[[#This Row],[PAM]]+STGY7[[#This Row],[LOS-TEN]]), IF(STGY7[[#This Row],[WrL]]="Won", (STGY7[[#This Row],[INS]]), 0))</f>
        <v>0</v>
      </c>
      <c r="FO209" s="18">
        <f>STGY7[[#This Row],[PAPT]]/2</f>
        <v>0</v>
      </c>
      <c r="FP209" s="43">
        <f>IF(STGY7[[#This Row],[SNO]]=0,0,IF(FL$10, IF(STGY7[[#This Row],[INS-TL]]=0, 0, STGY7[[#This Row],[PFT]]/STGY7[[#This Row],[INS-TL]]%), STGY7[[#This Row],[PFT]]/STGY7[[#This Row],[INS-TL]]%))</f>
        <v>-100</v>
      </c>
      <c r="FS209" s="20"/>
      <c r="FT209" s="21"/>
      <c r="FZ209" s="22"/>
      <c r="GB209" s="42">
        <f t="shared" si="39"/>
        <v>194</v>
      </c>
      <c r="GC209" s="49"/>
      <c r="GD209" s="18">
        <f>IF(STGY8[[#This Row],[SNO]]=0,0,IF(STGY8[[#This Row],[SNO]]=1,GJ$8,IF(GL$10, IF(GP208&gt;=GM$8,0,IF(GP208=0,GJ$8,GO208)), GO208)))</f>
        <v>0</v>
      </c>
      <c r="GE209" s="18" t="str">
        <f>IF(MAIN_STGY[[#This Row],[RSLT]]="","", MAIN_STGY[[#This Row],[RSLT]])</f>
        <v/>
      </c>
      <c r="GF20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0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09" s="18">
        <f>IF(STGY8[[#This Row],[SNO]]=0,0,IF(GL$10, IF(GP208&gt;=GM$8, 0, STGY8[[#This Row],[INS]]+GH208), STGY8[[#This Row],[INS]]+GH208))</f>
        <v>100</v>
      </c>
      <c r="GI209" s="18">
        <f>IF(STGY8[[#This Row],[SNO]]=0,0,IF(GL$10, IF(GP208&gt;=GM$8, 0, GI208+STGY8[[#This Row],[RTN]]), GI208+STGY8[[#This Row],[RTN]]))</f>
        <v>0</v>
      </c>
      <c r="GJ209" s="18">
        <f>STGY8[[#This Row],[RTN-TL]]-STGY8[[#This Row],[INS-TL]]</f>
        <v>-100</v>
      </c>
      <c r="GK209" s="18">
        <f>IF(STGY8[[#This Row],[SNO]]=0,0,IF(GL$10, IF(STGY8[[#This Row],[INS]]=0, 0, GN208), GN208))</f>
        <v>0</v>
      </c>
      <c r="GL209" s="18">
        <f>STGY8[[#This Row],[INS]]</f>
        <v>0</v>
      </c>
      <c r="GM209" s="18">
        <f>IF(STGY8[[#This Row],[WrL]]="Loss", (STGY8[[#This Row],[INS]]*(1 + GP$8/100)), IF(STGY8[[#This Row],[WrL]]="Won", (0), 0))</f>
        <v>0</v>
      </c>
      <c r="GN209" s="18">
        <f>IF(STGY8[[#This Row],[WrL]]="Loss", (STGY8[[#This Row],[PAM]]+STGY8[[#This Row],[LOS-TEN]]), IF(STGY8[[#This Row],[WrL]]="Won", (STGY8[[#This Row],[INS]]), 0))</f>
        <v>0</v>
      </c>
      <c r="GO209" s="18">
        <f>STGY8[[#This Row],[PAPT]]/2</f>
        <v>0</v>
      </c>
      <c r="GP209" s="43">
        <f>IF(STGY8[[#This Row],[SNO]]=0,0,IF(GL$10, IF(STGY8[[#This Row],[INS-TL]]=0, 0, STGY8[[#This Row],[PFT]]/STGY8[[#This Row],[INS-TL]]%), STGY8[[#This Row],[PFT]]/STGY8[[#This Row],[INS-TL]]%))</f>
        <v>-100</v>
      </c>
      <c r="GS209" s="20"/>
      <c r="GT209" s="21"/>
      <c r="GZ209" s="22"/>
      <c r="HB209" s="42">
        <f t="shared" si="40"/>
        <v>194</v>
      </c>
      <c r="HC209" s="49"/>
      <c r="HD209" s="18">
        <f>IF(STGY9[[#This Row],[SNO]]=0,0,IF(STGY9[[#This Row],[SNO]]=1,HJ$8,IF(HL$10, IF(HP208&gt;=HM$8,0,IF(HP208=0,HJ$8,HO208)), HO208)))</f>
        <v>0</v>
      </c>
      <c r="HE209" s="18" t="str">
        <f>IF(MAIN_STGY[[#This Row],[RSLT]]="","", MAIN_STGY[[#This Row],[RSLT]])</f>
        <v/>
      </c>
      <c r="HF20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0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09" s="18">
        <f>IF(STGY9[[#This Row],[SNO]]=0,0,IF(HL$10, IF(HP208&gt;=HM$8, 0, STGY9[[#This Row],[INS]]+HH208), STGY9[[#This Row],[INS]]+HH208))</f>
        <v>100</v>
      </c>
      <c r="HI209" s="18">
        <f>IF(STGY9[[#This Row],[SNO]]=0,0,IF(HL$10, IF(HP208&gt;=HM$8, 0, HI208+STGY9[[#This Row],[RTN]]), HI208+STGY9[[#This Row],[RTN]]))</f>
        <v>0</v>
      </c>
      <c r="HJ209" s="18">
        <f>STGY9[[#This Row],[RTN-TL]]-STGY9[[#This Row],[INS-TL]]</f>
        <v>-100</v>
      </c>
      <c r="HK209" s="18">
        <f>IF(STGY9[[#This Row],[SNO]]=0,0,IF(HL$10, IF(STGY9[[#This Row],[INS]]=0, 0, HN208), HN208))</f>
        <v>0</v>
      </c>
      <c r="HL209" s="18">
        <f>STGY9[[#This Row],[INS]]</f>
        <v>0</v>
      </c>
      <c r="HM209" s="18">
        <f>IF(STGY9[[#This Row],[WrL]]="Loss", (STGY9[[#This Row],[INS]]*(1 + HP$8/100)), IF(STGY9[[#This Row],[WrL]]="Won", (0), 0))</f>
        <v>0</v>
      </c>
      <c r="HN209" s="18">
        <f>IF(STGY9[[#This Row],[WrL]]="Loss", (STGY9[[#This Row],[PAM]]+STGY9[[#This Row],[LOS-TEN]]), IF(STGY9[[#This Row],[WrL]]="Won", (STGY9[[#This Row],[INS]]), 0))</f>
        <v>0</v>
      </c>
      <c r="HO209" s="18">
        <f>STGY9[[#This Row],[PAPT]]/2</f>
        <v>0</v>
      </c>
      <c r="HP209" s="43">
        <f>IF(STGY9[[#This Row],[SNO]]=0,0,IF(HL$10, IF(STGY9[[#This Row],[INS-TL]]=0, 0, STGY9[[#This Row],[PFT]]/STGY9[[#This Row],[INS-TL]]%), STGY9[[#This Row],[PFT]]/STGY9[[#This Row],[INS-TL]]%))</f>
        <v>-100</v>
      </c>
      <c r="HS209" s="20"/>
      <c r="HT209" s="21"/>
      <c r="HZ209" s="22"/>
      <c r="IB209" s="42">
        <f t="shared" si="41"/>
        <v>194</v>
      </c>
      <c r="IC209" s="49"/>
      <c r="ID209" s="18">
        <f>IF(STGY10[[#This Row],[SNO]]=0,0,IF(STGY10[[#This Row],[SNO]]=1,IJ$8,IF(IL$10, IF(IP208&gt;=IM$8,0,IF(IP208=0,IJ$8,IO208)), IO208)))</f>
        <v>0</v>
      </c>
      <c r="IE209" s="18" t="str">
        <f>IF(MAIN_STGY[[#This Row],[RSLT]]="","", MAIN_STGY[[#This Row],[RSLT]])</f>
        <v/>
      </c>
      <c r="IF20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0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09" s="18">
        <f>IF(STGY10[[#This Row],[SNO]]=0,0,IF(IL$10, IF(IP208&gt;=IM$8, 0, STGY10[[#This Row],[INS]]+IH208), STGY10[[#This Row],[INS]]+IH208))</f>
        <v>100</v>
      </c>
      <c r="II209" s="18">
        <f>IF(STGY10[[#This Row],[SNO]]=0,0,IF(IL$10, IF(IP208&gt;=IM$8, 0, II208+STGY10[[#This Row],[RTN]]), II208+STGY10[[#This Row],[RTN]]))</f>
        <v>0</v>
      </c>
      <c r="IJ209" s="18">
        <f>STGY10[[#This Row],[RTN-TL]]-STGY10[[#This Row],[INS-TL]]</f>
        <v>-100</v>
      </c>
      <c r="IK209" s="18">
        <f>IF(STGY10[[#This Row],[SNO]]=0,0,IF(IL$10, IF(STGY10[[#This Row],[INS]]=0, 0, IN208), IN208))</f>
        <v>0</v>
      </c>
      <c r="IL209" s="18">
        <f>STGY10[[#This Row],[INS]]</f>
        <v>0</v>
      </c>
      <c r="IM209" s="18">
        <f>IF(STGY10[[#This Row],[WrL]]="Loss", (STGY10[[#This Row],[INS]]*(1 + IP$8/100)), IF(STGY10[[#This Row],[WrL]]="Won", (0), 0))</f>
        <v>0</v>
      </c>
      <c r="IN209" s="18">
        <f>IF(STGY10[[#This Row],[WrL]]="Loss", (STGY10[[#This Row],[PAM]]+STGY10[[#This Row],[LOS-TEN]]), IF(STGY10[[#This Row],[WrL]]="Won", (STGY10[[#This Row],[INS]]), 0))</f>
        <v>0</v>
      </c>
      <c r="IO209" s="18">
        <f>STGY10[[#This Row],[PAPT]]/2</f>
        <v>0</v>
      </c>
      <c r="IP209" s="43">
        <f>IF(STGY10[[#This Row],[SNO]]=0,0,IF(IL$10, IF(STGY10[[#This Row],[INS-TL]]=0, 0, STGY10[[#This Row],[PFT]]/STGY10[[#This Row],[INS-TL]]%), STGY10[[#This Row],[PFT]]/STGY10[[#This Row],[INS-TL]]%))</f>
        <v>-100</v>
      </c>
      <c r="IS209" s="20"/>
      <c r="IT209" s="21"/>
      <c r="IZ209" s="22"/>
    </row>
    <row r="210" spans="2:260" x14ac:dyDescent="0.3">
      <c r="B210" s="89">
        <f t="shared" si="32"/>
        <v>195</v>
      </c>
      <c r="C210" s="49"/>
      <c r="D210" s="18">
        <f>IF(MAIN_STGY[[#This Row],[SNO]]=0,0,IF(MAIN_STGY[[#This Row],[SNO]]=1,J$8,IF(L$10, IF(P209&gt;=M$8,0,IF(P209=0,J$8,O209)), O209)))</f>
        <v>0</v>
      </c>
      <c r="E210" s="12"/>
      <c r="F21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0" s="18">
        <f>IF(MAIN_STGY[[#This Row],[SNO]]=0,0,IF(L$10, IF(P209&gt;=M$8, 0, MAIN_STGY[[#This Row],[INS]]+H209), MAIN_STGY[[#This Row],[INS]]+H209))</f>
        <v>100</v>
      </c>
      <c r="I210" s="18">
        <f>IF(MAIN_STGY[[#This Row],[SNO]]=0,0,IF(L$10, IF(P209&gt;=M$8, 0, I209+MAIN_STGY[[#This Row],[RTN]]), I209+MAIN_STGY[[#This Row],[RTN]]))</f>
        <v>0</v>
      </c>
      <c r="J210" s="18">
        <f>MAIN_STGY[[#This Row],[RTN-TL]]-MAIN_STGY[[#This Row],[INS-TL]]</f>
        <v>-100</v>
      </c>
      <c r="K210" s="18">
        <f>IF(MAIN_STGY[[#This Row],[SNO]]=0,0,IF(L$10, IF(MAIN_STGY[[#This Row],[INS]]=0, 0, N209), N209))</f>
        <v>0</v>
      </c>
      <c r="L210" s="18">
        <f>MAIN_STGY[[#This Row],[INS]]</f>
        <v>0</v>
      </c>
      <c r="M210" s="18">
        <f>IF(MAIN_STGY[[#This Row],[WrL]]="Loss", (MAIN_STGY[[#This Row],[INS]]*(1 + P$8/100)), IF(MAIN_STGY[[#This Row],[WrL]]="Won", (0), 0))</f>
        <v>0</v>
      </c>
      <c r="N210" s="18">
        <f>IF(MAIN_STGY[[#This Row],[WrL]]="Loss", (MAIN_STGY[[#This Row],[PAM]]+MAIN_STGY[[#This Row],[LOS-TEN]]), IF(MAIN_STGY[[#This Row],[WrL]]="Won", (MAIN_STGY[[#This Row],[INS]]), 0))</f>
        <v>0</v>
      </c>
      <c r="O210" s="18">
        <f>MAIN_STGY[[#This Row],[PAPT]]/2</f>
        <v>0</v>
      </c>
      <c r="P21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0" s="56"/>
      <c r="S210" s="57"/>
      <c r="T210" s="85"/>
      <c r="U210" s="55"/>
      <c r="V210" s="55"/>
      <c r="W210" s="55"/>
      <c r="X210" s="44"/>
      <c r="Z210" s="22"/>
      <c r="AB210" s="42">
        <f t="shared" si="33"/>
        <v>195</v>
      </c>
      <c r="AC210" s="49"/>
      <c r="AD210" s="18">
        <f>IF(STGY2[[#This Row],[SNO]]=0,0,IF(STGY2[[#This Row],[SNO]]=1,AJ$8,IF(AL$10, IF(AP209&gt;=AM$8,0,IF(AP209=0,AJ$8,AO209)), AO209)))</f>
        <v>0</v>
      </c>
      <c r="AE210" s="18" t="str">
        <f>IF(MAIN_STGY[[#This Row],[RSLT]]="","", MAIN_STGY[[#This Row],[RSLT]])</f>
        <v/>
      </c>
      <c r="AF21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0" s="18">
        <f>IF(STGY2[[#This Row],[SNO]]=0,0,IF(AL$10, IF(AP209&gt;=AM$8, 0, STGY2[[#This Row],[INS]]+AH209), STGY2[[#This Row],[INS]]+AH209))</f>
        <v>100</v>
      </c>
      <c r="AI210" s="18">
        <f>IF(STGY2[[#This Row],[SNO]]=0,0,IF(AL$10, IF(AP209&gt;=AM$8, 0, AI209+STGY2[[#This Row],[RTN]]), AI209+STGY2[[#This Row],[RTN]]))</f>
        <v>0</v>
      </c>
      <c r="AJ210" s="18">
        <f>STGY2[[#This Row],[RTN-TL]]-STGY2[[#This Row],[INS-TL]]</f>
        <v>-100</v>
      </c>
      <c r="AK210" s="18">
        <f>IF(STGY2[[#This Row],[SNO]]=0,0,IF(AL$10, IF(STGY2[[#This Row],[INS]]=0, 0, AN209), AN209))</f>
        <v>0</v>
      </c>
      <c r="AL210" s="18">
        <f>STGY2[[#This Row],[INS]]</f>
        <v>0</v>
      </c>
      <c r="AM210" s="18">
        <f>IF(STGY2[[#This Row],[WrL]]="Loss", (STGY2[[#This Row],[INS]]*(1 + AP$8/100)), IF(STGY2[[#This Row],[WrL]]="Won", (0), 0))</f>
        <v>0</v>
      </c>
      <c r="AN210" s="18">
        <f>IF(STGY2[[#This Row],[WrL]]="Loss", (STGY2[[#This Row],[PAM]]+STGY2[[#This Row],[LOS-TEN]]), IF(STGY2[[#This Row],[WrL]]="Won", (STGY2[[#This Row],[INS]]), 0))</f>
        <v>0</v>
      </c>
      <c r="AO210" s="18">
        <f>STGY2[[#This Row],[PAPT]]/2</f>
        <v>0</v>
      </c>
      <c r="AP210" s="43">
        <f>IF(STGY2[[#This Row],[SNO]]=0,0,IF(AL$10, IF(STGY2[[#This Row],[INS-TL]]=0, 0, STGY2[[#This Row],[PFT]]/STGY2[[#This Row],[INS-TL]]%), STGY2[[#This Row],[PFT]]/STGY2[[#This Row],[INS-TL]]%))</f>
        <v>-100</v>
      </c>
      <c r="AS210" s="20"/>
      <c r="AT210" s="21"/>
      <c r="AZ210" s="22"/>
      <c r="BB210" s="42">
        <f t="shared" si="34"/>
        <v>195</v>
      </c>
      <c r="BC210" s="49"/>
      <c r="BD210" s="18">
        <f>IF(STGY3[[#This Row],[SNO]]=0,0,IF(STGY3[[#This Row],[SNO]]=1,BJ$8,IF(BL$10, IF(BP209&gt;=BM$8,0,IF(BP209=0,BJ$8,BO209)), BO209)))</f>
        <v>0</v>
      </c>
      <c r="BE210" s="18" t="str">
        <f>IF(MAIN_STGY[[#This Row],[RSLT]]="","", MAIN_STGY[[#This Row],[RSLT]])</f>
        <v/>
      </c>
      <c r="BF21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0" s="18">
        <f>IF(STGY3[[#This Row],[SNO]]=0,0,IF(BL$10, IF(BP209&gt;=BM$8, 0, STGY3[[#This Row],[INS]]+BH209), STGY3[[#This Row],[INS]]+BH209))</f>
        <v>100</v>
      </c>
      <c r="BI210" s="18">
        <f>IF(STGY3[[#This Row],[SNO]]=0,0,IF(BL$10, IF(BP209&gt;=BM$8, 0, BI209+STGY3[[#This Row],[RTN]]), BI209+STGY3[[#This Row],[RTN]]))</f>
        <v>0</v>
      </c>
      <c r="BJ210" s="18">
        <f>STGY3[[#This Row],[RTN-TL]]-STGY3[[#This Row],[INS-TL]]</f>
        <v>-100</v>
      </c>
      <c r="BK210" s="18">
        <f>IF(STGY3[[#This Row],[SNO]]=0,0,IF(BL$10, IF(STGY3[[#This Row],[INS]]=0, 0, BN209), BN209))</f>
        <v>0</v>
      </c>
      <c r="BL210" s="18">
        <f>STGY3[[#This Row],[INS]]</f>
        <v>0</v>
      </c>
      <c r="BM210" s="18">
        <f>IF(STGY3[[#This Row],[WrL]]="Loss", (STGY3[[#This Row],[INS]]*(1 + BP$8/100)), IF(STGY3[[#This Row],[WrL]]="Won", (0), 0))</f>
        <v>0</v>
      </c>
      <c r="BN210" s="18">
        <f>IF(STGY3[[#This Row],[WrL]]="Loss", (STGY3[[#This Row],[PAM]]+STGY3[[#This Row],[LOS-TEN]]), IF(STGY3[[#This Row],[WrL]]="Won", (STGY3[[#This Row],[INS]]), 0))</f>
        <v>0</v>
      </c>
      <c r="BO210" s="18">
        <f>STGY3[[#This Row],[PAPT]]/2</f>
        <v>0</v>
      </c>
      <c r="BP210" s="43">
        <f>IF(STGY3[[#This Row],[SNO]]=0,0,IF(BL$10, IF(STGY3[[#This Row],[INS-TL]]=0, 0, STGY3[[#This Row],[PFT]]/STGY3[[#This Row],[INS-TL]]%), STGY3[[#This Row],[PFT]]/STGY3[[#This Row],[INS-TL]]%))</f>
        <v>-100</v>
      </c>
      <c r="BS210" s="20"/>
      <c r="BT210" s="21"/>
      <c r="BZ210" s="22"/>
      <c r="CB210" s="42">
        <f t="shared" si="35"/>
        <v>195</v>
      </c>
      <c r="CC210" s="49"/>
      <c r="CD210" s="18">
        <f>IF(STGY4[[#This Row],[SNO]]=0,0,IF(STGY4[[#This Row],[SNO]]=1,CJ$8,IF(CL$10, IF(CP209&gt;=CM$8,0,IF(CP209=0,CJ$8,CO209)), CO209)))</f>
        <v>0</v>
      </c>
      <c r="CE210" s="18" t="str">
        <f>IF(MAIN_STGY[[#This Row],[RSLT]]="","", MAIN_STGY[[#This Row],[RSLT]])</f>
        <v/>
      </c>
      <c r="CF21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0" s="18">
        <f>IF(STGY4[[#This Row],[SNO]]=0,0,IF(CL$10, IF(CP209&gt;=CM$8, 0, STGY4[[#This Row],[INS]]+CH209), STGY4[[#This Row],[INS]]+CH209))</f>
        <v>100</v>
      </c>
      <c r="CI210" s="18">
        <f>IF(STGY4[[#This Row],[SNO]]=0,0,IF(CL$10, IF(CP209&gt;=CM$8, 0, CI209+STGY4[[#This Row],[RTN]]), CI209+STGY4[[#This Row],[RTN]]))</f>
        <v>0</v>
      </c>
      <c r="CJ210" s="18">
        <f>STGY4[[#This Row],[RTN-TL]]-STGY4[[#This Row],[INS-TL]]</f>
        <v>-100</v>
      </c>
      <c r="CK210" s="18">
        <f>IF(STGY4[[#This Row],[SNO]]=0,0,IF(CL$10, IF(STGY4[[#This Row],[INS]]=0, 0, CN209), CN209))</f>
        <v>0</v>
      </c>
      <c r="CL210" s="18">
        <f>STGY4[[#This Row],[INS]]</f>
        <v>0</v>
      </c>
      <c r="CM210" s="18">
        <f>IF(STGY4[[#This Row],[WrL]]="Loss", (STGY4[[#This Row],[INS]]*(1 + CP$8/100)), IF(STGY4[[#This Row],[WrL]]="Won", (0), 0))</f>
        <v>0</v>
      </c>
      <c r="CN210" s="18">
        <f>IF(STGY4[[#This Row],[WrL]]="Loss", (STGY4[[#This Row],[PAM]]+STGY4[[#This Row],[LOS-TEN]]), IF(STGY4[[#This Row],[WrL]]="Won", (STGY4[[#This Row],[INS]]), 0))</f>
        <v>0</v>
      </c>
      <c r="CO210" s="18">
        <f>STGY4[[#This Row],[PAPT]]/2</f>
        <v>0</v>
      </c>
      <c r="CP210" s="43">
        <f>IF(STGY4[[#This Row],[SNO]]=0,0,IF(CL$10, IF(STGY4[[#This Row],[INS-TL]]=0, 0, STGY4[[#This Row],[PFT]]/STGY4[[#This Row],[INS-TL]]%), STGY4[[#This Row],[PFT]]/STGY4[[#This Row],[INS-TL]]%))</f>
        <v>-100</v>
      </c>
      <c r="CS210" s="20"/>
      <c r="CT210" s="21"/>
      <c r="CZ210" s="22"/>
      <c r="DB210" s="42">
        <f t="shared" si="36"/>
        <v>195</v>
      </c>
      <c r="DC210" s="49"/>
      <c r="DD210" s="18">
        <f>IF(STGY5[[#This Row],[SNO]]=0,0,IF(STGY5[[#This Row],[SNO]]=1,DJ$8,IF(DL$10, IF(DP209&gt;=DM$8,0,IF(DP209=0,DJ$8,DO209)), DO209)))</f>
        <v>0</v>
      </c>
      <c r="DE210" s="18" t="str">
        <f>IF(MAIN_STGY[[#This Row],[RSLT]]="","", MAIN_STGY[[#This Row],[RSLT]])</f>
        <v/>
      </c>
      <c r="DF21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0" s="18">
        <f>IF(STGY5[[#This Row],[SNO]]=0,0,IF(DL$10, IF(DP209&gt;=DM$8, 0, STGY5[[#This Row],[INS]]+DH209), STGY5[[#This Row],[INS]]+DH209))</f>
        <v>100</v>
      </c>
      <c r="DI210" s="18">
        <f>IF(STGY5[[#This Row],[SNO]]=0,0,IF(DL$10, IF(DP209&gt;=DM$8, 0, DI209+STGY5[[#This Row],[RTN]]), DI209+STGY5[[#This Row],[RTN]]))</f>
        <v>0</v>
      </c>
      <c r="DJ210" s="18">
        <f>STGY5[[#This Row],[RTN-TL]]-STGY5[[#This Row],[INS-TL]]</f>
        <v>-100</v>
      </c>
      <c r="DK210" s="18">
        <f>IF(STGY5[[#This Row],[SNO]]=0,0,IF(DL$10, IF(STGY5[[#This Row],[INS]]=0, 0, DN209), DN209))</f>
        <v>0</v>
      </c>
      <c r="DL210" s="18">
        <f>STGY5[[#This Row],[INS]]</f>
        <v>0</v>
      </c>
      <c r="DM210" s="18">
        <f>IF(STGY5[[#This Row],[WrL]]="Loss", (STGY5[[#This Row],[INS]]*(1 + DP$8/100)), IF(STGY5[[#This Row],[WrL]]="Won", (0), 0))</f>
        <v>0</v>
      </c>
      <c r="DN210" s="18">
        <f>IF(STGY5[[#This Row],[WrL]]="Loss", (STGY5[[#This Row],[PAM]]+STGY5[[#This Row],[LOS-TEN]]), IF(STGY5[[#This Row],[WrL]]="Won", (STGY5[[#This Row],[INS]]), 0))</f>
        <v>0</v>
      </c>
      <c r="DO210" s="18">
        <f>STGY5[[#This Row],[PAPT]]/2</f>
        <v>0</v>
      </c>
      <c r="DP210" s="43">
        <f>IF(STGY5[[#This Row],[SNO]]=0,0,IF(DL$10, IF(STGY5[[#This Row],[INS-TL]]=0, 0, STGY5[[#This Row],[PFT]]/STGY5[[#This Row],[INS-TL]]%), STGY5[[#This Row],[PFT]]/STGY5[[#This Row],[INS-TL]]%))</f>
        <v>-100</v>
      </c>
      <c r="DS210" s="20"/>
      <c r="DT210" s="21"/>
      <c r="DZ210" s="22"/>
      <c r="EB210" s="42">
        <f t="shared" si="37"/>
        <v>195</v>
      </c>
      <c r="EC210" s="49"/>
      <c r="ED210" s="18">
        <f>IF(STGY6[[#This Row],[SNO]]=0,0,IF(STGY6[[#This Row],[SNO]]=1,EJ$8,IF(EL$10, IF(EP209&gt;=EM$8,0,IF(EP209=0,EJ$8,EO209)), EO209)))</f>
        <v>0</v>
      </c>
      <c r="EE210" s="18" t="str">
        <f>IF(MAIN_STGY[[#This Row],[RSLT]]="","", MAIN_STGY[[#This Row],[RSLT]])</f>
        <v/>
      </c>
      <c r="EF21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0" s="18">
        <f>IF(STGY6[[#This Row],[SNO]]=0,0,IF(EL$10, IF(EP209&gt;=EM$8, 0, STGY6[[#This Row],[INS]]+EH209), STGY6[[#This Row],[INS]]+EH209))</f>
        <v>100</v>
      </c>
      <c r="EI210" s="18">
        <f>IF(STGY6[[#This Row],[SNO]]=0,0,IF(EL$10, IF(EP209&gt;=EM$8, 0, EI209+STGY6[[#This Row],[RTN]]), EI209+STGY6[[#This Row],[RTN]]))</f>
        <v>0</v>
      </c>
      <c r="EJ210" s="18">
        <f>STGY6[[#This Row],[RTN-TL]]-STGY6[[#This Row],[INS-TL]]</f>
        <v>-100</v>
      </c>
      <c r="EK210" s="18">
        <f>IF(STGY6[[#This Row],[SNO]]=0,0,IF(EL$10, IF(STGY6[[#This Row],[INS]]=0, 0, EN209), EN209))</f>
        <v>0</v>
      </c>
      <c r="EL210" s="18">
        <f>STGY6[[#This Row],[INS]]</f>
        <v>0</v>
      </c>
      <c r="EM210" s="18">
        <f>IF(STGY6[[#This Row],[WrL]]="Loss", (STGY6[[#This Row],[INS]]*(1 + EP$8/100)), IF(STGY6[[#This Row],[WrL]]="Won", (0), 0))</f>
        <v>0</v>
      </c>
      <c r="EN210" s="18">
        <f>IF(STGY6[[#This Row],[WrL]]="Loss", (STGY6[[#This Row],[PAM]]+STGY6[[#This Row],[LOS-TEN]]), IF(STGY6[[#This Row],[WrL]]="Won", (STGY6[[#This Row],[INS]]), 0))</f>
        <v>0</v>
      </c>
      <c r="EO210" s="18">
        <f>STGY6[[#This Row],[PAPT]]/2</f>
        <v>0</v>
      </c>
      <c r="EP210" s="43">
        <f>IF(STGY6[[#This Row],[SNO]]=0,0,IF(EL$10, IF(STGY6[[#This Row],[INS-TL]]=0, 0, STGY6[[#This Row],[PFT]]/STGY6[[#This Row],[INS-TL]]%), STGY6[[#This Row],[PFT]]/STGY6[[#This Row],[INS-TL]]%))</f>
        <v>-100</v>
      </c>
      <c r="ES210" s="20"/>
      <c r="ET210" s="21"/>
      <c r="EZ210" s="22"/>
      <c r="FB210" s="42">
        <f t="shared" si="38"/>
        <v>195</v>
      </c>
      <c r="FC210" s="49"/>
      <c r="FD210" s="18">
        <f>IF(STGY7[[#This Row],[SNO]]=0,0,IF(STGY7[[#This Row],[SNO]]=1,FJ$8,IF(FL$10, IF(FP209&gt;=FM$8,0,IF(FP209=0,FJ$8,FO209)), FO209)))</f>
        <v>0</v>
      </c>
      <c r="FE210" s="18" t="str">
        <f>IF(MAIN_STGY[[#This Row],[RSLT]]="","", MAIN_STGY[[#This Row],[RSLT]])</f>
        <v/>
      </c>
      <c r="FF21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0" s="18">
        <f>IF(STGY7[[#This Row],[SNO]]=0,0,IF(FL$10, IF(FP209&gt;=FM$8, 0, STGY7[[#This Row],[INS]]+FH209), STGY7[[#This Row],[INS]]+FH209))</f>
        <v>100</v>
      </c>
      <c r="FI210" s="18">
        <f>IF(STGY7[[#This Row],[SNO]]=0,0,IF(FL$10, IF(FP209&gt;=FM$8, 0, FI209+STGY7[[#This Row],[RTN]]), FI209+STGY7[[#This Row],[RTN]]))</f>
        <v>0</v>
      </c>
      <c r="FJ210" s="18">
        <f>STGY7[[#This Row],[RTN-TL]]-STGY7[[#This Row],[INS-TL]]</f>
        <v>-100</v>
      </c>
      <c r="FK210" s="18">
        <f>IF(STGY7[[#This Row],[SNO]]=0,0,IF(FL$10, IF(STGY7[[#This Row],[INS]]=0, 0, FN209), FN209))</f>
        <v>0</v>
      </c>
      <c r="FL210" s="18">
        <f>STGY7[[#This Row],[INS]]</f>
        <v>0</v>
      </c>
      <c r="FM210" s="18">
        <f>IF(STGY7[[#This Row],[WrL]]="Loss", (STGY7[[#This Row],[INS]]*(1 + FP$8/100)), IF(STGY7[[#This Row],[WrL]]="Won", (0), 0))</f>
        <v>0</v>
      </c>
      <c r="FN210" s="18">
        <f>IF(STGY7[[#This Row],[WrL]]="Loss", (STGY7[[#This Row],[PAM]]+STGY7[[#This Row],[LOS-TEN]]), IF(STGY7[[#This Row],[WrL]]="Won", (STGY7[[#This Row],[INS]]), 0))</f>
        <v>0</v>
      </c>
      <c r="FO210" s="18">
        <f>STGY7[[#This Row],[PAPT]]/2</f>
        <v>0</v>
      </c>
      <c r="FP210" s="43">
        <f>IF(STGY7[[#This Row],[SNO]]=0,0,IF(FL$10, IF(STGY7[[#This Row],[INS-TL]]=0, 0, STGY7[[#This Row],[PFT]]/STGY7[[#This Row],[INS-TL]]%), STGY7[[#This Row],[PFT]]/STGY7[[#This Row],[INS-TL]]%))</f>
        <v>-100</v>
      </c>
      <c r="FS210" s="20"/>
      <c r="FT210" s="21"/>
      <c r="FZ210" s="22"/>
      <c r="GB210" s="42">
        <f t="shared" si="39"/>
        <v>195</v>
      </c>
      <c r="GC210" s="49"/>
      <c r="GD210" s="18">
        <f>IF(STGY8[[#This Row],[SNO]]=0,0,IF(STGY8[[#This Row],[SNO]]=1,GJ$8,IF(GL$10, IF(GP209&gt;=GM$8,0,IF(GP209=0,GJ$8,GO209)), GO209)))</f>
        <v>0</v>
      </c>
      <c r="GE210" s="18" t="str">
        <f>IF(MAIN_STGY[[#This Row],[RSLT]]="","", MAIN_STGY[[#This Row],[RSLT]])</f>
        <v/>
      </c>
      <c r="GF21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0" s="18">
        <f>IF(STGY8[[#This Row],[SNO]]=0,0,IF(GL$10, IF(GP209&gt;=GM$8, 0, STGY8[[#This Row],[INS]]+GH209), STGY8[[#This Row],[INS]]+GH209))</f>
        <v>100</v>
      </c>
      <c r="GI210" s="18">
        <f>IF(STGY8[[#This Row],[SNO]]=0,0,IF(GL$10, IF(GP209&gt;=GM$8, 0, GI209+STGY8[[#This Row],[RTN]]), GI209+STGY8[[#This Row],[RTN]]))</f>
        <v>0</v>
      </c>
      <c r="GJ210" s="18">
        <f>STGY8[[#This Row],[RTN-TL]]-STGY8[[#This Row],[INS-TL]]</f>
        <v>-100</v>
      </c>
      <c r="GK210" s="18">
        <f>IF(STGY8[[#This Row],[SNO]]=0,0,IF(GL$10, IF(STGY8[[#This Row],[INS]]=0, 0, GN209), GN209))</f>
        <v>0</v>
      </c>
      <c r="GL210" s="18">
        <f>STGY8[[#This Row],[INS]]</f>
        <v>0</v>
      </c>
      <c r="GM210" s="18">
        <f>IF(STGY8[[#This Row],[WrL]]="Loss", (STGY8[[#This Row],[INS]]*(1 + GP$8/100)), IF(STGY8[[#This Row],[WrL]]="Won", (0), 0))</f>
        <v>0</v>
      </c>
      <c r="GN210" s="18">
        <f>IF(STGY8[[#This Row],[WrL]]="Loss", (STGY8[[#This Row],[PAM]]+STGY8[[#This Row],[LOS-TEN]]), IF(STGY8[[#This Row],[WrL]]="Won", (STGY8[[#This Row],[INS]]), 0))</f>
        <v>0</v>
      </c>
      <c r="GO210" s="18">
        <f>STGY8[[#This Row],[PAPT]]/2</f>
        <v>0</v>
      </c>
      <c r="GP210" s="43">
        <f>IF(STGY8[[#This Row],[SNO]]=0,0,IF(GL$10, IF(STGY8[[#This Row],[INS-TL]]=0, 0, STGY8[[#This Row],[PFT]]/STGY8[[#This Row],[INS-TL]]%), STGY8[[#This Row],[PFT]]/STGY8[[#This Row],[INS-TL]]%))</f>
        <v>-100</v>
      </c>
      <c r="GS210" s="20"/>
      <c r="GT210" s="21"/>
      <c r="GZ210" s="22"/>
      <c r="HB210" s="42">
        <f t="shared" si="40"/>
        <v>195</v>
      </c>
      <c r="HC210" s="49"/>
      <c r="HD210" s="18">
        <f>IF(STGY9[[#This Row],[SNO]]=0,0,IF(STGY9[[#This Row],[SNO]]=1,HJ$8,IF(HL$10, IF(HP209&gt;=HM$8,0,IF(HP209=0,HJ$8,HO209)), HO209)))</f>
        <v>0</v>
      </c>
      <c r="HE210" s="18" t="str">
        <f>IF(MAIN_STGY[[#This Row],[RSLT]]="","", MAIN_STGY[[#This Row],[RSLT]])</f>
        <v/>
      </c>
      <c r="HF21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0" s="18">
        <f>IF(STGY9[[#This Row],[SNO]]=0,0,IF(HL$10, IF(HP209&gt;=HM$8, 0, STGY9[[#This Row],[INS]]+HH209), STGY9[[#This Row],[INS]]+HH209))</f>
        <v>100</v>
      </c>
      <c r="HI210" s="18">
        <f>IF(STGY9[[#This Row],[SNO]]=0,0,IF(HL$10, IF(HP209&gt;=HM$8, 0, HI209+STGY9[[#This Row],[RTN]]), HI209+STGY9[[#This Row],[RTN]]))</f>
        <v>0</v>
      </c>
      <c r="HJ210" s="18">
        <f>STGY9[[#This Row],[RTN-TL]]-STGY9[[#This Row],[INS-TL]]</f>
        <v>-100</v>
      </c>
      <c r="HK210" s="18">
        <f>IF(STGY9[[#This Row],[SNO]]=0,0,IF(HL$10, IF(STGY9[[#This Row],[INS]]=0, 0, HN209), HN209))</f>
        <v>0</v>
      </c>
      <c r="HL210" s="18">
        <f>STGY9[[#This Row],[INS]]</f>
        <v>0</v>
      </c>
      <c r="HM210" s="18">
        <f>IF(STGY9[[#This Row],[WrL]]="Loss", (STGY9[[#This Row],[INS]]*(1 + HP$8/100)), IF(STGY9[[#This Row],[WrL]]="Won", (0), 0))</f>
        <v>0</v>
      </c>
      <c r="HN210" s="18">
        <f>IF(STGY9[[#This Row],[WrL]]="Loss", (STGY9[[#This Row],[PAM]]+STGY9[[#This Row],[LOS-TEN]]), IF(STGY9[[#This Row],[WrL]]="Won", (STGY9[[#This Row],[INS]]), 0))</f>
        <v>0</v>
      </c>
      <c r="HO210" s="18">
        <f>STGY9[[#This Row],[PAPT]]/2</f>
        <v>0</v>
      </c>
      <c r="HP210" s="43">
        <f>IF(STGY9[[#This Row],[SNO]]=0,0,IF(HL$10, IF(STGY9[[#This Row],[INS-TL]]=0, 0, STGY9[[#This Row],[PFT]]/STGY9[[#This Row],[INS-TL]]%), STGY9[[#This Row],[PFT]]/STGY9[[#This Row],[INS-TL]]%))</f>
        <v>-100</v>
      </c>
      <c r="HS210" s="20"/>
      <c r="HT210" s="21"/>
      <c r="HZ210" s="22"/>
      <c r="IB210" s="42">
        <f t="shared" si="41"/>
        <v>195</v>
      </c>
      <c r="IC210" s="49"/>
      <c r="ID210" s="18">
        <f>IF(STGY10[[#This Row],[SNO]]=0,0,IF(STGY10[[#This Row],[SNO]]=1,IJ$8,IF(IL$10, IF(IP209&gt;=IM$8,0,IF(IP209=0,IJ$8,IO209)), IO209)))</f>
        <v>0</v>
      </c>
      <c r="IE210" s="18" t="str">
        <f>IF(MAIN_STGY[[#This Row],[RSLT]]="","", MAIN_STGY[[#This Row],[RSLT]])</f>
        <v/>
      </c>
      <c r="IF21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0" s="18">
        <f>IF(STGY10[[#This Row],[SNO]]=0,0,IF(IL$10, IF(IP209&gt;=IM$8, 0, STGY10[[#This Row],[INS]]+IH209), STGY10[[#This Row],[INS]]+IH209))</f>
        <v>100</v>
      </c>
      <c r="II210" s="18">
        <f>IF(STGY10[[#This Row],[SNO]]=0,0,IF(IL$10, IF(IP209&gt;=IM$8, 0, II209+STGY10[[#This Row],[RTN]]), II209+STGY10[[#This Row],[RTN]]))</f>
        <v>0</v>
      </c>
      <c r="IJ210" s="18">
        <f>STGY10[[#This Row],[RTN-TL]]-STGY10[[#This Row],[INS-TL]]</f>
        <v>-100</v>
      </c>
      <c r="IK210" s="18">
        <f>IF(STGY10[[#This Row],[SNO]]=0,0,IF(IL$10, IF(STGY10[[#This Row],[INS]]=0, 0, IN209), IN209))</f>
        <v>0</v>
      </c>
      <c r="IL210" s="18">
        <f>STGY10[[#This Row],[INS]]</f>
        <v>0</v>
      </c>
      <c r="IM210" s="18">
        <f>IF(STGY10[[#This Row],[WrL]]="Loss", (STGY10[[#This Row],[INS]]*(1 + IP$8/100)), IF(STGY10[[#This Row],[WrL]]="Won", (0), 0))</f>
        <v>0</v>
      </c>
      <c r="IN210" s="18">
        <f>IF(STGY10[[#This Row],[WrL]]="Loss", (STGY10[[#This Row],[PAM]]+STGY10[[#This Row],[LOS-TEN]]), IF(STGY10[[#This Row],[WrL]]="Won", (STGY10[[#This Row],[INS]]), 0))</f>
        <v>0</v>
      </c>
      <c r="IO210" s="18">
        <f>STGY10[[#This Row],[PAPT]]/2</f>
        <v>0</v>
      </c>
      <c r="IP210" s="43">
        <f>IF(STGY10[[#This Row],[SNO]]=0,0,IF(IL$10, IF(STGY10[[#This Row],[INS-TL]]=0, 0, STGY10[[#This Row],[PFT]]/STGY10[[#This Row],[INS-TL]]%), STGY10[[#This Row],[PFT]]/STGY10[[#This Row],[INS-TL]]%))</f>
        <v>-100</v>
      </c>
      <c r="IS210" s="20"/>
      <c r="IT210" s="21"/>
      <c r="IZ210" s="22"/>
    </row>
    <row r="211" spans="2:260" x14ac:dyDescent="0.3">
      <c r="B211" s="89">
        <f t="shared" si="32"/>
        <v>196</v>
      </c>
      <c r="C211" s="49"/>
      <c r="D211" s="18">
        <f>IF(MAIN_STGY[[#This Row],[SNO]]=0,0,IF(MAIN_STGY[[#This Row],[SNO]]=1,J$8,IF(L$10, IF(P210&gt;=M$8,0,IF(P210=0,J$8,O210)), O210)))</f>
        <v>0</v>
      </c>
      <c r="E211" s="12"/>
      <c r="F21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1" s="18">
        <f>IF(MAIN_STGY[[#This Row],[SNO]]=0,0,IF(L$10, IF(P210&gt;=M$8, 0, MAIN_STGY[[#This Row],[INS]]+H210), MAIN_STGY[[#This Row],[INS]]+H210))</f>
        <v>100</v>
      </c>
      <c r="I211" s="18">
        <f>IF(MAIN_STGY[[#This Row],[SNO]]=0,0,IF(L$10, IF(P210&gt;=M$8, 0, I210+MAIN_STGY[[#This Row],[RTN]]), I210+MAIN_STGY[[#This Row],[RTN]]))</f>
        <v>0</v>
      </c>
      <c r="J211" s="18">
        <f>MAIN_STGY[[#This Row],[RTN-TL]]-MAIN_STGY[[#This Row],[INS-TL]]</f>
        <v>-100</v>
      </c>
      <c r="K211" s="18">
        <f>IF(MAIN_STGY[[#This Row],[SNO]]=0,0,IF(L$10, IF(MAIN_STGY[[#This Row],[INS]]=0, 0, N210), N210))</f>
        <v>0</v>
      </c>
      <c r="L211" s="18">
        <f>MAIN_STGY[[#This Row],[INS]]</f>
        <v>0</v>
      </c>
      <c r="M211" s="18">
        <f>IF(MAIN_STGY[[#This Row],[WrL]]="Loss", (MAIN_STGY[[#This Row],[INS]]*(1 + P$8/100)), IF(MAIN_STGY[[#This Row],[WrL]]="Won", (0), 0))</f>
        <v>0</v>
      </c>
      <c r="N211" s="18">
        <f>IF(MAIN_STGY[[#This Row],[WrL]]="Loss", (MAIN_STGY[[#This Row],[PAM]]+MAIN_STGY[[#This Row],[LOS-TEN]]), IF(MAIN_STGY[[#This Row],[WrL]]="Won", (MAIN_STGY[[#This Row],[INS]]), 0))</f>
        <v>0</v>
      </c>
      <c r="O211" s="18">
        <f>MAIN_STGY[[#This Row],[PAPT]]/2</f>
        <v>0</v>
      </c>
      <c r="P21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1" s="56"/>
      <c r="S211" s="57"/>
      <c r="T211" s="85"/>
      <c r="U211" s="55"/>
      <c r="V211" s="55"/>
      <c r="W211" s="55"/>
      <c r="X211" s="44"/>
      <c r="Z211" s="22"/>
      <c r="AB211" s="42">
        <f t="shared" si="33"/>
        <v>196</v>
      </c>
      <c r="AC211" s="49"/>
      <c r="AD211" s="18">
        <f>IF(STGY2[[#This Row],[SNO]]=0,0,IF(STGY2[[#This Row],[SNO]]=1,AJ$8,IF(AL$10, IF(AP210&gt;=AM$8,0,IF(AP210=0,AJ$8,AO210)), AO210)))</f>
        <v>0</v>
      </c>
      <c r="AE211" s="18" t="str">
        <f>IF(MAIN_STGY[[#This Row],[RSLT]]="","", MAIN_STGY[[#This Row],[RSLT]])</f>
        <v/>
      </c>
      <c r="AF21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1" s="18">
        <f>IF(STGY2[[#This Row],[SNO]]=0,0,IF(AL$10, IF(AP210&gt;=AM$8, 0, STGY2[[#This Row],[INS]]+AH210), STGY2[[#This Row],[INS]]+AH210))</f>
        <v>100</v>
      </c>
      <c r="AI211" s="18">
        <f>IF(STGY2[[#This Row],[SNO]]=0,0,IF(AL$10, IF(AP210&gt;=AM$8, 0, AI210+STGY2[[#This Row],[RTN]]), AI210+STGY2[[#This Row],[RTN]]))</f>
        <v>0</v>
      </c>
      <c r="AJ211" s="18">
        <f>STGY2[[#This Row],[RTN-TL]]-STGY2[[#This Row],[INS-TL]]</f>
        <v>-100</v>
      </c>
      <c r="AK211" s="18">
        <f>IF(STGY2[[#This Row],[SNO]]=0,0,IF(AL$10, IF(STGY2[[#This Row],[INS]]=0, 0, AN210), AN210))</f>
        <v>0</v>
      </c>
      <c r="AL211" s="18">
        <f>STGY2[[#This Row],[INS]]</f>
        <v>0</v>
      </c>
      <c r="AM211" s="18">
        <f>IF(STGY2[[#This Row],[WrL]]="Loss", (STGY2[[#This Row],[INS]]*(1 + AP$8/100)), IF(STGY2[[#This Row],[WrL]]="Won", (0), 0))</f>
        <v>0</v>
      </c>
      <c r="AN211" s="18">
        <f>IF(STGY2[[#This Row],[WrL]]="Loss", (STGY2[[#This Row],[PAM]]+STGY2[[#This Row],[LOS-TEN]]), IF(STGY2[[#This Row],[WrL]]="Won", (STGY2[[#This Row],[INS]]), 0))</f>
        <v>0</v>
      </c>
      <c r="AO211" s="18">
        <f>STGY2[[#This Row],[PAPT]]/2</f>
        <v>0</v>
      </c>
      <c r="AP211" s="43">
        <f>IF(STGY2[[#This Row],[SNO]]=0,0,IF(AL$10, IF(STGY2[[#This Row],[INS-TL]]=0, 0, STGY2[[#This Row],[PFT]]/STGY2[[#This Row],[INS-TL]]%), STGY2[[#This Row],[PFT]]/STGY2[[#This Row],[INS-TL]]%))</f>
        <v>-100</v>
      </c>
      <c r="AS211" s="20"/>
      <c r="AT211" s="21"/>
      <c r="AZ211" s="22"/>
      <c r="BB211" s="42">
        <f t="shared" si="34"/>
        <v>196</v>
      </c>
      <c r="BC211" s="49"/>
      <c r="BD211" s="18">
        <f>IF(STGY3[[#This Row],[SNO]]=0,0,IF(STGY3[[#This Row],[SNO]]=1,BJ$8,IF(BL$10, IF(BP210&gt;=BM$8,0,IF(BP210=0,BJ$8,BO210)), BO210)))</f>
        <v>0</v>
      </c>
      <c r="BE211" s="18" t="str">
        <f>IF(MAIN_STGY[[#This Row],[RSLT]]="","", MAIN_STGY[[#This Row],[RSLT]])</f>
        <v/>
      </c>
      <c r="BF21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1" s="18">
        <f>IF(STGY3[[#This Row],[SNO]]=0,0,IF(BL$10, IF(BP210&gt;=BM$8, 0, STGY3[[#This Row],[INS]]+BH210), STGY3[[#This Row],[INS]]+BH210))</f>
        <v>100</v>
      </c>
      <c r="BI211" s="18">
        <f>IF(STGY3[[#This Row],[SNO]]=0,0,IF(BL$10, IF(BP210&gt;=BM$8, 0, BI210+STGY3[[#This Row],[RTN]]), BI210+STGY3[[#This Row],[RTN]]))</f>
        <v>0</v>
      </c>
      <c r="BJ211" s="18">
        <f>STGY3[[#This Row],[RTN-TL]]-STGY3[[#This Row],[INS-TL]]</f>
        <v>-100</v>
      </c>
      <c r="BK211" s="18">
        <f>IF(STGY3[[#This Row],[SNO]]=0,0,IF(BL$10, IF(STGY3[[#This Row],[INS]]=0, 0, BN210), BN210))</f>
        <v>0</v>
      </c>
      <c r="BL211" s="18">
        <f>STGY3[[#This Row],[INS]]</f>
        <v>0</v>
      </c>
      <c r="BM211" s="18">
        <f>IF(STGY3[[#This Row],[WrL]]="Loss", (STGY3[[#This Row],[INS]]*(1 + BP$8/100)), IF(STGY3[[#This Row],[WrL]]="Won", (0), 0))</f>
        <v>0</v>
      </c>
      <c r="BN211" s="18">
        <f>IF(STGY3[[#This Row],[WrL]]="Loss", (STGY3[[#This Row],[PAM]]+STGY3[[#This Row],[LOS-TEN]]), IF(STGY3[[#This Row],[WrL]]="Won", (STGY3[[#This Row],[INS]]), 0))</f>
        <v>0</v>
      </c>
      <c r="BO211" s="18">
        <f>STGY3[[#This Row],[PAPT]]/2</f>
        <v>0</v>
      </c>
      <c r="BP211" s="43">
        <f>IF(STGY3[[#This Row],[SNO]]=0,0,IF(BL$10, IF(STGY3[[#This Row],[INS-TL]]=0, 0, STGY3[[#This Row],[PFT]]/STGY3[[#This Row],[INS-TL]]%), STGY3[[#This Row],[PFT]]/STGY3[[#This Row],[INS-TL]]%))</f>
        <v>-100</v>
      </c>
      <c r="BS211" s="20"/>
      <c r="BT211" s="21"/>
      <c r="BZ211" s="22"/>
      <c r="CB211" s="42">
        <f t="shared" si="35"/>
        <v>196</v>
      </c>
      <c r="CC211" s="49"/>
      <c r="CD211" s="18">
        <f>IF(STGY4[[#This Row],[SNO]]=0,0,IF(STGY4[[#This Row],[SNO]]=1,CJ$8,IF(CL$10, IF(CP210&gt;=CM$8,0,IF(CP210=0,CJ$8,CO210)), CO210)))</f>
        <v>0</v>
      </c>
      <c r="CE211" s="18" t="str">
        <f>IF(MAIN_STGY[[#This Row],[RSLT]]="","", MAIN_STGY[[#This Row],[RSLT]])</f>
        <v/>
      </c>
      <c r="CF21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1" s="18">
        <f>IF(STGY4[[#This Row],[SNO]]=0,0,IF(CL$10, IF(CP210&gt;=CM$8, 0, STGY4[[#This Row],[INS]]+CH210), STGY4[[#This Row],[INS]]+CH210))</f>
        <v>100</v>
      </c>
      <c r="CI211" s="18">
        <f>IF(STGY4[[#This Row],[SNO]]=0,0,IF(CL$10, IF(CP210&gt;=CM$8, 0, CI210+STGY4[[#This Row],[RTN]]), CI210+STGY4[[#This Row],[RTN]]))</f>
        <v>0</v>
      </c>
      <c r="CJ211" s="18">
        <f>STGY4[[#This Row],[RTN-TL]]-STGY4[[#This Row],[INS-TL]]</f>
        <v>-100</v>
      </c>
      <c r="CK211" s="18">
        <f>IF(STGY4[[#This Row],[SNO]]=0,0,IF(CL$10, IF(STGY4[[#This Row],[INS]]=0, 0, CN210), CN210))</f>
        <v>0</v>
      </c>
      <c r="CL211" s="18">
        <f>STGY4[[#This Row],[INS]]</f>
        <v>0</v>
      </c>
      <c r="CM211" s="18">
        <f>IF(STGY4[[#This Row],[WrL]]="Loss", (STGY4[[#This Row],[INS]]*(1 + CP$8/100)), IF(STGY4[[#This Row],[WrL]]="Won", (0), 0))</f>
        <v>0</v>
      </c>
      <c r="CN211" s="18">
        <f>IF(STGY4[[#This Row],[WrL]]="Loss", (STGY4[[#This Row],[PAM]]+STGY4[[#This Row],[LOS-TEN]]), IF(STGY4[[#This Row],[WrL]]="Won", (STGY4[[#This Row],[INS]]), 0))</f>
        <v>0</v>
      </c>
      <c r="CO211" s="18">
        <f>STGY4[[#This Row],[PAPT]]/2</f>
        <v>0</v>
      </c>
      <c r="CP211" s="43">
        <f>IF(STGY4[[#This Row],[SNO]]=0,0,IF(CL$10, IF(STGY4[[#This Row],[INS-TL]]=0, 0, STGY4[[#This Row],[PFT]]/STGY4[[#This Row],[INS-TL]]%), STGY4[[#This Row],[PFT]]/STGY4[[#This Row],[INS-TL]]%))</f>
        <v>-100</v>
      </c>
      <c r="CS211" s="20"/>
      <c r="CT211" s="21"/>
      <c r="CZ211" s="22"/>
      <c r="DB211" s="42">
        <f t="shared" si="36"/>
        <v>196</v>
      </c>
      <c r="DC211" s="49"/>
      <c r="DD211" s="18">
        <f>IF(STGY5[[#This Row],[SNO]]=0,0,IF(STGY5[[#This Row],[SNO]]=1,DJ$8,IF(DL$10, IF(DP210&gt;=DM$8,0,IF(DP210=0,DJ$8,DO210)), DO210)))</f>
        <v>0</v>
      </c>
      <c r="DE211" s="18" t="str">
        <f>IF(MAIN_STGY[[#This Row],[RSLT]]="","", MAIN_STGY[[#This Row],[RSLT]])</f>
        <v/>
      </c>
      <c r="DF21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1" s="18">
        <f>IF(STGY5[[#This Row],[SNO]]=0,0,IF(DL$10, IF(DP210&gt;=DM$8, 0, STGY5[[#This Row],[INS]]+DH210), STGY5[[#This Row],[INS]]+DH210))</f>
        <v>100</v>
      </c>
      <c r="DI211" s="18">
        <f>IF(STGY5[[#This Row],[SNO]]=0,0,IF(DL$10, IF(DP210&gt;=DM$8, 0, DI210+STGY5[[#This Row],[RTN]]), DI210+STGY5[[#This Row],[RTN]]))</f>
        <v>0</v>
      </c>
      <c r="DJ211" s="18">
        <f>STGY5[[#This Row],[RTN-TL]]-STGY5[[#This Row],[INS-TL]]</f>
        <v>-100</v>
      </c>
      <c r="DK211" s="18">
        <f>IF(STGY5[[#This Row],[SNO]]=0,0,IF(DL$10, IF(STGY5[[#This Row],[INS]]=0, 0, DN210), DN210))</f>
        <v>0</v>
      </c>
      <c r="DL211" s="18">
        <f>STGY5[[#This Row],[INS]]</f>
        <v>0</v>
      </c>
      <c r="DM211" s="18">
        <f>IF(STGY5[[#This Row],[WrL]]="Loss", (STGY5[[#This Row],[INS]]*(1 + DP$8/100)), IF(STGY5[[#This Row],[WrL]]="Won", (0), 0))</f>
        <v>0</v>
      </c>
      <c r="DN211" s="18">
        <f>IF(STGY5[[#This Row],[WrL]]="Loss", (STGY5[[#This Row],[PAM]]+STGY5[[#This Row],[LOS-TEN]]), IF(STGY5[[#This Row],[WrL]]="Won", (STGY5[[#This Row],[INS]]), 0))</f>
        <v>0</v>
      </c>
      <c r="DO211" s="18">
        <f>STGY5[[#This Row],[PAPT]]/2</f>
        <v>0</v>
      </c>
      <c r="DP211" s="43">
        <f>IF(STGY5[[#This Row],[SNO]]=0,0,IF(DL$10, IF(STGY5[[#This Row],[INS-TL]]=0, 0, STGY5[[#This Row],[PFT]]/STGY5[[#This Row],[INS-TL]]%), STGY5[[#This Row],[PFT]]/STGY5[[#This Row],[INS-TL]]%))</f>
        <v>-100</v>
      </c>
      <c r="DS211" s="20"/>
      <c r="DT211" s="21"/>
      <c r="DZ211" s="22"/>
      <c r="EB211" s="42">
        <f t="shared" si="37"/>
        <v>196</v>
      </c>
      <c r="EC211" s="49"/>
      <c r="ED211" s="18">
        <f>IF(STGY6[[#This Row],[SNO]]=0,0,IF(STGY6[[#This Row],[SNO]]=1,EJ$8,IF(EL$10, IF(EP210&gt;=EM$8,0,IF(EP210=0,EJ$8,EO210)), EO210)))</f>
        <v>0</v>
      </c>
      <c r="EE211" s="18" t="str">
        <f>IF(MAIN_STGY[[#This Row],[RSLT]]="","", MAIN_STGY[[#This Row],[RSLT]])</f>
        <v/>
      </c>
      <c r="EF21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1" s="18">
        <f>IF(STGY6[[#This Row],[SNO]]=0,0,IF(EL$10, IF(EP210&gt;=EM$8, 0, STGY6[[#This Row],[INS]]+EH210), STGY6[[#This Row],[INS]]+EH210))</f>
        <v>100</v>
      </c>
      <c r="EI211" s="18">
        <f>IF(STGY6[[#This Row],[SNO]]=0,0,IF(EL$10, IF(EP210&gt;=EM$8, 0, EI210+STGY6[[#This Row],[RTN]]), EI210+STGY6[[#This Row],[RTN]]))</f>
        <v>0</v>
      </c>
      <c r="EJ211" s="18">
        <f>STGY6[[#This Row],[RTN-TL]]-STGY6[[#This Row],[INS-TL]]</f>
        <v>-100</v>
      </c>
      <c r="EK211" s="18">
        <f>IF(STGY6[[#This Row],[SNO]]=0,0,IF(EL$10, IF(STGY6[[#This Row],[INS]]=0, 0, EN210), EN210))</f>
        <v>0</v>
      </c>
      <c r="EL211" s="18">
        <f>STGY6[[#This Row],[INS]]</f>
        <v>0</v>
      </c>
      <c r="EM211" s="18">
        <f>IF(STGY6[[#This Row],[WrL]]="Loss", (STGY6[[#This Row],[INS]]*(1 + EP$8/100)), IF(STGY6[[#This Row],[WrL]]="Won", (0), 0))</f>
        <v>0</v>
      </c>
      <c r="EN211" s="18">
        <f>IF(STGY6[[#This Row],[WrL]]="Loss", (STGY6[[#This Row],[PAM]]+STGY6[[#This Row],[LOS-TEN]]), IF(STGY6[[#This Row],[WrL]]="Won", (STGY6[[#This Row],[INS]]), 0))</f>
        <v>0</v>
      </c>
      <c r="EO211" s="18">
        <f>STGY6[[#This Row],[PAPT]]/2</f>
        <v>0</v>
      </c>
      <c r="EP211" s="43">
        <f>IF(STGY6[[#This Row],[SNO]]=0,0,IF(EL$10, IF(STGY6[[#This Row],[INS-TL]]=0, 0, STGY6[[#This Row],[PFT]]/STGY6[[#This Row],[INS-TL]]%), STGY6[[#This Row],[PFT]]/STGY6[[#This Row],[INS-TL]]%))</f>
        <v>-100</v>
      </c>
      <c r="ES211" s="20"/>
      <c r="ET211" s="21"/>
      <c r="EZ211" s="22"/>
      <c r="FB211" s="42">
        <f t="shared" si="38"/>
        <v>196</v>
      </c>
      <c r="FC211" s="49"/>
      <c r="FD211" s="18">
        <f>IF(STGY7[[#This Row],[SNO]]=0,0,IF(STGY7[[#This Row],[SNO]]=1,FJ$8,IF(FL$10, IF(FP210&gt;=FM$8,0,IF(FP210=0,FJ$8,FO210)), FO210)))</f>
        <v>0</v>
      </c>
      <c r="FE211" s="18" t="str">
        <f>IF(MAIN_STGY[[#This Row],[RSLT]]="","", MAIN_STGY[[#This Row],[RSLT]])</f>
        <v/>
      </c>
      <c r="FF21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1" s="18">
        <f>IF(STGY7[[#This Row],[SNO]]=0,0,IF(FL$10, IF(FP210&gt;=FM$8, 0, STGY7[[#This Row],[INS]]+FH210), STGY7[[#This Row],[INS]]+FH210))</f>
        <v>100</v>
      </c>
      <c r="FI211" s="18">
        <f>IF(STGY7[[#This Row],[SNO]]=0,0,IF(FL$10, IF(FP210&gt;=FM$8, 0, FI210+STGY7[[#This Row],[RTN]]), FI210+STGY7[[#This Row],[RTN]]))</f>
        <v>0</v>
      </c>
      <c r="FJ211" s="18">
        <f>STGY7[[#This Row],[RTN-TL]]-STGY7[[#This Row],[INS-TL]]</f>
        <v>-100</v>
      </c>
      <c r="FK211" s="18">
        <f>IF(STGY7[[#This Row],[SNO]]=0,0,IF(FL$10, IF(STGY7[[#This Row],[INS]]=0, 0, FN210), FN210))</f>
        <v>0</v>
      </c>
      <c r="FL211" s="18">
        <f>STGY7[[#This Row],[INS]]</f>
        <v>0</v>
      </c>
      <c r="FM211" s="18">
        <f>IF(STGY7[[#This Row],[WrL]]="Loss", (STGY7[[#This Row],[INS]]*(1 + FP$8/100)), IF(STGY7[[#This Row],[WrL]]="Won", (0), 0))</f>
        <v>0</v>
      </c>
      <c r="FN211" s="18">
        <f>IF(STGY7[[#This Row],[WrL]]="Loss", (STGY7[[#This Row],[PAM]]+STGY7[[#This Row],[LOS-TEN]]), IF(STGY7[[#This Row],[WrL]]="Won", (STGY7[[#This Row],[INS]]), 0))</f>
        <v>0</v>
      </c>
      <c r="FO211" s="18">
        <f>STGY7[[#This Row],[PAPT]]/2</f>
        <v>0</v>
      </c>
      <c r="FP211" s="43">
        <f>IF(STGY7[[#This Row],[SNO]]=0,0,IF(FL$10, IF(STGY7[[#This Row],[INS-TL]]=0, 0, STGY7[[#This Row],[PFT]]/STGY7[[#This Row],[INS-TL]]%), STGY7[[#This Row],[PFT]]/STGY7[[#This Row],[INS-TL]]%))</f>
        <v>-100</v>
      </c>
      <c r="FS211" s="20"/>
      <c r="FT211" s="21"/>
      <c r="FZ211" s="22"/>
      <c r="GB211" s="42">
        <f t="shared" si="39"/>
        <v>196</v>
      </c>
      <c r="GC211" s="49"/>
      <c r="GD211" s="18">
        <f>IF(STGY8[[#This Row],[SNO]]=0,0,IF(STGY8[[#This Row],[SNO]]=1,GJ$8,IF(GL$10, IF(GP210&gt;=GM$8,0,IF(GP210=0,GJ$8,GO210)), GO210)))</f>
        <v>0</v>
      </c>
      <c r="GE211" s="18" t="str">
        <f>IF(MAIN_STGY[[#This Row],[RSLT]]="","", MAIN_STGY[[#This Row],[RSLT]])</f>
        <v/>
      </c>
      <c r="GF21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1" s="18">
        <f>IF(STGY8[[#This Row],[SNO]]=0,0,IF(GL$10, IF(GP210&gt;=GM$8, 0, STGY8[[#This Row],[INS]]+GH210), STGY8[[#This Row],[INS]]+GH210))</f>
        <v>100</v>
      </c>
      <c r="GI211" s="18">
        <f>IF(STGY8[[#This Row],[SNO]]=0,0,IF(GL$10, IF(GP210&gt;=GM$8, 0, GI210+STGY8[[#This Row],[RTN]]), GI210+STGY8[[#This Row],[RTN]]))</f>
        <v>0</v>
      </c>
      <c r="GJ211" s="18">
        <f>STGY8[[#This Row],[RTN-TL]]-STGY8[[#This Row],[INS-TL]]</f>
        <v>-100</v>
      </c>
      <c r="GK211" s="18">
        <f>IF(STGY8[[#This Row],[SNO]]=0,0,IF(GL$10, IF(STGY8[[#This Row],[INS]]=0, 0, GN210), GN210))</f>
        <v>0</v>
      </c>
      <c r="GL211" s="18">
        <f>STGY8[[#This Row],[INS]]</f>
        <v>0</v>
      </c>
      <c r="GM211" s="18">
        <f>IF(STGY8[[#This Row],[WrL]]="Loss", (STGY8[[#This Row],[INS]]*(1 + GP$8/100)), IF(STGY8[[#This Row],[WrL]]="Won", (0), 0))</f>
        <v>0</v>
      </c>
      <c r="GN211" s="18">
        <f>IF(STGY8[[#This Row],[WrL]]="Loss", (STGY8[[#This Row],[PAM]]+STGY8[[#This Row],[LOS-TEN]]), IF(STGY8[[#This Row],[WrL]]="Won", (STGY8[[#This Row],[INS]]), 0))</f>
        <v>0</v>
      </c>
      <c r="GO211" s="18">
        <f>STGY8[[#This Row],[PAPT]]/2</f>
        <v>0</v>
      </c>
      <c r="GP211" s="43">
        <f>IF(STGY8[[#This Row],[SNO]]=0,0,IF(GL$10, IF(STGY8[[#This Row],[INS-TL]]=0, 0, STGY8[[#This Row],[PFT]]/STGY8[[#This Row],[INS-TL]]%), STGY8[[#This Row],[PFT]]/STGY8[[#This Row],[INS-TL]]%))</f>
        <v>-100</v>
      </c>
      <c r="GS211" s="20"/>
      <c r="GT211" s="21"/>
      <c r="GZ211" s="22"/>
      <c r="HB211" s="42">
        <f t="shared" si="40"/>
        <v>196</v>
      </c>
      <c r="HC211" s="49"/>
      <c r="HD211" s="18">
        <f>IF(STGY9[[#This Row],[SNO]]=0,0,IF(STGY9[[#This Row],[SNO]]=1,HJ$8,IF(HL$10, IF(HP210&gt;=HM$8,0,IF(HP210=0,HJ$8,HO210)), HO210)))</f>
        <v>0</v>
      </c>
      <c r="HE211" s="18" t="str">
        <f>IF(MAIN_STGY[[#This Row],[RSLT]]="","", MAIN_STGY[[#This Row],[RSLT]])</f>
        <v/>
      </c>
      <c r="HF21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1" s="18">
        <f>IF(STGY9[[#This Row],[SNO]]=0,0,IF(HL$10, IF(HP210&gt;=HM$8, 0, STGY9[[#This Row],[INS]]+HH210), STGY9[[#This Row],[INS]]+HH210))</f>
        <v>100</v>
      </c>
      <c r="HI211" s="18">
        <f>IF(STGY9[[#This Row],[SNO]]=0,0,IF(HL$10, IF(HP210&gt;=HM$8, 0, HI210+STGY9[[#This Row],[RTN]]), HI210+STGY9[[#This Row],[RTN]]))</f>
        <v>0</v>
      </c>
      <c r="HJ211" s="18">
        <f>STGY9[[#This Row],[RTN-TL]]-STGY9[[#This Row],[INS-TL]]</f>
        <v>-100</v>
      </c>
      <c r="HK211" s="18">
        <f>IF(STGY9[[#This Row],[SNO]]=0,0,IF(HL$10, IF(STGY9[[#This Row],[INS]]=0, 0, HN210), HN210))</f>
        <v>0</v>
      </c>
      <c r="HL211" s="18">
        <f>STGY9[[#This Row],[INS]]</f>
        <v>0</v>
      </c>
      <c r="HM211" s="18">
        <f>IF(STGY9[[#This Row],[WrL]]="Loss", (STGY9[[#This Row],[INS]]*(1 + HP$8/100)), IF(STGY9[[#This Row],[WrL]]="Won", (0), 0))</f>
        <v>0</v>
      </c>
      <c r="HN211" s="18">
        <f>IF(STGY9[[#This Row],[WrL]]="Loss", (STGY9[[#This Row],[PAM]]+STGY9[[#This Row],[LOS-TEN]]), IF(STGY9[[#This Row],[WrL]]="Won", (STGY9[[#This Row],[INS]]), 0))</f>
        <v>0</v>
      </c>
      <c r="HO211" s="18">
        <f>STGY9[[#This Row],[PAPT]]/2</f>
        <v>0</v>
      </c>
      <c r="HP211" s="43">
        <f>IF(STGY9[[#This Row],[SNO]]=0,0,IF(HL$10, IF(STGY9[[#This Row],[INS-TL]]=0, 0, STGY9[[#This Row],[PFT]]/STGY9[[#This Row],[INS-TL]]%), STGY9[[#This Row],[PFT]]/STGY9[[#This Row],[INS-TL]]%))</f>
        <v>-100</v>
      </c>
      <c r="HS211" s="20"/>
      <c r="HT211" s="21"/>
      <c r="HZ211" s="22"/>
      <c r="IB211" s="42">
        <f t="shared" si="41"/>
        <v>196</v>
      </c>
      <c r="IC211" s="49"/>
      <c r="ID211" s="18">
        <f>IF(STGY10[[#This Row],[SNO]]=0,0,IF(STGY10[[#This Row],[SNO]]=1,IJ$8,IF(IL$10, IF(IP210&gt;=IM$8,0,IF(IP210=0,IJ$8,IO210)), IO210)))</f>
        <v>0</v>
      </c>
      <c r="IE211" s="18" t="str">
        <f>IF(MAIN_STGY[[#This Row],[RSLT]]="","", MAIN_STGY[[#This Row],[RSLT]])</f>
        <v/>
      </c>
      <c r="IF21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1" s="18">
        <f>IF(STGY10[[#This Row],[SNO]]=0,0,IF(IL$10, IF(IP210&gt;=IM$8, 0, STGY10[[#This Row],[INS]]+IH210), STGY10[[#This Row],[INS]]+IH210))</f>
        <v>100</v>
      </c>
      <c r="II211" s="18">
        <f>IF(STGY10[[#This Row],[SNO]]=0,0,IF(IL$10, IF(IP210&gt;=IM$8, 0, II210+STGY10[[#This Row],[RTN]]), II210+STGY10[[#This Row],[RTN]]))</f>
        <v>0</v>
      </c>
      <c r="IJ211" s="18">
        <f>STGY10[[#This Row],[RTN-TL]]-STGY10[[#This Row],[INS-TL]]</f>
        <v>-100</v>
      </c>
      <c r="IK211" s="18">
        <f>IF(STGY10[[#This Row],[SNO]]=0,0,IF(IL$10, IF(STGY10[[#This Row],[INS]]=0, 0, IN210), IN210))</f>
        <v>0</v>
      </c>
      <c r="IL211" s="18">
        <f>STGY10[[#This Row],[INS]]</f>
        <v>0</v>
      </c>
      <c r="IM211" s="18">
        <f>IF(STGY10[[#This Row],[WrL]]="Loss", (STGY10[[#This Row],[INS]]*(1 + IP$8/100)), IF(STGY10[[#This Row],[WrL]]="Won", (0), 0))</f>
        <v>0</v>
      </c>
      <c r="IN211" s="18">
        <f>IF(STGY10[[#This Row],[WrL]]="Loss", (STGY10[[#This Row],[PAM]]+STGY10[[#This Row],[LOS-TEN]]), IF(STGY10[[#This Row],[WrL]]="Won", (STGY10[[#This Row],[INS]]), 0))</f>
        <v>0</v>
      </c>
      <c r="IO211" s="18">
        <f>STGY10[[#This Row],[PAPT]]/2</f>
        <v>0</v>
      </c>
      <c r="IP211" s="43">
        <f>IF(STGY10[[#This Row],[SNO]]=0,0,IF(IL$10, IF(STGY10[[#This Row],[INS-TL]]=0, 0, STGY10[[#This Row],[PFT]]/STGY10[[#This Row],[INS-TL]]%), STGY10[[#This Row],[PFT]]/STGY10[[#This Row],[INS-TL]]%))</f>
        <v>-100</v>
      </c>
      <c r="IS211" s="20"/>
      <c r="IT211" s="21"/>
      <c r="IZ211" s="22"/>
    </row>
    <row r="212" spans="2:260" ht="18.2" x14ac:dyDescent="0.35">
      <c r="B212" s="89">
        <f t="shared" ref="B212:B243" si="42">IF(B211="SNO",0,B211+1)</f>
        <v>197</v>
      </c>
      <c r="C212" s="49"/>
      <c r="D212" s="18">
        <f>IF(MAIN_STGY[[#This Row],[SNO]]=0,0,IF(MAIN_STGY[[#This Row],[SNO]]=1,J$8,IF(L$10, IF(P211&gt;=M$8,0,IF(P211=0,J$8,O211)), O211)))</f>
        <v>0</v>
      </c>
      <c r="E212" s="12"/>
      <c r="F21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2" s="18">
        <f>IF(MAIN_STGY[[#This Row],[SNO]]=0,0,IF(L$10, IF(P211&gt;=M$8, 0, MAIN_STGY[[#This Row],[INS]]+H211), MAIN_STGY[[#This Row],[INS]]+H211))</f>
        <v>100</v>
      </c>
      <c r="I212" s="18">
        <f>IF(MAIN_STGY[[#This Row],[SNO]]=0,0,IF(L$10, IF(P211&gt;=M$8, 0, I211+MAIN_STGY[[#This Row],[RTN]]), I211+MAIN_STGY[[#This Row],[RTN]]))</f>
        <v>0</v>
      </c>
      <c r="J212" s="18">
        <f>MAIN_STGY[[#This Row],[RTN-TL]]-MAIN_STGY[[#This Row],[INS-TL]]</f>
        <v>-100</v>
      </c>
      <c r="K212" s="18">
        <f>IF(MAIN_STGY[[#This Row],[SNO]]=0,0,IF(L$10, IF(MAIN_STGY[[#This Row],[INS]]=0, 0, N211), N211))</f>
        <v>0</v>
      </c>
      <c r="L212" s="18">
        <f>MAIN_STGY[[#This Row],[INS]]</f>
        <v>0</v>
      </c>
      <c r="M212" s="18">
        <f>IF(MAIN_STGY[[#This Row],[WrL]]="Loss", (MAIN_STGY[[#This Row],[INS]]*(1 + P$8/100)), IF(MAIN_STGY[[#This Row],[WrL]]="Won", (0), 0))</f>
        <v>0</v>
      </c>
      <c r="N212" s="18">
        <f>IF(MAIN_STGY[[#This Row],[WrL]]="Loss", (MAIN_STGY[[#This Row],[PAM]]+MAIN_STGY[[#This Row],[LOS-TEN]]), IF(MAIN_STGY[[#This Row],[WrL]]="Won", (MAIN_STGY[[#This Row],[INS]]), 0))</f>
        <v>0</v>
      </c>
      <c r="O212" s="18">
        <f>MAIN_STGY[[#This Row],[PAPT]]/2</f>
        <v>0</v>
      </c>
      <c r="P21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2" s="108" t="s">
        <v>67</v>
      </c>
      <c r="S212" s="109"/>
      <c r="T212" s="109"/>
      <c r="U212" s="109"/>
      <c r="V212" s="110"/>
      <c r="W212" s="55"/>
      <c r="X212" s="44"/>
      <c r="Z212" s="22"/>
      <c r="AB212" s="42">
        <f t="shared" si="33"/>
        <v>197</v>
      </c>
      <c r="AC212" s="49"/>
      <c r="AD212" s="18">
        <f>IF(STGY2[[#This Row],[SNO]]=0,0,IF(STGY2[[#This Row],[SNO]]=1,AJ$8,IF(AL$10, IF(AP211&gt;=AM$8,0,IF(AP211=0,AJ$8,AO211)), AO211)))</f>
        <v>0</v>
      </c>
      <c r="AE212" s="18" t="str">
        <f>IF(MAIN_STGY[[#This Row],[RSLT]]="","", MAIN_STGY[[#This Row],[RSLT]])</f>
        <v/>
      </c>
      <c r="AF21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2" s="18">
        <f>IF(STGY2[[#This Row],[SNO]]=0,0,IF(AL$10, IF(AP211&gt;=AM$8, 0, STGY2[[#This Row],[INS]]+AH211), STGY2[[#This Row],[INS]]+AH211))</f>
        <v>100</v>
      </c>
      <c r="AI212" s="18">
        <f>IF(STGY2[[#This Row],[SNO]]=0,0,IF(AL$10, IF(AP211&gt;=AM$8, 0, AI211+STGY2[[#This Row],[RTN]]), AI211+STGY2[[#This Row],[RTN]]))</f>
        <v>0</v>
      </c>
      <c r="AJ212" s="18">
        <f>STGY2[[#This Row],[RTN-TL]]-STGY2[[#This Row],[INS-TL]]</f>
        <v>-100</v>
      </c>
      <c r="AK212" s="18">
        <f>IF(STGY2[[#This Row],[SNO]]=0,0,IF(AL$10, IF(STGY2[[#This Row],[INS]]=0, 0, AN211), AN211))</f>
        <v>0</v>
      </c>
      <c r="AL212" s="18">
        <f>STGY2[[#This Row],[INS]]</f>
        <v>0</v>
      </c>
      <c r="AM212" s="18">
        <f>IF(STGY2[[#This Row],[WrL]]="Loss", (STGY2[[#This Row],[INS]]*(1 + AP$8/100)), IF(STGY2[[#This Row],[WrL]]="Won", (0), 0))</f>
        <v>0</v>
      </c>
      <c r="AN212" s="18">
        <f>IF(STGY2[[#This Row],[WrL]]="Loss", (STGY2[[#This Row],[PAM]]+STGY2[[#This Row],[LOS-TEN]]), IF(STGY2[[#This Row],[WrL]]="Won", (STGY2[[#This Row],[INS]]), 0))</f>
        <v>0</v>
      </c>
      <c r="AO212" s="18">
        <f>STGY2[[#This Row],[PAPT]]/2</f>
        <v>0</v>
      </c>
      <c r="AP212" s="43">
        <f>IF(STGY2[[#This Row],[SNO]]=0,0,IF(AL$10, IF(STGY2[[#This Row],[INS-TL]]=0, 0, STGY2[[#This Row],[PFT]]/STGY2[[#This Row],[INS-TL]]%), STGY2[[#This Row],[PFT]]/STGY2[[#This Row],[INS-TL]]%))</f>
        <v>-100</v>
      </c>
      <c r="AS212" s="20"/>
      <c r="AT212" s="21"/>
      <c r="AZ212" s="22"/>
      <c r="BB212" s="42">
        <f t="shared" si="34"/>
        <v>197</v>
      </c>
      <c r="BC212" s="49"/>
      <c r="BD212" s="18">
        <f>IF(STGY3[[#This Row],[SNO]]=0,0,IF(STGY3[[#This Row],[SNO]]=1,BJ$8,IF(BL$10, IF(BP211&gt;=BM$8,0,IF(BP211=0,BJ$8,BO211)), BO211)))</f>
        <v>0</v>
      </c>
      <c r="BE212" s="18" t="str">
        <f>IF(MAIN_STGY[[#This Row],[RSLT]]="","", MAIN_STGY[[#This Row],[RSLT]])</f>
        <v/>
      </c>
      <c r="BF21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2" s="18">
        <f>IF(STGY3[[#This Row],[SNO]]=0,0,IF(BL$10, IF(BP211&gt;=BM$8, 0, STGY3[[#This Row],[INS]]+BH211), STGY3[[#This Row],[INS]]+BH211))</f>
        <v>100</v>
      </c>
      <c r="BI212" s="18">
        <f>IF(STGY3[[#This Row],[SNO]]=0,0,IF(BL$10, IF(BP211&gt;=BM$8, 0, BI211+STGY3[[#This Row],[RTN]]), BI211+STGY3[[#This Row],[RTN]]))</f>
        <v>0</v>
      </c>
      <c r="BJ212" s="18">
        <f>STGY3[[#This Row],[RTN-TL]]-STGY3[[#This Row],[INS-TL]]</f>
        <v>-100</v>
      </c>
      <c r="BK212" s="18">
        <f>IF(STGY3[[#This Row],[SNO]]=0,0,IF(BL$10, IF(STGY3[[#This Row],[INS]]=0, 0, BN211), BN211))</f>
        <v>0</v>
      </c>
      <c r="BL212" s="18">
        <f>STGY3[[#This Row],[INS]]</f>
        <v>0</v>
      </c>
      <c r="BM212" s="18">
        <f>IF(STGY3[[#This Row],[WrL]]="Loss", (STGY3[[#This Row],[INS]]*(1 + BP$8/100)), IF(STGY3[[#This Row],[WrL]]="Won", (0), 0))</f>
        <v>0</v>
      </c>
      <c r="BN212" s="18">
        <f>IF(STGY3[[#This Row],[WrL]]="Loss", (STGY3[[#This Row],[PAM]]+STGY3[[#This Row],[LOS-TEN]]), IF(STGY3[[#This Row],[WrL]]="Won", (STGY3[[#This Row],[INS]]), 0))</f>
        <v>0</v>
      </c>
      <c r="BO212" s="18">
        <f>STGY3[[#This Row],[PAPT]]/2</f>
        <v>0</v>
      </c>
      <c r="BP212" s="43">
        <f>IF(STGY3[[#This Row],[SNO]]=0,0,IF(BL$10, IF(STGY3[[#This Row],[INS-TL]]=0, 0, STGY3[[#This Row],[PFT]]/STGY3[[#This Row],[INS-TL]]%), STGY3[[#This Row],[PFT]]/STGY3[[#This Row],[INS-TL]]%))</f>
        <v>-100</v>
      </c>
      <c r="BS212" s="20"/>
      <c r="BT212" s="21"/>
      <c r="BZ212" s="22"/>
      <c r="CB212" s="42">
        <f t="shared" si="35"/>
        <v>197</v>
      </c>
      <c r="CC212" s="49"/>
      <c r="CD212" s="18">
        <f>IF(STGY4[[#This Row],[SNO]]=0,0,IF(STGY4[[#This Row],[SNO]]=1,CJ$8,IF(CL$10, IF(CP211&gt;=CM$8,0,IF(CP211=0,CJ$8,CO211)), CO211)))</f>
        <v>0</v>
      </c>
      <c r="CE212" s="18" t="str">
        <f>IF(MAIN_STGY[[#This Row],[RSLT]]="","", MAIN_STGY[[#This Row],[RSLT]])</f>
        <v/>
      </c>
      <c r="CF21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2" s="18">
        <f>IF(STGY4[[#This Row],[SNO]]=0,0,IF(CL$10, IF(CP211&gt;=CM$8, 0, STGY4[[#This Row],[INS]]+CH211), STGY4[[#This Row],[INS]]+CH211))</f>
        <v>100</v>
      </c>
      <c r="CI212" s="18">
        <f>IF(STGY4[[#This Row],[SNO]]=0,0,IF(CL$10, IF(CP211&gt;=CM$8, 0, CI211+STGY4[[#This Row],[RTN]]), CI211+STGY4[[#This Row],[RTN]]))</f>
        <v>0</v>
      </c>
      <c r="CJ212" s="18">
        <f>STGY4[[#This Row],[RTN-TL]]-STGY4[[#This Row],[INS-TL]]</f>
        <v>-100</v>
      </c>
      <c r="CK212" s="18">
        <f>IF(STGY4[[#This Row],[SNO]]=0,0,IF(CL$10, IF(STGY4[[#This Row],[INS]]=0, 0, CN211), CN211))</f>
        <v>0</v>
      </c>
      <c r="CL212" s="18">
        <f>STGY4[[#This Row],[INS]]</f>
        <v>0</v>
      </c>
      <c r="CM212" s="18">
        <f>IF(STGY4[[#This Row],[WrL]]="Loss", (STGY4[[#This Row],[INS]]*(1 + CP$8/100)), IF(STGY4[[#This Row],[WrL]]="Won", (0), 0))</f>
        <v>0</v>
      </c>
      <c r="CN212" s="18">
        <f>IF(STGY4[[#This Row],[WrL]]="Loss", (STGY4[[#This Row],[PAM]]+STGY4[[#This Row],[LOS-TEN]]), IF(STGY4[[#This Row],[WrL]]="Won", (STGY4[[#This Row],[INS]]), 0))</f>
        <v>0</v>
      </c>
      <c r="CO212" s="18">
        <f>STGY4[[#This Row],[PAPT]]/2</f>
        <v>0</v>
      </c>
      <c r="CP212" s="43">
        <f>IF(STGY4[[#This Row],[SNO]]=0,0,IF(CL$10, IF(STGY4[[#This Row],[INS-TL]]=0, 0, STGY4[[#This Row],[PFT]]/STGY4[[#This Row],[INS-TL]]%), STGY4[[#This Row],[PFT]]/STGY4[[#This Row],[INS-TL]]%))</f>
        <v>-100</v>
      </c>
      <c r="CS212" s="20"/>
      <c r="CT212" s="21"/>
      <c r="CZ212" s="22"/>
      <c r="DB212" s="42">
        <f t="shared" si="36"/>
        <v>197</v>
      </c>
      <c r="DC212" s="49"/>
      <c r="DD212" s="18">
        <f>IF(STGY5[[#This Row],[SNO]]=0,0,IF(STGY5[[#This Row],[SNO]]=1,DJ$8,IF(DL$10, IF(DP211&gt;=DM$8,0,IF(DP211=0,DJ$8,DO211)), DO211)))</f>
        <v>0</v>
      </c>
      <c r="DE212" s="18" t="str">
        <f>IF(MAIN_STGY[[#This Row],[RSLT]]="","", MAIN_STGY[[#This Row],[RSLT]])</f>
        <v/>
      </c>
      <c r="DF21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2" s="18">
        <f>IF(STGY5[[#This Row],[SNO]]=0,0,IF(DL$10, IF(DP211&gt;=DM$8, 0, STGY5[[#This Row],[INS]]+DH211), STGY5[[#This Row],[INS]]+DH211))</f>
        <v>100</v>
      </c>
      <c r="DI212" s="18">
        <f>IF(STGY5[[#This Row],[SNO]]=0,0,IF(DL$10, IF(DP211&gt;=DM$8, 0, DI211+STGY5[[#This Row],[RTN]]), DI211+STGY5[[#This Row],[RTN]]))</f>
        <v>0</v>
      </c>
      <c r="DJ212" s="18">
        <f>STGY5[[#This Row],[RTN-TL]]-STGY5[[#This Row],[INS-TL]]</f>
        <v>-100</v>
      </c>
      <c r="DK212" s="18">
        <f>IF(STGY5[[#This Row],[SNO]]=0,0,IF(DL$10, IF(STGY5[[#This Row],[INS]]=0, 0, DN211), DN211))</f>
        <v>0</v>
      </c>
      <c r="DL212" s="18">
        <f>STGY5[[#This Row],[INS]]</f>
        <v>0</v>
      </c>
      <c r="DM212" s="18">
        <f>IF(STGY5[[#This Row],[WrL]]="Loss", (STGY5[[#This Row],[INS]]*(1 + DP$8/100)), IF(STGY5[[#This Row],[WrL]]="Won", (0), 0))</f>
        <v>0</v>
      </c>
      <c r="DN212" s="18">
        <f>IF(STGY5[[#This Row],[WrL]]="Loss", (STGY5[[#This Row],[PAM]]+STGY5[[#This Row],[LOS-TEN]]), IF(STGY5[[#This Row],[WrL]]="Won", (STGY5[[#This Row],[INS]]), 0))</f>
        <v>0</v>
      </c>
      <c r="DO212" s="18">
        <f>STGY5[[#This Row],[PAPT]]/2</f>
        <v>0</v>
      </c>
      <c r="DP212" s="43">
        <f>IF(STGY5[[#This Row],[SNO]]=0,0,IF(DL$10, IF(STGY5[[#This Row],[INS-TL]]=0, 0, STGY5[[#This Row],[PFT]]/STGY5[[#This Row],[INS-TL]]%), STGY5[[#This Row],[PFT]]/STGY5[[#This Row],[INS-TL]]%))</f>
        <v>-100</v>
      </c>
      <c r="DS212" s="20"/>
      <c r="DT212" s="21"/>
      <c r="DZ212" s="22"/>
      <c r="EB212" s="42">
        <f t="shared" si="37"/>
        <v>197</v>
      </c>
      <c r="EC212" s="49"/>
      <c r="ED212" s="18">
        <f>IF(STGY6[[#This Row],[SNO]]=0,0,IF(STGY6[[#This Row],[SNO]]=1,EJ$8,IF(EL$10, IF(EP211&gt;=EM$8,0,IF(EP211=0,EJ$8,EO211)), EO211)))</f>
        <v>0</v>
      </c>
      <c r="EE212" s="18" t="str">
        <f>IF(MAIN_STGY[[#This Row],[RSLT]]="","", MAIN_STGY[[#This Row],[RSLT]])</f>
        <v/>
      </c>
      <c r="EF21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2" s="18">
        <f>IF(STGY6[[#This Row],[SNO]]=0,0,IF(EL$10, IF(EP211&gt;=EM$8, 0, STGY6[[#This Row],[INS]]+EH211), STGY6[[#This Row],[INS]]+EH211))</f>
        <v>100</v>
      </c>
      <c r="EI212" s="18">
        <f>IF(STGY6[[#This Row],[SNO]]=0,0,IF(EL$10, IF(EP211&gt;=EM$8, 0, EI211+STGY6[[#This Row],[RTN]]), EI211+STGY6[[#This Row],[RTN]]))</f>
        <v>0</v>
      </c>
      <c r="EJ212" s="18">
        <f>STGY6[[#This Row],[RTN-TL]]-STGY6[[#This Row],[INS-TL]]</f>
        <v>-100</v>
      </c>
      <c r="EK212" s="18">
        <f>IF(STGY6[[#This Row],[SNO]]=0,0,IF(EL$10, IF(STGY6[[#This Row],[INS]]=0, 0, EN211), EN211))</f>
        <v>0</v>
      </c>
      <c r="EL212" s="18">
        <f>STGY6[[#This Row],[INS]]</f>
        <v>0</v>
      </c>
      <c r="EM212" s="18">
        <f>IF(STGY6[[#This Row],[WrL]]="Loss", (STGY6[[#This Row],[INS]]*(1 + EP$8/100)), IF(STGY6[[#This Row],[WrL]]="Won", (0), 0))</f>
        <v>0</v>
      </c>
      <c r="EN212" s="18">
        <f>IF(STGY6[[#This Row],[WrL]]="Loss", (STGY6[[#This Row],[PAM]]+STGY6[[#This Row],[LOS-TEN]]), IF(STGY6[[#This Row],[WrL]]="Won", (STGY6[[#This Row],[INS]]), 0))</f>
        <v>0</v>
      </c>
      <c r="EO212" s="18">
        <f>STGY6[[#This Row],[PAPT]]/2</f>
        <v>0</v>
      </c>
      <c r="EP212" s="43">
        <f>IF(STGY6[[#This Row],[SNO]]=0,0,IF(EL$10, IF(STGY6[[#This Row],[INS-TL]]=0, 0, STGY6[[#This Row],[PFT]]/STGY6[[#This Row],[INS-TL]]%), STGY6[[#This Row],[PFT]]/STGY6[[#This Row],[INS-TL]]%))</f>
        <v>-100</v>
      </c>
      <c r="ES212" s="20"/>
      <c r="ET212" s="21"/>
      <c r="EZ212" s="22"/>
      <c r="FB212" s="42">
        <f t="shared" si="38"/>
        <v>197</v>
      </c>
      <c r="FC212" s="49"/>
      <c r="FD212" s="18">
        <f>IF(STGY7[[#This Row],[SNO]]=0,0,IF(STGY7[[#This Row],[SNO]]=1,FJ$8,IF(FL$10, IF(FP211&gt;=FM$8,0,IF(FP211=0,FJ$8,FO211)), FO211)))</f>
        <v>0</v>
      </c>
      <c r="FE212" s="18" t="str">
        <f>IF(MAIN_STGY[[#This Row],[RSLT]]="","", MAIN_STGY[[#This Row],[RSLT]])</f>
        <v/>
      </c>
      <c r="FF21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2" s="18">
        <f>IF(STGY7[[#This Row],[SNO]]=0,0,IF(FL$10, IF(FP211&gt;=FM$8, 0, STGY7[[#This Row],[INS]]+FH211), STGY7[[#This Row],[INS]]+FH211))</f>
        <v>100</v>
      </c>
      <c r="FI212" s="18">
        <f>IF(STGY7[[#This Row],[SNO]]=0,0,IF(FL$10, IF(FP211&gt;=FM$8, 0, FI211+STGY7[[#This Row],[RTN]]), FI211+STGY7[[#This Row],[RTN]]))</f>
        <v>0</v>
      </c>
      <c r="FJ212" s="18">
        <f>STGY7[[#This Row],[RTN-TL]]-STGY7[[#This Row],[INS-TL]]</f>
        <v>-100</v>
      </c>
      <c r="FK212" s="18">
        <f>IF(STGY7[[#This Row],[SNO]]=0,0,IF(FL$10, IF(STGY7[[#This Row],[INS]]=0, 0, FN211), FN211))</f>
        <v>0</v>
      </c>
      <c r="FL212" s="18">
        <f>STGY7[[#This Row],[INS]]</f>
        <v>0</v>
      </c>
      <c r="FM212" s="18">
        <f>IF(STGY7[[#This Row],[WrL]]="Loss", (STGY7[[#This Row],[INS]]*(1 + FP$8/100)), IF(STGY7[[#This Row],[WrL]]="Won", (0), 0))</f>
        <v>0</v>
      </c>
      <c r="FN212" s="18">
        <f>IF(STGY7[[#This Row],[WrL]]="Loss", (STGY7[[#This Row],[PAM]]+STGY7[[#This Row],[LOS-TEN]]), IF(STGY7[[#This Row],[WrL]]="Won", (STGY7[[#This Row],[INS]]), 0))</f>
        <v>0</v>
      </c>
      <c r="FO212" s="18">
        <f>STGY7[[#This Row],[PAPT]]/2</f>
        <v>0</v>
      </c>
      <c r="FP212" s="43">
        <f>IF(STGY7[[#This Row],[SNO]]=0,0,IF(FL$10, IF(STGY7[[#This Row],[INS-TL]]=0, 0, STGY7[[#This Row],[PFT]]/STGY7[[#This Row],[INS-TL]]%), STGY7[[#This Row],[PFT]]/STGY7[[#This Row],[INS-TL]]%))</f>
        <v>-100</v>
      </c>
      <c r="FS212" s="20"/>
      <c r="FT212" s="21"/>
      <c r="FZ212" s="22"/>
      <c r="GB212" s="42">
        <f t="shared" si="39"/>
        <v>197</v>
      </c>
      <c r="GC212" s="49"/>
      <c r="GD212" s="18">
        <f>IF(STGY8[[#This Row],[SNO]]=0,0,IF(STGY8[[#This Row],[SNO]]=1,GJ$8,IF(GL$10, IF(GP211&gt;=GM$8,0,IF(GP211=0,GJ$8,GO211)), GO211)))</f>
        <v>0</v>
      </c>
      <c r="GE212" s="18" t="str">
        <f>IF(MAIN_STGY[[#This Row],[RSLT]]="","", MAIN_STGY[[#This Row],[RSLT]])</f>
        <v/>
      </c>
      <c r="GF21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2" s="18">
        <f>IF(STGY8[[#This Row],[SNO]]=0,0,IF(GL$10, IF(GP211&gt;=GM$8, 0, STGY8[[#This Row],[INS]]+GH211), STGY8[[#This Row],[INS]]+GH211))</f>
        <v>100</v>
      </c>
      <c r="GI212" s="18">
        <f>IF(STGY8[[#This Row],[SNO]]=0,0,IF(GL$10, IF(GP211&gt;=GM$8, 0, GI211+STGY8[[#This Row],[RTN]]), GI211+STGY8[[#This Row],[RTN]]))</f>
        <v>0</v>
      </c>
      <c r="GJ212" s="18">
        <f>STGY8[[#This Row],[RTN-TL]]-STGY8[[#This Row],[INS-TL]]</f>
        <v>-100</v>
      </c>
      <c r="GK212" s="18">
        <f>IF(STGY8[[#This Row],[SNO]]=0,0,IF(GL$10, IF(STGY8[[#This Row],[INS]]=0, 0, GN211), GN211))</f>
        <v>0</v>
      </c>
      <c r="GL212" s="18">
        <f>STGY8[[#This Row],[INS]]</f>
        <v>0</v>
      </c>
      <c r="GM212" s="18">
        <f>IF(STGY8[[#This Row],[WrL]]="Loss", (STGY8[[#This Row],[INS]]*(1 + GP$8/100)), IF(STGY8[[#This Row],[WrL]]="Won", (0), 0))</f>
        <v>0</v>
      </c>
      <c r="GN212" s="18">
        <f>IF(STGY8[[#This Row],[WrL]]="Loss", (STGY8[[#This Row],[PAM]]+STGY8[[#This Row],[LOS-TEN]]), IF(STGY8[[#This Row],[WrL]]="Won", (STGY8[[#This Row],[INS]]), 0))</f>
        <v>0</v>
      </c>
      <c r="GO212" s="18">
        <f>STGY8[[#This Row],[PAPT]]/2</f>
        <v>0</v>
      </c>
      <c r="GP212" s="43">
        <f>IF(STGY8[[#This Row],[SNO]]=0,0,IF(GL$10, IF(STGY8[[#This Row],[INS-TL]]=0, 0, STGY8[[#This Row],[PFT]]/STGY8[[#This Row],[INS-TL]]%), STGY8[[#This Row],[PFT]]/STGY8[[#This Row],[INS-TL]]%))</f>
        <v>-100</v>
      </c>
      <c r="GS212" s="20"/>
      <c r="GT212" s="21"/>
      <c r="GZ212" s="22"/>
      <c r="HB212" s="42">
        <f t="shared" si="40"/>
        <v>197</v>
      </c>
      <c r="HC212" s="49"/>
      <c r="HD212" s="18">
        <f>IF(STGY9[[#This Row],[SNO]]=0,0,IF(STGY9[[#This Row],[SNO]]=1,HJ$8,IF(HL$10, IF(HP211&gt;=HM$8,0,IF(HP211=0,HJ$8,HO211)), HO211)))</f>
        <v>0</v>
      </c>
      <c r="HE212" s="18" t="str">
        <f>IF(MAIN_STGY[[#This Row],[RSLT]]="","", MAIN_STGY[[#This Row],[RSLT]])</f>
        <v/>
      </c>
      <c r="HF21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2" s="18">
        <f>IF(STGY9[[#This Row],[SNO]]=0,0,IF(HL$10, IF(HP211&gt;=HM$8, 0, STGY9[[#This Row],[INS]]+HH211), STGY9[[#This Row],[INS]]+HH211))</f>
        <v>100</v>
      </c>
      <c r="HI212" s="18">
        <f>IF(STGY9[[#This Row],[SNO]]=0,0,IF(HL$10, IF(HP211&gt;=HM$8, 0, HI211+STGY9[[#This Row],[RTN]]), HI211+STGY9[[#This Row],[RTN]]))</f>
        <v>0</v>
      </c>
      <c r="HJ212" s="18">
        <f>STGY9[[#This Row],[RTN-TL]]-STGY9[[#This Row],[INS-TL]]</f>
        <v>-100</v>
      </c>
      <c r="HK212" s="18">
        <f>IF(STGY9[[#This Row],[SNO]]=0,0,IF(HL$10, IF(STGY9[[#This Row],[INS]]=0, 0, HN211), HN211))</f>
        <v>0</v>
      </c>
      <c r="HL212" s="18">
        <f>STGY9[[#This Row],[INS]]</f>
        <v>0</v>
      </c>
      <c r="HM212" s="18">
        <f>IF(STGY9[[#This Row],[WrL]]="Loss", (STGY9[[#This Row],[INS]]*(1 + HP$8/100)), IF(STGY9[[#This Row],[WrL]]="Won", (0), 0))</f>
        <v>0</v>
      </c>
      <c r="HN212" s="18">
        <f>IF(STGY9[[#This Row],[WrL]]="Loss", (STGY9[[#This Row],[PAM]]+STGY9[[#This Row],[LOS-TEN]]), IF(STGY9[[#This Row],[WrL]]="Won", (STGY9[[#This Row],[INS]]), 0))</f>
        <v>0</v>
      </c>
      <c r="HO212" s="18">
        <f>STGY9[[#This Row],[PAPT]]/2</f>
        <v>0</v>
      </c>
      <c r="HP212" s="43">
        <f>IF(STGY9[[#This Row],[SNO]]=0,0,IF(HL$10, IF(STGY9[[#This Row],[INS-TL]]=0, 0, STGY9[[#This Row],[PFT]]/STGY9[[#This Row],[INS-TL]]%), STGY9[[#This Row],[PFT]]/STGY9[[#This Row],[INS-TL]]%))</f>
        <v>-100</v>
      </c>
      <c r="HS212" s="20"/>
      <c r="HT212" s="21"/>
      <c r="HZ212" s="22"/>
      <c r="IB212" s="42">
        <f t="shared" si="41"/>
        <v>197</v>
      </c>
      <c r="IC212" s="49"/>
      <c r="ID212" s="18">
        <f>IF(STGY10[[#This Row],[SNO]]=0,0,IF(STGY10[[#This Row],[SNO]]=1,IJ$8,IF(IL$10, IF(IP211&gt;=IM$8,0,IF(IP211=0,IJ$8,IO211)), IO211)))</f>
        <v>0</v>
      </c>
      <c r="IE212" s="18" t="str">
        <f>IF(MAIN_STGY[[#This Row],[RSLT]]="","", MAIN_STGY[[#This Row],[RSLT]])</f>
        <v/>
      </c>
      <c r="IF21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2" s="18">
        <f>IF(STGY10[[#This Row],[SNO]]=0,0,IF(IL$10, IF(IP211&gt;=IM$8, 0, STGY10[[#This Row],[INS]]+IH211), STGY10[[#This Row],[INS]]+IH211))</f>
        <v>100</v>
      </c>
      <c r="II212" s="18">
        <f>IF(STGY10[[#This Row],[SNO]]=0,0,IF(IL$10, IF(IP211&gt;=IM$8, 0, II211+STGY10[[#This Row],[RTN]]), II211+STGY10[[#This Row],[RTN]]))</f>
        <v>0</v>
      </c>
      <c r="IJ212" s="18">
        <f>STGY10[[#This Row],[RTN-TL]]-STGY10[[#This Row],[INS-TL]]</f>
        <v>-100</v>
      </c>
      <c r="IK212" s="18">
        <f>IF(STGY10[[#This Row],[SNO]]=0,0,IF(IL$10, IF(STGY10[[#This Row],[INS]]=0, 0, IN211), IN211))</f>
        <v>0</v>
      </c>
      <c r="IL212" s="18">
        <f>STGY10[[#This Row],[INS]]</f>
        <v>0</v>
      </c>
      <c r="IM212" s="18">
        <f>IF(STGY10[[#This Row],[WrL]]="Loss", (STGY10[[#This Row],[INS]]*(1 + IP$8/100)), IF(STGY10[[#This Row],[WrL]]="Won", (0), 0))</f>
        <v>0</v>
      </c>
      <c r="IN212" s="18">
        <f>IF(STGY10[[#This Row],[WrL]]="Loss", (STGY10[[#This Row],[PAM]]+STGY10[[#This Row],[LOS-TEN]]), IF(STGY10[[#This Row],[WrL]]="Won", (STGY10[[#This Row],[INS]]), 0))</f>
        <v>0</v>
      </c>
      <c r="IO212" s="18">
        <f>STGY10[[#This Row],[PAPT]]/2</f>
        <v>0</v>
      </c>
      <c r="IP212" s="43">
        <f>IF(STGY10[[#This Row],[SNO]]=0,0,IF(IL$10, IF(STGY10[[#This Row],[INS-TL]]=0, 0, STGY10[[#This Row],[PFT]]/STGY10[[#This Row],[INS-TL]]%), STGY10[[#This Row],[PFT]]/STGY10[[#This Row],[INS-TL]]%))</f>
        <v>-100</v>
      </c>
      <c r="IS212" s="20"/>
      <c r="IT212" s="21"/>
      <c r="IZ212" s="22"/>
    </row>
    <row r="213" spans="2:260" x14ac:dyDescent="0.3">
      <c r="B213" s="89">
        <f t="shared" si="42"/>
        <v>198</v>
      </c>
      <c r="C213" s="49"/>
      <c r="D213" s="18">
        <f>IF(MAIN_STGY[[#This Row],[SNO]]=0,0,IF(MAIN_STGY[[#This Row],[SNO]]=1,J$8,IF(L$10, IF(P212&gt;=M$8,0,IF(P212=0,J$8,O212)), O212)))</f>
        <v>0</v>
      </c>
      <c r="E213" s="12"/>
      <c r="F21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3" s="18">
        <f>IF(MAIN_STGY[[#This Row],[SNO]]=0,0,IF(L$10, IF(P212&gt;=M$8, 0, MAIN_STGY[[#This Row],[INS]]+H212), MAIN_STGY[[#This Row],[INS]]+H212))</f>
        <v>100</v>
      </c>
      <c r="I213" s="18">
        <f>IF(MAIN_STGY[[#This Row],[SNO]]=0,0,IF(L$10, IF(P212&gt;=M$8, 0, I212+MAIN_STGY[[#This Row],[RTN]]), I212+MAIN_STGY[[#This Row],[RTN]]))</f>
        <v>0</v>
      </c>
      <c r="J213" s="18">
        <f>MAIN_STGY[[#This Row],[RTN-TL]]-MAIN_STGY[[#This Row],[INS-TL]]</f>
        <v>-100</v>
      </c>
      <c r="K213" s="18">
        <f>IF(MAIN_STGY[[#This Row],[SNO]]=0,0,IF(L$10, IF(MAIN_STGY[[#This Row],[INS]]=0, 0, N212), N212))</f>
        <v>0</v>
      </c>
      <c r="L213" s="18">
        <f>MAIN_STGY[[#This Row],[INS]]</f>
        <v>0</v>
      </c>
      <c r="M213" s="18">
        <f>IF(MAIN_STGY[[#This Row],[WrL]]="Loss", (MAIN_STGY[[#This Row],[INS]]*(1 + P$8/100)), IF(MAIN_STGY[[#This Row],[WrL]]="Won", (0), 0))</f>
        <v>0</v>
      </c>
      <c r="N213" s="18">
        <f>IF(MAIN_STGY[[#This Row],[WrL]]="Loss", (MAIN_STGY[[#This Row],[PAM]]+MAIN_STGY[[#This Row],[LOS-TEN]]), IF(MAIN_STGY[[#This Row],[WrL]]="Won", (MAIN_STGY[[#This Row],[INS]]), 0))</f>
        <v>0</v>
      </c>
      <c r="O213" s="18">
        <f>MAIN_STGY[[#This Row],[PAPT]]/2</f>
        <v>0</v>
      </c>
      <c r="P21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3" s="7" t="s">
        <v>52</v>
      </c>
      <c r="S213" s="103" t="s">
        <v>53</v>
      </c>
      <c r="T213" s="104" t="s">
        <v>54</v>
      </c>
      <c r="U213" s="85"/>
      <c r="V213" s="44"/>
      <c r="W213" s="55"/>
      <c r="X213" s="44"/>
      <c r="Z213" s="22"/>
      <c r="AB213" s="42">
        <f t="shared" si="33"/>
        <v>198</v>
      </c>
      <c r="AC213" s="49"/>
      <c r="AD213" s="18">
        <f>IF(STGY2[[#This Row],[SNO]]=0,0,IF(STGY2[[#This Row],[SNO]]=1,AJ$8,IF(AL$10, IF(AP212&gt;=AM$8,0,IF(AP212=0,AJ$8,AO212)), AO212)))</f>
        <v>0</v>
      </c>
      <c r="AE213" s="18" t="str">
        <f>IF(MAIN_STGY[[#This Row],[RSLT]]="","", MAIN_STGY[[#This Row],[RSLT]])</f>
        <v/>
      </c>
      <c r="AF21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3" s="18">
        <f>IF(STGY2[[#This Row],[SNO]]=0,0,IF(AL$10, IF(AP212&gt;=AM$8, 0, STGY2[[#This Row],[INS]]+AH212), STGY2[[#This Row],[INS]]+AH212))</f>
        <v>100</v>
      </c>
      <c r="AI213" s="18">
        <f>IF(STGY2[[#This Row],[SNO]]=0,0,IF(AL$10, IF(AP212&gt;=AM$8, 0, AI212+STGY2[[#This Row],[RTN]]), AI212+STGY2[[#This Row],[RTN]]))</f>
        <v>0</v>
      </c>
      <c r="AJ213" s="18">
        <f>STGY2[[#This Row],[RTN-TL]]-STGY2[[#This Row],[INS-TL]]</f>
        <v>-100</v>
      </c>
      <c r="AK213" s="18">
        <f>IF(STGY2[[#This Row],[SNO]]=0,0,IF(AL$10, IF(STGY2[[#This Row],[INS]]=0, 0, AN212), AN212))</f>
        <v>0</v>
      </c>
      <c r="AL213" s="18">
        <f>STGY2[[#This Row],[INS]]</f>
        <v>0</v>
      </c>
      <c r="AM213" s="18">
        <f>IF(STGY2[[#This Row],[WrL]]="Loss", (STGY2[[#This Row],[INS]]*(1 + AP$8/100)), IF(STGY2[[#This Row],[WrL]]="Won", (0), 0))</f>
        <v>0</v>
      </c>
      <c r="AN213" s="18">
        <f>IF(STGY2[[#This Row],[WrL]]="Loss", (STGY2[[#This Row],[PAM]]+STGY2[[#This Row],[LOS-TEN]]), IF(STGY2[[#This Row],[WrL]]="Won", (STGY2[[#This Row],[INS]]), 0))</f>
        <v>0</v>
      </c>
      <c r="AO213" s="18">
        <f>STGY2[[#This Row],[PAPT]]/2</f>
        <v>0</v>
      </c>
      <c r="AP213" s="43">
        <f>IF(STGY2[[#This Row],[SNO]]=0,0,IF(AL$10, IF(STGY2[[#This Row],[INS-TL]]=0, 0, STGY2[[#This Row],[PFT]]/STGY2[[#This Row],[INS-TL]]%), STGY2[[#This Row],[PFT]]/STGY2[[#This Row],[INS-TL]]%))</f>
        <v>-100</v>
      </c>
      <c r="AS213" s="20"/>
      <c r="AT213" s="21"/>
      <c r="AZ213" s="22"/>
      <c r="BB213" s="42">
        <f t="shared" si="34"/>
        <v>198</v>
      </c>
      <c r="BC213" s="49"/>
      <c r="BD213" s="18">
        <f>IF(STGY3[[#This Row],[SNO]]=0,0,IF(STGY3[[#This Row],[SNO]]=1,BJ$8,IF(BL$10, IF(BP212&gt;=BM$8,0,IF(BP212=0,BJ$8,BO212)), BO212)))</f>
        <v>0</v>
      </c>
      <c r="BE213" s="18" t="str">
        <f>IF(MAIN_STGY[[#This Row],[RSLT]]="","", MAIN_STGY[[#This Row],[RSLT]])</f>
        <v/>
      </c>
      <c r="BF21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3" s="18">
        <f>IF(STGY3[[#This Row],[SNO]]=0,0,IF(BL$10, IF(BP212&gt;=BM$8, 0, STGY3[[#This Row],[INS]]+BH212), STGY3[[#This Row],[INS]]+BH212))</f>
        <v>100</v>
      </c>
      <c r="BI213" s="18">
        <f>IF(STGY3[[#This Row],[SNO]]=0,0,IF(BL$10, IF(BP212&gt;=BM$8, 0, BI212+STGY3[[#This Row],[RTN]]), BI212+STGY3[[#This Row],[RTN]]))</f>
        <v>0</v>
      </c>
      <c r="BJ213" s="18">
        <f>STGY3[[#This Row],[RTN-TL]]-STGY3[[#This Row],[INS-TL]]</f>
        <v>-100</v>
      </c>
      <c r="BK213" s="18">
        <f>IF(STGY3[[#This Row],[SNO]]=0,0,IF(BL$10, IF(STGY3[[#This Row],[INS]]=0, 0, BN212), BN212))</f>
        <v>0</v>
      </c>
      <c r="BL213" s="18">
        <f>STGY3[[#This Row],[INS]]</f>
        <v>0</v>
      </c>
      <c r="BM213" s="18">
        <f>IF(STGY3[[#This Row],[WrL]]="Loss", (STGY3[[#This Row],[INS]]*(1 + BP$8/100)), IF(STGY3[[#This Row],[WrL]]="Won", (0), 0))</f>
        <v>0</v>
      </c>
      <c r="BN213" s="18">
        <f>IF(STGY3[[#This Row],[WrL]]="Loss", (STGY3[[#This Row],[PAM]]+STGY3[[#This Row],[LOS-TEN]]), IF(STGY3[[#This Row],[WrL]]="Won", (STGY3[[#This Row],[INS]]), 0))</f>
        <v>0</v>
      </c>
      <c r="BO213" s="18">
        <f>STGY3[[#This Row],[PAPT]]/2</f>
        <v>0</v>
      </c>
      <c r="BP213" s="43">
        <f>IF(STGY3[[#This Row],[SNO]]=0,0,IF(BL$10, IF(STGY3[[#This Row],[INS-TL]]=0, 0, STGY3[[#This Row],[PFT]]/STGY3[[#This Row],[INS-TL]]%), STGY3[[#This Row],[PFT]]/STGY3[[#This Row],[INS-TL]]%))</f>
        <v>-100</v>
      </c>
      <c r="BS213" s="20"/>
      <c r="BT213" s="21"/>
      <c r="BZ213" s="22"/>
      <c r="CB213" s="42">
        <f t="shared" si="35"/>
        <v>198</v>
      </c>
      <c r="CC213" s="49"/>
      <c r="CD213" s="18">
        <f>IF(STGY4[[#This Row],[SNO]]=0,0,IF(STGY4[[#This Row],[SNO]]=1,CJ$8,IF(CL$10, IF(CP212&gt;=CM$8,0,IF(CP212=0,CJ$8,CO212)), CO212)))</f>
        <v>0</v>
      </c>
      <c r="CE213" s="18" t="str">
        <f>IF(MAIN_STGY[[#This Row],[RSLT]]="","", MAIN_STGY[[#This Row],[RSLT]])</f>
        <v/>
      </c>
      <c r="CF21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3" s="18">
        <f>IF(STGY4[[#This Row],[SNO]]=0,0,IF(CL$10, IF(CP212&gt;=CM$8, 0, STGY4[[#This Row],[INS]]+CH212), STGY4[[#This Row],[INS]]+CH212))</f>
        <v>100</v>
      </c>
      <c r="CI213" s="18">
        <f>IF(STGY4[[#This Row],[SNO]]=0,0,IF(CL$10, IF(CP212&gt;=CM$8, 0, CI212+STGY4[[#This Row],[RTN]]), CI212+STGY4[[#This Row],[RTN]]))</f>
        <v>0</v>
      </c>
      <c r="CJ213" s="18">
        <f>STGY4[[#This Row],[RTN-TL]]-STGY4[[#This Row],[INS-TL]]</f>
        <v>-100</v>
      </c>
      <c r="CK213" s="18">
        <f>IF(STGY4[[#This Row],[SNO]]=0,0,IF(CL$10, IF(STGY4[[#This Row],[INS]]=0, 0, CN212), CN212))</f>
        <v>0</v>
      </c>
      <c r="CL213" s="18">
        <f>STGY4[[#This Row],[INS]]</f>
        <v>0</v>
      </c>
      <c r="CM213" s="18">
        <f>IF(STGY4[[#This Row],[WrL]]="Loss", (STGY4[[#This Row],[INS]]*(1 + CP$8/100)), IF(STGY4[[#This Row],[WrL]]="Won", (0), 0))</f>
        <v>0</v>
      </c>
      <c r="CN213" s="18">
        <f>IF(STGY4[[#This Row],[WrL]]="Loss", (STGY4[[#This Row],[PAM]]+STGY4[[#This Row],[LOS-TEN]]), IF(STGY4[[#This Row],[WrL]]="Won", (STGY4[[#This Row],[INS]]), 0))</f>
        <v>0</v>
      </c>
      <c r="CO213" s="18">
        <f>STGY4[[#This Row],[PAPT]]/2</f>
        <v>0</v>
      </c>
      <c r="CP213" s="43">
        <f>IF(STGY4[[#This Row],[SNO]]=0,0,IF(CL$10, IF(STGY4[[#This Row],[INS-TL]]=0, 0, STGY4[[#This Row],[PFT]]/STGY4[[#This Row],[INS-TL]]%), STGY4[[#This Row],[PFT]]/STGY4[[#This Row],[INS-TL]]%))</f>
        <v>-100</v>
      </c>
      <c r="CS213" s="20"/>
      <c r="CT213" s="21"/>
      <c r="CZ213" s="22"/>
      <c r="DB213" s="42">
        <f t="shared" si="36"/>
        <v>198</v>
      </c>
      <c r="DC213" s="49"/>
      <c r="DD213" s="18">
        <f>IF(STGY5[[#This Row],[SNO]]=0,0,IF(STGY5[[#This Row],[SNO]]=1,DJ$8,IF(DL$10, IF(DP212&gt;=DM$8,0,IF(DP212=0,DJ$8,DO212)), DO212)))</f>
        <v>0</v>
      </c>
      <c r="DE213" s="18" t="str">
        <f>IF(MAIN_STGY[[#This Row],[RSLT]]="","", MAIN_STGY[[#This Row],[RSLT]])</f>
        <v/>
      </c>
      <c r="DF21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3" s="18">
        <f>IF(STGY5[[#This Row],[SNO]]=0,0,IF(DL$10, IF(DP212&gt;=DM$8, 0, STGY5[[#This Row],[INS]]+DH212), STGY5[[#This Row],[INS]]+DH212))</f>
        <v>100</v>
      </c>
      <c r="DI213" s="18">
        <f>IF(STGY5[[#This Row],[SNO]]=0,0,IF(DL$10, IF(DP212&gt;=DM$8, 0, DI212+STGY5[[#This Row],[RTN]]), DI212+STGY5[[#This Row],[RTN]]))</f>
        <v>0</v>
      </c>
      <c r="DJ213" s="18">
        <f>STGY5[[#This Row],[RTN-TL]]-STGY5[[#This Row],[INS-TL]]</f>
        <v>-100</v>
      </c>
      <c r="DK213" s="18">
        <f>IF(STGY5[[#This Row],[SNO]]=0,0,IF(DL$10, IF(STGY5[[#This Row],[INS]]=0, 0, DN212), DN212))</f>
        <v>0</v>
      </c>
      <c r="DL213" s="18">
        <f>STGY5[[#This Row],[INS]]</f>
        <v>0</v>
      </c>
      <c r="DM213" s="18">
        <f>IF(STGY5[[#This Row],[WrL]]="Loss", (STGY5[[#This Row],[INS]]*(1 + DP$8/100)), IF(STGY5[[#This Row],[WrL]]="Won", (0), 0))</f>
        <v>0</v>
      </c>
      <c r="DN213" s="18">
        <f>IF(STGY5[[#This Row],[WrL]]="Loss", (STGY5[[#This Row],[PAM]]+STGY5[[#This Row],[LOS-TEN]]), IF(STGY5[[#This Row],[WrL]]="Won", (STGY5[[#This Row],[INS]]), 0))</f>
        <v>0</v>
      </c>
      <c r="DO213" s="18">
        <f>STGY5[[#This Row],[PAPT]]/2</f>
        <v>0</v>
      </c>
      <c r="DP213" s="43">
        <f>IF(STGY5[[#This Row],[SNO]]=0,0,IF(DL$10, IF(STGY5[[#This Row],[INS-TL]]=0, 0, STGY5[[#This Row],[PFT]]/STGY5[[#This Row],[INS-TL]]%), STGY5[[#This Row],[PFT]]/STGY5[[#This Row],[INS-TL]]%))</f>
        <v>-100</v>
      </c>
      <c r="DS213" s="20"/>
      <c r="DT213" s="21"/>
      <c r="DZ213" s="22"/>
      <c r="EB213" s="42">
        <f t="shared" si="37"/>
        <v>198</v>
      </c>
      <c r="EC213" s="49"/>
      <c r="ED213" s="18">
        <f>IF(STGY6[[#This Row],[SNO]]=0,0,IF(STGY6[[#This Row],[SNO]]=1,EJ$8,IF(EL$10, IF(EP212&gt;=EM$8,0,IF(EP212=0,EJ$8,EO212)), EO212)))</f>
        <v>0</v>
      </c>
      <c r="EE213" s="18" t="str">
        <f>IF(MAIN_STGY[[#This Row],[RSLT]]="","", MAIN_STGY[[#This Row],[RSLT]])</f>
        <v/>
      </c>
      <c r="EF21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3" s="18">
        <f>IF(STGY6[[#This Row],[SNO]]=0,0,IF(EL$10, IF(EP212&gt;=EM$8, 0, STGY6[[#This Row],[INS]]+EH212), STGY6[[#This Row],[INS]]+EH212))</f>
        <v>100</v>
      </c>
      <c r="EI213" s="18">
        <f>IF(STGY6[[#This Row],[SNO]]=0,0,IF(EL$10, IF(EP212&gt;=EM$8, 0, EI212+STGY6[[#This Row],[RTN]]), EI212+STGY6[[#This Row],[RTN]]))</f>
        <v>0</v>
      </c>
      <c r="EJ213" s="18">
        <f>STGY6[[#This Row],[RTN-TL]]-STGY6[[#This Row],[INS-TL]]</f>
        <v>-100</v>
      </c>
      <c r="EK213" s="18">
        <f>IF(STGY6[[#This Row],[SNO]]=0,0,IF(EL$10, IF(STGY6[[#This Row],[INS]]=0, 0, EN212), EN212))</f>
        <v>0</v>
      </c>
      <c r="EL213" s="18">
        <f>STGY6[[#This Row],[INS]]</f>
        <v>0</v>
      </c>
      <c r="EM213" s="18">
        <f>IF(STGY6[[#This Row],[WrL]]="Loss", (STGY6[[#This Row],[INS]]*(1 + EP$8/100)), IF(STGY6[[#This Row],[WrL]]="Won", (0), 0))</f>
        <v>0</v>
      </c>
      <c r="EN213" s="18">
        <f>IF(STGY6[[#This Row],[WrL]]="Loss", (STGY6[[#This Row],[PAM]]+STGY6[[#This Row],[LOS-TEN]]), IF(STGY6[[#This Row],[WrL]]="Won", (STGY6[[#This Row],[INS]]), 0))</f>
        <v>0</v>
      </c>
      <c r="EO213" s="18">
        <f>STGY6[[#This Row],[PAPT]]/2</f>
        <v>0</v>
      </c>
      <c r="EP213" s="43">
        <f>IF(STGY6[[#This Row],[SNO]]=0,0,IF(EL$10, IF(STGY6[[#This Row],[INS-TL]]=0, 0, STGY6[[#This Row],[PFT]]/STGY6[[#This Row],[INS-TL]]%), STGY6[[#This Row],[PFT]]/STGY6[[#This Row],[INS-TL]]%))</f>
        <v>-100</v>
      </c>
      <c r="ES213" s="20"/>
      <c r="ET213" s="21"/>
      <c r="EZ213" s="22"/>
      <c r="FB213" s="42">
        <f t="shared" si="38"/>
        <v>198</v>
      </c>
      <c r="FC213" s="49"/>
      <c r="FD213" s="18">
        <f>IF(STGY7[[#This Row],[SNO]]=0,0,IF(STGY7[[#This Row],[SNO]]=1,FJ$8,IF(FL$10, IF(FP212&gt;=FM$8,0,IF(FP212=0,FJ$8,FO212)), FO212)))</f>
        <v>0</v>
      </c>
      <c r="FE213" s="18" t="str">
        <f>IF(MAIN_STGY[[#This Row],[RSLT]]="","", MAIN_STGY[[#This Row],[RSLT]])</f>
        <v/>
      </c>
      <c r="FF21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3" s="18">
        <f>IF(STGY7[[#This Row],[SNO]]=0,0,IF(FL$10, IF(FP212&gt;=FM$8, 0, STGY7[[#This Row],[INS]]+FH212), STGY7[[#This Row],[INS]]+FH212))</f>
        <v>100</v>
      </c>
      <c r="FI213" s="18">
        <f>IF(STGY7[[#This Row],[SNO]]=0,0,IF(FL$10, IF(FP212&gt;=FM$8, 0, FI212+STGY7[[#This Row],[RTN]]), FI212+STGY7[[#This Row],[RTN]]))</f>
        <v>0</v>
      </c>
      <c r="FJ213" s="18">
        <f>STGY7[[#This Row],[RTN-TL]]-STGY7[[#This Row],[INS-TL]]</f>
        <v>-100</v>
      </c>
      <c r="FK213" s="18">
        <f>IF(STGY7[[#This Row],[SNO]]=0,0,IF(FL$10, IF(STGY7[[#This Row],[INS]]=0, 0, FN212), FN212))</f>
        <v>0</v>
      </c>
      <c r="FL213" s="18">
        <f>STGY7[[#This Row],[INS]]</f>
        <v>0</v>
      </c>
      <c r="FM213" s="18">
        <f>IF(STGY7[[#This Row],[WrL]]="Loss", (STGY7[[#This Row],[INS]]*(1 + FP$8/100)), IF(STGY7[[#This Row],[WrL]]="Won", (0), 0))</f>
        <v>0</v>
      </c>
      <c r="FN213" s="18">
        <f>IF(STGY7[[#This Row],[WrL]]="Loss", (STGY7[[#This Row],[PAM]]+STGY7[[#This Row],[LOS-TEN]]), IF(STGY7[[#This Row],[WrL]]="Won", (STGY7[[#This Row],[INS]]), 0))</f>
        <v>0</v>
      </c>
      <c r="FO213" s="18">
        <f>STGY7[[#This Row],[PAPT]]/2</f>
        <v>0</v>
      </c>
      <c r="FP213" s="43">
        <f>IF(STGY7[[#This Row],[SNO]]=0,0,IF(FL$10, IF(STGY7[[#This Row],[INS-TL]]=0, 0, STGY7[[#This Row],[PFT]]/STGY7[[#This Row],[INS-TL]]%), STGY7[[#This Row],[PFT]]/STGY7[[#This Row],[INS-TL]]%))</f>
        <v>-100</v>
      </c>
      <c r="FS213" s="20"/>
      <c r="FT213" s="21"/>
      <c r="FZ213" s="22"/>
      <c r="GB213" s="42">
        <f t="shared" si="39"/>
        <v>198</v>
      </c>
      <c r="GC213" s="49"/>
      <c r="GD213" s="18">
        <f>IF(STGY8[[#This Row],[SNO]]=0,0,IF(STGY8[[#This Row],[SNO]]=1,GJ$8,IF(GL$10, IF(GP212&gt;=GM$8,0,IF(GP212=0,GJ$8,GO212)), GO212)))</f>
        <v>0</v>
      </c>
      <c r="GE213" s="18" t="str">
        <f>IF(MAIN_STGY[[#This Row],[RSLT]]="","", MAIN_STGY[[#This Row],[RSLT]])</f>
        <v/>
      </c>
      <c r="GF21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3" s="18">
        <f>IF(STGY8[[#This Row],[SNO]]=0,0,IF(GL$10, IF(GP212&gt;=GM$8, 0, STGY8[[#This Row],[INS]]+GH212), STGY8[[#This Row],[INS]]+GH212))</f>
        <v>100</v>
      </c>
      <c r="GI213" s="18">
        <f>IF(STGY8[[#This Row],[SNO]]=0,0,IF(GL$10, IF(GP212&gt;=GM$8, 0, GI212+STGY8[[#This Row],[RTN]]), GI212+STGY8[[#This Row],[RTN]]))</f>
        <v>0</v>
      </c>
      <c r="GJ213" s="18">
        <f>STGY8[[#This Row],[RTN-TL]]-STGY8[[#This Row],[INS-TL]]</f>
        <v>-100</v>
      </c>
      <c r="GK213" s="18">
        <f>IF(STGY8[[#This Row],[SNO]]=0,0,IF(GL$10, IF(STGY8[[#This Row],[INS]]=0, 0, GN212), GN212))</f>
        <v>0</v>
      </c>
      <c r="GL213" s="18">
        <f>STGY8[[#This Row],[INS]]</f>
        <v>0</v>
      </c>
      <c r="GM213" s="18">
        <f>IF(STGY8[[#This Row],[WrL]]="Loss", (STGY8[[#This Row],[INS]]*(1 + GP$8/100)), IF(STGY8[[#This Row],[WrL]]="Won", (0), 0))</f>
        <v>0</v>
      </c>
      <c r="GN213" s="18">
        <f>IF(STGY8[[#This Row],[WrL]]="Loss", (STGY8[[#This Row],[PAM]]+STGY8[[#This Row],[LOS-TEN]]), IF(STGY8[[#This Row],[WrL]]="Won", (STGY8[[#This Row],[INS]]), 0))</f>
        <v>0</v>
      </c>
      <c r="GO213" s="18">
        <f>STGY8[[#This Row],[PAPT]]/2</f>
        <v>0</v>
      </c>
      <c r="GP213" s="43">
        <f>IF(STGY8[[#This Row],[SNO]]=0,0,IF(GL$10, IF(STGY8[[#This Row],[INS-TL]]=0, 0, STGY8[[#This Row],[PFT]]/STGY8[[#This Row],[INS-TL]]%), STGY8[[#This Row],[PFT]]/STGY8[[#This Row],[INS-TL]]%))</f>
        <v>-100</v>
      </c>
      <c r="GS213" s="20"/>
      <c r="GT213" s="21"/>
      <c r="GZ213" s="22"/>
      <c r="HB213" s="42">
        <f t="shared" si="40"/>
        <v>198</v>
      </c>
      <c r="HC213" s="49"/>
      <c r="HD213" s="18">
        <f>IF(STGY9[[#This Row],[SNO]]=0,0,IF(STGY9[[#This Row],[SNO]]=1,HJ$8,IF(HL$10, IF(HP212&gt;=HM$8,0,IF(HP212=0,HJ$8,HO212)), HO212)))</f>
        <v>0</v>
      </c>
      <c r="HE213" s="18" t="str">
        <f>IF(MAIN_STGY[[#This Row],[RSLT]]="","", MAIN_STGY[[#This Row],[RSLT]])</f>
        <v/>
      </c>
      <c r="HF21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3" s="18">
        <f>IF(STGY9[[#This Row],[SNO]]=0,0,IF(HL$10, IF(HP212&gt;=HM$8, 0, STGY9[[#This Row],[INS]]+HH212), STGY9[[#This Row],[INS]]+HH212))</f>
        <v>100</v>
      </c>
      <c r="HI213" s="18">
        <f>IF(STGY9[[#This Row],[SNO]]=0,0,IF(HL$10, IF(HP212&gt;=HM$8, 0, HI212+STGY9[[#This Row],[RTN]]), HI212+STGY9[[#This Row],[RTN]]))</f>
        <v>0</v>
      </c>
      <c r="HJ213" s="18">
        <f>STGY9[[#This Row],[RTN-TL]]-STGY9[[#This Row],[INS-TL]]</f>
        <v>-100</v>
      </c>
      <c r="HK213" s="18">
        <f>IF(STGY9[[#This Row],[SNO]]=0,0,IF(HL$10, IF(STGY9[[#This Row],[INS]]=0, 0, HN212), HN212))</f>
        <v>0</v>
      </c>
      <c r="HL213" s="18">
        <f>STGY9[[#This Row],[INS]]</f>
        <v>0</v>
      </c>
      <c r="HM213" s="18">
        <f>IF(STGY9[[#This Row],[WrL]]="Loss", (STGY9[[#This Row],[INS]]*(1 + HP$8/100)), IF(STGY9[[#This Row],[WrL]]="Won", (0), 0))</f>
        <v>0</v>
      </c>
      <c r="HN213" s="18">
        <f>IF(STGY9[[#This Row],[WrL]]="Loss", (STGY9[[#This Row],[PAM]]+STGY9[[#This Row],[LOS-TEN]]), IF(STGY9[[#This Row],[WrL]]="Won", (STGY9[[#This Row],[INS]]), 0))</f>
        <v>0</v>
      </c>
      <c r="HO213" s="18">
        <f>STGY9[[#This Row],[PAPT]]/2</f>
        <v>0</v>
      </c>
      <c r="HP213" s="43">
        <f>IF(STGY9[[#This Row],[SNO]]=0,0,IF(HL$10, IF(STGY9[[#This Row],[INS-TL]]=0, 0, STGY9[[#This Row],[PFT]]/STGY9[[#This Row],[INS-TL]]%), STGY9[[#This Row],[PFT]]/STGY9[[#This Row],[INS-TL]]%))</f>
        <v>-100</v>
      </c>
      <c r="HS213" s="20"/>
      <c r="HT213" s="21"/>
      <c r="HZ213" s="22"/>
      <c r="IB213" s="42">
        <f t="shared" si="41"/>
        <v>198</v>
      </c>
      <c r="IC213" s="49"/>
      <c r="ID213" s="18">
        <f>IF(STGY10[[#This Row],[SNO]]=0,0,IF(STGY10[[#This Row],[SNO]]=1,IJ$8,IF(IL$10, IF(IP212&gt;=IM$8,0,IF(IP212=0,IJ$8,IO212)), IO212)))</f>
        <v>0</v>
      </c>
      <c r="IE213" s="18" t="str">
        <f>IF(MAIN_STGY[[#This Row],[RSLT]]="","", MAIN_STGY[[#This Row],[RSLT]])</f>
        <v/>
      </c>
      <c r="IF21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3" s="18">
        <f>IF(STGY10[[#This Row],[SNO]]=0,0,IF(IL$10, IF(IP212&gt;=IM$8, 0, STGY10[[#This Row],[INS]]+IH212), STGY10[[#This Row],[INS]]+IH212))</f>
        <v>100</v>
      </c>
      <c r="II213" s="18">
        <f>IF(STGY10[[#This Row],[SNO]]=0,0,IF(IL$10, IF(IP212&gt;=IM$8, 0, II212+STGY10[[#This Row],[RTN]]), II212+STGY10[[#This Row],[RTN]]))</f>
        <v>0</v>
      </c>
      <c r="IJ213" s="18">
        <f>STGY10[[#This Row],[RTN-TL]]-STGY10[[#This Row],[INS-TL]]</f>
        <v>-100</v>
      </c>
      <c r="IK213" s="18">
        <f>IF(STGY10[[#This Row],[SNO]]=0,0,IF(IL$10, IF(STGY10[[#This Row],[INS]]=0, 0, IN212), IN212))</f>
        <v>0</v>
      </c>
      <c r="IL213" s="18">
        <f>STGY10[[#This Row],[INS]]</f>
        <v>0</v>
      </c>
      <c r="IM213" s="18">
        <f>IF(STGY10[[#This Row],[WrL]]="Loss", (STGY10[[#This Row],[INS]]*(1 + IP$8/100)), IF(STGY10[[#This Row],[WrL]]="Won", (0), 0))</f>
        <v>0</v>
      </c>
      <c r="IN213" s="18">
        <f>IF(STGY10[[#This Row],[WrL]]="Loss", (STGY10[[#This Row],[PAM]]+STGY10[[#This Row],[LOS-TEN]]), IF(STGY10[[#This Row],[WrL]]="Won", (STGY10[[#This Row],[INS]]), 0))</f>
        <v>0</v>
      </c>
      <c r="IO213" s="18">
        <f>STGY10[[#This Row],[PAPT]]/2</f>
        <v>0</v>
      </c>
      <c r="IP213" s="43">
        <f>IF(STGY10[[#This Row],[SNO]]=0,0,IF(IL$10, IF(STGY10[[#This Row],[INS-TL]]=0, 0, STGY10[[#This Row],[PFT]]/STGY10[[#This Row],[INS-TL]]%), STGY10[[#This Row],[PFT]]/STGY10[[#This Row],[INS-TL]]%))</f>
        <v>-100</v>
      </c>
      <c r="IS213" s="20"/>
      <c r="IT213" s="21"/>
      <c r="IZ213" s="22"/>
    </row>
    <row r="214" spans="2:260" ht="15.65" x14ac:dyDescent="0.3">
      <c r="B214" s="89">
        <f t="shared" si="42"/>
        <v>199</v>
      </c>
      <c r="C214" s="49"/>
      <c r="D214" s="18">
        <f>IF(MAIN_STGY[[#This Row],[SNO]]=0,0,IF(MAIN_STGY[[#This Row],[SNO]]=1,J$8,IF(L$10, IF(P213&gt;=M$8,0,IF(P213=0,J$8,O213)), O213)))</f>
        <v>0</v>
      </c>
      <c r="E214" s="12"/>
      <c r="F21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4" s="18">
        <f>IF(MAIN_STGY[[#This Row],[SNO]]=0,0,IF(L$10, IF(P213&gt;=M$8, 0, MAIN_STGY[[#This Row],[INS]]+H213), MAIN_STGY[[#This Row],[INS]]+H213))</f>
        <v>100</v>
      </c>
      <c r="I214" s="18">
        <f>IF(MAIN_STGY[[#This Row],[SNO]]=0,0,IF(L$10, IF(P213&gt;=M$8, 0, I213+MAIN_STGY[[#This Row],[RTN]]), I213+MAIN_STGY[[#This Row],[RTN]]))</f>
        <v>0</v>
      </c>
      <c r="J214" s="18">
        <f>MAIN_STGY[[#This Row],[RTN-TL]]-MAIN_STGY[[#This Row],[INS-TL]]</f>
        <v>-100</v>
      </c>
      <c r="K214" s="18">
        <f>IF(MAIN_STGY[[#This Row],[SNO]]=0,0,IF(L$10, IF(MAIN_STGY[[#This Row],[INS]]=0, 0, N213), N213))</f>
        <v>0</v>
      </c>
      <c r="L214" s="18">
        <f>MAIN_STGY[[#This Row],[INS]]</f>
        <v>0</v>
      </c>
      <c r="M214" s="18">
        <f>IF(MAIN_STGY[[#This Row],[WrL]]="Loss", (MAIN_STGY[[#This Row],[INS]]*(1 + P$8/100)), IF(MAIN_STGY[[#This Row],[WrL]]="Won", (0), 0))</f>
        <v>0</v>
      </c>
      <c r="N214" s="18">
        <f>IF(MAIN_STGY[[#This Row],[WrL]]="Loss", (MAIN_STGY[[#This Row],[PAM]]+MAIN_STGY[[#This Row],[LOS-TEN]]), IF(MAIN_STGY[[#This Row],[WrL]]="Won", (MAIN_STGY[[#This Row],[INS]]), 0))</f>
        <v>0</v>
      </c>
      <c r="O214" s="18">
        <f>MAIN_STGY[[#This Row],[PAPT]]/2</f>
        <v>0</v>
      </c>
      <c r="P21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4" s="97" t="str" cm="1">
        <f t="array" ref="R214">IF(G$4,STGTL1[Strategy Name],"")</f>
        <v>Strategy 01</v>
      </c>
      <c r="S214" s="98" cm="1">
        <f t="array" ref="S214">IF(G$4,STGTL1[Last Running Bet-on],"")</f>
        <v>0</v>
      </c>
      <c r="T214" s="99" cm="1">
        <f t="array" ref="T214">IF(G$4,STGTL1[Last Running Value],"")</f>
        <v>100</v>
      </c>
      <c r="U214" s="85"/>
      <c r="V214" s="44"/>
      <c r="W214" s="55"/>
      <c r="X214" s="44"/>
      <c r="Z214" s="22"/>
      <c r="AB214" s="42">
        <f t="shared" si="33"/>
        <v>199</v>
      </c>
      <c r="AC214" s="49"/>
      <c r="AD214" s="18">
        <f>IF(STGY2[[#This Row],[SNO]]=0,0,IF(STGY2[[#This Row],[SNO]]=1,AJ$8,IF(AL$10, IF(AP213&gt;=AM$8,0,IF(AP213=0,AJ$8,AO213)), AO213)))</f>
        <v>0</v>
      </c>
      <c r="AE214" s="18" t="str">
        <f>IF(MAIN_STGY[[#This Row],[RSLT]]="","", MAIN_STGY[[#This Row],[RSLT]])</f>
        <v/>
      </c>
      <c r="AF21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4" s="18">
        <f>IF(STGY2[[#This Row],[SNO]]=0,0,IF(AL$10, IF(AP213&gt;=AM$8, 0, STGY2[[#This Row],[INS]]+AH213), STGY2[[#This Row],[INS]]+AH213))</f>
        <v>100</v>
      </c>
      <c r="AI214" s="18">
        <f>IF(STGY2[[#This Row],[SNO]]=0,0,IF(AL$10, IF(AP213&gt;=AM$8, 0, AI213+STGY2[[#This Row],[RTN]]), AI213+STGY2[[#This Row],[RTN]]))</f>
        <v>0</v>
      </c>
      <c r="AJ214" s="18">
        <f>STGY2[[#This Row],[RTN-TL]]-STGY2[[#This Row],[INS-TL]]</f>
        <v>-100</v>
      </c>
      <c r="AK214" s="18">
        <f>IF(STGY2[[#This Row],[SNO]]=0,0,IF(AL$10, IF(STGY2[[#This Row],[INS]]=0, 0, AN213), AN213))</f>
        <v>0</v>
      </c>
      <c r="AL214" s="18">
        <f>STGY2[[#This Row],[INS]]</f>
        <v>0</v>
      </c>
      <c r="AM214" s="18">
        <f>IF(STGY2[[#This Row],[WrL]]="Loss", (STGY2[[#This Row],[INS]]*(1 + AP$8/100)), IF(STGY2[[#This Row],[WrL]]="Won", (0), 0))</f>
        <v>0</v>
      </c>
      <c r="AN214" s="18">
        <f>IF(STGY2[[#This Row],[WrL]]="Loss", (STGY2[[#This Row],[PAM]]+STGY2[[#This Row],[LOS-TEN]]), IF(STGY2[[#This Row],[WrL]]="Won", (STGY2[[#This Row],[INS]]), 0))</f>
        <v>0</v>
      </c>
      <c r="AO214" s="18">
        <f>STGY2[[#This Row],[PAPT]]/2</f>
        <v>0</v>
      </c>
      <c r="AP214" s="43">
        <f>IF(STGY2[[#This Row],[SNO]]=0,0,IF(AL$10, IF(STGY2[[#This Row],[INS-TL]]=0, 0, STGY2[[#This Row],[PFT]]/STGY2[[#This Row],[INS-TL]]%), STGY2[[#This Row],[PFT]]/STGY2[[#This Row],[INS-TL]]%))</f>
        <v>-100</v>
      </c>
      <c r="AS214" s="20"/>
      <c r="AT214" s="21"/>
      <c r="AZ214" s="22"/>
      <c r="BB214" s="42">
        <f t="shared" si="34"/>
        <v>199</v>
      </c>
      <c r="BC214" s="49"/>
      <c r="BD214" s="18">
        <f>IF(STGY3[[#This Row],[SNO]]=0,0,IF(STGY3[[#This Row],[SNO]]=1,BJ$8,IF(BL$10, IF(BP213&gt;=BM$8,0,IF(BP213=0,BJ$8,BO213)), BO213)))</f>
        <v>0</v>
      </c>
      <c r="BE214" s="18" t="str">
        <f>IF(MAIN_STGY[[#This Row],[RSLT]]="","", MAIN_STGY[[#This Row],[RSLT]])</f>
        <v/>
      </c>
      <c r="BF21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4" s="18">
        <f>IF(STGY3[[#This Row],[SNO]]=0,0,IF(BL$10, IF(BP213&gt;=BM$8, 0, STGY3[[#This Row],[INS]]+BH213), STGY3[[#This Row],[INS]]+BH213))</f>
        <v>100</v>
      </c>
      <c r="BI214" s="18">
        <f>IF(STGY3[[#This Row],[SNO]]=0,0,IF(BL$10, IF(BP213&gt;=BM$8, 0, BI213+STGY3[[#This Row],[RTN]]), BI213+STGY3[[#This Row],[RTN]]))</f>
        <v>0</v>
      </c>
      <c r="BJ214" s="18">
        <f>STGY3[[#This Row],[RTN-TL]]-STGY3[[#This Row],[INS-TL]]</f>
        <v>-100</v>
      </c>
      <c r="BK214" s="18">
        <f>IF(STGY3[[#This Row],[SNO]]=0,0,IF(BL$10, IF(STGY3[[#This Row],[INS]]=0, 0, BN213), BN213))</f>
        <v>0</v>
      </c>
      <c r="BL214" s="18">
        <f>STGY3[[#This Row],[INS]]</f>
        <v>0</v>
      </c>
      <c r="BM214" s="18">
        <f>IF(STGY3[[#This Row],[WrL]]="Loss", (STGY3[[#This Row],[INS]]*(1 + BP$8/100)), IF(STGY3[[#This Row],[WrL]]="Won", (0), 0))</f>
        <v>0</v>
      </c>
      <c r="BN214" s="18">
        <f>IF(STGY3[[#This Row],[WrL]]="Loss", (STGY3[[#This Row],[PAM]]+STGY3[[#This Row],[LOS-TEN]]), IF(STGY3[[#This Row],[WrL]]="Won", (STGY3[[#This Row],[INS]]), 0))</f>
        <v>0</v>
      </c>
      <c r="BO214" s="18">
        <f>STGY3[[#This Row],[PAPT]]/2</f>
        <v>0</v>
      </c>
      <c r="BP214" s="43">
        <f>IF(STGY3[[#This Row],[SNO]]=0,0,IF(BL$10, IF(STGY3[[#This Row],[INS-TL]]=0, 0, STGY3[[#This Row],[PFT]]/STGY3[[#This Row],[INS-TL]]%), STGY3[[#This Row],[PFT]]/STGY3[[#This Row],[INS-TL]]%))</f>
        <v>-100</v>
      </c>
      <c r="BS214" s="20"/>
      <c r="BT214" s="21"/>
      <c r="BZ214" s="22"/>
      <c r="CB214" s="42">
        <f t="shared" si="35"/>
        <v>199</v>
      </c>
      <c r="CC214" s="49"/>
      <c r="CD214" s="18">
        <f>IF(STGY4[[#This Row],[SNO]]=0,0,IF(STGY4[[#This Row],[SNO]]=1,CJ$8,IF(CL$10, IF(CP213&gt;=CM$8,0,IF(CP213=0,CJ$8,CO213)), CO213)))</f>
        <v>0</v>
      </c>
      <c r="CE214" s="18" t="str">
        <f>IF(MAIN_STGY[[#This Row],[RSLT]]="","", MAIN_STGY[[#This Row],[RSLT]])</f>
        <v/>
      </c>
      <c r="CF21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4" s="18">
        <f>IF(STGY4[[#This Row],[SNO]]=0,0,IF(CL$10, IF(CP213&gt;=CM$8, 0, STGY4[[#This Row],[INS]]+CH213), STGY4[[#This Row],[INS]]+CH213))</f>
        <v>100</v>
      </c>
      <c r="CI214" s="18">
        <f>IF(STGY4[[#This Row],[SNO]]=0,0,IF(CL$10, IF(CP213&gt;=CM$8, 0, CI213+STGY4[[#This Row],[RTN]]), CI213+STGY4[[#This Row],[RTN]]))</f>
        <v>0</v>
      </c>
      <c r="CJ214" s="18">
        <f>STGY4[[#This Row],[RTN-TL]]-STGY4[[#This Row],[INS-TL]]</f>
        <v>-100</v>
      </c>
      <c r="CK214" s="18">
        <f>IF(STGY4[[#This Row],[SNO]]=0,0,IF(CL$10, IF(STGY4[[#This Row],[INS]]=0, 0, CN213), CN213))</f>
        <v>0</v>
      </c>
      <c r="CL214" s="18">
        <f>STGY4[[#This Row],[INS]]</f>
        <v>0</v>
      </c>
      <c r="CM214" s="18">
        <f>IF(STGY4[[#This Row],[WrL]]="Loss", (STGY4[[#This Row],[INS]]*(1 + CP$8/100)), IF(STGY4[[#This Row],[WrL]]="Won", (0), 0))</f>
        <v>0</v>
      </c>
      <c r="CN214" s="18">
        <f>IF(STGY4[[#This Row],[WrL]]="Loss", (STGY4[[#This Row],[PAM]]+STGY4[[#This Row],[LOS-TEN]]), IF(STGY4[[#This Row],[WrL]]="Won", (STGY4[[#This Row],[INS]]), 0))</f>
        <v>0</v>
      </c>
      <c r="CO214" s="18">
        <f>STGY4[[#This Row],[PAPT]]/2</f>
        <v>0</v>
      </c>
      <c r="CP214" s="43">
        <f>IF(STGY4[[#This Row],[SNO]]=0,0,IF(CL$10, IF(STGY4[[#This Row],[INS-TL]]=0, 0, STGY4[[#This Row],[PFT]]/STGY4[[#This Row],[INS-TL]]%), STGY4[[#This Row],[PFT]]/STGY4[[#This Row],[INS-TL]]%))</f>
        <v>-100</v>
      </c>
      <c r="CS214" s="20"/>
      <c r="CT214" s="21"/>
      <c r="CZ214" s="22"/>
      <c r="DB214" s="42">
        <f t="shared" si="36"/>
        <v>199</v>
      </c>
      <c r="DC214" s="49"/>
      <c r="DD214" s="18">
        <f>IF(STGY5[[#This Row],[SNO]]=0,0,IF(STGY5[[#This Row],[SNO]]=1,DJ$8,IF(DL$10, IF(DP213&gt;=DM$8,0,IF(DP213=0,DJ$8,DO213)), DO213)))</f>
        <v>0</v>
      </c>
      <c r="DE214" s="18" t="str">
        <f>IF(MAIN_STGY[[#This Row],[RSLT]]="","", MAIN_STGY[[#This Row],[RSLT]])</f>
        <v/>
      </c>
      <c r="DF21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4" s="18">
        <f>IF(STGY5[[#This Row],[SNO]]=0,0,IF(DL$10, IF(DP213&gt;=DM$8, 0, STGY5[[#This Row],[INS]]+DH213), STGY5[[#This Row],[INS]]+DH213))</f>
        <v>100</v>
      </c>
      <c r="DI214" s="18">
        <f>IF(STGY5[[#This Row],[SNO]]=0,0,IF(DL$10, IF(DP213&gt;=DM$8, 0, DI213+STGY5[[#This Row],[RTN]]), DI213+STGY5[[#This Row],[RTN]]))</f>
        <v>0</v>
      </c>
      <c r="DJ214" s="18">
        <f>STGY5[[#This Row],[RTN-TL]]-STGY5[[#This Row],[INS-TL]]</f>
        <v>-100</v>
      </c>
      <c r="DK214" s="18">
        <f>IF(STGY5[[#This Row],[SNO]]=0,0,IF(DL$10, IF(STGY5[[#This Row],[INS]]=0, 0, DN213), DN213))</f>
        <v>0</v>
      </c>
      <c r="DL214" s="18">
        <f>STGY5[[#This Row],[INS]]</f>
        <v>0</v>
      </c>
      <c r="DM214" s="18">
        <f>IF(STGY5[[#This Row],[WrL]]="Loss", (STGY5[[#This Row],[INS]]*(1 + DP$8/100)), IF(STGY5[[#This Row],[WrL]]="Won", (0), 0))</f>
        <v>0</v>
      </c>
      <c r="DN214" s="18">
        <f>IF(STGY5[[#This Row],[WrL]]="Loss", (STGY5[[#This Row],[PAM]]+STGY5[[#This Row],[LOS-TEN]]), IF(STGY5[[#This Row],[WrL]]="Won", (STGY5[[#This Row],[INS]]), 0))</f>
        <v>0</v>
      </c>
      <c r="DO214" s="18">
        <f>STGY5[[#This Row],[PAPT]]/2</f>
        <v>0</v>
      </c>
      <c r="DP214" s="43">
        <f>IF(STGY5[[#This Row],[SNO]]=0,0,IF(DL$10, IF(STGY5[[#This Row],[INS-TL]]=0, 0, STGY5[[#This Row],[PFT]]/STGY5[[#This Row],[INS-TL]]%), STGY5[[#This Row],[PFT]]/STGY5[[#This Row],[INS-TL]]%))</f>
        <v>-100</v>
      </c>
      <c r="DS214" s="20"/>
      <c r="DT214" s="21"/>
      <c r="DZ214" s="22"/>
      <c r="EB214" s="42">
        <f t="shared" si="37"/>
        <v>199</v>
      </c>
      <c r="EC214" s="49"/>
      <c r="ED214" s="18">
        <f>IF(STGY6[[#This Row],[SNO]]=0,0,IF(STGY6[[#This Row],[SNO]]=1,EJ$8,IF(EL$10, IF(EP213&gt;=EM$8,0,IF(EP213=0,EJ$8,EO213)), EO213)))</f>
        <v>0</v>
      </c>
      <c r="EE214" s="18" t="str">
        <f>IF(MAIN_STGY[[#This Row],[RSLT]]="","", MAIN_STGY[[#This Row],[RSLT]])</f>
        <v/>
      </c>
      <c r="EF21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4" s="18">
        <f>IF(STGY6[[#This Row],[SNO]]=0,0,IF(EL$10, IF(EP213&gt;=EM$8, 0, STGY6[[#This Row],[INS]]+EH213), STGY6[[#This Row],[INS]]+EH213))</f>
        <v>100</v>
      </c>
      <c r="EI214" s="18">
        <f>IF(STGY6[[#This Row],[SNO]]=0,0,IF(EL$10, IF(EP213&gt;=EM$8, 0, EI213+STGY6[[#This Row],[RTN]]), EI213+STGY6[[#This Row],[RTN]]))</f>
        <v>0</v>
      </c>
      <c r="EJ214" s="18">
        <f>STGY6[[#This Row],[RTN-TL]]-STGY6[[#This Row],[INS-TL]]</f>
        <v>-100</v>
      </c>
      <c r="EK214" s="18">
        <f>IF(STGY6[[#This Row],[SNO]]=0,0,IF(EL$10, IF(STGY6[[#This Row],[INS]]=0, 0, EN213), EN213))</f>
        <v>0</v>
      </c>
      <c r="EL214" s="18">
        <f>STGY6[[#This Row],[INS]]</f>
        <v>0</v>
      </c>
      <c r="EM214" s="18">
        <f>IF(STGY6[[#This Row],[WrL]]="Loss", (STGY6[[#This Row],[INS]]*(1 + EP$8/100)), IF(STGY6[[#This Row],[WrL]]="Won", (0), 0))</f>
        <v>0</v>
      </c>
      <c r="EN214" s="18">
        <f>IF(STGY6[[#This Row],[WrL]]="Loss", (STGY6[[#This Row],[PAM]]+STGY6[[#This Row],[LOS-TEN]]), IF(STGY6[[#This Row],[WrL]]="Won", (STGY6[[#This Row],[INS]]), 0))</f>
        <v>0</v>
      </c>
      <c r="EO214" s="18">
        <f>STGY6[[#This Row],[PAPT]]/2</f>
        <v>0</v>
      </c>
      <c r="EP214" s="43">
        <f>IF(STGY6[[#This Row],[SNO]]=0,0,IF(EL$10, IF(STGY6[[#This Row],[INS-TL]]=0, 0, STGY6[[#This Row],[PFT]]/STGY6[[#This Row],[INS-TL]]%), STGY6[[#This Row],[PFT]]/STGY6[[#This Row],[INS-TL]]%))</f>
        <v>-100</v>
      </c>
      <c r="ES214" s="20"/>
      <c r="ET214" s="21"/>
      <c r="EZ214" s="22"/>
      <c r="FB214" s="42">
        <f t="shared" si="38"/>
        <v>199</v>
      </c>
      <c r="FC214" s="49"/>
      <c r="FD214" s="18">
        <f>IF(STGY7[[#This Row],[SNO]]=0,0,IF(STGY7[[#This Row],[SNO]]=1,FJ$8,IF(FL$10, IF(FP213&gt;=FM$8,0,IF(FP213=0,FJ$8,FO213)), FO213)))</f>
        <v>0</v>
      </c>
      <c r="FE214" s="18" t="str">
        <f>IF(MAIN_STGY[[#This Row],[RSLT]]="","", MAIN_STGY[[#This Row],[RSLT]])</f>
        <v/>
      </c>
      <c r="FF21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4" s="18">
        <f>IF(STGY7[[#This Row],[SNO]]=0,0,IF(FL$10, IF(FP213&gt;=FM$8, 0, STGY7[[#This Row],[INS]]+FH213), STGY7[[#This Row],[INS]]+FH213))</f>
        <v>100</v>
      </c>
      <c r="FI214" s="18">
        <f>IF(STGY7[[#This Row],[SNO]]=0,0,IF(FL$10, IF(FP213&gt;=FM$8, 0, FI213+STGY7[[#This Row],[RTN]]), FI213+STGY7[[#This Row],[RTN]]))</f>
        <v>0</v>
      </c>
      <c r="FJ214" s="18">
        <f>STGY7[[#This Row],[RTN-TL]]-STGY7[[#This Row],[INS-TL]]</f>
        <v>-100</v>
      </c>
      <c r="FK214" s="18">
        <f>IF(STGY7[[#This Row],[SNO]]=0,0,IF(FL$10, IF(STGY7[[#This Row],[INS]]=0, 0, FN213), FN213))</f>
        <v>0</v>
      </c>
      <c r="FL214" s="18">
        <f>STGY7[[#This Row],[INS]]</f>
        <v>0</v>
      </c>
      <c r="FM214" s="18">
        <f>IF(STGY7[[#This Row],[WrL]]="Loss", (STGY7[[#This Row],[INS]]*(1 + FP$8/100)), IF(STGY7[[#This Row],[WrL]]="Won", (0), 0))</f>
        <v>0</v>
      </c>
      <c r="FN214" s="18">
        <f>IF(STGY7[[#This Row],[WrL]]="Loss", (STGY7[[#This Row],[PAM]]+STGY7[[#This Row],[LOS-TEN]]), IF(STGY7[[#This Row],[WrL]]="Won", (STGY7[[#This Row],[INS]]), 0))</f>
        <v>0</v>
      </c>
      <c r="FO214" s="18">
        <f>STGY7[[#This Row],[PAPT]]/2</f>
        <v>0</v>
      </c>
      <c r="FP214" s="43">
        <f>IF(STGY7[[#This Row],[SNO]]=0,0,IF(FL$10, IF(STGY7[[#This Row],[INS-TL]]=0, 0, STGY7[[#This Row],[PFT]]/STGY7[[#This Row],[INS-TL]]%), STGY7[[#This Row],[PFT]]/STGY7[[#This Row],[INS-TL]]%))</f>
        <v>-100</v>
      </c>
      <c r="FS214" s="20"/>
      <c r="FT214" s="21"/>
      <c r="FZ214" s="22"/>
      <c r="GB214" s="42">
        <f t="shared" si="39"/>
        <v>199</v>
      </c>
      <c r="GC214" s="49"/>
      <c r="GD214" s="18">
        <f>IF(STGY8[[#This Row],[SNO]]=0,0,IF(STGY8[[#This Row],[SNO]]=1,GJ$8,IF(GL$10, IF(GP213&gt;=GM$8,0,IF(GP213=0,GJ$8,GO213)), GO213)))</f>
        <v>0</v>
      </c>
      <c r="GE214" s="18" t="str">
        <f>IF(MAIN_STGY[[#This Row],[RSLT]]="","", MAIN_STGY[[#This Row],[RSLT]])</f>
        <v/>
      </c>
      <c r="GF21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4" s="18">
        <f>IF(STGY8[[#This Row],[SNO]]=0,0,IF(GL$10, IF(GP213&gt;=GM$8, 0, STGY8[[#This Row],[INS]]+GH213), STGY8[[#This Row],[INS]]+GH213))</f>
        <v>100</v>
      </c>
      <c r="GI214" s="18">
        <f>IF(STGY8[[#This Row],[SNO]]=0,0,IF(GL$10, IF(GP213&gt;=GM$8, 0, GI213+STGY8[[#This Row],[RTN]]), GI213+STGY8[[#This Row],[RTN]]))</f>
        <v>0</v>
      </c>
      <c r="GJ214" s="18">
        <f>STGY8[[#This Row],[RTN-TL]]-STGY8[[#This Row],[INS-TL]]</f>
        <v>-100</v>
      </c>
      <c r="GK214" s="18">
        <f>IF(STGY8[[#This Row],[SNO]]=0,0,IF(GL$10, IF(STGY8[[#This Row],[INS]]=0, 0, GN213), GN213))</f>
        <v>0</v>
      </c>
      <c r="GL214" s="18">
        <f>STGY8[[#This Row],[INS]]</f>
        <v>0</v>
      </c>
      <c r="GM214" s="18">
        <f>IF(STGY8[[#This Row],[WrL]]="Loss", (STGY8[[#This Row],[INS]]*(1 + GP$8/100)), IF(STGY8[[#This Row],[WrL]]="Won", (0), 0))</f>
        <v>0</v>
      </c>
      <c r="GN214" s="18">
        <f>IF(STGY8[[#This Row],[WrL]]="Loss", (STGY8[[#This Row],[PAM]]+STGY8[[#This Row],[LOS-TEN]]), IF(STGY8[[#This Row],[WrL]]="Won", (STGY8[[#This Row],[INS]]), 0))</f>
        <v>0</v>
      </c>
      <c r="GO214" s="18">
        <f>STGY8[[#This Row],[PAPT]]/2</f>
        <v>0</v>
      </c>
      <c r="GP214" s="43">
        <f>IF(STGY8[[#This Row],[SNO]]=0,0,IF(GL$10, IF(STGY8[[#This Row],[INS-TL]]=0, 0, STGY8[[#This Row],[PFT]]/STGY8[[#This Row],[INS-TL]]%), STGY8[[#This Row],[PFT]]/STGY8[[#This Row],[INS-TL]]%))</f>
        <v>-100</v>
      </c>
      <c r="GS214" s="20"/>
      <c r="GT214" s="21"/>
      <c r="GZ214" s="22"/>
      <c r="HB214" s="42">
        <f t="shared" si="40"/>
        <v>199</v>
      </c>
      <c r="HC214" s="49"/>
      <c r="HD214" s="18">
        <f>IF(STGY9[[#This Row],[SNO]]=0,0,IF(STGY9[[#This Row],[SNO]]=1,HJ$8,IF(HL$10, IF(HP213&gt;=HM$8,0,IF(HP213=0,HJ$8,HO213)), HO213)))</f>
        <v>0</v>
      </c>
      <c r="HE214" s="18" t="str">
        <f>IF(MAIN_STGY[[#This Row],[RSLT]]="","", MAIN_STGY[[#This Row],[RSLT]])</f>
        <v/>
      </c>
      <c r="HF21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4" s="18">
        <f>IF(STGY9[[#This Row],[SNO]]=0,0,IF(HL$10, IF(HP213&gt;=HM$8, 0, STGY9[[#This Row],[INS]]+HH213), STGY9[[#This Row],[INS]]+HH213))</f>
        <v>100</v>
      </c>
      <c r="HI214" s="18">
        <f>IF(STGY9[[#This Row],[SNO]]=0,0,IF(HL$10, IF(HP213&gt;=HM$8, 0, HI213+STGY9[[#This Row],[RTN]]), HI213+STGY9[[#This Row],[RTN]]))</f>
        <v>0</v>
      </c>
      <c r="HJ214" s="18">
        <f>STGY9[[#This Row],[RTN-TL]]-STGY9[[#This Row],[INS-TL]]</f>
        <v>-100</v>
      </c>
      <c r="HK214" s="18">
        <f>IF(STGY9[[#This Row],[SNO]]=0,0,IF(HL$10, IF(STGY9[[#This Row],[INS]]=0, 0, HN213), HN213))</f>
        <v>0</v>
      </c>
      <c r="HL214" s="18">
        <f>STGY9[[#This Row],[INS]]</f>
        <v>0</v>
      </c>
      <c r="HM214" s="18">
        <f>IF(STGY9[[#This Row],[WrL]]="Loss", (STGY9[[#This Row],[INS]]*(1 + HP$8/100)), IF(STGY9[[#This Row],[WrL]]="Won", (0), 0))</f>
        <v>0</v>
      </c>
      <c r="HN214" s="18">
        <f>IF(STGY9[[#This Row],[WrL]]="Loss", (STGY9[[#This Row],[PAM]]+STGY9[[#This Row],[LOS-TEN]]), IF(STGY9[[#This Row],[WrL]]="Won", (STGY9[[#This Row],[INS]]), 0))</f>
        <v>0</v>
      </c>
      <c r="HO214" s="18">
        <f>STGY9[[#This Row],[PAPT]]/2</f>
        <v>0</v>
      </c>
      <c r="HP214" s="43">
        <f>IF(STGY9[[#This Row],[SNO]]=0,0,IF(HL$10, IF(STGY9[[#This Row],[INS-TL]]=0, 0, STGY9[[#This Row],[PFT]]/STGY9[[#This Row],[INS-TL]]%), STGY9[[#This Row],[PFT]]/STGY9[[#This Row],[INS-TL]]%))</f>
        <v>-100</v>
      </c>
      <c r="HS214" s="20"/>
      <c r="HT214" s="21"/>
      <c r="HZ214" s="22"/>
      <c r="IB214" s="42">
        <f t="shared" si="41"/>
        <v>199</v>
      </c>
      <c r="IC214" s="49"/>
      <c r="ID214" s="18">
        <f>IF(STGY10[[#This Row],[SNO]]=0,0,IF(STGY10[[#This Row],[SNO]]=1,IJ$8,IF(IL$10, IF(IP213&gt;=IM$8,0,IF(IP213=0,IJ$8,IO213)), IO213)))</f>
        <v>0</v>
      </c>
      <c r="IE214" s="18" t="str">
        <f>IF(MAIN_STGY[[#This Row],[RSLT]]="","", MAIN_STGY[[#This Row],[RSLT]])</f>
        <v/>
      </c>
      <c r="IF21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4" s="18">
        <f>IF(STGY10[[#This Row],[SNO]]=0,0,IF(IL$10, IF(IP213&gt;=IM$8, 0, STGY10[[#This Row],[INS]]+IH213), STGY10[[#This Row],[INS]]+IH213))</f>
        <v>100</v>
      </c>
      <c r="II214" s="18">
        <f>IF(STGY10[[#This Row],[SNO]]=0,0,IF(IL$10, IF(IP213&gt;=IM$8, 0, II213+STGY10[[#This Row],[RTN]]), II213+STGY10[[#This Row],[RTN]]))</f>
        <v>0</v>
      </c>
      <c r="IJ214" s="18">
        <f>STGY10[[#This Row],[RTN-TL]]-STGY10[[#This Row],[INS-TL]]</f>
        <v>-100</v>
      </c>
      <c r="IK214" s="18">
        <f>IF(STGY10[[#This Row],[SNO]]=0,0,IF(IL$10, IF(STGY10[[#This Row],[INS]]=0, 0, IN213), IN213))</f>
        <v>0</v>
      </c>
      <c r="IL214" s="18">
        <f>STGY10[[#This Row],[INS]]</f>
        <v>0</v>
      </c>
      <c r="IM214" s="18">
        <f>IF(STGY10[[#This Row],[WrL]]="Loss", (STGY10[[#This Row],[INS]]*(1 + IP$8/100)), IF(STGY10[[#This Row],[WrL]]="Won", (0), 0))</f>
        <v>0</v>
      </c>
      <c r="IN214" s="18">
        <f>IF(STGY10[[#This Row],[WrL]]="Loss", (STGY10[[#This Row],[PAM]]+STGY10[[#This Row],[LOS-TEN]]), IF(STGY10[[#This Row],[WrL]]="Won", (STGY10[[#This Row],[INS]]), 0))</f>
        <v>0</v>
      </c>
      <c r="IO214" s="18">
        <f>STGY10[[#This Row],[PAPT]]/2</f>
        <v>0</v>
      </c>
      <c r="IP214" s="43">
        <f>IF(STGY10[[#This Row],[SNO]]=0,0,IF(IL$10, IF(STGY10[[#This Row],[INS-TL]]=0, 0, STGY10[[#This Row],[PFT]]/STGY10[[#This Row],[INS-TL]]%), STGY10[[#This Row],[PFT]]/STGY10[[#This Row],[INS-TL]]%))</f>
        <v>-100</v>
      </c>
      <c r="IS214" s="20"/>
      <c r="IT214" s="21"/>
      <c r="IZ214" s="22"/>
    </row>
    <row r="215" spans="2:260" ht="15.65" x14ac:dyDescent="0.3">
      <c r="B215" s="89">
        <f t="shared" si="42"/>
        <v>200</v>
      </c>
      <c r="C215" s="49"/>
      <c r="D215" s="18">
        <f>IF(MAIN_STGY[[#This Row],[SNO]]=0,0,IF(MAIN_STGY[[#This Row],[SNO]]=1,J$8,IF(L$10, IF(P214&gt;=M$8,0,IF(P214=0,J$8,O214)), O214)))</f>
        <v>0</v>
      </c>
      <c r="E215" s="12"/>
      <c r="F21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5" s="18">
        <f>IF(MAIN_STGY[[#This Row],[SNO]]=0,0,IF(L$10, IF(P214&gt;=M$8, 0, MAIN_STGY[[#This Row],[INS]]+H214), MAIN_STGY[[#This Row],[INS]]+H214))</f>
        <v>100</v>
      </c>
      <c r="I215" s="18">
        <f>IF(MAIN_STGY[[#This Row],[SNO]]=0,0,IF(L$10, IF(P214&gt;=M$8, 0, I214+MAIN_STGY[[#This Row],[RTN]]), I214+MAIN_STGY[[#This Row],[RTN]]))</f>
        <v>0</v>
      </c>
      <c r="J215" s="18">
        <f>MAIN_STGY[[#This Row],[RTN-TL]]-MAIN_STGY[[#This Row],[INS-TL]]</f>
        <v>-100</v>
      </c>
      <c r="K215" s="18">
        <f>IF(MAIN_STGY[[#This Row],[SNO]]=0,0,IF(L$10, IF(MAIN_STGY[[#This Row],[INS]]=0, 0, N214), N214))</f>
        <v>0</v>
      </c>
      <c r="L215" s="18">
        <f>MAIN_STGY[[#This Row],[INS]]</f>
        <v>0</v>
      </c>
      <c r="M215" s="18">
        <f>IF(MAIN_STGY[[#This Row],[WrL]]="Loss", (MAIN_STGY[[#This Row],[INS]]*(1 + P$8/100)), IF(MAIN_STGY[[#This Row],[WrL]]="Won", (0), 0))</f>
        <v>0</v>
      </c>
      <c r="N215" s="18">
        <f>IF(MAIN_STGY[[#This Row],[WrL]]="Loss", (MAIN_STGY[[#This Row],[PAM]]+MAIN_STGY[[#This Row],[LOS-TEN]]), IF(MAIN_STGY[[#This Row],[WrL]]="Won", (MAIN_STGY[[#This Row],[INS]]), 0))</f>
        <v>0</v>
      </c>
      <c r="O215" s="18">
        <f>MAIN_STGY[[#This Row],[PAPT]]/2</f>
        <v>0</v>
      </c>
      <c r="P21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5" s="97" t="str" cm="1">
        <f t="array" ref="R215">IF(AG$4,STGTL2[Strategy Name],"")</f>
        <v>Strategy 02</v>
      </c>
      <c r="S215" s="98" cm="1">
        <f t="array" ref="S215">IF(AG$4,STGTL2[Last Running Bet-on],"")</f>
        <v>0</v>
      </c>
      <c r="T215" s="99" cm="1">
        <f t="array" ref="T215">IF(AG$4,STGTL2[Last Running Value],"")</f>
        <v>100</v>
      </c>
      <c r="U215" s="85"/>
      <c r="V215" s="44"/>
      <c r="W215" s="55"/>
      <c r="X215" s="55"/>
      <c r="Z215" s="22"/>
      <c r="AB215" s="42">
        <f t="shared" si="33"/>
        <v>200</v>
      </c>
      <c r="AC215" s="49"/>
      <c r="AD215" s="18">
        <f>IF(STGY2[[#This Row],[SNO]]=0,0,IF(STGY2[[#This Row],[SNO]]=1,AJ$8,IF(AL$10, IF(AP214&gt;=AM$8,0,IF(AP214=0,AJ$8,AO214)), AO214)))</f>
        <v>0</v>
      </c>
      <c r="AE215" s="18" t="str">
        <f>IF(MAIN_STGY[[#This Row],[RSLT]]="","", MAIN_STGY[[#This Row],[RSLT]])</f>
        <v/>
      </c>
      <c r="AF21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5" s="18">
        <f>IF(STGY2[[#This Row],[SNO]]=0,0,IF(AL$10, IF(AP214&gt;=AM$8, 0, STGY2[[#This Row],[INS]]+AH214), STGY2[[#This Row],[INS]]+AH214))</f>
        <v>100</v>
      </c>
      <c r="AI215" s="18">
        <f>IF(STGY2[[#This Row],[SNO]]=0,0,IF(AL$10, IF(AP214&gt;=AM$8, 0, AI214+STGY2[[#This Row],[RTN]]), AI214+STGY2[[#This Row],[RTN]]))</f>
        <v>0</v>
      </c>
      <c r="AJ215" s="18">
        <f>STGY2[[#This Row],[RTN-TL]]-STGY2[[#This Row],[INS-TL]]</f>
        <v>-100</v>
      </c>
      <c r="AK215" s="18">
        <f>IF(STGY2[[#This Row],[SNO]]=0,0,IF(AL$10, IF(STGY2[[#This Row],[INS]]=0, 0, AN214), AN214))</f>
        <v>0</v>
      </c>
      <c r="AL215" s="18">
        <f>STGY2[[#This Row],[INS]]</f>
        <v>0</v>
      </c>
      <c r="AM215" s="18">
        <f>IF(STGY2[[#This Row],[WrL]]="Loss", (STGY2[[#This Row],[INS]]*(1 + AP$8/100)), IF(STGY2[[#This Row],[WrL]]="Won", (0), 0))</f>
        <v>0</v>
      </c>
      <c r="AN215" s="18">
        <f>IF(STGY2[[#This Row],[WrL]]="Loss", (STGY2[[#This Row],[PAM]]+STGY2[[#This Row],[LOS-TEN]]), IF(STGY2[[#This Row],[WrL]]="Won", (STGY2[[#This Row],[INS]]), 0))</f>
        <v>0</v>
      </c>
      <c r="AO215" s="18">
        <f>STGY2[[#This Row],[PAPT]]/2</f>
        <v>0</v>
      </c>
      <c r="AP215" s="43">
        <f>IF(STGY2[[#This Row],[SNO]]=0,0,IF(AL$10, IF(STGY2[[#This Row],[INS-TL]]=0, 0, STGY2[[#This Row],[PFT]]/STGY2[[#This Row],[INS-TL]]%), STGY2[[#This Row],[PFT]]/STGY2[[#This Row],[INS-TL]]%))</f>
        <v>-100</v>
      </c>
      <c r="AS215" s="20"/>
      <c r="AT215" s="21"/>
      <c r="AZ215" s="22"/>
      <c r="BB215" s="42">
        <f t="shared" si="34"/>
        <v>200</v>
      </c>
      <c r="BC215" s="49"/>
      <c r="BD215" s="18">
        <f>IF(STGY3[[#This Row],[SNO]]=0,0,IF(STGY3[[#This Row],[SNO]]=1,BJ$8,IF(BL$10, IF(BP214&gt;=BM$8,0,IF(BP214=0,BJ$8,BO214)), BO214)))</f>
        <v>0</v>
      </c>
      <c r="BE215" s="18" t="str">
        <f>IF(MAIN_STGY[[#This Row],[RSLT]]="","", MAIN_STGY[[#This Row],[RSLT]])</f>
        <v/>
      </c>
      <c r="BF21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5" s="18">
        <f>IF(STGY3[[#This Row],[SNO]]=0,0,IF(BL$10, IF(BP214&gt;=BM$8, 0, STGY3[[#This Row],[INS]]+BH214), STGY3[[#This Row],[INS]]+BH214))</f>
        <v>100</v>
      </c>
      <c r="BI215" s="18">
        <f>IF(STGY3[[#This Row],[SNO]]=0,0,IF(BL$10, IF(BP214&gt;=BM$8, 0, BI214+STGY3[[#This Row],[RTN]]), BI214+STGY3[[#This Row],[RTN]]))</f>
        <v>0</v>
      </c>
      <c r="BJ215" s="18">
        <f>STGY3[[#This Row],[RTN-TL]]-STGY3[[#This Row],[INS-TL]]</f>
        <v>-100</v>
      </c>
      <c r="BK215" s="18">
        <f>IF(STGY3[[#This Row],[SNO]]=0,0,IF(BL$10, IF(STGY3[[#This Row],[INS]]=0, 0, BN214), BN214))</f>
        <v>0</v>
      </c>
      <c r="BL215" s="18">
        <f>STGY3[[#This Row],[INS]]</f>
        <v>0</v>
      </c>
      <c r="BM215" s="18">
        <f>IF(STGY3[[#This Row],[WrL]]="Loss", (STGY3[[#This Row],[INS]]*(1 + BP$8/100)), IF(STGY3[[#This Row],[WrL]]="Won", (0), 0))</f>
        <v>0</v>
      </c>
      <c r="BN215" s="18">
        <f>IF(STGY3[[#This Row],[WrL]]="Loss", (STGY3[[#This Row],[PAM]]+STGY3[[#This Row],[LOS-TEN]]), IF(STGY3[[#This Row],[WrL]]="Won", (STGY3[[#This Row],[INS]]), 0))</f>
        <v>0</v>
      </c>
      <c r="BO215" s="18">
        <f>STGY3[[#This Row],[PAPT]]/2</f>
        <v>0</v>
      </c>
      <c r="BP215" s="43">
        <f>IF(STGY3[[#This Row],[SNO]]=0,0,IF(BL$10, IF(STGY3[[#This Row],[INS-TL]]=0, 0, STGY3[[#This Row],[PFT]]/STGY3[[#This Row],[INS-TL]]%), STGY3[[#This Row],[PFT]]/STGY3[[#This Row],[INS-TL]]%))</f>
        <v>-100</v>
      </c>
      <c r="BS215" s="20"/>
      <c r="BT215" s="21"/>
      <c r="BZ215" s="22"/>
      <c r="CB215" s="42">
        <f t="shared" si="35"/>
        <v>200</v>
      </c>
      <c r="CC215" s="49"/>
      <c r="CD215" s="18">
        <f>IF(STGY4[[#This Row],[SNO]]=0,0,IF(STGY4[[#This Row],[SNO]]=1,CJ$8,IF(CL$10, IF(CP214&gt;=CM$8,0,IF(CP214=0,CJ$8,CO214)), CO214)))</f>
        <v>0</v>
      </c>
      <c r="CE215" s="18" t="str">
        <f>IF(MAIN_STGY[[#This Row],[RSLT]]="","", MAIN_STGY[[#This Row],[RSLT]])</f>
        <v/>
      </c>
      <c r="CF21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5" s="18">
        <f>IF(STGY4[[#This Row],[SNO]]=0,0,IF(CL$10, IF(CP214&gt;=CM$8, 0, STGY4[[#This Row],[INS]]+CH214), STGY4[[#This Row],[INS]]+CH214))</f>
        <v>100</v>
      </c>
      <c r="CI215" s="18">
        <f>IF(STGY4[[#This Row],[SNO]]=0,0,IF(CL$10, IF(CP214&gt;=CM$8, 0, CI214+STGY4[[#This Row],[RTN]]), CI214+STGY4[[#This Row],[RTN]]))</f>
        <v>0</v>
      </c>
      <c r="CJ215" s="18">
        <f>STGY4[[#This Row],[RTN-TL]]-STGY4[[#This Row],[INS-TL]]</f>
        <v>-100</v>
      </c>
      <c r="CK215" s="18">
        <f>IF(STGY4[[#This Row],[SNO]]=0,0,IF(CL$10, IF(STGY4[[#This Row],[INS]]=0, 0, CN214), CN214))</f>
        <v>0</v>
      </c>
      <c r="CL215" s="18">
        <f>STGY4[[#This Row],[INS]]</f>
        <v>0</v>
      </c>
      <c r="CM215" s="18">
        <f>IF(STGY4[[#This Row],[WrL]]="Loss", (STGY4[[#This Row],[INS]]*(1 + CP$8/100)), IF(STGY4[[#This Row],[WrL]]="Won", (0), 0))</f>
        <v>0</v>
      </c>
      <c r="CN215" s="18">
        <f>IF(STGY4[[#This Row],[WrL]]="Loss", (STGY4[[#This Row],[PAM]]+STGY4[[#This Row],[LOS-TEN]]), IF(STGY4[[#This Row],[WrL]]="Won", (STGY4[[#This Row],[INS]]), 0))</f>
        <v>0</v>
      </c>
      <c r="CO215" s="18">
        <f>STGY4[[#This Row],[PAPT]]/2</f>
        <v>0</v>
      </c>
      <c r="CP215" s="43">
        <f>IF(STGY4[[#This Row],[SNO]]=0,0,IF(CL$10, IF(STGY4[[#This Row],[INS-TL]]=0, 0, STGY4[[#This Row],[PFT]]/STGY4[[#This Row],[INS-TL]]%), STGY4[[#This Row],[PFT]]/STGY4[[#This Row],[INS-TL]]%))</f>
        <v>-100</v>
      </c>
      <c r="CS215" s="20"/>
      <c r="CT215" s="21"/>
      <c r="CZ215" s="22"/>
      <c r="DB215" s="42">
        <f t="shared" si="36"/>
        <v>200</v>
      </c>
      <c r="DC215" s="49"/>
      <c r="DD215" s="18">
        <f>IF(STGY5[[#This Row],[SNO]]=0,0,IF(STGY5[[#This Row],[SNO]]=1,DJ$8,IF(DL$10, IF(DP214&gt;=DM$8,0,IF(DP214=0,DJ$8,DO214)), DO214)))</f>
        <v>0</v>
      </c>
      <c r="DE215" s="18" t="str">
        <f>IF(MAIN_STGY[[#This Row],[RSLT]]="","", MAIN_STGY[[#This Row],[RSLT]])</f>
        <v/>
      </c>
      <c r="DF21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5" s="18">
        <f>IF(STGY5[[#This Row],[SNO]]=0,0,IF(DL$10, IF(DP214&gt;=DM$8, 0, STGY5[[#This Row],[INS]]+DH214), STGY5[[#This Row],[INS]]+DH214))</f>
        <v>100</v>
      </c>
      <c r="DI215" s="18">
        <f>IF(STGY5[[#This Row],[SNO]]=0,0,IF(DL$10, IF(DP214&gt;=DM$8, 0, DI214+STGY5[[#This Row],[RTN]]), DI214+STGY5[[#This Row],[RTN]]))</f>
        <v>0</v>
      </c>
      <c r="DJ215" s="18">
        <f>STGY5[[#This Row],[RTN-TL]]-STGY5[[#This Row],[INS-TL]]</f>
        <v>-100</v>
      </c>
      <c r="DK215" s="18">
        <f>IF(STGY5[[#This Row],[SNO]]=0,0,IF(DL$10, IF(STGY5[[#This Row],[INS]]=0, 0, DN214), DN214))</f>
        <v>0</v>
      </c>
      <c r="DL215" s="18">
        <f>STGY5[[#This Row],[INS]]</f>
        <v>0</v>
      </c>
      <c r="DM215" s="18">
        <f>IF(STGY5[[#This Row],[WrL]]="Loss", (STGY5[[#This Row],[INS]]*(1 + DP$8/100)), IF(STGY5[[#This Row],[WrL]]="Won", (0), 0))</f>
        <v>0</v>
      </c>
      <c r="DN215" s="18">
        <f>IF(STGY5[[#This Row],[WrL]]="Loss", (STGY5[[#This Row],[PAM]]+STGY5[[#This Row],[LOS-TEN]]), IF(STGY5[[#This Row],[WrL]]="Won", (STGY5[[#This Row],[INS]]), 0))</f>
        <v>0</v>
      </c>
      <c r="DO215" s="18">
        <f>STGY5[[#This Row],[PAPT]]/2</f>
        <v>0</v>
      </c>
      <c r="DP215" s="43">
        <f>IF(STGY5[[#This Row],[SNO]]=0,0,IF(DL$10, IF(STGY5[[#This Row],[INS-TL]]=0, 0, STGY5[[#This Row],[PFT]]/STGY5[[#This Row],[INS-TL]]%), STGY5[[#This Row],[PFT]]/STGY5[[#This Row],[INS-TL]]%))</f>
        <v>-100</v>
      </c>
      <c r="DS215" s="20"/>
      <c r="DT215" s="21"/>
      <c r="DZ215" s="22"/>
      <c r="EB215" s="42">
        <f t="shared" si="37"/>
        <v>200</v>
      </c>
      <c r="EC215" s="49"/>
      <c r="ED215" s="18">
        <f>IF(STGY6[[#This Row],[SNO]]=0,0,IF(STGY6[[#This Row],[SNO]]=1,EJ$8,IF(EL$10, IF(EP214&gt;=EM$8,0,IF(EP214=0,EJ$8,EO214)), EO214)))</f>
        <v>0</v>
      </c>
      <c r="EE215" s="18" t="str">
        <f>IF(MAIN_STGY[[#This Row],[RSLT]]="","", MAIN_STGY[[#This Row],[RSLT]])</f>
        <v/>
      </c>
      <c r="EF21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5" s="18">
        <f>IF(STGY6[[#This Row],[SNO]]=0,0,IF(EL$10, IF(EP214&gt;=EM$8, 0, STGY6[[#This Row],[INS]]+EH214), STGY6[[#This Row],[INS]]+EH214))</f>
        <v>100</v>
      </c>
      <c r="EI215" s="18">
        <f>IF(STGY6[[#This Row],[SNO]]=0,0,IF(EL$10, IF(EP214&gt;=EM$8, 0, EI214+STGY6[[#This Row],[RTN]]), EI214+STGY6[[#This Row],[RTN]]))</f>
        <v>0</v>
      </c>
      <c r="EJ215" s="18">
        <f>STGY6[[#This Row],[RTN-TL]]-STGY6[[#This Row],[INS-TL]]</f>
        <v>-100</v>
      </c>
      <c r="EK215" s="18">
        <f>IF(STGY6[[#This Row],[SNO]]=0,0,IF(EL$10, IF(STGY6[[#This Row],[INS]]=0, 0, EN214), EN214))</f>
        <v>0</v>
      </c>
      <c r="EL215" s="18">
        <f>STGY6[[#This Row],[INS]]</f>
        <v>0</v>
      </c>
      <c r="EM215" s="18">
        <f>IF(STGY6[[#This Row],[WrL]]="Loss", (STGY6[[#This Row],[INS]]*(1 + EP$8/100)), IF(STGY6[[#This Row],[WrL]]="Won", (0), 0))</f>
        <v>0</v>
      </c>
      <c r="EN215" s="18">
        <f>IF(STGY6[[#This Row],[WrL]]="Loss", (STGY6[[#This Row],[PAM]]+STGY6[[#This Row],[LOS-TEN]]), IF(STGY6[[#This Row],[WrL]]="Won", (STGY6[[#This Row],[INS]]), 0))</f>
        <v>0</v>
      </c>
      <c r="EO215" s="18">
        <f>STGY6[[#This Row],[PAPT]]/2</f>
        <v>0</v>
      </c>
      <c r="EP215" s="43">
        <f>IF(STGY6[[#This Row],[SNO]]=0,0,IF(EL$10, IF(STGY6[[#This Row],[INS-TL]]=0, 0, STGY6[[#This Row],[PFT]]/STGY6[[#This Row],[INS-TL]]%), STGY6[[#This Row],[PFT]]/STGY6[[#This Row],[INS-TL]]%))</f>
        <v>-100</v>
      </c>
      <c r="ES215" s="20"/>
      <c r="ET215" s="21"/>
      <c r="EZ215" s="22"/>
      <c r="FB215" s="42">
        <f t="shared" si="38"/>
        <v>200</v>
      </c>
      <c r="FC215" s="49"/>
      <c r="FD215" s="18">
        <f>IF(STGY7[[#This Row],[SNO]]=0,0,IF(STGY7[[#This Row],[SNO]]=1,FJ$8,IF(FL$10, IF(FP214&gt;=FM$8,0,IF(FP214=0,FJ$8,FO214)), FO214)))</f>
        <v>0</v>
      </c>
      <c r="FE215" s="18" t="str">
        <f>IF(MAIN_STGY[[#This Row],[RSLT]]="","", MAIN_STGY[[#This Row],[RSLT]])</f>
        <v/>
      </c>
      <c r="FF21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5" s="18">
        <f>IF(STGY7[[#This Row],[SNO]]=0,0,IF(FL$10, IF(FP214&gt;=FM$8, 0, STGY7[[#This Row],[INS]]+FH214), STGY7[[#This Row],[INS]]+FH214))</f>
        <v>100</v>
      </c>
      <c r="FI215" s="18">
        <f>IF(STGY7[[#This Row],[SNO]]=0,0,IF(FL$10, IF(FP214&gt;=FM$8, 0, FI214+STGY7[[#This Row],[RTN]]), FI214+STGY7[[#This Row],[RTN]]))</f>
        <v>0</v>
      </c>
      <c r="FJ215" s="18">
        <f>STGY7[[#This Row],[RTN-TL]]-STGY7[[#This Row],[INS-TL]]</f>
        <v>-100</v>
      </c>
      <c r="FK215" s="18">
        <f>IF(STGY7[[#This Row],[SNO]]=0,0,IF(FL$10, IF(STGY7[[#This Row],[INS]]=0, 0, FN214), FN214))</f>
        <v>0</v>
      </c>
      <c r="FL215" s="18">
        <f>STGY7[[#This Row],[INS]]</f>
        <v>0</v>
      </c>
      <c r="FM215" s="18">
        <f>IF(STGY7[[#This Row],[WrL]]="Loss", (STGY7[[#This Row],[INS]]*(1 + FP$8/100)), IF(STGY7[[#This Row],[WrL]]="Won", (0), 0))</f>
        <v>0</v>
      </c>
      <c r="FN215" s="18">
        <f>IF(STGY7[[#This Row],[WrL]]="Loss", (STGY7[[#This Row],[PAM]]+STGY7[[#This Row],[LOS-TEN]]), IF(STGY7[[#This Row],[WrL]]="Won", (STGY7[[#This Row],[INS]]), 0))</f>
        <v>0</v>
      </c>
      <c r="FO215" s="18">
        <f>STGY7[[#This Row],[PAPT]]/2</f>
        <v>0</v>
      </c>
      <c r="FP215" s="43">
        <f>IF(STGY7[[#This Row],[SNO]]=0,0,IF(FL$10, IF(STGY7[[#This Row],[INS-TL]]=0, 0, STGY7[[#This Row],[PFT]]/STGY7[[#This Row],[INS-TL]]%), STGY7[[#This Row],[PFT]]/STGY7[[#This Row],[INS-TL]]%))</f>
        <v>-100</v>
      </c>
      <c r="FS215" s="20"/>
      <c r="FT215" s="21"/>
      <c r="FZ215" s="22"/>
      <c r="GB215" s="42">
        <f t="shared" si="39"/>
        <v>200</v>
      </c>
      <c r="GC215" s="49"/>
      <c r="GD215" s="18">
        <f>IF(STGY8[[#This Row],[SNO]]=0,0,IF(STGY8[[#This Row],[SNO]]=1,GJ$8,IF(GL$10, IF(GP214&gt;=GM$8,0,IF(GP214=0,GJ$8,GO214)), GO214)))</f>
        <v>0</v>
      </c>
      <c r="GE215" s="18" t="str">
        <f>IF(MAIN_STGY[[#This Row],[RSLT]]="","", MAIN_STGY[[#This Row],[RSLT]])</f>
        <v/>
      </c>
      <c r="GF21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5" s="18">
        <f>IF(STGY8[[#This Row],[SNO]]=0,0,IF(GL$10, IF(GP214&gt;=GM$8, 0, STGY8[[#This Row],[INS]]+GH214), STGY8[[#This Row],[INS]]+GH214))</f>
        <v>100</v>
      </c>
      <c r="GI215" s="18">
        <f>IF(STGY8[[#This Row],[SNO]]=0,0,IF(GL$10, IF(GP214&gt;=GM$8, 0, GI214+STGY8[[#This Row],[RTN]]), GI214+STGY8[[#This Row],[RTN]]))</f>
        <v>0</v>
      </c>
      <c r="GJ215" s="18">
        <f>STGY8[[#This Row],[RTN-TL]]-STGY8[[#This Row],[INS-TL]]</f>
        <v>-100</v>
      </c>
      <c r="GK215" s="18">
        <f>IF(STGY8[[#This Row],[SNO]]=0,0,IF(GL$10, IF(STGY8[[#This Row],[INS]]=0, 0, GN214), GN214))</f>
        <v>0</v>
      </c>
      <c r="GL215" s="18">
        <f>STGY8[[#This Row],[INS]]</f>
        <v>0</v>
      </c>
      <c r="GM215" s="18">
        <f>IF(STGY8[[#This Row],[WrL]]="Loss", (STGY8[[#This Row],[INS]]*(1 + GP$8/100)), IF(STGY8[[#This Row],[WrL]]="Won", (0), 0))</f>
        <v>0</v>
      </c>
      <c r="GN215" s="18">
        <f>IF(STGY8[[#This Row],[WrL]]="Loss", (STGY8[[#This Row],[PAM]]+STGY8[[#This Row],[LOS-TEN]]), IF(STGY8[[#This Row],[WrL]]="Won", (STGY8[[#This Row],[INS]]), 0))</f>
        <v>0</v>
      </c>
      <c r="GO215" s="18">
        <f>STGY8[[#This Row],[PAPT]]/2</f>
        <v>0</v>
      </c>
      <c r="GP215" s="43">
        <f>IF(STGY8[[#This Row],[SNO]]=0,0,IF(GL$10, IF(STGY8[[#This Row],[INS-TL]]=0, 0, STGY8[[#This Row],[PFT]]/STGY8[[#This Row],[INS-TL]]%), STGY8[[#This Row],[PFT]]/STGY8[[#This Row],[INS-TL]]%))</f>
        <v>-100</v>
      </c>
      <c r="GS215" s="20"/>
      <c r="GT215" s="21"/>
      <c r="GZ215" s="22"/>
      <c r="HB215" s="42">
        <f t="shared" si="40"/>
        <v>200</v>
      </c>
      <c r="HC215" s="49"/>
      <c r="HD215" s="18">
        <f>IF(STGY9[[#This Row],[SNO]]=0,0,IF(STGY9[[#This Row],[SNO]]=1,HJ$8,IF(HL$10, IF(HP214&gt;=HM$8,0,IF(HP214=0,HJ$8,HO214)), HO214)))</f>
        <v>0</v>
      </c>
      <c r="HE215" s="18" t="str">
        <f>IF(MAIN_STGY[[#This Row],[RSLT]]="","", MAIN_STGY[[#This Row],[RSLT]])</f>
        <v/>
      </c>
      <c r="HF21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5" s="18">
        <f>IF(STGY9[[#This Row],[SNO]]=0,0,IF(HL$10, IF(HP214&gt;=HM$8, 0, STGY9[[#This Row],[INS]]+HH214), STGY9[[#This Row],[INS]]+HH214))</f>
        <v>100</v>
      </c>
      <c r="HI215" s="18">
        <f>IF(STGY9[[#This Row],[SNO]]=0,0,IF(HL$10, IF(HP214&gt;=HM$8, 0, HI214+STGY9[[#This Row],[RTN]]), HI214+STGY9[[#This Row],[RTN]]))</f>
        <v>0</v>
      </c>
      <c r="HJ215" s="18">
        <f>STGY9[[#This Row],[RTN-TL]]-STGY9[[#This Row],[INS-TL]]</f>
        <v>-100</v>
      </c>
      <c r="HK215" s="18">
        <f>IF(STGY9[[#This Row],[SNO]]=0,0,IF(HL$10, IF(STGY9[[#This Row],[INS]]=0, 0, HN214), HN214))</f>
        <v>0</v>
      </c>
      <c r="HL215" s="18">
        <f>STGY9[[#This Row],[INS]]</f>
        <v>0</v>
      </c>
      <c r="HM215" s="18">
        <f>IF(STGY9[[#This Row],[WrL]]="Loss", (STGY9[[#This Row],[INS]]*(1 + HP$8/100)), IF(STGY9[[#This Row],[WrL]]="Won", (0), 0))</f>
        <v>0</v>
      </c>
      <c r="HN215" s="18">
        <f>IF(STGY9[[#This Row],[WrL]]="Loss", (STGY9[[#This Row],[PAM]]+STGY9[[#This Row],[LOS-TEN]]), IF(STGY9[[#This Row],[WrL]]="Won", (STGY9[[#This Row],[INS]]), 0))</f>
        <v>0</v>
      </c>
      <c r="HO215" s="18">
        <f>STGY9[[#This Row],[PAPT]]/2</f>
        <v>0</v>
      </c>
      <c r="HP215" s="43">
        <f>IF(STGY9[[#This Row],[SNO]]=0,0,IF(HL$10, IF(STGY9[[#This Row],[INS-TL]]=0, 0, STGY9[[#This Row],[PFT]]/STGY9[[#This Row],[INS-TL]]%), STGY9[[#This Row],[PFT]]/STGY9[[#This Row],[INS-TL]]%))</f>
        <v>-100</v>
      </c>
      <c r="HS215" s="20"/>
      <c r="HT215" s="21"/>
      <c r="HZ215" s="22"/>
      <c r="IB215" s="42">
        <f t="shared" si="41"/>
        <v>200</v>
      </c>
      <c r="IC215" s="49"/>
      <c r="ID215" s="18">
        <f>IF(STGY10[[#This Row],[SNO]]=0,0,IF(STGY10[[#This Row],[SNO]]=1,IJ$8,IF(IL$10, IF(IP214&gt;=IM$8,0,IF(IP214=0,IJ$8,IO214)), IO214)))</f>
        <v>0</v>
      </c>
      <c r="IE215" s="18" t="str">
        <f>IF(MAIN_STGY[[#This Row],[RSLT]]="","", MAIN_STGY[[#This Row],[RSLT]])</f>
        <v/>
      </c>
      <c r="IF21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5" s="18">
        <f>IF(STGY10[[#This Row],[SNO]]=0,0,IF(IL$10, IF(IP214&gt;=IM$8, 0, STGY10[[#This Row],[INS]]+IH214), STGY10[[#This Row],[INS]]+IH214))</f>
        <v>100</v>
      </c>
      <c r="II215" s="18">
        <f>IF(STGY10[[#This Row],[SNO]]=0,0,IF(IL$10, IF(IP214&gt;=IM$8, 0, II214+STGY10[[#This Row],[RTN]]), II214+STGY10[[#This Row],[RTN]]))</f>
        <v>0</v>
      </c>
      <c r="IJ215" s="18">
        <f>STGY10[[#This Row],[RTN-TL]]-STGY10[[#This Row],[INS-TL]]</f>
        <v>-100</v>
      </c>
      <c r="IK215" s="18">
        <f>IF(STGY10[[#This Row],[SNO]]=0,0,IF(IL$10, IF(STGY10[[#This Row],[INS]]=0, 0, IN214), IN214))</f>
        <v>0</v>
      </c>
      <c r="IL215" s="18">
        <f>STGY10[[#This Row],[INS]]</f>
        <v>0</v>
      </c>
      <c r="IM215" s="18">
        <f>IF(STGY10[[#This Row],[WrL]]="Loss", (STGY10[[#This Row],[INS]]*(1 + IP$8/100)), IF(STGY10[[#This Row],[WrL]]="Won", (0), 0))</f>
        <v>0</v>
      </c>
      <c r="IN215" s="18">
        <f>IF(STGY10[[#This Row],[WrL]]="Loss", (STGY10[[#This Row],[PAM]]+STGY10[[#This Row],[LOS-TEN]]), IF(STGY10[[#This Row],[WrL]]="Won", (STGY10[[#This Row],[INS]]), 0))</f>
        <v>0</v>
      </c>
      <c r="IO215" s="18">
        <f>STGY10[[#This Row],[PAPT]]/2</f>
        <v>0</v>
      </c>
      <c r="IP215" s="43">
        <f>IF(STGY10[[#This Row],[SNO]]=0,0,IF(IL$10, IF(STGY10[[#This Row],[INS-TL]]=0, 0, STGY10[[#This Row],[PFT]]/STGY10[[#This Row],[INS-TL]]%), STGY10[[#This Row],[PFT]]/STGY10[[#This Row],[INS-TL]]%))</f>
        <v>-100</v>
      </c>
      <c r="IS215" s="20"/>
      <c r="IT215" s="21"/>
      <c r="IZ215" s="22"/>
    </row>
    <row r="216" spans="2:260" ht="15.65" x14ac:dyDescent="0.3">
      <c r="B216" s="89">
        <f t="shared" si="42"/>
        <v>201</v>
      </c>
      <c r="C216" s="49"/>
      <c r="D216" s="18">
        <f>IF(MAIN_STGY[[#This Row],[SNO]]=0,0,IF(MAIN_STGY[[#This Row],[SNO]]=1,J$8,IF(L$10, IF(P215&gt;=M$8,0,IF(P215=0,J$8,O215)), O215)))</f>
        <v>0</v>
      </c>
      <c r="E216" s="12"/>
      <c r="F21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6" s="18">
        <f>IF(MAIN_STGY[[#This Row],[SNO]]=0,0,IF(L$10, IF(P215&gt;=M$8, 0, MAIN_STGY[[#This Row],[INS]]+H215), MAIN_STGY[[#This Row],[INS]]+H215))</f>
        <v>100</v>
      </c>
      <c r="I216" s="18">
        <f>IF(MAIN_STGY[[#This Row],[SNO]]=0,0,IF(L$10, IF(P215&gt;=M$8, 0, I215+MAIN_STGY[[#This Row],[RTN]]), I215+MAIN_STGY[[#This Row],[RTN]]))</f>
        <v>0</v>
      </c>
      <c r="J216" s="18">
        <f>MAIN_STGY[[#This Row],[RTN-TL]]-MAIN_STGY[[#This Row],[INS-TL]]</f>
        <v>-100</v>
      </c>
      <c r="K216" s="18">
        <f>IF(MAIN_STGY[[#This Row],[SNO]]=0,0,IF(L$10, IF(MAIN_STGY[[#This Row],[INS]]=0, 0, N215), N215))</f>
        <v>0</v>
      </c>
      <c r="L216" s="18">
        <f>MAIN_STGY[[#This Row],[INS]]</f>
        <v>0</v>
      </c>
      <c r="M216" s="18">
        <f>IF(MAIN_STGY[[#This Row],[WrL]]="Loss", (MAIN_STGY[[#This Row],[INS]]*(1 + P$8/100)), IF(MAIN_STGY[[#This Row],[WrL]]="Won", (0), 0))</f>
        <v>0</v>
      </c>
      <c r="N216" s="18">
        <f>IF(MAIN_STGY[[#This Row],[WrL]]="Loss", (MAIN_STGY[[#This Row],[PAM]]+MAIN_STGY[[#This Row],[LOS-TEN]]), IF(MAIN_STGY[[#This Row],[WrL]]="Won", (MAIN_STGY[[#This Row],[INS]]), 0))</f>
        <v>0</v>
      </c>
      <c r="O216" s="18">
        <f>MAIN_STGY[[#This Row],[PAPT]]/2</f>
        <v>0</v>
      </c>
      <c r="P21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6" s="97" t="str" cm="1">
        <f t="array" ref="R216">IF(BG$4,STGTL3[Strategy Name],"")</f>
        <v>Strategy 03</v>
      </c>
      <c r="S216" s="98" cm="1">
        <f t="array" ref="S216">IF(BG$4,STGTL3[Last Running Bet-on],"")</f>
        <v>0</v>
      </c>
      <c r="T216" s="99" cm="1">
        <f t="array" ref="T216">IF(BG$4,STGTL3[Last Running Value],"")</f>
        <v>100</v>
      </c>
      <c r="U216" s="85"/>
      <c r="V216" s="44"/>
      <c r="W216" s="55"/>
      <c r="X216" s="55"/>
      <c r="Z216" s="22"/>
      <c r="AB216" s="42">
        <f t="shared" si="33"/>
        <v>201</v>
      </c>
      <c r="AC216" s="49"/>
      <c r="AD216" s="18">
        <f>IF(STGY2[[#This Row],[SNO]]=0,0,IF(STGY2[[#This Row],[SNO]]=1,AJ$8,IF(AL$10, IF(AP215&gt;=AM$8,0,IF(AP215=0,AJ$8,AO215)), AO215)))</f>
        <v>0</v>
      </c>
      <c r="AE216" s="18" t="str">
        <f>IF(MAIN_STGY[[#This Row],[RSLT]]="","", MAIN_STGY[[#This Row],[RSLT]])</f>
        <v/>
      </c>
      <c r="AF21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6" s="18">
        <f>IF(STGY2[[#This Row],[SNO]]=0,0,IF(AL$10, IF(AP215&gt;=AM$8, 0, STGY2[[#This Row],[INS]]+AH215), STGY2[[#This Row],[INS]]+AH215))</f>
        <v>100</v>
      </c>
      <c r="AI216" s="18">
        <f>IF(STGY2[[#This Row],[SNO]]=0,0,IF(AL$10, IF(AP215&gt;=AM$8, 0, AI215+STGY2[[#This Row],[RTN]]), AI215+STGY2[[#This Row],[RTN]]))</f>
        <v>0</v>
      </c>
      <c r="AJ216" s="18">
        <f>STGY2[[#This Row],[RTN-TL]]-STGY2[[#This Row],[INS-TL]]</f>
        <v>-100</v>
      </c>
      <c r="AK216" s="18">
        <f>IF(STGY2[[#This Row],[SNO]]=0,0,IF(AL$10, IF(STGY2[[#This Row],[INS]]=0, 0, AN215), AN215))</f>
        <v>0</v>
      </c>
      <c r="AL216" s="18">
        <f>STGY2[[#This Row],[INS]]</f>
        <v>0</v>
      </c>
      <c r="AM216" s="18">
        <f>IF(STGY2[[#This Row],[WrL]]="Loss", (STGY2[[#This Row],[INS]]*(1 + AP$8/100)), IF(STGY2[[#This Row],[WrL]]="Won", (0), 0))</f>
        <v>0</v>
      </c>
      <c r="AN216" s="18">
        <f>IF(STGY2[[#This Row],[WrL]]="Loss", (STGY2[[#This Row],[PAM]]+STGY2[[#This Row],[LOS-TEN]]), IF(STGY2[[#This Row],[WrL]]="Won", (STGY2[[#This Row],[INS]]), 0))</f>
        <v>0</v>
      </c>
      <c r="AO216" s="18">
        <f>STGY2[[#This Row],[PAPT]]/2</f>
        <v>0</v>
      </c>
      <c r="AP216" s="43">
        <f>IF(STGY2[[#This Row],[SNO]]=0,0,IF(AL$10, IF(STGY2[[#This Row],[INS-TL]]=0, 0, STGY2[[#This Row],[PFT]]/STGY2[[#This Row],[INS-TL]]%), STGY2[[#This Row],[PFT]]/STGY2[[#This Row],[INS-TL]]%))</f>
        <v>-100</v>
      </c>
      <c r="AS216" s="20"/>
      <c r="AT216" s="21"/>
      <c r="AZ216" s="22"/>
      <c r="BB216" s="42">
        <f t="shared" si="34"/>
        <v>201</v>
      </c>
      <c r="BC216" s="49"/>
      <c r="BD216" s="18">
        <f>IF(STGY3[[#This Row],[SNO]]=0,0,IF(STGY3[[#This Row],[SNO]]=1,BJ$8,IF(BL$10, IF(BP215&gt;=BM$8,0,IF(BP215=0,BJ$8,BO215)), BO215)))</f>
        <v>0</v>
      </c>
      <c r="BE216" s="18" t="str">
        <f>IF(MAIN_STGY[[#This Row],[RSLT]]="","", MAIN_STGY[[#This Row],[RSLT]])</f>
        <v/>
      </c>
      <c r="BF21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6" s="18">
        <f>IF(STGY3[[#This Row],[SNO]]=0,0,IF(BL$10, IF(BP215&gt;=BM$8, 0, STGY3[[#This Row],[INS]]+BH215), STGY3[[#This Row],[INS]]+BH215))</f>
        <v>100</v>
      </c>
      <c r="BI216" s="18">
        <f>IF(STGY3[[#This Row],[SNO]]=0,0,IF(BL$10, IF(BP215&gt;=BM$8, 0, BI215+STGY3[[#This Row],[RTN]]), BI215+STGY3[[#This Row],[RTN]]))</f>
        <v>0</v>
      </c>
      <c r="BJ216" s="18">
        <f>STGY3[[#This Row],[RTN-TL]]-STGY3[[#This Row],[INS-TL]]</f>
        <v>-100</v>
      </c>
      <c r="BK216" s="18">
        <f>IF(STGY3[[#This Row],[SNO]]=0,0,IF(BL$10, IF(STGY3[[#This Row],[INS]]=0, 0, BN215), BN215))</f>
        <v>0</v>
      </c>
      <c r="BL216" s="18">
        <f>STGY3[[#This Row],[INS]]</f>
        <v>0</v>
      </c>
      <c r="BM216" s="18">
        <f>IF(STGY3[[#This Row],[WrL]]="Loss", (STGY3[[#This Row],[INS]]*(1 + BP$8/100)), IF(STGY3[[#This Row],[WrL]]="Won", (0), 0))</f>
        <v>0</v>
      </c>
      <c r="BN216" s="18">
        <f>IF(STGY3[[#This Row],[WrL]]="Loss", (STGY3[[#This Row],[PAM]]+STGY3[[#This Row],[LOS-TEN]]), IF(STGY3[[#This Row],[WrL]]="Won", (STGY3[[#This Row],[INS]]), 0))</f>
        <v>0</v>
      </c>
      <c r="BO216" s="18">
        <f>STGY3[[#This Row],[PAPT]]/2</f>
        <v>0</v>
      </c>
      <c r="BP216" s="43">
        <f>IF(STGY3[[#This Row],[SNO]]=0,0,IF(BL$10, IF(STGY3[[#This Row],[INS-TL]]=0, 0, STGY3[[#This Row],[PFT]]/STGY3[[#This Row],[INS-TL]]%), STGY3[[#This Row],[PFT]]/STGY3[[#This Row],[INS-TL]]%))</f>
        <v>-100</v>
      </c>
      <c r="BS216" s="20"/>
      <c r="BT216" s="21"/>
      <c r="BZ216" s="22"/>
      <c r="CB216" s="42">
        <f t="shared" si="35"/>
        <v>201</v>
      </c>
      <c r="CC216" s="49"/>
      <c r="CD216" s="18">
        <f>IF(STGY4[[#This Row],[SNO]]=0,0,IF(STGY4[[#This Row],[SNO]]=1,CJ$8,IF(CL$10, IF(CP215&gt;=CM$8,0,IF(CP215=0,CJ$8,CO215)), CO215)))</f>
        <v>0</v>
      </c>
      <c r="CE216" s="18" t="str">
        <f>IF(MAIN_STGY[[#This Row],[RSLT]]="","", MAIN_STGY[[#This Row],[RSLT]])</f>
        <v/>
      </c>
      <c r="CF21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6" s="18">
        <f>IF(STGY4[[#This Row],[SNO]]=0,0,IF(CL$10, IF(CP215&gt;=CM$8, 0, STGY4[[#This Row],[INS]]+CH215), STGY4[[#This Row],[INS]]+CH215))</f>
        <v>100</v>
      </c>
      <c r="CI216" s="18">
        <f>IF(STGY4[[#This Row],[SNO]]=0,0,IF(CL$10, IF(CP215&gt;=CM$8, 0, CI215+STGY4[[#This Row],[RTN]]), CI215+STGY4[[#This Row],[RTN]]))</f>
        <v>0</v>
      </c>
      <c r="CJ216" s="18">
        <f>STGY4[[#This Row],[RTN-TL]]-STGY4[[#This Row],[INS-TL]]</f>
        <v>-100</v>
      </c>
      <c r="CK216" s="18">
        <f>IF(STGY4[[#This Row],[SNO]]=0,0,IF(CL$10, IF(STGY4[[#This Row],[INS]]=0, 0, CN215), CN215))</f>
        <v>0</v>
      </c>
      <c r="CL216" s="18">
        <f>STGY4[[#This Row],[INS]]</f>
        <v>0</v>
      </c>
      <c r="CM216" s="18">
        <f>IF(STGY4[[#This Row],[WrL]]="Loss", (STGY4[[#This Row],[INS]]*(1 + CP$8/100)), IF(STGY4[[#This Row],[WrL]]="Won", (0), 0))</f>
        <v>0</v>
      </c>
      <c r="CN216" s="18">
        <f>IF(STGY4[[#This Row],[WrL]]="Loss", (STGY4[[#This Row],[PAM]]+STGY4[[#This Row],[LOS-TEN]]), IF(STGY4[[#This Row],[WrL]]="Won", (STGY4[[#This Row],[INS]]), 0))</f>
        <v>0</v>
      </c>
      <c r="CO216" s="18">
        <f>STGY4[[#This Row],[PAPT]]/2</f>
        <v>0</v>
      </c>
      <c r="CP216" s="43">
        <f>IF(STGY4[[#This Row],[SNO]]=0,0,IF(CL$10, IF(STGY4[[#This Row],[INS-TL]]=0, 0, STGY4[[#This Row],[PFT]]/STGY4[[#This Row],[INS-TL]]%), STGY4[[#This Row],[PFT]]/STGY4[[#This Row],[INS-TL]]%))</f>
        <v>-100</v>
      </c>
      <c r="CS216" s="20"/>
      <c r="CT216" s="21"/>
      <c r="CZ216" s="22"/>
      <c r="DB216" s="42">
        <f t="shared" si="36"/>
        <v>201</v>
      </c>
      <c r="DC216" s="49"/>
      <c r="DD216" s="18">
        <f>IF(STGY5[[#This Row],[SNO]]=0,0,IF(STGY5[[#This Row],[SNO]]=1,DJ$8,IF(DL$10, IF(DP215&gt;=DM$8,0,IF(DP215=0,DJ$8,DO215)), DO215)))</f>
        <v>0</v>
      </c>
      <c r="DE216" s="18" t="str">
        <f>IF(MAIN_STGY[[#This Row],[RSLT]]="","", MAIN_STGY[[#This Row],[RSLT]])</f>
        <v/>
      </c>
      <c r="DF21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6" s="18">
        <f>IF(STGY5[[#This Row],[SNO]]=0,0,IF(DL$10, IF(DP215&gt;=DM$8, 0, STGY5[[#This Row],[INS]]+DH215), STGY5[[#This Row],[INS]]+DH215))</f>
        <v>100</v>
      </c>
      <c r="DI216" s="18">
        <f>IF(STGY5[[#This Row],[SNO]]=0,0,IF(DL$10, IF(DP215&gt;=DM$8, 0, DI215+STGY5[[#This Row],[RTN]]), DI215+STGY5[[#This Row],[RTN]]))</f>
        <v>0</v>
      </c>
      <c r="DJ216" s="18">
        <f>STGY5[[#This Row],[RTN-TL]]-STGY5[[#This Row],[INS-TL]]</f>
        <v>-100</v>
      </c>
      <c r="DK216" s="18">
        <f>IF(STGY5[[#This Row],[SNO]]=0,0,IF(DL$10, IF(STGY5[[#This Row],[INS]]=0, 0, DN215), DN215))</f>
        <v>0</v>
      </c>
      <c r="DL216" s="18">
        <f>STGY5[[#This Row],[INS]]</f>
        <v>0</v>
      </c>
      <c r="DM216" s="18">
        <f>IF(STGY5[[#This Row],[WrL]]="Loss", (STGY5[[#This Row],[INS]]*(1 + DP$8/100)), IF(STGY5[[#This Row],[WrL]]="Won", (0), 0))</f>
        <v>0</v>
      </c>
      <c r="DN216" s="18">
        <f>IF(STGY5[[#This Row],[WrL]]="Loss", (STGY5[[#This Row],[PAM]]+STGY5[[#This Row],[LOS-TEN]]), IF(STGY5[[#This Row],[WrL]]="Won", (STGY5[[#This Row],[INS]]), 0))</f>
        <v>0</v>
      </c>
      <c r="DO216" s="18">
        <f>STGY5[[#This Row],[PAPT]]/2</f>
        <v>0</v>
      </c>
      <c r="DP216" s="43">
        <f>IF(STGY5[[#This Row],[SNO]]=0,0,IF(DL$10, IF(STGY5[[#This Row],[INS-TL]]=0, 0, STGY5[[#This Row],[PFT]]/STGY5[[#This Row],[INS-TL]]%), STGY5[[#This Row],[PFT]]/STGY5[[#This Row],[INS-TL]]%))</f>
        <v>-100</v>
      </c>
      <c r="DS216" s="20"/>
      <c r="DT216" s="21"/>
      <c r="DZ216" s="22"/>
      <c r="EB216" s="42">
        <f t="shared" si="37"/>
        <v>201</v>
      </c>
      <c r="EC216" s="49"/>
      <c r="ED216" s="18">
        <f>IF(STGY6[[#This Row],[SNO]]=0,0,IF(STGY6[[#This Row],[SNO]]=1,EJ$8,IF(EL$10, IF(EP215&gt;=EM$8,0,IF(EP215=0,EJ$8,EO215)), EO215)))</f>
        <v>0</v>
      </c>
      <c r="EE216" s="18" t="str">
        <f>IF(MAIN_STGY[[#This Row],[RSLT]]="","", MAIN_STGY[[#This Row],[RSLT]])</f>
        <v/>
      </c>
      <c r="EF21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6" s="18">
        <f>IF(STGY6[[#This Row],[SNO]]=0,0,IF(EL$10, IF(EP215&gt;=EM$8, 0, STGY6[[#This Row],[INS]]+EH215), STGY6[[#This Row],[INS]]+EH215))</f>
        <v>100</v>
      </c>
      <c r="EI216" s="18">
        <f>IF(STGY6[[#This Row],[SNO]]=0,0,IF(EL$10, IF(EP215&gt;=EM$8, 0, EI215+STGY6[[#This Row],[RTN]]), EI215+STGY6[[#This Row],[RTN]]))</f>
        <v>0</v>
      </c>
      <c r="EJ216" s="18">
        <f>STGY6[[#This Row],[RTN-TL]]-STGY6[[#This Row],[INS-TL]]</f>
        <v>-100</v>
      </c>
      <c r="EK216" s="18">
        <f>IF(STGY6[[#This Row],[SNO]]=0,0,IF(EL$10, IF(STGY6[[#This Row],[INS]]=0, 0, EN215), EN215))</f>
        <v>0</v>
      </c>
      <c r="EL216" s="18">
        <f>STGY6[[#This Row],[INS]]</f>
        <v>0</v>
      </c>
      <c r="EM216" s="18">
        <f>IF(STGY6[[#This Row],[WrL]]="Loss", (STGY6[[#This Row],[INS]]*(1 + EP$8/100)), IF(STGY6[[#This Row],[WrL]]="Won", (0), 0))</f>
        <v>0</v>
      </c>
      <c r="EN216" s="18">
        <f>IF(STGY6[[#This Row],[WrL]]="Loss", (STGY6[[#This Row],[PAM]]+STGY6[[#This Row],[LOS-TEN]]), IF(STGY6[[#This Row],[WrL]]="Won", (STGY6[[#This Row],[INS]]), 0))</f>
        <v>0</v>
      </c>
      <c r="EO216" s="18">
        <f>STGY6[[#This Row],[PAPT]]/2</f>
        <v>0</v>
      </c>
      <c r="EP216" s="43">
        <f>IF(STGY6[[#This Row],[SNO]]=0,0,IF(EL$10, IF(STGY6[[#This Row],[INS-TL]]=0, 0, STGY6[[#This Row],[PFT]]/STGY6[[#This Row],[INS-TL]]%), STGY6[[#This Row],[PFT]]/STGY6[[#This Row],[INS-TL]]%))</f>
        <v>-100</v>
      </c>
      <c r="ES216" s="20"/>
      <c r="ET216" s="21"/>
      <c r="EZ216" s="22"/>
      <c r="FB216" s="42">
        <f t="shared" si="38"/>
        <v>201</v>
      </c>
      <c r="FC216" s="49"/>
      <c r="FD216" s="18">
        <f>IF(STGY7[[#This Row],[SNO]]=0,0,IF(STGY7[[#This Row],[SNO]]=1,FJ$8,IF(FL$10, IF(FP215&gt;=FM$8,0,IF(FP215=0,FJ$8,FO215)), FO215)))</f>
        <v>0</v>
      </c>
      <c r="FE216" s="18" t="str">
        <f>IF(MAIN_STGY[[#This Row],[RSLT]]="","", MAIN_STGY[[#This Row],[RSLT]])</f>
        <v/>
      </c>
      <c r="FF21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6" s="18">
        <f>IF(STGY7[[#This Row],[SNO]]=0,0,IF(FL$10, IF(FP215&gt;=FM$8, 0, STGY7[[#This Row],[INS]]+FH215), STGY7[[#This Row],[INS]]+FH215))</f>
        <v>100</v>
      </c>
      <c r="FI216" s="18">
        <f>IF(STGY7[[#This Row],[SNO]]=0,0,IF(FL$10, IF(FP215&gt;=FM$8, 0, FI215+STGY7[[#This Row],[RTN]]), FI215+STGY7[[#This Row],[RTN]]))</f>
        <v>0</v>
      </c>
      <c r="FJ216" s="18">
        <f>STGY7[[#This Row],[RTN-TL]]-STGY7[[#This Row],[INS-TL]]</f>
        <v>-100</v>
      </c>
      <c r="FK216" s="18">
        <f>IF(STGY7[[#This Row],[SNO]]=0,0,IF(FL$10, IF(STGY7[[#This Row],[INS]]=0, 0, FN215), FN215))</f>
        <v>0</v>
      </c>
      <c r="FL216" s="18">
        <f>STGY7[[#This Row],[INS]]</f>
        <v>0</v>
      </c>
      <c r="FM216" s="18">
        <f>IF(STGY7[[#This Row],[WrL]]="Loss", (STGY7[[#This Row],[INS]]*(1 + FP$8/100)), IF(STGY7[[#This Row],[WrL]]="Won", (0), 0))</f>
        <v>0</v>
      </c>
      <c r="FN216" s="18">
        <f>IF(STGY7[[#This Row],[WrL]]="Loss", (STGY7[[#This Row],[PAM]]+STGY7[[#This Row],[LOS-TEN]]), IF(STGY7[[#This Row],[WrL]]="Won", (STGY7[[#This Row],[INS]]), 0))</f>
        <v>0</v>
      </c>
      <c r="FO216" s="18">
        <f>STGY7[[#This Row],[PAPT]]/2</f>
        <v>0</v>
      </c>
      <c r="FP216" s="43">
        <f>IF(STGY7[[#This Row],[SNO]]=0,0,IF(FL$10, IF(STGY7[[#This Row],[INS-TL]]=0, 0, STGY7[[#This Row],[PFT]]/STGY7[[#This Row],[INS-TL]]%), STGY7[[#This Row],[PFT]]/STGY7[[#This Row],[INS-TL]]%))</f>
        <v>-100</v>
      </c>
      <c r="FS216" s="20"/>
      <c r="FT216" s="21"/>
      <c r="FZ216" s="22"/>
      <c r="GB216" s="42">
        <f t="shared" si="39"/>
        <v>201</v>
      </c>
      <c r="GC216" s="49"/>
      <c r="GD216" s="18">
        <f>IF(STGY8[[#This Row],[SNO]]=0,0,IF(STGY8[[#This Row],[SNO]]=1,GJ$8,IF(GL$10, IF(GP215&gt;=GM$8,0,IF(GP215=0,GJ$8,GO215)), GO215)))</f>
        <v>0</v>
      </c>
      <c r="GE216" s="18" t="str">
        <f>IF(MAIN_STGY[[#This Row],[RSLT]]="","", MAIN_STGY[[#This Row],[RSLT]])</f>
        <v/>
      </c>
      <c r="GF21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6" s="18">
        <f>IF(STGY8[[#This Row],[SNO]]=0,0,IF(GL$10, IF(GP215&gt;=GM$8, 0, STGY8[[#This Row],[INS]]+GH215), STGY8[[#This Row],[INS]]+GH215))</f>
        <v>100</v>
      </c>
      <c r="GI216" s="18">
        <f>IF(STGY8[[#This Row],[SNO]]=0,0,IF(GL$10, IF(GP215&gt;=GM$8, 0, GI215+STGY8[[#This Row],[RTN]]), GI215+STGY8[[#This Row],[RTN]]))</f>
        <v>0</v>
      </c>
      <c r="GJ216" s="18">
        <f>STGY8[[#This Row],[RTN-TL]]-STGY8[[#This Row],[INS-TL]]</f>
        <v>-100</v>
      </c>
      <c r="GK216" s="18">
        <f>IF(STGY8[[#This Row],[SNO]]=0,0,IF(GL$10, IF(STGY8[[#This Row],[INS]]=0, 0, GN215), GN215))</f>
        <v>0</v>
      </c>
      <c r="GL216" s="18">
        <f>STGY8[[#This Row],[INS]]</f>
        <v>0</v>
      </c>
      <c r="GM216" s="18">
        <f>IF(STGY8[[#This Row],[WrL]]="Loss", (STGY8[[#This Row],[INS]]*(1 + GP$8/100)), IF(STGY8[[#This Row],[WrL]]="Won", (0), 0))</f>
        <v>0</v>
      </c>
      <c r="GN216" s="18">
        <f>IF(STGY8[[#This Row],[WrL]]="Loss", (STGY8[[#This Row],[PAM]]+STGY8[[#This Row],[LOS-TEN]]), IF(STGY8[[#This Row],[WrL]]="Won", (STGY8[[#This Row],[INS]]), 0))</f>
        <v>0</v>
      </c>
      <c r="GO216" s="18">
        <f>STGY8[[#This Row],[PAPT]]/2</f>
        <v>0</v>
      </c>
      <c r="GP216" s="43">
        <f>IF(STGY8[[#This Row],[SNO]]=0,0,IF(GL$10, IF(STGY8[[#This Row],[INS-TL]]=0, 0, STGY8[[#This Row],[PFT]]/STGY8[[#This Row],[INS-TL]]%), STGY8[[#This Row],[PFT]]/STGY8[[#This Row],[INS-TL]]%))</f>
        <v>-100</v>
      </c>
      <c r="GS216" s="20"/>
      <c r="GT216" s="21"/>
      <c r="GZ216" s="22"/>
      <c r="HB216" s="42">
        <f t="shared" si="40"/>
        <v>201</v>
      </c>
      <c r="HC216" s="49"/>
      <c r="HD216" s="18">
        <f>IF(STGY9[[#This Row],[SNO]]=0,0,IF(STGY9[[#This Row],[SNO]]=1,HJ$8,IF(HL$10, IF(HP215&gt;=HM$8,0,IF(HP215=0,HJ$8,HO215)), HO215)))</f>
        <v>0</v>
      </c>
      <c r="HE216" s="18" t="str">
        <f>IF(MAIN_STGY[[#This Row],[RSLT]]="","", MAIN_STGY[[#This Row],[RSLT]])</f>
        <v/>
      </c>
      <c r="HF21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6" s="18">
        <f>IF(STGY9[[#This Row],[SNO]]=0,0,IF(HL$10, IF(HP215&gt;=HM$8, 0, STGY9[[#This Row],[INS]]+HH215), STGY9[[#This Row],[INS]]+HH215))</f>
        <v>100</v>
      </c>
      <c r="HI216" s="18">
        <f>IF(STGY9[[#This Row],[SNO]]=0,0,IF(HL$10, IF(HP215&gt;=HM$8, 0, HI215+STGY9[[#This Row],[RTN]]), HI215+STGY9[[#This Row],[RTN]]))</f>
        <v>0</v>
      </c>
      <c r="HJ216" s="18">
        <f>STGY9[[#This Row],[RTN-TL]]-STGY9[[#This Row],[INS-TL]]</f>
        <v>-100</v>
      </c>
      <c r="HK216" s="18">
        <f>IF(STGY9[[#This Row],[SNO]]=0,0,IF(HL$10, IF(STGY9[[#This Row],[INS]]=0, 0, HN215), HN215))</f>
        <v>0</v>
      </c>
      <c r="HL216" s="18">
        <f>STGY9[[#This Row],[INS]]</f>
        <v>0</v>
      </c>
      <c r="HM216" s="18">
        <f>IF(STGY9[[#This Row],[WrL]]="Loss", (STGY9[[#This Row],[INS]]*(1 + HP$8/100)), IF(STGY9[[#This Row],[WrL]]="Won", (0), 0))</f>
        <v>0</v>
      </c>
      <c r="HN216" s="18">
        <f>IF(STGY9[[#This Row],[WrL]]="Loss", (STGY9[[#This Row],[PAM]]+STGY9[[#This Row],[LOS-TEN]]), IF(STGY9[[#This Row],[WrL]]="Won", (STGY9[[#This Row],[INS]]), 0))</f>
        <v>0</v>
      </c>
      <c r="HO216" s="18">
        <f>STGY9[[#This Row],[PAPT]]/2</f>
        <v>0</v>
      </c>
      <c r="HP216" s="43">
        <f>IF(STGY9[[#This Row],[SNO]]=0,0,IF(HL$10, IF(STGY9[[#This Row],[INS-TL]]=0, 0, STGY9[[#This Row],[PFT]]/STGY9[[#This Row],[INS-TL]]%), STGY9[[#This Row],[PFT]]/STGY9[[#This Row],[INS-TL]]%))</f>
        <v>-100</v>
      </c>
      <c r="HS216" s="20"/>
      <c r="HT216" s="21"/>
      <c r="HZ216" s="22"/>
      <c r="IB216" s="42">
        <f t="shared" si="41"/>
        <v>201</v>
      </c>
      <c r="IC216" s="49"/>
      <c r="ID216" s="18">
        <f>IF(STGY10[[#This Row],[SNO]]=0,0,IF(STGY10[[#This Row],[SNO]]=1,IJ$8,IF(IL$10, IF(IP215&gt;=IM$8,0,IF(IP215=0,IJ$8,IO215)), IO215)))</f>
        <v>0</v>
      </c>
      <c r="IE216" s="18" t="str">
        <f>IF(MAIN_STGY[[#This Row],[RSLT]]="","", MAIN_STGY[[#This Row],[RSLT]])</f>
        <v/>
      </c>
      <c r="IF21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6" s="18">
        <f>IF(STGY10[[#This Row],[SNO]]=0,0,IF(IL$10, IF(IP215&gt;=IM$8, 0, STGY10[[#This Row],[INS]]+IH215), STGY10[[#This Row],[INS]]+IH215))</f>
        <v>100</v>
      </c>
      <c r="II216" s="18">
        <f>IF(STGY10[[#This Row],[SNO]]=0,0,IF(IL$10, IF(IP215&gt;=IM$8, 0, II215+STGY10[[#This Row],[RTN]]), II215+STGY10[[#This Row],[RTN]]))</f>
        <v>0</v>
      </c>
      <c r="IJ216" s="18">
        <f>STGY10[[#This Row],[RTN-TL]]-STGY10[[#This Row],[INS-TL]]</f>
        <v>-100</v>
      </c>
      <c r="IK216" s="18">
        <f>IF(STGY10[[#This Row],[SNO]]=0,0,IF(IL$10, IF(STGY10[[#This Row],[INS]]=0, 0, IN215), IN215))</f>
        <v>0</v>
      </c>
      <c r="IL216" s="18">
        <f>STGY10[[#This Row],[INS]]</f>
        <v>0</v>
      </c>
      <c r="IM216" s="18">
        <f>IF(STGY10[[#This Row],[WrL]]="Loss", (STGY10[[#This Row],[INS]]*(1 + IP$8/100)), IF(STGY10[[#This Row],[WrL]]="Won", (0), 0))</f>
        <v>0</v>
      </c>
      <c r="IN216" s="18">
        <f>IF(STGY10[[#This Row],[WrL]]="Loss", (STGY10[[#This Row],[PAM]]+STGY10[[#This Row],[LOS-TEN]]), IF(STGY10[[#This Row],[WrL]]="Won", (STGY10[[#This Row],[INS]]), 0))</f>
        <v>0</v>
      </c>
      <c r="IO216" s="18">
        <f>STGY10[[#This Row],[PAPT]]/2</f>
        <v>0</v>
      </c>
      <c r="IP216" s="43">
        <f>IF(STGY10[[#This Row],[SNO]]=0,0,IF(IL$10, IF(STGY10[[#This Row],[INS-TL]]=0, 0, STGY10[[#This Row],[PFT]]/STGY10[[#This Row],[INS-TL]]%), STGY10[[#This Row],[PFT]]/STGY10[[#This Row],[INS-TL]]%))</f>
        <v>-100</v>
      </c>
      <c r="IS216" s="20"/>
      <c r="IT216" s="21"/>
      <c r="IZ216" s="22"/>
    </row>
    <row r="217" spans="2:260" ht="15.65" x14ac:dyDescent="0.3">
      <c r="B217" s="89">
        <f t="shared" si="42"/>
        <v>202</v>
      </c>
      <c r="C217" s="49"/>
      <c r="D217" s="18">
        <f>IF(MAIN_STGY[[#This Row],[SNO]]=0,0,IF(MAIN_STGY[[#This Row],[SNO]]=1,J$8,IF(L$10, IF(P216&gt;=M$8,0,IF(P216=0,J$8,O216)), O216)))</f>
        <v>0</v>
      </c>
      <c r="E217" s="12"/>
      <c r="F21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7" s="18">
        <f>IF(MAIN_STGY[[#This Row],[SNO]]=0,0,IF(L$10, IF(P216&gt;=M$8, 0, MAIN_STGY[[#This Row],[INS]]+H216), MAIN_STGY[[#This Row],[INS]]+H216))</f>
        <v>100</v>
      </c>
      <c r="I217" s="18">
        <f>IF(MAIN_STGY[[#This Row],[SNO]]=0,0,IF(L$10, IF(P216&gt;=M$8, 0, I216+MAIN_STGY[[#This Row],[RTN]]), I216+MAIN_STGY[[#This Row],[RTN]]))</f>
        <v>0</v>
      </c>
      <c r="J217" s="18">
        <f>MAIN_STGY[[#This Row],[RTN-TL]]-MAIN_STGY[[#This Row],[INS-TL]]</f>
        <v>-100</v>
      </c>
      <c r="K217" s="18">
        <f>IF(MAIN_STGY[[#This Row],[SNO]]=0,0,IF(L$10, IF(MAIN_STGY[[#This Row],[INS]]=0, 0, N216), N216))</f>
        <v>0</v>
      </c>
      <c r="L217" s="18">
        <f>MAIN_STGY[[#This Row],[INS]]</f>
        <v>0</v>
      </c>
      <c r="M217" s="18">
        <f>IF(MAIN_STGY[[#This Row],[WrL]]="Loss", (MAIN_STGY[[#This Row],[INS]]*(1 + P$8/100)), IF(MAIN_STGY[[#This Row],[WrL]]="Won", (0), 0))</f>
        <v>0</v>
      </c>
      <c r="N217" s="18">
        <f>IF(MAIN_STGY[[#This Row],[WrL]]="Loss", (MAIN_STGY[[#This Row],[PAM]]+MAIN_STGY[[#This Row],[LOS-TEN]]), IF(MAIN_STGY[[#This Row],[WrL]]="Won", (MAIN_STGY[[#This Row],[INS]]), 0))</f>
        <v>0</v>
      </c>
      <c r="O217" s="18">
        <f>MAIN_STGY[[#This Row],[PAPT]]/2</f>
        <v>0</v>
      </c>
      <c r="P21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7" s="97" t="str" cm="1">
        <f t="array" ref="R217">IF(CG$4,STGTL4[Strategy Name],"")</f>
        <v>Strategy 04</v>
      </c>
      <c r="S217" s="98" cm="1">
        <f t="array" ref="S217">IF(CG$4,STGTL4[Last Running Bet-on],"")</f>
        <v>0</v>
      </c>
      <c r="T217" s="99" cm="1">
        <f t="array" ref="T217">IF(CG$4,STGTL4[Last Running Value],"")</f>
        <v>100</v>
      </c>
      <c r="U217" s="85"/>
      <c r="V217" s="44"/>
      <c r="W217" s="55"/>
      <c r="X217" s="55"/>
      <c r="Z217" s="22"/>
      <c r="AB217" s="42">
        <f t="shared" si="33"/>
        <v>202</v>
      </c>
      <c r="AC217" s="49"/>
      <c r="AD217" s="18">
        <f>IF(STGY2[[#This Row],[SNO]]=0,0,IF(STGY2[[#This Row],[SNO]]=1,AJ$8,IF(AL$10, IF(AP216&gt;=AM$8,0,IF(AP216=0,AJ$8,AO216)), AO216)))</f>
        <v>0</v>
      </c>
      <c r="AE217" s="18" t="str">
        <f>IF(MAIN_STGY[[#This Row],[RSLT]]="","", MAIN_STGY[[#This Row],[RSLT]])</f>
        <v/>
      </c>
      <c r="AF21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7" s="18">
        <f>IF(STGY2[[#This Row],[SNO]]=0,0,IF(AL$10, IF(AP216&gt;=AM$8, 0, STGY2[[#This Row],[INS]]+AH216), STGY2[[#This Row],[INS]]+AH216))</f>
        <v>100</v>
      </c>
      <c r="AI217" s="18">
        <f>IF(STGY2[[#This Row],[SNO]]=0,0,IF(AL$10, IF(AP216&gt;=AM$8, 0, AI216+STGY2[[#This Row],[RTN]]), AI216+STGY2[[#This Row],[RTN]]))</f>
        <v>0</v>
      </c>
      <c r="AJ217" s="18">
        <f>STGY2[[#This Row],[RTN-TL]]-STGY2[[#This Row],[INS-TL]]</f>
        <v>-100</v>
      </c>
      <c r="AK217" s="18">
        <f>IF(STGY2[[#This Row],[SNO]]=0,0,IF(AL$10, IF(STGY2[[#This Row],[INS]]=0, 0, AN216), AN216))</f>
        <v>0</v>
      </c>
      <c r="AL217" s="18">
        <f>STGY2[[#This Row],[INS]]</f>
        <v>0</v>
      </c>
      <c r="AM217" s="18">
        <f>IF(STGY2[[#This Row],[WrL]]="Loss", (STGY2[[#This Row],[INS]]*(1 + AP$8/100)), IF(STGY2[[#This Row],[WrL]]="Won", (0), 0))</f>
        <v>0</v>
      </c>
      <c r="AN217" s="18">
        <f>IF(STGY2[[#This Row],[WrL]]="Loss", (STGY2[[#This Row],[PAM]]+STGY2[[#This Row],[LOS-TEN]]), IF(STGY2[[#This Row],[WrL]]="Won", (STGY2[[#This Row],[INS]]), 0))</f>
        <v>0</v>
      </c>
      <c r="AO217" s="18">
        <f>STGY2[[#This Row],[PAPT]]/2</f>
        <v>0</v>
      </c>
      <c r="AP217" s="43">
        <f>IF(STGY2[[#This Row],[SNO]]=0,0,IF(AL$10, IF(STGY2[[#This Row],[INS-TL]]=0, 0, STGY2[[#This Row],[PFT]]/STGY2[[#This Row],[INS-TL]]%), STGY2[[#This Row],[PFT]]/STGY2[[#This Row],[INS-TL]]%))</f>
        <v>-100</v>
      </c>
      <c r="AS217" s="20"/>
      <c r="AT217" s="21"/>
      <c r="AZ217" s="22"/>
      <c r="BB217" s="42">
        <f t="shared" si="34"/>
        <v>202</v>
      </c>
      <c r="BC217" s="49"/>
      <c r="BD217" s="18">
        <f>IF(STGY3[[#This Row],[SNO]]=0,0,IF(STGY3[[#This Row],[SNO]]=1,BJ$8,IF(BL$10, IF(BP216&gt;=BM$8,0,IF(BP216=0,BJ$8,BO216)), BO216)))</f>
        <v>0</v>
      </c>
      <c r="BE217" s="18" t="str">
        <f>IF(MAIN_STGY[[#This Row],[RSLT]]="","", MAIN_STGY[[#This Row],[RSLT]])</f>
        <v/>
      </c>
      <c r="BF21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7" s="18">
        <f>IF(STGY3[[#This Row],[SNO]]=0,0,IF(BL$10, IF(BP216&gt;=BM$8, 0, STGY3[[#This Row],[INS]]+BH216), STGY3[[#This Row],[INS]]+BH216))</f>
        <v>100</v>
      </c>
      <c r="BI217" s="18">
        <f>IF(STGY3[[#This Row],[SNO]]=0,0,IF(BL$10, IF(BP216&gt;=BM$8, 0, BI216+STGY3[[#This Row],[RTN]]), BI216+STGY3[[#This Row],[RTN]]))</f>
        <v>0</v>
      </c>
      <c r="BJ217" s="18">
        <f>STGY3[[#This Row],[RTN-TL]]-STGY3[[#This Row],[INS-TL]]</f>
        <v>-100</v>
      </c>
      <c r="BK217" s="18">
        <f>IF(STGY3[[#This Row],[SNO]]=0,0,IF(BL$10, IF(STGY3[[#This Row],[INS]]=0, 0, BN216), BN216))</f>
        <v>0</v>
      </c>
      <c r="BL217" s="18">
        <f>STGY3[[#This Row],[INS]]</f>
        <v>0</v>
      </c>
      <c r="BM217" s="18">
        <f>IF(STGY3[[#This Row],[WrL]]="Loss", (STGY3[[#This Row],[INS]]*(1 + BP$8/100)), IF(STGY3[[#This Row],[WrL]]="Won", (0), 0))</f>
        <v>0</v>
      </c>
      <c r="BN217" s="18">
        <f>IF(STGY3[[#This Row],[WrL]]="Loss", (STGY3[[#This Row],[PAM]]+STGY3[[#This Row],[LOS-TEN]]), IF(STGY3[[#This Row],[WrL]]="Won", (STGY3[[#This Row],[INS]]), 0))</f>
        <v>0</v>
      </c>
      <c r="BO217" s="18">
        <f>STGY3[[#This Row],[PAPT]]/2</f>
        <v>0</v>
      </c>
      <c r="BP217" s="43">
        <f>IF(STGY3[[#This Row],[SNO]]=0,0,IF(BL$10, IF(STGY3[[#This Row],[INS-TL]]=0, 0, STGY3[[#This Row],[PFT]]/STGY3[[#This Row],[INS-TL]]%), STGY3[[#This Row],[PFT]]/STGY3[[#This Row],[INS-TL]]%))</f>
        <v>-100</v>
      </c>
      <c r="BS217" s="20"/>
      <c r="BT217" s="21"/>
      <c r="BZ217" s="22"/>
      <c r="CB217" s="42">
        <f t="shared" si="35"/>
        <v>202</v>
      </c>
      <c r="CC217" s="49"/>
      <c r="CD217" s="18">
        <f>IF(STGY4[[#This Row],[SNO]]=0,0,IF(STGY4[[#This Row],[SNO]]=1,CJ$8,IF(CL$10, IF(CP216&gt;=CM$8,0,IF(CP216=0,CJ$8,CO216)), CO216)))</f>
        <v>0</v>
      </c>
      <c r="CE217" s="18" t="str">
        <f>IF(MAIN_STGY[[#This Row],[RSLT]]="","", MAIN_STGY[[#This Row],[RSLT]])</f>
        <v/>
      </c>
      <c r="CF21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7" s="18">
        <f>IF(STGY4[[#This Row],[SNO]]=0,0,IF(CL$10, IF(CP216&gt;=CM$8, 0, STGY4[[#This Row],[INS]]+CH216), STGY4[[#This Row],[INS]]+CH216))</f>
        <v>100</v>
      </c>
      <c r="CI217" s="18">
        <f>IF(STGY4[[#This Row],[SNO]]=0,0,IF(CL$10, IF(CP216&gt;=CM$8, 0, CI216+STGY4[[#This Row],[RTN]]), CI216+STGY4[[#This Row],[RTN]]))</f>
        <v>0</v>
      </c>
      <c r="CJ217" s="18">
        <f>STGY4[[#This Row],[RTN-TL]]-STGY4[[#This Row],[INS-TL]]</f>
        <v>-100</v>
      </c>
      <c r="CK217" s="18">
        <f>IF(STGY4[[#This Row],[SNO]]=0,0,IF(CL$10, IF(STGY4[[#This Row],[INS]]=0, 0, CN216), CN216))</f>
        <v>0</v>
      </c>
      <c r="CL217" s="18">
        <f>STGY4[[#This Row],[INS]]</f>
        <v>0</v>
      </c>
      <c r="CM217" s="18">
        <f>IF(STGY4[[#This Row],[WrL]]="Loss", (STGY4[[#This Row],[INS]]*(1 + CP$8/100)), IF(STGY4[[#This Row],[WrL]]="Won", (0), 0))</f>
        <v>0</v>
      </c>
      <c r="CN217" s="18">
        <f>IF(STGY4[[#This Row],[WrL]]="Loss", (STGY4[[#This Row],[PAM]]+STGY4[[#This Row],[LOS-TEN]]), IF(STGY4[[#This Row],[WrL]]="Won", (STGY4[[#This Row],[INS]]), 0))</f>
        <v>0</v>
      </c>
      <c r="CO217" s="18">
        <f>STGY4[[#This Row],[PAPT]]/2</f>
        <v>0</v>
      </c>
      <c r="CP217" s="43">
        <f>IF(STGY4[[#This Row],[SNO]]=0,0,IF(CL$10, IF(STGY4[[#This Row],[INS-TL]]=0, 0, STGY4[[#This Row],[PFT]]/STGY4[[#This Row],[INS-TL]]%), STGY4[[#This Row],[PFT]]/STGY4[[#This Row],[INS-TL]]%))</f>
        <v>-100</v>
      </c>
      <c r="CS217" s="20"/>
      <c r="CT217" s="21"/>
      <c r="CZ217" s="22"/>
      <c r="DB217" s="42">
        <f t="shared" si="36"/>
        <v>202</v>
      </c>
      <c r="DC217" s="49"/>
      <c r="DD217" s="18">
        <f>IF(STGY5[[#This Row],[SNO]]=0,0,IF(STGY5[[#This Row],[SNO]]=1,DJ$8,IF(DL$10, IF(DP216&gt;=DM$8,0,IF(DP216=0,DJ$8,DO216)), DO216)))</f>
        <v>0</v>
      </c>
      <c r="DE217" s="18" t="str">
        <f>IF(MAIN_STGY[[#This Row],[RSLT]]="","", MAIN_STGY[[#This Row],[RSLT]])</f>
        <v/>
      </c>
      <c r="DF21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7" s="18">
        <f>IF(STGY5[[#This Row],[SNO]]=0,0,IF(DL$10, IF(DP216&gt;=DM$8, 0, STGY5[[#This Row],[INS]]+DH216), STGY5[[#This Row],[INS]]+DH216))</f>
        <v>100</v>
      </c>
      <c r="DI217" s="18">
        <f>IF(STGY5[[#This Row],[SNO]]=0,0,IF(DL$10, IF(DP216&gt;=DM$8, 0, DI216+STGY5[[#This Row],[RTN]]), DI216+STGY5[[#This Row],[RTN]]))</f>
        <v>0</v>
      </c>
      <c r="DJ217" s="18">
        <f>STGY5[[#This Row],[RTN-TL]]-STGY5[[#This Row],[INS-TL]]</f>
        <v>-100</v>
      </c>
      <c r="DK217" s="18">
        <f>IF(STGY5[[#This Row],[SNO]]=0,0,IF(DL$10, IF(STGY5[[#This Row],[INS]]=0, 0, DN216), DN216))</f>
        <v>0</v>
      </c>
      <c r="DL217" s="18">
        <f>STGY5[[#This Row],[INS]]</f>
        <v>0</v>
      </c>
      <c r="DM217" s="18">
        <f>IF(STGY5[[#This Row],[WrL]]="Loss", (STGY5[[#This Row],[INS]]*(1 + DP$8/100)), IF(STGY5[[#This Row],[WrL]]="Won", (0), 0))</f>
        <v>0</v>
      </c>
      <c r="DN217" s="18">
        <f>IF(STGY5[[#This Row],[WrL]]="Loss", (STGY5[[#This Row],[PAM]]+STGY5[[#This Row],[LOS-TEN]]), IF(STGY5[[#This Row],[WrL]]="Won", (STGY5[[#This Row],[INS]]), 0))</f>
        <v>0</v>
      </c>
      <c r="DO217" s="18">
        <f>STGY5[[#This Row],[PAPT]]/2</f>
        <v>0</v>
      </c>
      <c r="DP217" s="43">
        <f>IF(STGY5[[#This Row],[SNO]]=0,0,IF(DL$10, IF(STGY5[[#This Row],[INS-TL]]=0, 0, STGY5[[#This Row],[PFT]]/STGY5[[#This Row],[INS-TL]]%), STGY5[[#This Row],[PFT]]/STGY5[[#This Row],[INS-TL]]%))</f>
        <v>-100</v>
      </c>
      <c r="DS217" s="20"/>
      <c r="DT217" s="21"/>
      <c r="DZ217" s="22"/>
      <c r="EB217" s="42">
        <f t="shared" si="37"/>
        <v>202</v>
      </c>
      <c r="EC217" s="49"/>
      <c r="ED217" s="18">
        <f>IF(STGY6[[#This Row],[SNO]]=0,0,IF(STGY6[[#This Row],[SNO]]=1,EJ$8,IF(EL$10, IF(EP216&gt;=EM$8,0,IF(EP216=0,EJ$8,EO216)), EO216)))</f>
        <v>0</v>
      </c>
      <c r="EE217" s="18" t="str">
        <f>IF(MAIN_STGY[[#This Row],[RSLT]]="","", MAIN_STGY[[#This Row],[RSLT]])</f>
        <v/>
      </c>
      <c r="EF21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7" s="18">
        <f>IF(STGY6[[#This Row],[SNO]]=0,0,IF(EL$10, IF(EP216&gt;=EM$8, 0, STGY6[[#This Row],[INS]]+EH216), STGY6[[#This Row],[INS]]+EH216))</f>
        <v>100</v>
      </c>
      <c r="EI217" s="18">
        <f>IF(STGY6[[#This Row],[SNO]]=0,0,IF(EL$10, IF(EP216&gt;=EM$8, 0, EI216+STGY6[[#This Row],[RTN]]), EI216+STGY6[[#This Row],[RTN]]))</f>
        <v>0</v>
      </c>
      <c r="EJ217" s="18">
        <f>STGY6[[#This Row],[RTN-TL]]-STGY6[[#This Row],[INS-TL]]</f>
        <v>-100</v>
      </c>
      <c r="EK217" s="18">
        <f>IF(STGY6[[#This Row],[SNO]]=0,0,IF(EL$10, IF(STGY6[[#This Row],[INS]]=0, 0, EN216), EN216))</f>
        <v>0</v>
      </c>
      <c r="EL217" s="18">
        <f>STGY6[[#This Row],[INS]]</f>
        <v>0</v>
      </c>
      <c r="EM217" s="18">
        <f>IF(STGY6[[#This Row],[WrL]]="Loss", (STGY6[[#This Row],[INS]]*(1 + EP$8/100)), IF(STGY6[[#This Row],[WrL]]="Won", (0), 0))</f>
        <v>0</v>
      </c>
      <c r="EN217" s="18">
        <f>IF(STGY6[[#This Row],[WrL]]="Loss", (STGY6[[#This Row],[PAM]]+STGY6[[#This Row],[LOS-TEN]]), IF(STGY6[[#This Row],[WrL]]="Won", (STGY6[[#This Row],[INS]]), 0))</f>
        <v>0</v>
      </c>
      <c r="EO217" s="18">
        <f>STGY6[[#This Row],[PAPT]]/2</f>
        <v>0</v>
      </c>
      <c r="EP217" s="43">
        <f>IF(STGY6[[#This Row],[SNO]]=0,0,IF(EL$10, IF(STGY6[[#This Row],[INS-TL]]=0, 0, STGY6[[#This Row],[PFT]]/STGY6[[#This Row],[INS-TL]]%), STGY6[[#This Row],[PFT]]/STGY6[[#This Row],[INS-TL]]%))</f>
        <v>-100</v>
      </c>
      <c r="ES217" s="20"/>
      <c r="ET217" s="21"/>
      <c r="EZ217" s="22"/>
      <c r="FB217" s="42">
        <f t="shared" si="38"/>
        <v>202</v>
      </c>
      <c r="FC217" s="49"/>
      <c r="FD217" s="18">
        <f>IF(STGY7[[#This Row],[SNO]]=0,0,IF(STGY7[[#This Row],[SNO]]=1,FJ$8,IF(FL$10, IF(FP216&gt;=FM$8,0,IF(FP216=0,FJ$8,FO216)), FO216)))</f>
        <v>0</v>
      </c>
      <c r="FE217" s="18" t="str">
        <f>IF(MAIN_STGY[[#This Row],[RSLT]]="","", MAIN_STGY[[#This Row],[RSLT]])</f>
        <v/>
      </c>
      <c r="FF21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7" s="18">
        <f>IF(STGY7[[#This Row],[SNO]]=0,0,IF(FL$10, IF(FP216&gt;=FM$8, 0, STGY7[[#This Row],[INS]]+FH216), STGY7[[#This Row],[INS]]+FH216))</f>
        <v>100</v>
      </c>
      <c r="FI217" s="18">
        <f>IF(STGY7[[#This Row],[SNO]]=0,0,IF(FL$10, IF(FP216&gt;=FM$8, 0, FI216+STGY7[[#This Row],[RTN]]), FI216+STGY7[[#This Row],[RTN]]))</f>
        <v>0</v>
      </c>
      <c r="FJ217" s="18">
        <f>STGY7[[#This Row],[RTN-TL]]-STGY7[[#This Row],[INS-TL]]</f>
        <v>-100</v>
      </c>
      <c r="FK217" s="18">
        <f>IF(STGY7[[#This Row],[SNO]]=0,0,IF(FL$10, IF(STGY7[[#This Row],[INS]]=0, 0, FN216), FN216))</f>
        <v>0</v>
      </c>
      <c r="FL217" s="18">
        <f>STGY7[[#This Row],[INS]]</f>
        <v>0</v>
      </c>
      <c r="FM217" s="18">
        <f>IF(STGY7[[#This Row],[WrL]]="Loss", (STGY7[[#This Row],[INS]]*(1 + FP$8/100)), IF(STGY7[[#This Row],[WrL]]="Won", (0), 0))</f>
        <v>0</v>
      </c>
      <c r="FN217" s="18">
        <f>IF(STGY7[[#This Row],[WrL]]="Loss", (STGY7[[#This Row],[PAM]]+STGY7[[#This Row],[LOS-TEN]]), IF(STGY7[[#This Row],[WrL]]="Won", (STGY7[[#This Row],[INS]]), 0))</f>
        <v>0</v>
      </c>
      <c r="FO217" s="18">
        <f>STGY7[[#This Row],[PAPT]]/2</f>
        <v>0</v>
      </c>
      <c r="FP217" s="43">
        <f>IF(STGY7[[#This Row],[SNO]]=0,0,IF(FL$10, IF(STGY7[[#This Row],[INS-TL]]=0, 0, STGY7[[#This Row],[PFT]]/STGY7[[#This Row],[INS-TL]]%), STGY7[[#This Row],[PFT]]/STGY7[[#This Row],[INS-TL]]%))</f>
        <v>-100</v>
      </c>
      <c r="FS217" s="20"/>
      <c r="FT217" s="21"/>
      <c r="FZ217" s="22"/>
      <c r="GB217" s="42">
        <f t="shared" si="39"/>
        <v>202</v>
      </c>
      <c r="GC217" s="49"/>
      <c r="GD217" s="18">
        <f>IF(STGY8[[#This Row],[SNO]]=0,0,IF(STGY8[[#This Row],[SNO]]=1,GJ$8,IF(GL$10, IF(GP216&gt;=GM$8,0,IF(GP216=0,GJ$8,GO216)), GO216)))</f>
        <v>0</v>
      </c>
      <c r="GE217" s="18" t="str">
        <f>IF(MAIN_STGY[[#This Row],[RSLT]]="","", MAIN_STGY[[#This Row],[RSLT]])</f>
        <v/>
      </c>
      <c r="GF21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7" s="18">
        <f>IF(STGY8[[#This Row],[SNO]]=0,0,IF(GL$10, IF(GP216&gt;=GM$8, 0, STGY8[[#This Row],[INS]]+GH216), STGY8[[#This Row],[INS]]+GH216))</f>
        <v>100</v>
      </c>
      <c r="GI217" s="18">
        <f>IF(STGY8[[#This Row],[SNO]]=0,0,IF(GL$10, IF(GP216&gt;=GM$8, 0, GI216+STGY8[[#This Row],[RTN]]), GI216+STGY8[[#This Row],[RTN]]))</f>
        <v>0</v>
      </c>
      <c r="GJ217" s="18">
        <f>STGY8[[#This Row],[RTN-TL]]-STGY8[[#This Row],[INS-TL]]</f>
        <v>-100</v>
      </c>
      <c r="GK217" s="18">
        <f>IF(STGY8[[#This Row],[SNO]]=0,0,IF(GL$10, IF(STGY8[[#This Row],[INS]]=0, 0, GN216), GN216))</f>
        <v>0</v>
      </c>
      <c r="GL217" s="18">
        <f>STGY8[[#This Row],[INS]]</f>
        <v>0</v>
      </c>
      <c r="GM217" s="18">
        <f>IF(STGY8[[#This Row],[WrL]]="Loss", (STGY8[[#This Row],[INS]]*(1 + GP$8/100)), IF(STGY8[[#This Row],[WrL]]="Won", (0), 0))</f>
        <v>0</v>
      </c>
      <c r="GN217" s="18">
        <f>IF(STGY8[[#This Row],[WrL]]="Loss", (STGY8[[#This Row],[PAM]]+STGY8[[#This Row],[LOS-TEN]]), IF(STGY8[[#This Row],[WrL]]="Won", (STGY8[[#This Row],[INS]]), 0))</f>
        <v>0</v>
      </c>
      <c r="GO217" s="18">
        <f>STGY8[[#This Row],[PAPT]]/2</f>
        <v>0</v>
      </c>
      <c r="GP217" s="43">
        <f>IF(STGY8[[#This Row],[SNO]]=0,0,IF(GL$10, IF(STGY8[[#This Row],[INS-TL]]=0, 0, STGY8[[#This Row],[PFT]]/STGY8[[#This Row],[INS-TL]]%), STGY8[[#This Row],[PFT]]/STGY8[[#This Row],[INS-TL]]%))</f>
        <v>-100</v>
      </c>
      <c r="GS217" s="20"/>
      <c r="GT217" s="21"/>
      <c r="GZ217" s="22"/>
      <c r="HB217" s="42">
        <f t="shared" si="40"/>
        <v>202</v>
      </c>
      <c r="HC217" s="49"/>
      <c r="HD217" s="18">
        <f>IF(STGY9[[#This Row],[SNO]]=0,0,IF(STGY9[[#This Row],[SNO]]=1,HJ$8,IF(HL$10, IF(HP216&gt;=HM$8,0,IF(HP216=0,HJ$8,HO216)), HO216)))</f>
        <v>0</v>
      </c>
      <c r="HE217" s="18" t="str">
        <f>IF(MAIN_STGY[[#This Row],[RSLT]]="","", MAIN_STGY[[#This Row],[RSLT]])</f>
        <v/>
      </c>
      <c r="HF21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7" s="18">
        <f>IF(STGY9[[#This Row],[SNO]]=0,0,IF(HL$10, IF(HP216&gt;=HM$8, 0, STGY9[[#This Row],[INS]]+HH216), STGY9[[#This Row],[INS]]+HH216))</f>
        <v>100</v>
      </c>
      <c r="HI217" s="18">
        <f>IF(STGY9[[#This Row],[SNO]]=0,0,IF(HL$10, IF(HP216&gt;=HM$8, 0, HI216+STGY9[[#This Row],[RTN]]), HI216+STGY9[[#This Row],[RTN]]))</f>
        <v>0</v>
      </c>
      <c r="HJ217" s="18">
        <f>STGY9[[#This Row],[RTN-TL]]-STGY9[[#This Row],[INS-TL]]</f>
        <v>-100</v>
      </c>
      <c r="HK217" s="18">
        <f>IF(STGY9[[#This Row],[SNO]]=0,0,IF(HL$10, IF(STGY9[[#This Row],[INS]]=0, 0, HN216), HN216))</f>
        <v>0</v>
      </c>
      <c r="HL217" s="18">
        <f>STGY9[[#This Row],[INS]]</f>
        <v>0</v>
      </c>
      <c r="HM217" s="18">
        <f>IF(STGY9[[#This Row],[WrL]]="Loss", (STGY9[[#This Row],[INS]]*(1 + HP$8/100)), IF(STGY9[[#This Row],[WrL]]="Won", (0), 0))</f>
        <v>0</v>
      </c>
      <c r="HN217" s="18">
        <f>IF(STGY9[[#This Row],[WrL]]="Loss", (STGY9[[#This Row],[PAM]]+STGY9[[#This Row],[LOS-TEN]]), IF(STGY9[[#This Row],[WrL]]="Won", (STGY9[[#This Row],[INS]]), 0))</f>
        <v>0</v>
      </c>
      <c r="HO217" s="18">
        <f>STGY9[[#This Row],[PAPT]]/2</f>
        <v>0</v>
      </c>
      <c r="HP217" s="43">
        <f>IF(STGY9[[#This Row],[SNO]]=0,0,IF(HL$10, IF(STGY9[[#This Row],[INS-TL]]=0, 0, STGY9[[#This Row],[PFT]]/STGY9[[#This Row],[INS-TL]]%), STGY9[[#This Row],[PFT]]/STGY9[[#This Row],[INS-TL]]%))</f>
        <v>-100</v>
      </c>
      <c r="HS217" s="20"/>
      <c r="HT217" s="21"/>
      <c r="HZ217" s="22"/>
      <c r="IB217" s="42">
        <f t="shared" si="41"/>
        <v>202</v>
      </c>
      <c r="IC217" s="49"/>
      <c r="ID217" s="18">
        <f>IF(STGY10[[#This Row],[SNO]]=0,0,IF(STGY10[[#This Row],[SNO]]=1,IJ$8,IF(IL$10, IF(IP216&gt;=IM$8,0,IF(IP216=0,IJ$8,IO216)), IO216)))</f>
        <v>0</v>
      </c>
      <c r="IE217" s="18" t="str">
        <f>IF(MAIN_STGY[[#This Row],[RSLT]]="","", MAIN_STGY[[#This Row],[RSLT]])</f>
        <v/>
      </c>
      <c r="IF21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7" s="18">
        <f>IF(STGY10[[#This Row],[SNO]]=0,0,IF(IL$10, IF(IP216&gt;=IM$8, 0, STGY10[[#This Row],[INS]]+IH216), STGY10[[#This Row],[INS]]+IH216))</f>
        <v>100</v>
      </c>
      <c r="II217" s="18">
        <f>IF(STGY10[[#This Row],[SNO]]=0,0,IF(IL$10, IF(IP216&gt;=IM$8, 0, II216+STGY10[[#This Row],[RTN]]), II216+STGY10[[#This Row],[RTN]]))</f>
        <v>0</v>
      </c>
      <c r="IJ217" s="18">
        <f>STGY10[[#This Row],[RTN-TL]]-STGY10[[#This Row],[INS-TL]]</f>
        <v>-100</v>
      </c>
      <c r="IK217" s="18">
        <f>IF(STGY10[[#This Row],[SNO]]=0,0,IF(IL$10, IF(STGY10[[#This Row],[INS]]=0, 0, IN216), IN216))</f>
        <v>0</v>
      </c>
      <c r="IL217" s="18">
        <f>STGY10[[#This Row],[INS]]</f>
        <v>0</v>
      </c>
      <c r="IM217" s="18">
        <f>IF(STGY10[[#This Row],[WrL]]="Loss", (STGY10[[#This Row],[INS]]*(1 + IP$8/100)), IF(STGY10[[#This Row],[WrL]]="Won", (0), 0))</f>
        <v>0</v>
      </c>
      <c r="IN217" s="18">
        <f>IF(STGY10[[#This Row],[WrL]]="Loss", (STGY10[[#This Row],[PAM]]+STGY10[[#This Row],[LOS-TEN]]), IF(STGY10[[#This Row],[WrL]]="Won", (STGY10[[#This Row],[INS]]), 0))</f>
        <v>0</v>
      </c>
      <c r="IO217" s="18">
        <f>STGY10[[#This Row],[PAPT]]/2</f>
        <v>0</v>
      </c>
      <c r="IP217" s="43">
        <f>IF(STGY10[[#This Row],[SNO]]=0,0,IF(IL$10, IF(STGY10[[#This Row],[INS-TL]]=0, 0, STGY10[[#This Row],[PFT]]/STGY10[[#This Row],[INS-TL]]%), STGY10[[#This Row],[PFT]]/STGY10[[#This Row],[INS-TL]]%))</f>
        <v>-100</v>
      </c>
      <c r="IS217" s="20"/>
      <c r="IT217" s="21"/>
      <c r="IZ217" s="22"/>
    </row>
    <row r="218" spans="2:260" ht="15.65" x14ac:dyDescent="0.3">
      <c r="B218" s="89">
        <f t="shared" si="42"/>
        <v>203</v>
      </c>
      <c r="C218" s="49"/>
      <c r="D218" s="18">
        <f>IF(MAIN_STGY[[#This Row],[SNO]]=0,0,IF(MAIN_STGY[[#This Row],[SNO]]=1,J$8,IF(L$10, IF(P217&gt;=M$8,0,IF(P217=0,J$8,O217)), O217)))</f>
        <v>0</v>
      </c>
      <c r="E218" s="12"/>
      <c r="F21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8" s="18">
        <f>IF(MAIN_STGY[[#This Row],[SNO]]=0,0,IF(L$10, IF(P217&gt;=M$8, 0, MAIN_STGY[[#This Row],[INS]]+H217), MAIN_STGY[[#This Row],[INS]]+H217))</f>
        <v>100</v>
      </c>
      <c r="I218" s="18">
        <f>IF(MAIN_STGY[[#This Row],[SNO]]=0,0,IF(L$10, IF(P217&gt;=M$8, 0, I217+MAIN_STGY[[#This Row],[RTN]]), I217+MAIN_STGY[[#This Row],[RTN]]))</f>
        <v>0</v>
      </c>
      <c r="J218" s="18">
        <f>MAIN_STGY[[#This Row],[RTN-TL]]-MAIN_STGY[[#This Row],[INS-TL]]</f>
        <v>-100</v>
      </c>
      <c r="K218" s="18">
        <f>IF(MAIN_STGY[[#This Row],[SNO]]=0,0,IF(L$10, IF(MAIN_STGY[[#This Row],[INS]]=0, 0, N217), N217))</f>
        <v>0</v>
      </c>
      <c r="L218" s="18">
        <f>MAIN_STGY[[#This Row],[INS]]</f>
        <v>0</v>
      </c>
      <c r="M218" s="18">
        <f>IF(MAIN_STGY[[#This Row],[WrL]]="Loss", (MAIN_STGY[[#This Row],[INS]]*(1 + P$8/100)), IF(MAIN_STGY[[#This Row],[WrL]]="Won", (0), 0))</f>
        <v>0</v>
      </c>
      <c r="N218" s="18">
        <f>IF(MAIN_STGY[[#This Row],[WrL]]="Loss", (MAIN_STGY[[#This Row],[PAM]]+MAIN_STGY[[#This Row],[LOS-TEN]]), IF(MAIN_STGY[[#This Row],[WrL]]="Won", (MAIN_STGY[[#This Row],[INS]]), 0))</f>
        <v>0</v>
      </c>
      <c r="O218" s="18">
        <f>MAIN_STGY[[#This Row],[PAPT]]/2</f>
        <v>0</v>
      </c>
      <c r="P21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8" s="97" t="str" cm="1">
        <f t="array" ref="R218">IF(DG$4,STGTL5[Strategy Name],"")</f>
        <v>Strategy 05</v>
      </c>
      <c r="S218" s="98" cm="1">
        <f t="array" ref="S218">IF(DG$4,STGTL5[Last Running Bet-on],"")</f>
        <v>0</v>
      </c>
      <c r="T218" s="99" cm="1">
        <f t="array" ref="T218">IF(DG$4,STGTL5[Last Running Value],"")</f>
        <v>100</v>
      </c>
      <c r="U218" s="85"/>
      <c r="V218" s="44"/>
      <c r="W218" s="55"/>
      <c r="X218" s="55"/>
      <c r="Z218" s="22"/>
      <c r="AB218" s="42">
        <f t="shared" si="33"/>
        <v>203</v>
      </c>
      <c r="AC218" s="49"/>
      <c r="AD218" s="18">
        <f>IF(STGY2[[#This Row],[SNO]]=0,0,IF(STGY2[[#This Row],[SNO]]=1,AJ$8,IF(AL$10, IF(AP217&gt;=AM$8,0,IF(AP217=0,AJ$8,AO217)), AO217)))</f>
        <v>0</v>
      </c>
      <c r="AE218" s="18" t="str">
        <f>IF(MAIN_STGY[[#This Row],[RSLT]]="","", MAIN_STGY[[#This Row],[RSLT]])</f>
        <v/>
      </c>
      <c r="AF21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8" s="18">
        <f>IF(STGY2[[#This Row],[SNO]]=0,0,IF(AL$10, IF(AP217&gt;=AM$8, 0, STGY2[[#This Row],[INS]]+AH217), STGY2[[#This Row],[INS]]+AH217))</f>
        <v>100</v>
      </c>
      <c r="AI218" s="18">
        <f>IF(STGY2[[#This Row],[SNO]]=0,0,IF(AL$10, IF(AP217&gt;=AM$8, 0, AI217+STGY2[[#This Row],[RTN]]), AI217+STGY2[[#This Row],[RTN]]))</f>
        <v>0</v>
      </c>
      <c r="AJ218" s="18">
        <f>STGY2[[#This Row],[RTN-TL]]-STGY2[[#This Row],[INS-TL]]</f>
        <v>-100</v>
      </c>
      <c r="AK218" s="18">
        <f>IF(STGY2[[#This Row],[SNO]]=0,0,IF(AL$10, IF(STGY2[[#This Row],[INS]]=0, 0, AN217), AN217))</f>
        <v>0</v>
      </c>
      <c r="AL218" s="18">
        <f>STGY2[[#This Row],[INS]]</f>
        <v>0</v>
      </c>
      <c r="AM218" s="18">
        <f>IF(STGY2[[#This Row],[WrL]]="Loss", (STGY2[[#This Row],[INS]]*(1 + AP$8/100)), IF(STGY2[[#This Row],[WrL]]="Won", (0), 0))</f>
        <v>0</v>
      </c>
      <c r="AN218" s="18">
        <f>IF(STGY2[[#This Row],[WrL]]="Loss", (STGY2[[#This Row],[PAM]]+STGY2[[#This Row],[LOS-TEN]]), IF(STGY2[[#This Row],[WrL]]="Won", (STGY2[[#This Row],[INS]]), 0))</f>
        <v>0</v>
      </c>
      <c r="AO218" s="18">
        <f>STGY2[[#This Row],[PAPT]]/2</f>
        <v>0</v>
      </c>
      <c r="AP218" s="43">
        <f>IF(STGY2[[#This Row],[SNO]]=0,0,IF(AL$10, IF(STGY2[[#This Row],[INS-TL]]=0, 0, STGY2[[#This Row],[PFT]]/STGY2[[#This Row],[INS-TL]]%), STGY2[[#This Row],[PFT]]/STGY2[[#This Row],[INS-TL]]%))</f>
        <v>-100</v>
      </c>
      <c r="AS218" s="20"/>
      <c r="AT218" s="21"/>
      <c r="AZ218" s="22"/>
      <c r="BB218" s="42">
        <f t="shared" si="34"/>
        <v>203</v>
      </c>
      <c r="BC218" s="49"/>
      <c r="BD218" s="18">
        <f>IF(STGY3[[#This Row],[SNO]]=0,0,IF(STGY3[[#This Row],[SNO]]=1,BJ$8,IF(BL$10, IF(BP217&gt;=BM$8,0,IF(BP217=0,BJ$8,BO217)), BO217)))</f>
        <v>0</v>
      </c>
      <c r="BE218" s="18" t="str">
        <f>IF(MAIN_STGY[[#This Row],[RSLT]]="","", MAIN_STGY[[#This Row],[RSLT]])</f>
        <v/>
      </c>
      <c r="BF21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8" s="18">
        <f>IF(STGY3[[#This Row],[SNO]]=0,0,IF(BL$10, IF(BP217&gt;=BM$8, 0, STGY3[[#This Row],[INS]]+BH217), STGY3[[#This Row],[INS]]+BH217))</f>
        <v>100</v>
      </c>
      <c r="BI218" s="18">
        <f>IF(STGY3[[#This Row],[SNO]]=0,0,IF(BL$10, IF(BP217&gt;=BM$8, 0, BI217+STGY3[[#This Row],[RTN]]), BI217+STGY3[[#This Row],[RTN]]))</f>
        <v>0</v>
      </c>
      <c r="BJ218" s="18">
        <f>STGY3[[#This Row],[RTN-TL]]-STGY3[[#This Row],[INS-TL]]</f>
        <v>-100</v>
      </c>
      <c r="BK218" s="18">
        <f>IF(STGY3[[#This Row],[SNO]]=0,0,IF(BL$10, IF(STGY3[[#This Row],[INS]]=0, 0, BN217), BN217))</f>
        <v>0</v>
      </c>
      <c r="BL218" s="18">
        <f>STGY3[[#This Row],[INS]]</f>
        <v>0</v>
      </c>
      <c r="BM218" s="18">
        <f>IF(STGY3[[#This Row],[WrL]]="Loss", (STGY3[[#This Row],[INS]]*(1 + BP$8/100)), IF(STGY3[[#This Row],[WrL]]="Won", (0), 0))</f>
        <v>0</v>
      </c>
      <c r="BN218" s="18">
        <f>IF(STGY3[[#This Row],[WrL]]="Loss", (STGY3[[#This Row],[PAM]]+STGY3[[#This Row],[LOS-TEN]]), IF(STGY3[[#This Row],[WrL]]="Won", (STGY3[[#This Row],[INS]]), 0))</f>
        <v>0</v>
      </c>
      <c r="BO218" s="18">
        <f>STGY3[[#This Row],[PAPT]]/2</f>
        <v>0</v>
      </c>
      <c r="BP218" s="43">
        <f>IF(STGY3[[#This Row],[SNO]]=0,0,IF(BL$10, IF(STGY3[[#This Row],[INS-TL]]=0, 0, STGY3[[#This Row],[PFT]]/STGY3[[#This Row],[INS-TL]]%), STGY3[[#This Row],[PFT]]/STGY3[[#This Row],[INS-TL]]%))</f>
        <v>-100</v>
      </c>
      <c r="BS218" s="20"/>
      <c r="BT218" s="21"/>
      <c r="BZ218" s="22"/>
      <c r="CB218" s="42">
        <f t="shared" si="35"/>
        <v>203</v>
      </c>
      <c r="CC218" s="49"/>
      <c r="CD218" s="18">
        <f>IF(STGY4[[#This Row],[SNO]]=0,0,IF(STGY4[[#This Row],[SNO]]=1,CJ$8,IF(CL$10, IF(CP217&gt;=CM$8,0,IF(CP217=0,CJ$8,CO217)), CO217)))</f>
        <v>0</v>
      </c>
      <c r="CE218" s="18" t="str">
        <f>IF(MAIN_STGY[[#This Row],[RSLT]]="","", MAIN_STGY[[#This Row],[RSLT]])</f>
        <v/>
      </c>
      <c r="CF21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8" s="18">
        <f>IF(STGY4[[#This Row],[SNO]]=0,0,IF(CL$10, IF(CP217&gt;=CM$8, 0, STGY4[[#This Row],[INS]]+CH217), STGY4[[#This Row],[INS]]+CH217))</f>
        <v>100</v>
      </c>
      <c r="CI218" s="18">
        <f>IF(STGY4[[#This Row],[SNO]]=0,0,IF(CL$10, IF(CP217&gt;=CM$8, 0, CI217+STGY4[[#This Row],[RTN]]), CI217+STGY4[[#This Row],[RTN]]))</f>
        <v>0</v>
      </c>
      <c r="CJ218" s="18">
        <f>STGY4[[#This Row],[RTN-TL]]-STGY4[[#This Row],[INS-TL]]</f>
        <v>-100</v>
      </c>
      <c r="CK218" s="18">
        <f>IF(STGY4[[#This Row],[SNO]]=0,0,IF(CL$10, IF(STGY4[[#This Row],[INS]]=0, 0, CN217), CN217))</f>
        <v>0</v>
      </c>
      <c r="CL218" s="18">
        <f>STGY4[[#This Row],[INS]]</f>
        <v>0</v>
      </c>
      <c r="CM218" s="18">
        <f>IF(STGY4[[#This Row],[WrL]]="Loss", (STGY4[[#This Row],[INS]]*(1 + CP$8/100)), IF(STGY4[[#This Row],[WrL]]="Won", (0), 0))</f>
        <v>0</v>
      </c>
      <c r="CN218" s="18">
        <f>IF(STGY4[[#This Row],[WrL]]="Loss", (STGY4[[#This Row],[PAM]]+STGY4[[#This Row],[LOS-TEN]]), IF(STGY4[[#This Row],[WrL]]="Won", (STGY4[[#This Row],[INS]]), 0))</f>
        <v>0</v>
      </c>
      <c r="CO218" s="18">
        <f>STGY4[[#This Row],[PAPT]]/2</f>
        <v>0</v>
      </c>
      <c r="CP218" s="43">
        <f>IF(STGY4[[#This Row],[SNO]]=0,0,IF(CL$10, IF(STGY4[[#This Row],[INS-TL]]=0, 0, STGY4[[#This Row],[PFT]]/STGY4[[#This Row],[INS-TL]]%), STGY4[[#This Row],[PFT]]/STGY4[[#This Row],[INS-TL]]%))</f>
        <v>-100</v>
      </c>
      <c r="CS218" s="20"/>
      <c r="CT218" s="21"/>
      <c r="CZ218" s="22"/>
      <c r="DB218" s="42">
        <f t="shared" si="36"/>
        <v>203</v>
      </c>
      <c r="DC218" s="49"/>
      <c r="DD218" s="18">
        <f>IF(STGY5[[#This Row],[SNO]]=0,0,IF(STGY5[[#This Row],[SNO]]=1,DJ$8,IF(DL$10, IF(DP217&gt;=DM$8,0,IF(DP217=0,DJ$8,DO217)), DO217)))</f>
        <v>0</v>
      </c>
      <c r="DE218" s="18" t="str">
        <f>IF(MAIN_STGY[[#This Row],[RSLT]]="","", MAIN_STGY[[#This Row],[RSLT]])</f>
        <v/>
      </c>
      <c r="DF21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8" s="18">
        <f>IF(STGY5[[#This Row],[SNO]]=0,0,IF(DL$10, IF(DP217&gt;=DM$8, 0, STGY5[[#This Row],[INS]]+DH217), STGY5[[#This Row],[INS]]+DH217))</f>
        <v>100</v>
      </c>
      <c r="DI218" s="18">
        <f>IF(STGY5[[#This Row],[SNO]]=0,0,IF(DL$10, IF(DP217&gt;=DM$8, 0, DI217+STGY5[[#This Row],[RTN]]), DI217+STGY5[[#This Row],[RTN]]))</f>
        <v>0</v>
      </c>
      <c r="DJ218" s="18">
        <f>STGY5[[#This Row],[RTN-TL]]-STGY5[[#This Row],[INS-TL]]</f>
        <v>-100</v>
      </c>
      <c r="DK218" s="18">
        <f>IF(STGY5[[#This Row],[SNO]]=0,0,IF(DL$10, IF(STGY5[[#This Row],[INS]]=0, 0, DN217), DN217))</f>
        <v>0</v>
      </c>
      <c r="DL218" s="18">
        <f>STGY5[[#This Row],[INS]]</f>
        <v>0</v>
      </c>
      <c r="DM218" s="18">
        <f>IF(STGY5[[#This Row],[WrL]]="Loss", (STGY5[[#This Row],[INS]]*(1 + DP$8/100)), IF(STGY5[[#This Row],[WrL]]="Won", (0), 0))</f>
        <v>0</v>
      </c>
      <c r="DN218" s="18">
        <f>IF(STGY5[[#This Row],[WrL]]="Loss", (STGY5[[#This Row],[PAM]]+STGY5[[#This Row],[LOS-TEN]]), IF(STGY5[[#This Row],[WrL]]="Won", (STGY5[[#This Row],[INS]]), 0))</f>
        <v>0</v>
      </c>
      <c r="DO218" s="18">
        <f>STGY5[[#This Row],[PAPT]]/2</f>
        <v>0</v>
      </c>
      <c r="DP218" s="43">
        <f>IF(STGY5[[#This Row],[SNO]]=0,0,IF(DL$10, IF(STGY5[[#This Row],[INS-TL]]=0, 0, STGY5[[#This Row],[PFT]]/STGY5[[#This Row],[INS-TL]]%), STGY5[[#This Row],[PFT]]/STGY5[[#This Row],[INS-TL]]%))</f>
        <v>-100</v>
      </c>
      <c r="DS218" s="20"/>
      <c r="DT218" s="21"/>
      <c r="DZ218" s="22"/>
      <c r="EB218" s="42">
        <f t="shared" si="37"/>
        <v>203</v>
      </c>
      <c r="EC218" s="49"/>
      <c r="ED218" s="18">
        <f>IF(STGY6[[#This Row],[SNO]]=0,0,IF(STGY6[[#This Row],[SNO]]=1,EJ$8,IF(EL$10, IF(EP217&gt;=EM$8,0,IF(EP217=0,EJ$8,EO217)), EO217)))</f>
        <v>0</v>
      </c>
      <c r="EE218" s="18" t="str">
        <f>IF(MAIN_STGY[[#This Row],[RSLT]]="","", MAIN_STGY[[#This Row],[RSLT]])</f>
        <v/>
      </c>
      <c r="EF21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8" s="18">
        <f>IF(STGY6[[#This Row],[SNO]]=0,0,IF(EL$10, IF(EP217&gt;=EM$8, 0, STGY6[[#This Row],[INS]]+EH217), STGY6[[#This Row],[INS]]+EH217))</f>
        <v>100</v>
      </c>
      <c r="EI218" s="18">
        <f>IF(STGY6[[#This Row],[SNO]]=0,0,IF(EL$10, IF(EP217&gt;=EM$8, 0, EI217+STGY6[[#This Row],[RTN]]), EI217+STGY6[[#This Row],[RTN]]))</f>
        <v>0</v>
      </c>
      <c r="EJ218" s="18">
        <f>STGY6[[#This Row],[RTN-TL]]-STGY6[[#This Row],[INS-TL]]</f>
        <v>-100</v>
      </c>
      <c r="EK218" s="18">
        <f>IF(STGY6[[#This Row],[SNO]]=0,0,IF(EL$10, IF(STGY6[[#This Row],[INS]]=0, 0, EN217), EN217))</f>
        <v>0</v>
      </c>
      <c r="EL218" s="18">
        <f>STGY6[[#This Row],[INS]]</f>
        <v>0</v>
      </c>
      <c r="EM218" s="18">
        <f>IF(STGY6[[#This Row],[WrL]]="Loss", (STGY6[[#This Row],[INS]]*(1 + EP$8/100)), IF(STGY6[[#This Row],[WrL]]="Won", (0), 0))</f>
        <v>0</v>
      </c>
      <c r="EN218" s="18">
        <f>IF(STGY6[[#This Row],[WrL]]="Loss", (STGY6[[#This Row],[PAM]]+STGY6[[#This Row],[LOS-TEN]]), IF(STGY6[[#This Row],[WrL]]="Won", (STGY6[[#This Row],[INS]]), 0))</f>
        <v>0</v>
      </c>
      <c r="EO218" s="18">
        <f>STGY6[[#This Row],[PAPT]]/2</f>
        <v>0</v>
      </c>
      <c r="EP218" s="43">
        <f>IF(STGY6[[#This Row],[SNO]]=0,0,IF(EL$10, IF(STGY6[[#This Row],[INS-TL]]=0, 0, STGY6[[#This Row],[PFT]]/STGY6[[#This Row],[INS-TL]]%), STGY6[[#This Row],[PFT]]/STGY6[[#This Row],[INS-TL]]%))</f>
        <v>-100</v>
      </c>
      <c r="ES218" s="20"/>
      <c r="ET218" s="21"/>
      <c r="EZ218" s="22"/>
      <c r="FB218" s="42">
        <f t="shared" si="38"/>
        <v>203</v>
      </c>
      <c r="FC218" s="49"/>
      <c r="FD218" s="18">
        <f>IF(STGY7[[#This Row],[SNO]]=0,0,IF(STGY7[[#This Row],[SNO]]=1,FJ$8,IF(FL$10, IF(FP217&gt;=FM$8,0,IF(FP217=0,FJ$8,FO217)), FO217)))</f>
        <v>0</v>
      </c>
      <c r="FE218" s="18" t="str">
        <f>IF(MAIN_STGY[[#This Row],[RSLT]]="","", MAIN_STGY[[#This Row],[RSLT]])</f>
        <v/>
      </c>
      <c r="FF21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8" s="18">
        <f>IF(STGY7[[#This Row],[SNO]]=0,0,IF(FL$10, IF(FP217&gt;=FM$8, 0, STGY7[[#This Row],[INS]]+FH217), STGY7[[#This Row],[INS]]+FH217))</f>
        <v>100</v>
      </c>
      <c r="FI218" s="18">
        <f>IF(STGY7[[#This Row],[SNO]]=0,0,IF(FL$10, IF(FP217&gt;=FM$8, 0, FI217+STGY7[[#This Row],[RTN]]), FI217+STGY7[[#This Row],[RTN]]))</f>
        <v>0</v>
      </c>
      <c r="FJ218" s="18">
        <f>STGY7[[#This Row],[RTN-TL]]-STGY7[[#This Row],[INS-TL]]</f>
        <v>-100</v>
      </c>
      <c r="FK218" s="18">
        <f>IF(STGY7[[#This Row],[SNO]]=0,0,IF(FL$10, IF(STGY7[[#This Row],[INS]]=0, 0, FN217), FN217))</f>
        <v>0</v>
      </c>
      <c r="FL218" s="18">
        <f>STGY7[[#This Row],[INS]]</f>
        <v>0</v>
      </c>
      <c r="FM218" s="18">
        <f>IF(STGY7[[#This Row],[WrL]]="Loss", (STGY7[[#This Row],[INS]]*(1 + FP$8/100)), IF(STGY7[[#This Row],[WrL]]="Won", (0), 0))</f>
        <v>0</v>
      </c>
      <c r="FN218" s="18">
        <f>IF(STGY7[[#This Row],[WrL]]="Loss", (STGY7[[#This Row],[PAM]]+STGY7[[#This Row],[LOS-TEN]]), IF(STGY7[[#This Row],[WrL]]="Won", (STGY7[[#This Row],[INS]]), 0))</f>
        <v>0</v>
      </c>
      <c r="FO218" s="18">
        <f>STGY7[[#This Row],[PAPT]]/2</f>
        <v>0</v>
      </c>
      <c r="FP218" s="43">
        <f>IF(STGY7[[#This Row],[SNO]]=0,0,IF(FL$10, IF(STGY7[[#This Row],[INS-TL]]=0, 0, STGY7[[#This Row],[PFT]]/STGY7[[#This Row],[INS-TL]]%), STGY7[[#This Row],[PFT]]/STGY7[[#This Row],[INS-TL]]%))</f>
        <v>-100</v>
      </c>
      <c r="FS218" s="20"/>
      <c r="FT218" s="21"/>
      <c r="FZ218" s="22"/>
      <c r="GB218" s="42">
        <f t="shared" si="39"/>
        <v>203</v>
      </c>
      <c r="GC218" s="49"/>
      <c r="GD218" s="18">
        <f>IF(STGY8[[#This Row],[SNO]]=0,0,IF(STGY8[[#This Row],[SNO]]=1,GJ$8,IF(GL$10, IF(GP217&gt;=GM$8,0,IF(GP217=0,GJ$8,GO217)), GO217)))</f>
        <v>0</v>
      </c>
      <c r="GE218" s="18" t="str">
        <f>IF(MAIN_STGY[[#This Row],[RSLT]]="","", MAIN_STGY[[#This Row],[RSLT]])</f>
        <v/>
      </c>
      <c r="GF21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8" s="18">
        <f>IF(STGY8[[#This Row],[SNO]]=0,0,IF(GL$10, IF(GP217&gt;=GM$8, 0, STGY8[[#This Row],[INS]]+GH217), STGY8[[#This Row],[INS]]+GH217))</f>
        <v>100</v>
      </c>
      <c r="GI218" s="18">
        <f>IF(STGY8[[#This Row],[SNO]]=0,0,IF(GL$10, IF(GP217&gt;=GM$8, 0, GI217+STGY8[[#This Row],[RTN]]), GI217+STGY8[[#This Row],[RTN]]))</f>
        <v>0</v>
      </c>
      <c r="GJ218" s="18">
        <f>STGY8[[#This Row],[RTN-TL]]-STGY8[[#This Row],[INS-TL]]</f>
        <v>-100</v>
      </c>
      <c r="GK218" s="18">
        <f>IF(STGY8[[#This Row],[SNO]]=0,0,IF(GL$10, IF(STGY8[[#This Row],[INS]]=0, 0, GN217), GN217))</f>
        <v>0</v>
      </c>
      <c r="GL218" s="18">
        <f>STGY8[[#This Row],[INS]]</f>
        <v>0</v>
      </c>
      <c r="GM218" s="18">
        <f>IF(STGY8[[#This Row],[WrL]]="Loss", (STGY8[[#This Row],[INS]]*(1 + GP$8/100)), IF(STGY8[[#This Row],[WrL]]="Won", (0), 0))</f>
        <v>0</v>
      </c>
      <c r="GN218" s="18">
        <f>IF(STGY8[[#This Row],[WrL]]="Loss", (STGY8[[#This Row],[PAM]]+STGY8[[#This Row],[LOS-TEN]]), IF(STGY8[[#This Row],[WrL]]="Won", (STGY8[[#This Row],[INS]]), 0))</f>
        <v>0</v>
      </c>
      <c r="GO218" s="18">
        <f>STGY8[[#This Row],[PAPT]]/2</f>
        <v>0</v>
      </c>
      <c r="GP218" s="43">
        <f>IF(STGY8[[#This Row],[SNO]]=0,0,IF(GL$10, IF(STGY8[[#This Row],[INS-TL]]=0, 0, STGY8[[#This Row],[PFT]]/STGY8[[#This Row],[INS-TL]]%), STGY8[[#This Row],[PFT]]/STGY8[[#This Row],[INS-TL]]%))</f>
        <v>-100</v>
      </c>
      <c r="GS218" s="20"/>
      <c r="GT218" s="21"/>
      <c r="GZ218" s="22"/>
      <c r="HB218" s="42">
        <f t="shared" si="40"/>
        <v>203</v>
      </c>
      <c r="HC218" s="49"/>
      <c r="HD218" s="18">
        <f>IF(STGY9[[#This Row],[SNO]]=0,0,IF(STGY9[[#This Row],[SNO]]=1,HJ$8,IF(HL$10, IF(HP217&gt;=HM$8,0,IF(HP217=0,HJ$8,HO217)), HO217)))</f>
        <v>0</v>
      </c>
      <c r="HE218" s="18" t="str">
        <f>IF(MAIN_STGY[[#This Row],[RSLT]]="","", MAIN_STGY[[#This Row],[RSLT]])</f>
        <v/>
      </c>
      <c r="HF21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8" s="18">
        <f>IF(STGY9[[#This Row],[SNO]]=0,0,IF(HL$10, IF(HP217&gt;=HM$8, 0, STGY9[[#This Row],[INS]]+HH217), STGY9[[#This Row],[INS]]+HH217))</f>
        <v>100</v>
      </c>
      <c r="HI218" s="18">
        <f>IF(STGY9[[#This Row],[SNO]]=0,0,IF(HL$10, IF(HP217&gt;=HM$8, 0, HI217+STGY9[[#This Row],[RTN]]), HI217+STGY9[[#This Row],[RTN]]))</f>
        <v>0</v>
      </c>
      <c r="HJ218" s="18">
        <f>STGY9[[#This Row],[RTN-TL]]-STGY9[[#This Row],[INS-TL]]</f>
        <v>-100</v>
      </c>
      <c r="HK218" s="18">
        <f>IF(STGY9[[#This Row],[SNO]]=0,0,IF(HL$10, IF(STGY9[[#This Row],[INS]]=0, 0, HN217), HN217))</f>
        <v>0</v>
      </c>
      <c r="HL218" s="18">
        <f>STGY9[[#This Row],[INS]]</f>
        <v>0</v>
      </c>
      <c r="HM218" s="18">
        <f>IF(STGY9[[#This Row],[WrL]]="Loss", (STGY9[[#This Row],[INS]]*(1 + HP$8/100)), IF(STGY9[[#This Row],[WrL]]="Won", (0), 0))</f>
        <v>0</v>
      </c>
      <c r="HN218" s="18">
        <f>IF(STGY9[[#This Row],[WrL]]="Loss", (STGY9[[#This Row],[PAM]]+STGY9[[#This Row],[LOS-TEN]]), IF(STGY9[[#This Row],[WrL]]="Won", (STGY9[[#This Row],[INS]]), 0))</f>
        <v>0</v>
      </c>
      <c r="HO218" s="18">
        <f>STGY9[[#This Row],[PAPT]]/2</f>
        <v>0</v>
      </c>
      <c r="HP218" s="43">
        <f>IF(STGY9[[#This Row],[SNO]]=0,0,IF(HL$10, IF(STGY9[[#This Row],[INS-TL]]=0, 0, STGY9[[#This Row],[PFT]]/STGY9[[#This Row],[INS-TL]]%), STGY9[[#This Row],[PFT]]/STGY9[[#This Row],[INS-TL]]%))</f>
        <v>-100</v>
      </c>
      <c r="HS218" s="20"/>
      <c r="HT218" s="21"/>
      <c r="HZ218" s="22"/>
      <c r="IB218" s="42">
        <f t="shared" si="41"/>
        <v>203</v>
      </c>
      <c r="IC218" s="49"/>
      <c r="ID218" s="18">
        <f>IF(STGY10[[#This Row],[SNO]]=0,0,IF(STGY10[[#This Row],[SNO]]=1,IJ$8,IF(IL$10, IF(IP217&gt;=IM$8,0,IF(IP217=0,IJ$8,IO217)), IO217)))</f>
        <v>0</v>
      </c>
      <c r="IE218" s="18" t="str">
        <f>IF(MAIN_STGY[[#This Row],[RSLT]]="","", MAIN_STGY[[#This Row],[RSLT]])</f>
        <v/>
      </c>
      <c r="IF21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8" s="18">
        <f>IF(STGY10[[#This Row],[SNO]]=0,0,IF(IL$10, IF(IP217&gt;=IM$8, 0, STGY10[[#This Row],[INS]]+IH217), STGY10[[#This Row],[INS]]+IH217))</f>
        <v>100</v>
      </c>
      <c r="II218" s="18">
        <f>IF(STGY10[[#This Row],[SNO]]=0,0,IF(IL$10, IF(IP217&gt;=IM$8, 0, II217+STGY10[[#This Row],[RTN]]), II217+STGY10[[#This Row],[RTN]]))</f>
        <v>0</v>
      </c>
      <c r="IJ218" s="18">
        <f>STGY10[[#This Row],[RTN-TL]]-STGY10[[#This Row],[INS-TL]]</f>
        <v>-100</v>
      </c>
      <c r="IK218" s="18">
        <f>IF(STGY10[[#This Row],[SNO]]=0,0,IF(IL$10, IF(STGY10[[#This Row],[INS]]=0, 0, IN217), IN217))</f>
        <v>0</v>
      </c>
      <c r="IL218" s="18">
        <f>STGY10[[#This Row],[INS]]</f>
        <v>0</v>
      </c>
      <c r="IM218" s="18">
        <f>IF(STGY10[[#This Row],[WrL]]="Loss", (STGY10[[#This Row],[INS]]*(1 + IP$8/100)), IF(STGY10[[#This Row],[WrL]]="Won", (0), 0))</f>
        <v>0</v>
      </c>
      <c r="IN218" s="18">
        <f>IF(STGY10[[#This Row],[WrL]]="Loss", (STGY10[[#This Row],[PAM]]+STGY10[[#This Row],[LOS-TEN]]), IF(STGY10[[#This Row],[WrL]]="Won", (STGY10[[#This Row],[INS]]), 0))</f>
        <v>0</v>
      </c>
      <c r="IO218" s="18">
        <f>STGY10[[#This Row],[PAPT]]/2</f>
        <v>0</v>
      </c>
      <c r="IP218" s="43">
        <f>IF(STGY10[[#This Row],[SNO]]=0,0,IF(IL$10, IF(STGY10[[#This Row],[INS-TL]]=0, 0, STGY10[[#This Row],[PFT]]/STGY10[[#This Row],[INS-TL]]%), STGY10[[#This Row],[PFT]]/STGY10[[#This Row],[INS-TL]]%))</f>
        <v>-100</v>
      </c>
      <c r="IS218" s="20"/>
      <c r="IT218" s="21"/>
      <c r="IZ218" s="22"/>
    </row>
    <row r="219" spans="2:260" ht="15.65" x14ac:dyDescent="0.3">
      <c r="B219" s="89">
        <f t="shared" si="42"/>
        <v>204</v>
      </c>
      <c r="C219" s="49"/>
      <c r="D219" s="18">
        <f>IF(MAIN_STGY[[#This Row],[SNO]]=0,0,IF(MAIN_STGY[[#This Row],[SNO]]=1,J$8,IF(L$10, IF(P218&gt;=M$8,0,IF(P218=0,J$8,O218)), O218)))</f>
        <v>0</v>
      </c>
      <c r="E219" s="12"/>
      <c r="F21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1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19" s="18">
        <f>IF(MAIN_STGY[[#This Row],[SNO]]=0,0,IF(L$10, IF(P218&gt;=M$8, 0, MAIN_STGY[[#This Row],[INS]]+H218), MAIN_STGY[[#This Row],[INS]]+H218))</f>
        <v>100</v>
      </c>
      <c r="I219" s="18">
        <f>IF(MAIN_STGY[[#This Row],[SNO]]=0,0,IF(L$10, IF(P218&gt;=M$8, 0, I218+MAIN_STGY[[#This Row],[RTN]]), I218+MAIN_STGY[[#This Row],[RTN]]))</f>
        <v>0</v>
      </c>
      <c r="J219" s="18">
        <f>MAIN_STGY[[#This Row],[RTN-TL]]-MAIN_STGY[[#This Row],[INS-TL]]</f>
        <v>-100</v>
      </c>
      <c r="K219" s="18">
        <f>IF(MAIN_STGY[[#This Row],[SNO]]=0,0,IF(L$10, IF(MAIN_STGY[[#This Row],[INS]]=0, 0, N218), N218))</f>
        <v>0</v>
      </c>
      <c r="L219" s="18">
        <f>MAIN_STGY[[#This Row],[INS]]</f>
        <v>0</v>
      </c>
      <c r="M219" s="18">
        <f>IF(MAIN_STGY[[#This Row],[WrL]]="Loss", (MAIN_STGY[[#This Row],[INS]]*(1 + P$8/100)), IF(MAIN_STGY[[#This Row],[WrL]]="Won", (0), 0))</f>
        <v>0</v>
      </c>
      <c r="N219" s="18">
        <f>IF(MAIN_STGY[[#This Row],[WrL]]="Loss", (MAIN_STGY[[#This Row],[PAM]]+MAIN_STGY[[#This Row],[LOS-TEN]]), IF(MAIN_STGY[[#This Row],[WrL]]="Won", (MAIN_STGY[[#This Row],[INS]]), 0))</f>
        <v>0</v>
      </c>
      <c r="O219" s="18">
        <f>MAIN_STGY[[#This Row],[PAPT]]/2</f>
        <v>0</v>
      </c>
      <c r="P21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19" s="97" t="str" cm="1">
        <f t="array" ref="R219">IF(EG$4,STGTL6[Strategy Name],"")</f>
        <v>Strategy 06</v>
      </c>
      <c r="S219" s="98" cm="1">
        <f t="array" ref="S219">IF(EG$4,STGTL6[Last Running Bet-on],"")</f>
        <v>0</v>
      </c>
      <c r="T219" s="99" cm="1">
        <f t="array" ref="T219">IF(EG$4,STGTL6[Last Running Value],"")</f>
        <v>100</v>
      </c>
      <c r="U219" s="85"/>
      <c r="V219" s="44"/>
      <c r="W219" s="55"/>
      <c r="X219" s="55"/>
      <c r="Z219" s="22"/>
      <c r="AB219" s="42">
        <f t="shared" si="33"/>
        <v>204</v>
      </c>
      <c r="AC219" s="49"/>
      <c r="AD219" s="18">
        <f>IF(STGY2[[#This Row],[SNO]]=0,0,IF(STGY2[[#This Row],[SNO]]=1,AJ$8,IF(AL$10, IF(AP218&gt;=AM$8,0,IF(AP218=0,AJ$8,AO218)), AO218)))</f>
        <v>0</v>
      </c>
      <c r="AE219" s="18" t="str">
        <f>IF(MAIN_STGY[[#This Row],[RSLT]]="","", MAIN_STGY[[#This Row],[RSLT]])</f>
        <v/>
      </c>
      <c r="AF21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1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19" s="18">
        <f>IF(STGY2[[#This Row],[SNO]]=0,0,IF(AL$10, IF(AP218&gt;=AM$8, 0, STGY2[[#This Row],[INS]]+AH218), STGY2[[#This Row],[INS]]+AH218))</f>
        <v>100</v>
      </c>
      <c r="AI219" s="18">
        <f>IF(STGY2[[#This Row],[SNO]]=0,0,IF(AL$10, IF(AP218&gt;=AM$8, 0, AI218+STGY2[[#This Row],[RTN]]), AI218+STGY2[[#This Row],[RTN]]))</f>
        <v>0</v>
      </c>
      <c r="AJ219" s="18">
        <f>STGY2[[#This Row],[RTN-TL]]-STGY2[[#This Row],[INS-TL]]</f>
        <v>-100</v>
      </c>
      <c r="AK219" s="18">
        <f>IF(STGY2[[#This Row],[SNO]]=0,0,IF(AL$10, IF(STGY2[[#This Row],[INS]]=0, 0, AN218), AN218))</f>
        <v>0</v>
      </c>
      <c r="AL219" s="18">
        <f>STGY2[[#This Row],[INS]]</f>
        <v>0</v>
      </c>
      <c r="AM219" s="18">
        <f>IF(STGY2[[#This Row],[WrL]]="Loss", (STGY2[[#This Row],[INS]]*(1 + AP$8/100)), IF(STGY2[[#This Row],[WrL]]="Won", (0), 0))</f>
        <v>0</v>
      </c>
      <c r="AN219" s="18">
        <f>IF(STGY2[[#This Row],[WrL]]="Loss", (STGY2[[#This Row],[PAM]]+STGY2[[#This Row],[LOS-TEN]]), IF(STGY2[[#This Row],[WrL]]="Won", (STGY2[[#This Row],[INS]]), 0))</f>
        <v>0</v>
      </c>
      <c r="AO219" s="18">
        <f>STGY2[[#This Row],[PAPT]]/2</f>
        <v>0</v>
      </c>
      <c r="AP219" s="43">
        <f>IF(STGY2[[#This Row],[SNO]]=0,0,IF(AL$10, IF(STGY2[[#This Row],[INS-TL]]=0, 0, STGY2[[#This Row],[PFT]]/STGY2[[#This Row],[INS-TL]]%), STGY2[[#This Row],[PFT]]/STGY2[[#This Row],[INS-TL]]%))</f>
        <v>-100</v>
      </c>
      <c r="AS219" s="20"/>
      <c r="AT219" s="21"/>
      <c r="AZ219" s="22"/>
      <c r="BB219" s="42">
        <f t="shared" si="34"/>
        <v>204</v>
      </c>
      <c r="BC219" s="49"/>
      <c r="BD219" s="18">
        <f>IF(STGY3[[#This Row],[SNO]]=0,0,IF(STGY3[[#This Row],[SNO]]=1,BJ$8,IF(BL$10, IF(BP218&gt;=BM$8,0,IF(BP218=0,BJ$8,BO218)), BO218)))</f>
        <v>0</v>
      </c>
      <c r="BE219" s="18" t="str">
        <f>IF(MAIN_STGY[[#This Row],[RSLT]]="","", MAIN_STGY[[#This Row],[RSLT]])</f>
        <v/>
      </c>
      <c r="BF21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1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19" s="18">
        <f>IF(STGY3[[#This Row],[SNO]]=0,0,IF(BL$10, IF(BP218&gt;=BM$8, 0, STGY3[[#This Row],[INS]]+BH218), STGY3[[#This Row],[INS]]+BH218))</f>
        <v>100</v>
      </c>
      <c r="BI219" s="18">
        <f>IF(STGY3[[#This Row],[SNO]]=0,0,IF(BL$10, IF(BP218&gt;=BM$8, 0, BI218+STGY3[[#This Row],[RTN]]), BI218+STGY3[[#This Row],[RTN]]))</f>
        <v>0</v>
      </c>
      <c r="BJ219" s="18">
        <f>STGY3[[#This Row],[RTN-TL]]-STGY3[[#This Row],[INS-TL]]</f>
        <v>-100</v>
      </c>
      <c r="BK219" s="18">
        <f>IF(STGY3[[#This Row],[SNO]]=0,0,IF(BL$10, IF(STGY3[[#This Row],[INS]]=0, 0, BN218), BN218))</f>
        <v>0</v>
      </c>
      <c r="BL219" s="18">
        <f>STGY3[[#This Row],[INS]]</f>
        <v>0</v>
      </c>
      <c r="BM219" s="18">
        <f>IF(STGY3[[#This Row],[WrL]]="Loss", (STGY3[[#This Row],[INS]]*(1 + BP$8/100)), IF(STGY3[[#This Row],[WrL]]="Won", (0), 0))</f>
        <v>0</v>
      </c>
      <c r="BN219" s="18">
        <f>IF(STGY3[[#This Row],[WrL]]="Loss", (STGY3[[#This Row],[PAM]]+STGY3[[#This Row],[LOS-TEN]]), IF(STGY3[[#This Row],[WrL]]="Won", (STGY3[[#This Row],[INS]]), 0))</f>
        <v>0</v>
      </c>
      <c r="BO219" s="18">
        <f>STGY3[[#This Row],[PAPT]]/2</f>
        <v>0</v>
      </c>
      <c r="BP219" s="43">
        <f>IF(STGY3[[#This Row],[SNO]]=0,0,IF(BL$10, IF(STGY3[[#This Row],[INS-TL]]=0, 0, STGY3[[#This Row],[PFT]]/STGY3[[#This Row],[INS-TL]]%), STGY3[[#This Row],[PFT]]/STGY3[[#This Row],[INS-TL]]%))</f>
        <v>-100</v>
      </c>
      <c r="BS219" s="20"/>
      <c r="BT219" s="21"/>
      <c r="BZ219" s="22"/>
      <c r="CB219" s="42">
        <f t="shared" si="35"/>
        <v>204</v>
      </c>
      <c r="CC219" s="49"/>
      <c r="CD219" s="18">
        <f>IF(STGY4[[#This Row],[SNO]]=0,0,IF(STGY4[[#This Row],[SNO]]=1,CJ$8,IF(CL$10, IF(CP218&gt;=CM$8,0,IF(CP218=0,CJ$8,CO218)), CO218)))</f>
        <v>0</v>
      </c>
      <c r="CE219" s="18" t="str">
        <f>IF(MAIN_STGY[[#This Row],[RSLT]]="","", MAIN_STGY[[#This Row],[RSLT]])</f>
        <v/>
      </c>
      <c r="CF21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1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19" s="18">
        <f>IF(STGY4[[#This Row],[SNO]]=0,0,IF(CL$10, IF(CP218&gt;=CM$8, 0, STGY4[[#This Row],[INS]]+CH218), STGY4[[#This Row],[INS]]+CH218))</f>
        <v>100</v>
      </c>
      <c r="CI219" s="18">
        <f>IF(STGY4[[#This Row],[SNO]]=0,0,IF(CL$10, IF(CP218&gt;=CM$8, 0, CI218+STGY4[[#This Row],[RTN]]), CI218+STGY4[[#This Row],[RTN]]))</f>
        <v>0</v>
      </c>
      <c r="CJ219" s="18">
        <f>STGY4[[#This Row],[RTN-TL]]-STGY4[[#This Row],[INS-TL]]</f>
        <v>-100</v>
      </c>
      <c r="CK219" s="18">
        <f>IF(STGY4[[#This Row],[SNO]]=0,0,IF(CL$10, IF(STGY4[[#This Row],[INS]]=0, 0, CN218), CN218))</f>
        <v>0</v>
      </c>
      <c r="CL219" s="18">
        <f>STGY4[[#This Row],[INS]]</f>
        <v>0</v>
      </c>
      <c r="CM219" s="18">
        <f>IF(STGY4[[#This Row],[WrL]]="Loss", (STGY4[[#This Row],[INS]]*(1 + CP$8/100)), IF(STGY4[[#This Row],[WrL]]="Won", (0), 0))</f>
        <v>0</v>
      </c>
      <c r="CN219" s="18">
        <f>IF(STGY4[[#This Row],[WrL]]="Loss", (STGY4[[#This Row],[PAM]]+STGY4[[#This Row],[LOS-TEN]]), IF(STGY4[[#This Row],[WrL]]="Won", (STGY4[[#This Row],[INS]]), 0))</f>
        <v>0</v>
      </c>
      <c r="CO219" s="18">
        <f>STGY4[[#This Row],[PAPT]]/2</f>
        <v>0</v>
      </c>
      <c r="CP219" s="43">
        <f>IF(STGY4[[#This Row],[SNO]]=0,0,IF(CL$10, IF(STGY4[[#This Row],[INS-TL]]=0, 0, STGY4[[#This Row],[PFT]]/STGY4[[#This Row],[INS-TL]]%), STGY4[[#This Row],[PFT]]/STGY4[[#This Row],[INS-TL]]%))</f>
        <v>-100</v>
      </c>
      <c r="CS219" s="20"/>
      <c r="CT219" s="21"/>
      <c r="CZ219" s="22"/>
      <c r="DB219" s="42">
        <f t="shared" si="36"/>
        <v>204</v>
      </c>
      <c r="DC219" s="49"/>
      <c r="DD219" s="18">
        <f>IF(STGY5[[#This Row],[SNO]]=0,0,IF(STGY5[[#This Row],[SNO]]=1,DJ$8,IF(DL$10, IF(DP218&gt;=DM$8,0,IF(DP218=0,DJ$8,DO218)), DO218)))</f>
        <v>0</v>
      </c>
      <c r="DE219" s="18" t="str">
        <f>IF(MAIN_STGY[[#This Row],[RSLT]]="","", MAIN_STGY[[#This Row],[RSLT]])</f>
        <v/>
      </c>
      <c r="DF21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1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19" s="18">
        <f>IF(STGY5[[#This Row],[SNO]]=0,0,IF(DL$10, IF(DP218&gt;=DM$8, 0, STGY5[[#This Row],[INS]]+DH218), STGY5[[#This Row],[INS]]+DH218))</f>
        <v>100</v>
      </c>
      <c r="DI219" s="18">
        <f>IF(STGY5[[#This Row],[SNO]]=0,0,IF(DL$10, IF(DP218&gt;=DM$8, 0, DI218+STGY5[[#This Row],[RTN]]), DI218+STGY5[[#This Row],[RTN]]))</f>
        <v>0</v>
      </c>
      <c r="DJ219" s="18">
        <f>STGY5[[#This Row],[RTN-TL]]-STGY5[[#This Row],[INS-TL]]</f>
        <v>-100</v>
      </c>
      <c r="DK219" s="18">
        <f>IF(STGY5[[#This Row],[SNO]]=0,0,IF(DL$10, IF(STGY5[[#This Row],[INS]]=0, 0, DN218), DN218))</f>
        <v>0</v>
      </c>
      <c r="DL219" s="18">
        <f>STGY5[[#This Row],[INS]]</f>
        <v>0</v>
      </c>
      <c r="DM219" s="18">
        <f>IF(STGY5[[#This Row],[WrL]]="Loss", (STGY5[[#This Row],[INS]]*(1 + DP$8/100)), IF(STGY5[[#This Row],[WrL]]="Won", (0), 0))</f>
        <v>0</v>
      </c>
      <c r="DN219" s="18">
        <f>IF(STGY5[[#This Row],[WrL]]="Loss", (STGY5[[#This Row],[PAM]]+STGY5[[#This Row],[LOS-TEN]]), IF(STGY5[[#This Row],[WrL]]="Won", (STGY5[[#This Row],[INS]]), 0))</f>
        <v>0</v>
      </c>
      <c r="DO219" s="18">
        <f>STGY5[[#This Row],[PAPT]]/2</f>
        <v>0</v>
      </c>
      <c r="DP219" s="43">
        <f>IF(STGY5[[#This Row],[SNO]]=0,0,IF(DL$10, IF(STGY5[[#This Row],[INS-TL]]=0, 0, STGY5[[#This Row],[PFT]]/STGY5[[#This Row],[INS-TL]]%), STGY5[[#This Row],[PFT]]/STGY5[[#This Row],[INS-TL]]%))</f>
        <v>-100</v>
      </c>
      <c r="DS219" s="20"/>
      <c r="DT219" s="21"/>
      <c r="DZ219" s="22"/>
      <c r="EB219" s="42">
        <f t="shared" si="37"/>
        <v>204</v>
      </c>
      <c r="EC219" s="49"/>
      <c r="ED219" s="18">
        <f>IF(STGY6[[#This Row],[SNO]]=0,0,IF(STGY6[[#This Row],[SNO]]=1,EJ$8,IF(EL$10, IF(EP218&gt;=EM$8,0,IF(EP218=0,EJ$8,EO218)), EO218)))</f>
        <v>0</v>
      </c>
      <c r="EE219" s="18" t="str">
        <f>IF(MAIN_STGY[[#This Row],[RSLT]]="","", MAIN_STGY[[#This Row],[RSLT]])</f>
        <v/>
      </c>
      <c r="EF21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1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19" s="18">
        <f>IF(STGY6[[#This Row],[SNO]]=0,0,IF(EL$10, IF(EP218&gt;=EM$8, 0, STGY6[[#This Row],[INS]]+EH218), STGY6[[#This Row],[INS]]+EH218))</f>
        <v>100</v>
      </c>
      <c r="EI219" s="18">
        <f>IF(STGY6[[#This Row],[SNO]]=0,0,IF(EL$10, IF(EP218&gt;=EM$8, 0, EI218+STGY6[[#This Row],[RTN]]), EI218+STGY6[[#This Row],[RTN]]))</f>
        <v>0</v>
      </c>
      <c r="EJ219" s="18">
        <f>STGY6[[#This Row],[RTN-TL]]-STGY6[[#This Row],[INS-TL]]</f>
        <v>-100</v>
      </c>
      <c r="EK219" s="18">
        <f>IF(STGY6[[#This Row],[SNO]]=0,0,IF(EL$10, IF(STGY6[[#This Row],[INS]]=0, 0, EN218), EN218))</f>
        <v>0</v>
      </c>
      <c r="EL219" s="18">
        <f>STGY6[[#This Row],[INS]]</f>
        <v>0</v>
      </c>
      <c r="EM219" s="18">
        <f>IF(STGY6[[#This Row],[WrL]]="Loss", (STGY6[[#This Row],[INS]]*(1 + EP$8/100)), IF(STGY6[[#This Row],[WrL]]="Won", (0), 0))</f>
        <v>0</v>
      </c>
      <c r="EN219" s="18">
        <f>IF(STGY6[[#This Row],[WrL]]="Loss", (STGY6[[#This Row],[PAM]]+STGY6[[#This Row],[LOS-TEN]]), IF(STGY6[[#This Row],[WrL]]="Won", (STGY6[[#This Row],[INS]]), 0))</f>
        <v>0</v>
      </c>
      <c r="EO219" s="18">
        <f>STGY6[[#This Row],[PAPT]]/2</f>
        <v>0</v>
      </c>
      <c r="EP219" s="43">
        <f>IF(STGY6[[#This Row],[SNO]]=0,0,IF(EL$10, IF(STGY6[[#This Row],[INS-TL]]=0, 0, STGY6[[#This Row],[PFT]]/STGY6[[#This Row],[INS-TL]]%), STGY6[[#This Row],[PFT]]/STGY6[[#This Row],[INS-TL]]%))</f>
        <v>-100</v>
      </c>
      <c r="ES219" s="20"/>
      <c r="ET219" s="21"/>
      <c r="EZ219" s="22"/>
      <c r="FB219" s="42">
        <f t="shared" si="38"/>
        <v>204</v>
      </c>
      <c r="FC219" s="49"/>
      <c r="FD219" s="18">
        <f>IF(STGY7[[#This Row],[SNO]]=0,0,IF(STGY7[[#This Row],[SNO]]=1,FJ$8,IF(FL$10, IF(FP218&gt;=FM$8,0,IF(FP218=0,FJ$8,FO218)), FO218)))</f>
        <v>0</v>
      </c>
      <c r="FE219" s="18" t="str">
        <f>IF(MAIN_STGY[[#This Row],[RSLT]]="","", MAIN_STGY[[#This Row],[RSLT]])</f>
        <v/>
      </c>
      <c r="FF21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1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19" s="18">
        <f>IF(STGY7[[#This Row],[SNO]]=0,0,IF(FL$10, IF(FP218&gt;=FM$8, 0, STGY7[[#This Row],[INS]]+FH218), STGY7[[#This Row],[INS]]+FH218))</f>
        <v>100</v>
      </c>
      <c r="FI219" s="18">
        <f>IF(STGY7[[#This Row],[SNO]]=0,0,IF(FL$10, IF(FP218&gt;=FM$8, 0, FI218+STGY7[[#This Row],[RTN]]), FI218+STGY7[[#This Row],[RTN]]))</f>
        <v>0</v>
      </c>
      <c r="FJ219" s="18">
        <f>STGY7[[#This Row],[RTN-TL]]-STGY7[[#This Row],[INS-TL]]</f>
        <v>-100</v>
      </c>
      <c r="FK219" s="18">
        <f>IF(STGY7[[#This Row],[SNO]]=0,0,IF(FL$10, IF(STGY7[[#This Row],[INS]]=0, 0, FN218), FN218))</f>
        <v>0</v>
      </c>
      <c r="FL219" s="18">
        <f>STGY7[[#This Row],[INS]]</f>
        <v>0</v>
      </c>
      <c r="FM219" s="18">
        <f>IF(STGY7[[#This Row],[WrL]]="Loss", (STGY7[[#This Row],[INS]]*(1 + FP$8/100)), IF(STGY7[[#This Row],[WrL]]="Won", (0), 0))</f>
        <v>0</v>
      </c>
      <c r="FN219" s="18">
        <f>IF(STGY7[[#This Row],[WrL]]="Loss", (STGY7[[#This Row],[PAM]]+STGY7[[#This Row],[LOS-TEN]]), IF(STGY7[[#This Row],[WrL]]="Won", (STGY7[[#This Row],[INS]]), 0))</f>
        <v>0</v>
      </c>
      <c r="FO219" s="18">
        <f>STGY7[[#This Row],[PAPT]]/2</f>
        <v>0</v>
      </c>
      <c r="FP219" s="43">
        <f>IF(STGY7[[#This Row],[SNO]]=0,0,IF(FL$10, IF(STGY7[[#This Row],[INS-TL]]=0, 0, STGY7[[#This Row],[PFT]]/STGY7[[#This Row],[INS-TL]]%), STGY7[[#This Row],[PFT]]/STGY7[[#This Row],[INS-TL]]%))</f>
        <v>-100</v>
      </c>
      <c r="FS219" s="20"/>
      <c r="FT219" s="21"/>
      <c r="FZ219" s="22"/>
      <c r="GB219" s="42">
        <f t="shared" si="39"/>
        <v>204</v>
      </c>
      <c r="GC219" s="49"/>
      <c r="GD219" s="18">
        <f>IF(STGY8[[#This Row],[SNO]]=0,0,IF(STGY8[[#This Row],[SNO]]=1,GJ$8,IF(GL$10, IF(GP218&gt;=GM$8,0,IF(GP218=0,GJ$8,GO218)), GO218)))</f>
        <v>0</v>
      </c>
      <c r="GE219" s="18" t="str">
        <f>IF(MAIN_STGY[[#This Row],[RSLT]]="","", MAIN_STGY[[#This Row],[RSLT]])</f>
        <v/>
      </c>
      <c r="GF21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1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19" s="18">
        <f>IF(STGY8[[#This Row],[SNO]]=0,0,IF(GL$10, IF(GP218&gt;=GM$8, 0, STGY8[[#This Row],[INS]]+GH218), STGY8[[#This Row],[INS]]+GH218))</f>
        <v>100</v>
      </c>
      <c r="GI219" s="18">
        <f>IF(STGY8[[#This Row],[SNO]]=0,0,IF(GL$10, IF(GP218&gt;=GM$8, 0, GI218+STGY8[[#This Row],[RTN]]), GI218+STGY8[[#This Row],[RTN]]))</f>
        <v>0</v>
      </c>
      <c r="GJ219" s="18">
        <f>STGY8[[#This Row],[RTN-TL]]-STGY8[[#This Row],[INS-TL]]</f>
        <v>-100</v>
      </c>
      <c r="GK219" s="18">
        <f>IF(STGY8[[#This Row],[SNO]]=0,0,IF(GL$10, IF(STGY8[[#This Row],[INS]]=0, 0, GN218), GN218))</f>
        <v>0</v>
      </c>
      <c r="GL219" s="18">
        <f>STGY8[[#This Row],[INS]]</f>
        <v>0</v>
      </c>
      <c r="GM219" s="18">
        <f>IF(STGY8[[#This Row],[WrL]]="Loss", (STGY8[[#This Row],[INS]]*(1 + GP$8/100)), IF(STGY8[[#This Row],[WrL]]="Won", (0), 0))</f>
        <v>0</v>
      </c>
      <c r="GN219" s="18">
        <f>IF(STGY8[[#This Row],[WrL]]="Loss", (STGY8[[#This Row],[PAM]]+STGY8[[#This Row],[LOS-TEN]]), IF(STGY8[[#This Row],[WrL]]="Won", (STGY8[[#This Row],[INS]]), 0))</f>
        <v>0</v>
      </c>
      <c r="GO219" s="18">
        <f>STGY8[[#This Row],[PAPT]]/2</f>
        <v>0</v>
      </c>
      <c r="GP219" s="43">
        <f>IF(STGY8[[#This Row],[SNO]]=0,0,IF(GL$10, IF(STGY8[[#This Row],[INS-TL]]=0, 0, STGY8[[#This Row],[PFT]]/STGY8[[#This Row],[INS-TL]]%), STGY8[[#This Row],[PFT]]/STGY8[[#This Row],[INS-TL]]%))</f>
        <v>-100</v>
      </c>
      <c r="GS219" s="20"/>
      <c r="GT219" s="21"/>
      <c r="GZ219" s="22"/>
      <c r="HB219" s="42">
        <f t="shared" si="40"/>
        <v>204</v>
      </c>
      <c r="HC219" s="49"/>
      <c r="HD219" s="18">
        <f>IF(STGY9[[#This Row],[SNO]]=0,0,IF(STGY9[[#This Row],[SNO]]=1,HJ$8,IF(HL$10, IF(HP218&gt;=HM$8,0,IF(HP218=0,HJ$8,HO218)), HO218)))</f>
        <v>0</v>
      </c>
      <c r="HE219" s="18" t="str">
        <f>IF(MAIN_STGY[[#This Row],[RSLT]]="","", MAIN_STGY[[#This Row],[RSLT]])</f>
        <v/>
      </c>
      <c r="HF21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1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19" s="18">
        <f>IF(STGY9[[#This Row],[SNO]]=0,0,IF(HL$10, IF(HP218&gt;=HM$8, 0, STGY9[[#This Row],[INS]]+HH218), STGY9[[#This Row],[INS]]+HH218))</f>
        <v>100</v>
      </c>
      <c r="HI219" s="18">
        <f>IF(STGY9[[#This Row],[SNO]]=0,0,IF(HL$10, IF(HP218&gt;=HM$8, 0, HI218+STGY9[[#This Row],[RTN]]), HI218+STGY9[[#This Row],[RTN]]))</f>
        <v>0</v>
      </c>
      <c r="HJ219" s="18">
        <f>STGY9[[#This Row],[RTN-TL]]-STGY9[[#This Row],[INS-TL]]</f>
        <v>-100</v>
      </c>
      <c r="HK219" s="18">
        <f>IF(STGY9[[#This Row],[SNO]]=0,0,IF(HL$10, IF(STGY9[[#This Row],[INS]]=0, 0, HN218), HN218))</f>
        <v>0</v>
      </c>
      <c r="HL219" s="18">
        <f>STGY9[[#This Row],[INS]]</f>
        <v>0</v>
      </c>
      <c r="HM219" s="18">
        <f>IF(STGY9[[#This Row],[WrL]]="Loss", (STGY9[[#This Row],[INS]]*(1 + HP$8/100)), IF(STGY9[[#This Row],[WrL]]="Won", (0), 0))</f>
        <v>0</v>
      </c>
      <c r="HN219" s="18">
        <f>IF(STGY9[[#This Row],[WrL]]="Loss", (STGY9[[#This Row],[PAM]]+STGY9[[#This Row],[LOS-TEN]]), IF(STGY9[[#This Row],[WrL]]="Won", (STGY9[[#This Row],[INS]]), 0))</f>
        <v>0</v>
      </c>
      <c r="HO219" s="18">
        <f>STGY9[[#This Row],[PAPT]]/2</f>
        <v>0</v>
      </c>
      <c r="HP219" s="43">
        <f>IF(STGY9[[#This Row],[SNO]]=0,0,IF(HL$10, IF(STGY9[[#This Row],[INS-TL]]=0, 0, STGY9[[#This Row],[PFT]]/STGY9[[#This Row],[INS-TL]]%), STGY9[[#This Row],[PFT]]/STGY9[[#This Row],[INS-TL]]%))</f>
        <v>-100</v>
      </c>
      <c r="HS219" s="20"/>
      <c r="HT219" s="21"/>
      <c r="HZ219" s="22"/>
      <c r="IB219" s="42">
        <f t="shared" si="41"/>
        <v>204</v>
      </c>
      <c r="IC219" s="49"/>
      <c r="ID219" s="18">
        <f>IF(STGY10[[#This Row],[SNO]]=0,0,IF(STGY10[[#This Row],[SNO]]=1,IJ$8,IF(IL$10, IF(IP218&gt;=IM$8,0,IF(IP218=0,IJ$8,IO218)), IO218)))</f>
        <v>0</v>
      </c>
      <c r="IE219" s="18" t="str">
        <f>IF(MAIN_STGY[[#This Row],[RSLT]]="","", MAIN_STGY[[#This Row],[RSLT]])</f>
        <v/>
      </c>
      <c r="IF21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1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19" s="18">
        <f>IF(STGY10[[#This Row],[SNO]]=0,0,IF(IL$10, IF(IP218&gt;=IM$8, 0, STGY10[[#This Row],[INS]]+IH218), STGY10[[#This Row],[INS]]+IH218))</f>
        <v>100</v>
      </c>
      <c r="II219" s="18">
        <f>IF(STGY10[[#This Row],[SNO]]=0,0,IF(IL$10, IF(IP218&gt;=IM$8, 0, II218+STGY10[[#This Row],[RTN]]), II218+STGY10[[#This Row],[RTN]]))</f>
        <v>0</v>
      </c>
      <c r="IJ219" s="18">
        <f>STGY10[[#This Row],[RTN-TL]]-STGY10[[#This Row],[INS-TL]]</f>
        <v>-100</v>
      </c>
      <c r="IK219" s="18">
        <f>IF(STGY10[[#This Row],[SNO]]=0,0,IF(IL$10, IF(STGY10[[#This Row],[INS]]=0, 0, IN218), IN218))</f>
        <v>0</v>
      </c>
      <c r="IL219" s="18">
        <f>STGY10[[#This Row],[INS]]</f>
        <v>0</v>
      </c>
      <c r="IM219" s="18">
        <f>IF(STGY10[[#This Row],[WrL]]="Loss", (STGY10[[#This Row],[INS]]*(1 + IP$8/100)), IF(STGY10[[#This Row],[WrL]]="Won", (0), 0))</f>
        <v>0</v>
      </c>
      <c r="IN219" s="18">
        <f>IF(STGY10[[#This Row],[WrL]]="Loss", (STGY10[[#This Row],[PAM]]+STGY10[[#This Row],[LOS-TEN]]), IF(STGY10[[#This Row],[WrL]]="Won", (STGY10[[#This Row],[INS]]), 0))</f>
        <v>0</v>
      </c>
      <c r="IO219" s="18">
        <f>STGY10[[#This Row],[PAPT]]/2</f>
        <v>0</v>
      </c>
      <c r="IP219" s="43">
        <f>IF(STGY10[[#This Row],[SNO]]=0,0,IF(IL$10, IF(STGY10[[#This Row],[INS-TL]]=0, 0, STGY10[[#This Row],[PFT]]/STGY10[[#This Row],[INS-TL]]%), STGY10[[#This Row],[PFT]]/STGY10[[#This Row],[INS-TL]]%))</f>
        <v>-100</v>
      </c>
      <c r="IS219" s="20"/>
      <c r="IT219" s="21"/>
      <c r="IZ219" s="22"/>
    </row>
    <row r="220" spans="2:260" ht="15.65" x14ac:dyDescent="0.3">
      <c r="B220" s="89">
        <f t="shared" si="42"/>
        <v>205</v>
      </c>
      <c r="C220" s="49"/>
      <c r="D220" s="18">
        <f>IF(MAIN_STGY[[#This Row],[SNO]]=0,0,IF(MAIN_STGY[[#This Row],[SNO]]=1,J$8,IF(L$10, IF(P219&gt;=M$8,0,IF(P219=0,J$8,O219)), O219)))</f>
        <v>0</v>
      </c>
      <c r="E220" s="12"/>
      <c r="F22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0" s="18">
        <f>IF(MAIN_STGY[[#This Row],[SNO]]=0,0,IF(L$10, IF(P219&gt;=M$8, 0, MAIN_STGY[[#This Row],[INS]]+H219), MAIN_STGY[[#This Row],[INS]]+H219))</f>
        <v>100</v>
      </c>
      <c r="I220" s="18">
        <f>IF(MAIN_STGY[[#This Row],[SNO]]=0,0,IF(L$10, IF(P219&gt;=M$8, 0, I219+MAIN_STGY[[#This Row],[RTN]]), I219+MAIN_STGY[[#This Row],[RTN]]))</f>
        <v>0</v>
      </c>
      <c r="J220" s="18">
        <f>MAIN_STGY[[#This Row],[RTN-TL]]-MAIN_STGY[[#This Row],[INS-TL]]</f>
        <v>-100</v>
      </c>
      <c r="K220" s="18">
        <f>IF(MAIN_STGY[[#This Row],[SNO]]=0,0,IF(L$10, IF(MAIN_STGY[[#This Row],[INS]]=0, 0, N219), N219))</f>
        <v>0</v>
      </c>
      <c r="L220" s="18">
        <f>MAIN_STGY[[#This Row],[INS]]</f>
        <v>0</v>
      </c>
      <c r="M220" s="18">
        <f>IF(MAIN_STGY[[#This Row],[WrL]]="Loss", (MAIN_STGY[[#This Row],[INS]]*(1 + P$8/100)), IF(MAIN_STGY[[#This Row],[WrL]]="Won", (0), 0))</f>
        <v>0</v>
      </c>
      <c r="N220" s="18">
        <f>IF(MAIN_STGY[[#This Row],[WrL]]="Loss", (MAIN_STGY[[#This Row],[PAM]]+MAIN_STGY[[#This Row],[LOS-TEN]]), IF(MAIN_STGY[[#This Row],[WrL]]="Won", (MAIN_STGY[[#This Row],[INS]]), 0))</f>
        <v>0</v>
      </c>
      <c r="O220" s="18">
        <f>MAIN_STGY[[#This Row],[PAPT]]/2</f>
        <v>0</v>
      </c>
      <c r="P22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20" s="97" t="str" cm="1">
        <f t="array" ref="R220">IF(FG$4,STGTL7[Strategy Name],"")</f>
        <v>Strategy 07</v>
      </c>
      <c r="S220" s="98" cm="1">
        <f t="array" ref="S220">IF(FG$4,STGTL7[Last Running Bet-on],"")</f>
        <v>0</v>
      </c>
      <c r="T220" s="99" cm="1">
        <f t="array" ref="T220">IF(FG$4,STGTL7[Last Running Value],"")</f>
        <v>100</v>
      </c>
      <c r="U220" s="85"/>
      <c r="V220" s="44"/>
      <c r="W220" s="55"/>
      <c r="X220" s="55"/>
      <c r="Z220" s="22"/>
      <c r="AB220" s="42">
        <f t="shared" si="33"/>
        <v>205</v>
      </c>
      <c r="AC220" s="49"/>
      <c r="AD220" s="18">
        <f>IF(STGY2[[#This Row],[SNO]]=0,0,IF(STGY2[[#This Row],[SNO]]=1,AJ$8,IF(AL$10, IF(AP219&gt;=AM$8,0,IF(AP219=0,AJ$8,AO219)), AO219)))</f>
        <v>0</v>
      </c>
      <c r="AE220" s="18" t="str">
        <f>IF(MAIN_STGY[[#This Row],[RSLT]]="","", MAIN_STGY[[#This Row],[RSLT]])</f>
        <v/>
      </c>
      <c r="AF22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0" s="18">
        <f>IF(STGY2[[#This Row],[SNO]]=0,0,IF(AL$10, IF(AP219&gt;=AM$8, 0, STGY2[[#This Row],[INS]]+AH219), STGY2[[#This Row],[INS]]+AH219))</f>
        <v>100</v>
      </c>
      <c r="AI220" s="18">
        <f>IF(STGY2[[#This Row],[SNO]]=0,0,IF(AL$10, IF(AP219&gt;=AM$8, 0, AI219+STGY2[[#This Row],[RTN]]), AI219+STGY2[[#This Row],[RTN]]))</f>
        <v>0</v>
      </c>
      <c r="AJ220" s="18">
        <f>STGY2[[#This Row],[RTN-TL]]-STGY2[[#This Row],[INS-TL]]</f>
        <v>-100</v>
      </c>
      <c r="AK220" s="18">
        <f>IF(STGY2[[#This Row],[SNO]]=0,0,IF(AL$10, IF(STGY2[[#This Row],[INS]]=0, 0, AN219), AN219))</f>
        <v>0</v>
      </c>
      <c r="AL220" s="18">
        <f>STGY2[[#This Row],[INS]]</f>
        <v>0</v>
      </c>
      <c r="AM220" s="18">
        <f>IF(STGY2[[#This Row],[WrL]]="Loss", (STGY2[[#This Row],[INS]]*(1 + AP$8/100)), IF(STGY2[[#This Row],[WrL]]="Won", (0), 0))</f>
        <v>0</v>
      </c>
      <c r="AN220" s="18">
        <f>IF(STGY2[[#This Row],[WrL]]="Loss", (STGY2[[#This Row],[PAM]]+STGY2[[#This Row],[LOS-TEN]]), IF(STGY2[[#This Row],[WrL]]="Won", (STGY2[[#This Row],[INS]]), 0))</f>
        <v>0</v>
      </c>
      <c r="AO220" s="18">
        <f>STGY2[[#This Row],[PAPT]]/2</f>
        <v>0</v>
      </c>
      <c r="AP220" s="43">
        <f>IF(STGY2[[#This Row],[SNO]]=0,0,IF(AL$10, IF(STGY2[[#This Row],[INS-TL]]=0, 0, STGY2[[#This Row],[PFT]]/STGY2[[#This Row],[INS-TL]]%), STGY2[[#This Row],[PFT]]/STGY2[[#This Row],[INS-TL]]%))</f>
        <v>-100</v>
      </c>
      <c r="AS220" s="20"/>
      <c r="AT220" s="21"/>
      <c r="AZ220" s="22"/>
      <c r="BB220" s="42">
        <f t="shared" si="34"/>
        <v>205</v>
      </c>
      <c r="BC220" s="49"/>
      <c r="BD220" s="18">
        <f>IF(STGY3[[#This Row],[SNO]]=0,0,IF(STGY3[[#This Row],[SNO]]=1,BJ$8,IF(BL$10, IF(BP219&gt;=BM$8,0,IF(BP219=0,BJ$8,BO219)), BO219)))</f>
        <v>0</v>
      </c>
      <c r="BE220" s="18" t="str">
        <f>IF(MAIN_STGY[[#This Row],[RSLT]]="","", MAIN_STGY[[#This Row],[RSLT]])</f>
        <v/>
      </c>
      <c r="BF22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0" s="18">
        <f>IF(STGY3[[#This Row],[SNO]]=0,0,IF(BL$10, IF(BP219&gt;=BM$8, 0, STGY3[[#This Row],[INS]]+BH219), STGY3[[#This Row],[INS]]+BH219))</f>
        <v>100</v>
      </c>
      <c r="BI220" s="18">
        <f>IF(STGY3[[#This Row],[SNO]]=0,0,IF(BL$10, IF(BP219&gt;=BM$8, 0, BI219+STGY3[[#This Row],[RTN]]), BI219+STGY3[[#This Row],[RTN]]))</f>
        <v>0</v>
      </c>
      <c r="BJ220" s="18">
        <f>STGY3[[#This Row],[RTN-TL]]-STGY3[[#This Row],[INS-TL]]</f>
        <v>-100</v>
      </c>
      <c r="BK220" s="18">
        <f>IF(STGY3[[#This Row],[SNO]]=0,0,IF(BL$10, IF(STGY3[[#This Row],[INS]]=0, 0, BN219), BN219))</f>
        <v>0</v>
      </c>
      <c r="BL220" s="18">
        <f>STGY3[[#This Row],[INS]]</f>
        <v>0</v>
      </c>
      <c r="BM220" s="18">
        <f>IF(STGY3[[#This Row],[WrL]]="Loss", (STGY3[[#This Row],[INS]]*(1 + BP$8/100)), IF(STGY3[[#This Row],[WrL]]="Won", (0), 0))</f>
        <v>0</v>
      </c>
      <c r="BN220" s="18">
        <f>IF(STGY3[[#This Row],[WrL]]="Loss", (STGY3[[#This Row],[PAM]]+STGY3[[#This Row],[LOS-TEN]]), IF(STGY3[[#This Row],[WrL]]="Won", (STGY3[[#This Row],[INS]]), 0))</f>
        <v>0</v>
      </c>
      <c r="BO220" s="18">
        <f>STGY3[[#This Row],[PAPT]]/2</f>
        <v>0</v>
      </c>
      <c r="BP220" s="43">
        <f>IF(STGY3[[#This Row],[SNO]]=0,0,IF(BL$10, IF(STGY3[[#This Row],[INS-TL]]=0, 0, STGY3[[#This Row],[PFT]]/STGY3[[#This Row],[INS-TL]]%), STGY3[[#This Row],[PFT]]/STGY3[[#This Row],[INS-TL]]%))</f>
        <v>-100</v>
      </c>
      <c r="BS220" s="20"/>
      <c r="BT220" s="21"/>
      <c r="BZ220" s="22"/>
      <c r="CB220" s="42">
        <f t="shared" si="35"/>
        <v>205</v>
      </c>
      <c r="CC220" s="49"/>
      <c r="CD220" s="18">
        <f>IF(STGY4[[#This Row],[SNO]]=0,0,IF(STGY4[[#This Row],[SNO]]=1,CJ$8,IF(CL$10, IF(CP219&gt;=CM$8,0,IF(CP219=0,CJ$8,CO219)), CO219)))</f>
        <v>0</v>
      </c>
      <c r="CE220" s="18" t="str">
        <f>IF(MAIN_STGY[[#This Row],[RSLT]]="","", MAIN_STGY[[#This Row],[RSLT]])</f>
        <v/>
      </c>
      <c r="CF22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0" s="18">
        <f>IF(STGY4[[#This Row],[SNO]]=0,0,IF(CL$10, IF(CP219&gt;=CM$8, 0, STGY4[[#This Row],[INS]]+CH219), STGY4[[#This Row],[INS]]+CH219))</f>
        <v>100</v>
      </c>
      <c r="CI220" s="18">
        <f>IF(STGY4[[#This Row],[SNO]]=0,0,IF(CL$10, IF(CP219&gt;=CM$8, 0, CI219+STGY4[[#This Row],[RTN]]), CI219+STGY4[[#This Row],[RTN]]))</f>
        <v>0</v>
      </c>
      <c r="CJ220" s="18">
        <f>STGY4[[#This Row],[RTN-TL]]-STGY4[[#This Row],[INS-TL]]</f>
        <v>-100</v>
      </c>
      <c r="CK220" s="18">
        <f>IF(STGY4[[#This Row],[SNO]]=0,0,IF(CL$10, IF(STGY4[[#This Row],[INS]]=0, 0, CN219), CN219))</f>
        <v>0</v>
      </c>
      <c r="CL220" s="18">
        <f>STGY4[[#This Row],[INS]]</f>
        <v>0</v>
      </c>
      <c r="CM220" s="18">
        <f>IF(STGY4[[#This Row],[WrL]]="Loss", (STGY4[[#This Row],[INS]]*(1 + CP$8/100)), IF(STGY4[[#This Row],[WrL]]="Won", (0), 0))</f>
        <v>0</v>
      </c>
      <c r="CN220" s="18">
        <f>IF(STGY4[[#This Row],[WrL]]="Loss", (STGY4[[#This Row],[PAM]]+STGY4[[#This Row],[LOS-TEN]]), IF(STGY4[[#This Row],[WrL]]="Won", (STGY4[[#This Row],[INS]]), 0))</f>
        <v>0</v>
      </c>
      <c r="CO220" s="18">
        <f>STGY4[[#This Row],[PAPT]]/2</f>
        <v>0</v>
      </c>
      <c r="CP220" s="43">
        <f>IF(STGY4[[#This Row],[SNO]]=0,0,IF(CL$10, IF(STGY4[[#This Row],[INS-TL]]=0, 0, STGY4[[#This Row],[PFT]]/STGY4[[#This Row],[INS-TL]]%), STGY4[[#This Row],[PFT]]/STGY4[[#This Row],[INS-TL]]%))</f>
        <v>-100</v>
      </c>
      <c r="CS220" s="20"/>
      <c r="CT220" s="21"/>
      <c r="CZ220" s="22"/>
      <c r="DB220" s="42">
        <f t="shared" si="36"/>
        <v>205</v>
      </c>
      <c r="DC220" s="49"/>
      <c r="DD220" s="18">
        <f>IF(STGY5[[#This Row],[SNO]]=0,0,IF(STGY5[[#This Row],[SNO]]=1,DJ$8,IF(DL$10, IF(DP219&gt;=DM$8,0,IF(DP219=0,DJ$8,DO219)), DO219)))</f>
        <v>0</v>
      </c>
      <c r="DE220" s="18" t="str">
        <f>IF(MAIN_STGY[[#This Row],[RSLT]]="","", MAIN_STGY[[#This Row],[RSLT]])</f>
        <v/>
      </c>
      <c r="DF22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0" s="18">
        <f>IF(STGY5[[#This Row],[SNO]]=0,0,IF(DL$10, IF(DP219&gt;=DM$8, 0, STGY5[[#This Row],[INS]]+DH219), STGY5[[#This Row],[INS]]+DH219))</f>
        <v>100</v>
      </c>
      <c r="DI220" s="18">
        <f>IF(STGY5[[#This Row],[SNO]]=0,0,IF(DL$10, IF(DP219&gt;=DM$8, 0, DI219+STGY5[[#This Row],[RTN]]), DI219+STGY5[[#This Row],[RTN]]))</f>
        <v>0</v>
      </c>
      <c r="DJ220" s="18">
        <f>STGY5[[#This Row],[RTN-TL]]-STGY5[[#This Row],[INS-TL]]</f>
        <v>-100</v>
      </c>
      <c r="DK220" s="18">
        <f>IF(STGY5[[#This Row],[SNO]]=0,0,IF(DL$10, IF(STGY5[[#This Row],[INS]]=0, 0, DN219), DN219))</f>
        <v>0</v>
      </c>
      <c r="DL220" s="18">
        <f>STGY5[[#This Row],[INS]]</f>
        <v>0</v>
      </c>
      <c r="DM220" s="18">
        <f>IF(STGY5[[#This Row],[WrL]]="Loss", (STGY5[[#This Row],[INS]]*(1 + DP$8/100)), IF(STGY5[[#This Row],[WrL]]="Won", (0), 0))</f>
        <v>0</v>
      </c>
      <c r="DN220" s="18">
        <f>IF(STGY5[[#This Row],[WrL]]="Loss", (STGY5[[#This Row],[PAM]]+STGY5[[#This Row],[LOS-TEN]]), IF(STGY5[[#This Row],[WrL]]="Won", (STGY5[[#This Row],[INS]]), 0))</f>
        <v>0</v>
      </c>
      <c r="DO220" s="18">
        <f>STGY5[[#This Row],[PAPT]]/2</f>
        <v>0</v>
      </c>
      <c r="DP220" s="43">
        <f>IF(STGY5[[#This Row],[SNO]]=0,0,IF(DL$10, IF(STGY5[[#This Row],[INS-TL]]=0, 0, STGY5[[#This Row],[PFT]]/STGY5[[#This Row],[INS-TL]]%), STGY5[[#This Row],[PFT]]/STGY5[[#This Row],[INS-TL]]%))</f>
        <v>-100</v>
      </c>
      <c r="DS220" s="20"/>
      <c r="DT220" s="21"/>
      <c r="DZ220" s="22"/>
      <c r="EB220" s="42">
        <f t="shared" si="37"/>
        <v>205</v>
      </c>
      <c r="EC220" s="49"/>
      <c r="ED220" s="18">
        <f>IF(STGY6[[#This Row],[SNO]]=0,0,IF(STGY6[[#This Row],[SNO]]=1,EJ$8,IF(EL$10, IF(EP219&gt;=EM$8,0,IF(EP219=0,EJ$8,EO219)), EO219)))</f>
        <v>0</v>
      </c>
      <c r="EE220" s="18" t="str">
        <f>IF(MAIN_STGY[[#This Row],[RSLT]]="","", MAIN_STGY[[#This Row],[RSLT]])</f>
        <v/>
      </c>
      <c r="EF22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0" s="18">
        <f>IF(STGY6[[#This Row],[SNO]]=0,0,IF(EL$10, IF(EP219&gt;=EM$8, 0, STGY6[[#This Row],[INS]]+EH219), STGY6[[#This Row],[INS]]+EH219))</f>
        <v>100</v>
      </c>
      <c r="EI220" s="18">
        <f>IF(STGY6[[#This Row],[SNO]]=0,0,IF(EL$10, IF(EP219&gt;=EM$8, 0, EI219+STGY6[[#This Row],[RTN]]), EI219+STGY6[[#This Row],[RTN]]))</f>
        <v>0</v>
      </c>
      <c r="EJ220" s="18">
        <f>STGY6[[#This Row],[RTN-TL]]-STGY6[[#This Row],[INS-TL]]</f>
        <v>-100</v>
      </c>
      <c r="EK220" s="18">
        <f>IF(STGY6[[#This Row],[SNO]]=0,0,IF(EL$10, IF(STGY6[[#This Row],[INS]]=0, 0, EN219), EN219))</f>
        <v>0</v>
      </c>
      <c r="EL220" s="18">
        <f>STGY6[[#This Row],[INS]]</f>
        <v>0</v>
      </c>
      <c r="EM220" s="18">
        <f>IF(STGY6[[#This Row],[WrL]]="Loss", (STGY6[[#This Row],[INS]]*(1 + EP$8/100)), IF(STGY6[[#This Row],[WrL]]="Won", (0), 0))</f>
        <v>0</v>
      </c>
      <c r="EN220" s="18">
        <f>IF(STGY6[[#This Row],[WrL]]="Loss", (STGY6[[#This Row],[PAM]]+STGY6[[#This Row],[LOS-TEN]]), IF(STGY6[[#This Row],[WrL]]="Won", (STGY6[[#This Row],[INS]]), 0))</f>
        <v>0</v>
      </c>
      <c r="EO220" s="18">
        <f>STGY6[[#This Row],[PAPT]]/2</f>
        <v>0</v>
      </c>
      <c r="EP220" s="43">
        <f>IF(STGY6[[#This Row],[SNO]]=0,0,IF(EL$10, IF(STGY6[[#This Row],[INS-TL]]=0, 0, STGY6[[#This Row],[PFT]]/STGY6[[#This Row],[INS-TL]]%), STGY6[[#This Row],[PFT]]/STGY6[[#This Row],[INS-TL]]%))</f>
        <v>-100</v>
      </c>
      <c r="ES220" s="20"/>
      <c r="ET220" s="21"/>
      <c r="EZ220" s="22"/>
      <c r="FB220" s="42">
        <f t="shared" si="38"/>
        <v>205</v>
      </c>
      <c r="FC220" s="49"/>
      <c r="FD220" s="18">
        <f>IF(STGY7[[#This Row],[SNO]]=0,0,IF(STGY7[[#This Row],[SNO]]=1,FJ$8,IF(FL$10, IF(FP219&gt;=FM$8,0,IF(FP219=0,FJ$8,FO219)), FO219)))</f>
        <v>0</v>
      </c>
      <c r="FE220" s="18" t="str">
        <f>IF(MAIN_STGY[[#This Row],[RSLT]]="","", MAIN_STGY[[#This Row],[RSLT]])</f>
        <v/>
      </c>
      <c r="FF22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0" s="18">
        <f>IF(STGY7[[#This Row],[SNO]]=0,0,IF(FL$10, IF(FP219&gt;=FM$8, 0, STGY7[[#This Row],[INS]]+FH219), STGY7[[#This Row],[INS]]+FH219))</f>
        <v>100</v>
      </c>
      <c r="FI220" s="18">
        <f>IF(STGY7[[#This Row],[SNO]]=0,0,IF(FL$10, IF(FP219&gt;=FM$8, 0, FI219+STGY7[[#This Row],[RTN]]), FI219+STGY7[[#This Row],[RTN]]))</f>
        <v>0</v>
      </c>
      <c r="FJ220" s="18">
        <f>STGY7[[#This Row],[RTN-TL]]-STGY7[[#This Row],[INS-TL]]</f>
        <v>-100</v>
      </c>
      <c r="FK220" s="18">
        <f>IF(STGY7[[#This Row],[SNO]]=0,0,IF(FL$10, IF(STGY7[[#This Row],[INS]]=0, 0, FN219), FN219))</f>
        <v>0</v>
      </c>
      <c r="FL220" s="18">
        <f>STGY7[[#This Row],[INS]]</f>
        <v>0</v>
      </c>
      <c r="FM220" s="18">
        <f>IF(STGY7[[#This Row],[WrL]]="Loss", (STGY7[[#This Row],[INS]]*(1 + FP$8/100)), IF(STGY7[[#This Row],[WrL]]="Won", (0), 0))</f>
        <v>0</v>
      </c>
      <c r="FN220" s="18">
        <f>IF(STGY7[[#This Row],[WrL]]="Loss", (STGY7[[#This Row],[PAM]]+STGY7[[#This Row],[LOS-TEN]]), IF(STGY7[[#This Row],[WrL]]="Won", (STGY7[[#This Row],[INS]]), 0))</f>
        <v>0</v>
      </c>
      <c r="FO220" s="18">
        <f>STGY7[[#This Row],[PAPT]]/2</f>
        <v>0</v>
      </c>
      <c r="FP220" s="43">
        <f>IF(STGY7[[#This Row],[SNO]]=0,0,IF(FL$10, IF(STGY7[[#This Row],[INS-TL]]=0, 0, STGY7[[#This Row],[PFT]]/STGY7[[#This Row],[INS-TL]]%), STGY7[[#This Row],[PFT]]/STGY7[[#This Row],[INS-TL]]%))</f>
        <v>-100</v>
      </c>
      <c r="FS220" s="20"/>
      <c r="FT220" s="21"/>
      <c r="FZ220" s="22"/>
      <c r="GB220" s="42">
        <f t="shared" si="39"/>
        <v>205</v>
      </c>
      <c r="GC220" s="49"/>
      <c r="GD220" s="18">
        <f>IF(STGY8[[#This Row],[SNO]]=0,0,IF(STGY8[[#This Row],[SNO]]=1,GJ$8,IF(GL$10, IF(GP219&gt;=GM$8,0,IF(GP219=0,GJ$8,GO219)), GO219)))</f>
        <v>0</v>
      </c>
      <c r="GE220" s="18" t="str">
        <f>IF(MAIN_STGY[[#This Row],[RSLT]]="","", MAIN_STGY[[#This Row],[RSLT]])</f>
        <v/>
      </c>
      <c r="GF22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0" s="18">
        <f>IF(STGY8[[#This Row],[SNO]]=0,0,IF(GL$10, IF(GP219&gt;=GM$8, 0, STGY8[[#This Row],[INS]]+GH219), STGY8[[#This Row],[INS]]+GH219))</f>
        <v>100</v>
      </c>
      <c r="GI220" s="18">
        <f>IF(STGY8[[#This Row],[SNO]]=0,0,IF(GL$10, IF(GP219&gt;=GM$8, 0, GI219+STGY8[[#This Row],[RTN]]), GI219+STGY8[[#This Row],[RTN]]))</f>
        <v>0</v>
      </c>
      <c r="GJ220" s="18">
        <f>STGY8[[#This Row],[RTN-TL]]-STGY8[[#This Row],[INS-TL]]</f>
        <v>-100</v>
      </c>
      <c r="GK220" s="18">
        <f>IF(STGY8[[#This Row],[SNO]]=0,0,IF(GL$10, IF(STGY8[[#This Row],[INS]]=0, 0, GN219), GN219))</f>
        <v>0</v>
      </c>
      <c r="GL220" s="18">
        <f>STGY8[[#This Row],[INS]]</f>
        <v>0</v>
      </c>
      <c r="GM220" s="18">
        <f>IF(STGY8[[#This Row],[WrL]]="Loss", (STGY8[[#This Row],[INS]]*(1 + GP$8/100)), IF(STGY8[[#This Row],[WrL]]="Won", (0), 0))</f>
        <v>0</v>
      </c>
      <c r="GN220" s="18">
        <f>IF(STGY8[[#This Row],[WrL]]="Loss", (STGY8[[#This Row],[PAM]]+STGY8[[#This Row],[LOS-TEN]]), IF(STGY8[[#This Row],[WrL]]="Won", (STGY8[[#This Row],[INS]]), 0))</f>
        <v>0</v>
      </c>
      <c r="GO220" s="18">
        <f>STGY8[[#This Row],[PAPT]]/2</f>
        <v>0</v>
      </c>
      <c r="GP220" s="43">
        <f>IF(STGY8[[#This Row],[SNO]]=0,0,IF(GL$10, IF(STGY8[[#This Row],[INS-TL]]=0, 0, STGY8[[#This Row],[PFT]]/STGY8[[#This Row],[INS-TL]]%), STGY8[[#This Row],[PFT]]/STGY8[[#This Row],[INS-TL]]%))</f>
        <v>-100</v>
      </c>
      <c r="GS220" s="20"/>
      <c r="GT220" s="21"/>
      <c r="GZ220" s="22"/>
      <c r="HB220" s="42">
        <f t="shared" si="40"/>
        <v>205</v>
      </c>
      <c r="HC220" s="49"/>
      <c r="HD220" s="18">
        <f>IF(STGY9[[#This Row],[SNO]]=0,0,IF(STGY9[[#This Row],[SNO]]=1,HJ$8,IF(HL$10, IF(HP219&gt;=HM$8,0,IF(HP219=0,HJ$8,HO219)), HO219)))</f>
        <v>0</v>
      </c>
      <c r="HE220" s="18" t="str">
        <f>IF(MAIN_STGY[[#This Row],[RSLT]]="","", MAIN_STGY[[#This Row],[RSLT]])</f>
        <v/>
      </c>
      <c r="HF22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0" s="18">
        <f>IF(STGY9[[#This Row],[SNO]]=0,0,IF(HL$10, IF(HP219&gt;=HM$8, 0, STGY9[[#This Row],[INS]]+HH219), STGY9[[#This Row],[INS]]+HH219))</f>
        <v>100</v>
      </c>
      <c r="HI220" s="18">
        <f>IF(STGY9[[#This Row],[SNO]]=0,0,IF(HL$10, IF(HP219&gt;=HM$8, 0, HI219+STGY9[[#This Row],[RTN]]), HI219+STGY9[[#This Row],[RTN]]))</f>
        <v>0</v>
      </c>
      <c r="HJ220" s="18">
        <f>STGY9[[#This Row],[RTN-TL]]-STGY9[[#This Row],[INS-TL]]</f>
        <v>-100</v>
      </c>
      <c r="HK220" s="18">
        <f>IF(STGY9[[#This Row],[SNO]]=0,0,IF(HL$10, IF(STGY9[[#This Row],[INS]]=0, 0, HN219), HN219))</f>
        <v>0</v>
      </c>
      <c r="HL220" s="18">
        <f>STGY9[[#This Row],[INS]]</f>
        <v>0</v>
      </c>
      <c r="HM220" s="18">
        <f>IF(STGY9[[#This Row],[WrL]]="Loss", (STGY9[[#This Row],[INS]]*(1 + HP$8/100)), IF(STGY9[[#This Row],[WrL]]="Won", (0), 0))</f>
        <v>0</v>
      </c>
      <c r="HN220" s="18">
        <f>IF(STGY9[[#This Row],[WrL]]="Loss", (STGY9[[#This Row],[PAM]]+STGY9[[#This Row],[LOS-TEN]]), IF(STGY9[[#This Row],[WrL]]="Won", (STGY9[[#This Row],[INS]]), 0))</f>
        <v>0</v>
      </c>
      <c r="HO220" s="18">
        <f>STGY9[[#This Row],[PAPT]]/2</f>
        <v>0</v>
      </c>
      <c r="HP220" s="43">
        <f>IF(STGY9[[#This Row],[SNO]]=0,0,IF(HL$10, IF(STGY9[[#This Row],[INS-TL]]=0, 0, STGY9[[#This Row],[PFT]]/STGY9[[#This Row],[INS-TL]]%), STGY9[[#This Row],[PFT]]/STGY9[[#This Row],[INS-TL]]%))</f>
        <v>-100</v>
      </c>
      <c r="HS220" s="20"/>
      <c r="HT220" s="21"/>
      <c r="HZ220" s="22"/>
      <c r="IB220" s="42">
        <f t="shared" si="41"/>
        <v>205</v>
      </c>
      <c r="IC220" s="49"/>
      <c r="ID220" s="18">
        <f>IF(STGY10[[#This Row],[SNO]]=0,0,IF(STGY10[[#This Row],[SNO]]=1,IJ$8,IF(IL$10, IF(IP219&gt;=IM$8,0,IF(IP219=0,IJ$8,IO219)), IO219)))</f>
        <v>0</v>
      </c>
      <c r="IE220" s="18" t="str">
        <f>IF(MAIN_STGY[[#This Row],[RSLT]]="","", MAIN_STGY[[#This Row],[RSLT]])</f>
        <v/>
      </c>
      <c r="IF22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0" s="18">
        <f>IF(STGY10[[#This Row],[SNO]]=0,0,IF(IL$10, IF(IP219&gt;=IM$8, 0, STGY10[[#This Row],[INS]]+IH219), STGY10[[#This Row],[INS]]+IH219))</f>
        <v>100</v>
      </c>
      <c r="II220" s="18">
        <f>IF(STGY10[[#This Row],[SNO]]=0,0,IF(IL$10, IF(IP219&gt;=IM$8, 0, II219+STGY10[[#This Row],[RTN]]), II219+STGY10[[#This Row],[RTN]]))</f>
        <v>0</v>
      </c>
      <c r="IJ220" s="18">
        <f>STGY10[[#This Row],[RTN-TL]]-STGY10[[#This Row],[INS-TL]]</f>
        <v>-100</v>
      </c>
      <c r="IK220" s="18">
        <f>IF(STGY10[[#This Row],[SNO]]=0,0,IF(IL$10, IF(STGY10[[#This Row],[INS]]=0, 0, IN219), IN219))</f>
        <v>0</v>
      </c>
      <c r="IL220" s="18">
        <f>STGY10[[#This Row],[INS]]</f>
        <v>0</v>
      </c>
      <c r="IM220" s="18">
        <f>IF(STGY10[[#This Row],[WrL]]="Loss", (STGY10[[#This Row],[INS]]*(1 + IP$8/100)), IF(STGY10[[#This Row],[WrL]]="Won", (0), 0))</f>
        <v>0</v>
      </c>
      <c r="IN220" s="18">
        <f>IF(STGY10[[#This Row],[WrL]]="Loss", (STGY10[[#This Row],[PAM]]+STGY10[[#This Row],[LOS-TEN]]), IF(STGY10[[#This Row],[WrL]]="Won", (STGY10[[#This Row],[INS]]), 0))</f>
        <v>0</v>
      </c>
      <c r="IO220" s="18">
        <f>STGY10[[#This Row],[PAPT]]/2</f>
        <v>0</v>
      </c>
      <c r="IP220" s="43">
        <f>IF(STGY10[[#This Row],[SNO]]=0,0,IF(IL$10, IF(STGY10[[#This Row],[INS-TL]]=0, 0, STGY10[[#This Row],[PFT]]/STGY10[[#This Row],[INS-TL]]%), STGY10[[#This Row],[PFT]]/STGY10[[#This Row],[INS-TL]]%))</f>
        <v>-100</v>
      </c>
      <c r="IS220" s="20"/>
      <c r="IT220" s="21"/>
      <c r="IZ220" s="22"/>
    </row>
    <row r="221" spans="2:260" ht="15.65" x14ac:dyDescent="0.3">
      <c r="B221" s="89">
        <f t="shared" si="42"/>
        <v>206</v>
      </c>
      <c r="C221" s="49"/>
      <c r="D221" s="18">
        <f>IF(MAIN_STGY[[#This Row],[SNO]]=0,0,IF(MAIN_STGY[[#This Row],[SNO]]=1,J$8,IF(L$10, IF(P220&gt;=M$8,0,IF(P220=0,J$8,O220)), O220)))</f>
        <v>0</v>
      </c>
      <c r="E221" s="12"/>
      <c r="F22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1" s="18">
        <f>IF(MAIN_STGY[[#This Row],[SNO]]=0,0,IF(L$10, IF(P220&gt;=M$8, 0, MAIN_STGY[[#This Row],[INS]]+H220), MAIN_STGY[[#This Row],[INS]]+H220))</f>
        <v>100</v>
      </c>
      <c r="I221" s="18">
        <f>IF(MAIN_STGY[[#This Row],[SNO]]=0,0,IF(L$10, IF(P220&gt;=M$8, 0, I220+MAIN_STGY[[#This Row],[RTN]]), I220+MAIN_STGY[[#This Row],[RTN]]))</f>
        <v>0</v>
      </c>
      <c r="J221" s="18">
        <f>MAIN_STGY[[#This Row],[RTN-TL]]-MAIN_STGY[[#This Row],[INS-TL]]</f>
        <v>-100</v>
      </c>
      <c r="K221" s="18">
        <f>IF(MAIN_STGY[[#This Row],[SNO]]=0,0,IF(L$10, IF(MAIN_STGY[[#This Row],[INS]]=0, 0, N220), N220))</f>
        <v>0</v>
      </c>
      <c r="L221" s="18">
        <f>MAIN_STGY[[#This Row],[INS]]</f>
        <v>0</v>
      </c>
      <c r="M221" s="18">
        <f>IF(MAIN_STGY[[#This Row],[WrL]]="Loss", (MAIN_STGY[[#This Row],[INS]]*(1 + P$8/100)), IF(MAIN_STGY[[#This Row],[WrL]]="Won", (0), 0))</f>
        <v>0</v>
      </c>
      <c r="N221" s="18">
        <f>IF(MAIN_STGY[[#This Row],[WrL]]="Loss", (MAIN_STGY[[#This Row],[PAM]]+MAIN_STGY[[#This Row],[LOS-TEN]]), IF(MAIN_STGY[[#This Row],[WrL]]="Won", (MAIN_STGY[[#This Row],[INS]]), 0))</f>
        <v>0</v>
      </c>
      <c r="O221" s="18">
        <f>MAIN_STGY[[#This Row],[PAPT]]/2</f>
        <v>0</v>
      </c>
      <c r="P22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21" s="97" t="str" cm="1">
        <f t="array" ref="R221">IF(GG$4,STGTL8[Strategy Name],"")</f>
        <v>Strategy 08</v>
      </c>
      <c r="S221" s="98" cm="1">
        <f t="array" ref="S221">IF(GG$4,STGTL8[Last Running Bet-on],"")</f>
        <v>0</v>
      </c>
      <c r="T221" s="99" cm="1">
        <f t="array" ref="T221">IF(GG$4,STGTL8[Last Running Value],"")</f>
        <v>100</v>
      </c>
      <c r="U221" s="85"/>
      <c r="V221" s="55"/>
      <c r="W221" s="55"/>
      <c r="X221" s="55"/>
      <c r="Z221" s="22"/>
      <c r="AB221" s="42">
        <f t="shared" si="33"/>
        <v>206</v>
      </c>
      <c r="AC221" s="49"/>
      <c r="AD221" s="18">
        <f>IF(STGY2[[#This Row],[SNO]]=0,0,IF(STGY2[[#This Row],[SNO]]=1,AJ$8,IF(AL$10, IF(AP220&gt;=AM$8,0,IF(AP220=0,AJ$8,AO220)), AO220)))</f>
        <v>0</v>
      </c>
      <c r="AE221" s="18" t="str">
        <f>IF(MAIN_STGY[[#This Row],[RSLT]]="","", MAIN_STGY[[#This Row],[RSLT]])</f>
        <v/>
      </c>
      <c r="AF22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1" s="18">
        <f>IF(STGY2[[#This Row],[SNO]]=0,0,IF(AL$10, IF(AP220&gt;=AM$8, 0, STGY2[[#This Row],[INS]]+AH220), STGY2[[#This Row],[INS]]+AH220))</f>
        <v>100</v>
      </c>
      <c r="AI221" s="18">
        <f>IF(STGY2[[#This Row],[SNO]]=0,0,IF(AL$10, IF(AP220&gt;=AM$8, 0, AI220+STGY2[[#This Row],[RTN]]), AI220+STGY2[[#This Row],[RTN]]))</f>
        <v>0</v>
      </c>
      <c r="AJ221" s="18">
        <f>STGY2[[#This Row],[RTN-TL]]-STGY2[[#This Row],[INS-TL]]</f>
        <v>-100</v>
      </c>
      <c r="AK221" s="18">
        <f>IF(STGY2[[#This Row],[SNO]]=0,0,IF(AL$10, IF(STGY2[[#This Row],[INS]]=0, 0, AN220), AN220))</f>
        <v>0</v>
      </c>
      <c r="AL221" s="18">
        <f>STGY2[[#This Row],[INS]]</f>
        <v>0</v>
      </c>
      <c r="AM221" s="18">
        <f>IF(STGY2[[#This Row],[WrL]]="Loss", (STGY2[[#This Row],[INS]]*(1 + AP$8/100)), IF(STGY2[[#This Row],[WrL]]="Won", (0), 0))</f>
        <v>0</v>
      </c>
      <c r="AN221" s="18">
        <f>IF(STGY2[[#This Row],[WrL]]="Loss", (STGY2[[#This Row],[PAM]]+STGY2[[#This Row],[LOS-TEN]]), IF(STGY2[[#This Row],[WrL]]="Won", (STGY2[[#This Row],[INS]]), 0))</f>
        <v>0</v>
      </c>
      <c r="AO221" s="18">
        <f>STGY2[[#This Row],[PAPT]]/2</f>
        <v>0</v>
      </c>
      <c r="AP221" s="43">
        <f>IF(STGY2[[#This Row],[SNO]]=0,0,IF(AL$10, IF(STGY2[[#This Row],[INS-TL]]=0, 0, STGY2[[#This Row],[PFT]]/STGY2[[#This Row],[INS-TL]]%), STGY2[[#This Row],[PFT]]/STGY2[[#This Row],[INS-TL]]%))</f>
        <v>-100</v>
      </c>
      <c r="AS221" s="20"/>
      <c r="AT221" s="21"/>
      <c r="AZ221" s="22"/>
      <c r="BB221" s="42">
        <f t="shared" si="34"/>
        <v>206</v>
      </c>
      <c r="BC221" s="49"/>
      <c r="BD221" s="18">
        <f>IF(STGY3[[#This Row],[SNO]]=0,0,IF(STGY3[[#This Row],[SNO]]=1,BJ$8,IF(BL$10, IF(BP220&gt;=BM$8,0,IF(BP220=0,BJ$8,BO220)), BO220)))</f>
        <v>0</v>
      </c>
      <c r="BE221" s="18" t="str">
        <f>IF(MAIN_STGY[[#This Row],[RSLT]]="","", MAIN_STGY[[#This Row],[RSLT]])</f>
        <v/>
      </c>
      <c r="BF22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1" s="18">
        <f>IF(STGY3[[#This Row],[SNO]]=0,0,IF(BL$10, IF(BP220&gt;=BM$8, 0, STGY3[[#This Row],[INS]]+BH220), STGY3[[#This Row],[INS]]+BH220))</f>
        <v>100</v>
      </c>
      <c r="BI221" s="18">
        <f>IF(STGY3[[#This Row],[SNO]]=0,0,IF(BL$10, IF(BP220&gt;=BM$8, 0, BI220+STGY3[[#This Row],[RTN]]), BI220+STGY3[[#This Row],[RTN]]))</f>
        <v>0</v>
      </c>
      <c r="BJ221" s="18">
        <f>STGY3[[#This Row],[RTN-TL]]-STGY3[[#This Row],[INS-TL]]</f>
        <v>-100</v>
      </c>
      <c r="BK221" s="18">
        <f>IF(STGY3[[#This Row],[SNO]]=0,0,IF(BL$10, IF(STGY3[[#This Row],[INS]]=0, 0, BN220), BN220))</f>
        <v>0</v>
      </c>
      <c r="BL221" s="18">
        <f>STGY3[[#This Row],[INS]]</f>
        <v>0</v>
      </c>
      <c r="BM221" s="18">
        <f>IF(STGY3[[#This Row],[WrL]]="Loss", (STGY3[[#This Row],[INS]]*(1 + BP$8/100)), IF(STGY3[[#This Row],[WrL]]="Won", (0), 0))</f>
        <v>0</v>
      </c>
      <c r="BN221" s="18">
        <f>IF(STGY3[[#This Row],[WrL]]="Loss", (STGY3[[#This Row],[PAM]]+STGY3[[#This Row],[LOS-TEN]]), IF(STGY3[[#This Row],[WrL]]="Won", (STGY3[[#This Row],[INS]]), 0))</f>
        <v>0</v>
      </c>
      <c r="BO221" s="18">
        <f>STGY3[[#This Row],[PAPT]]/2</f>
        <v>0</v>
      </c>
      <c r="BP221" s="43">
        <f>IF(STGY3[[#This Row],[SNO]]=0,0,IF(BL$10, IF(STGY3[[#This Row],[INS-TL]]=0, 0, STGY3[[#This Row],[PFT]]/STGY3[[#This Row],[INS-TL]]%), STGY3[[#This Row],[PFT]]/STGY3[[#This Row],[INS-TL]]%))</f>
        <v>-100</v>
      </c>
      <c r="BS221" s="20"/>
      <c r="BT221" s="21"/>
      <c r="BZ221" s="22"/>
      <c r="CB221" s="42">
        <f t="shared" si="35"/>
        <v>206</v>
      </c>
      <c r="CC221" s="49"/>
      <c r="CD221" s="18">
        <f>IF(STGY4[[#This Row],[SNO]]=0,0,IF(STGY4[[#This Row],[SNO]]=1,CJ$8,IF(CL$10, IF(CP220&gt;=CM$8,0,IF(CP220=0,CJ$8,CO220)), CO220)))</f>
        <v>0</v>
      </c>
      <c r="CE221" s="18" t="str">
        <f>IF(MAIN_STGY[[#This Row],[RSLT]]="","", MAIN_STGY[[#This Row],[RSLT]])</f>
        <v/>
      </c>
      <c r="CF22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1" s="18">
        <f>IF(STGY4[[#This Row],[SNO]]=0,0,IF(CL$10, IF(CP220&gt;=CM$8, 0, STGY4[[#This Row],[INS]]+CH220), STGY4[[#This Row],[INS]]+CH220))</f>
        <v>100</v>
      </c>
      <c r="CI221" s="18">
        <f>IF(STGY4[[#This Row],[SNO]]=0,0,IF(CL$10, IF(CP220&gt;=CM$8, 0, CI220+STGY4[[#This Row],[RTN]]), CI220+STGY4[[#This Row],[RTN]]))</f>
        <v>0</v>
      </c>
      <c r="CJ221" s="18">
        <f>STGY4[[#This Row],[RTN-TL]]-STGY4[[#This Row],[INS-TL]]</f>
        <v>-100</v>
      </c>
      <c r="CK221" s="18">
        <f>IF(STGY4[[#This Row],[SNO]]=0,0,IF(CL$10, IF(STGY4[[#This Row],[INS]]=0, 0, CN220), CN220))</f>
        <v>0</v>
      </c>
      <c r="CL221" s="18">
        <f>STGY4[[#This Row],[INS]]</f>
        <v>0</v>
      </c>
      <c r="CM221" s="18">
        <f>IF(STGY4[[#This Row],[WrL]]="Loss", (STGY4[[#This Row],[INS]]*(1 + CP$8/100)), IF(STGY4[[#This Row],[WrL]]="Won", (0), 0))</f>
        <v>0</v>
      </c>
      <c r="CN221" s="18">
        <f>IF(STGY4[[#This Row],[WrL]]="Loss", (STGY4[[#This Row],[PAM]]+STGY4[[#This Row],[LOS-TEN]]), IF(STGY4[[#This Row],[WrL]]="Won", (STGY4[[#This Row],[INS]]), 0))</f>
        <v>0</v>
      </c>
      <c r="CO221" s="18">
        <f>STGY4[[#This Row],[PAPT]]/2</f>
        <v>0</v>
      </c>
      <c r="CP221" s="43">
        <f>IF(STGY4[[#This Row],[SNO]]=0,0,IF(CL$10, IF(STGY4[[#This Row],[INS-TL]]=0, 0, STGY4[[#This Row],[PFT]]/STGY4[[#This Row],[INS-TL]]%), STGY4[[#This Row],[PFT]]/STGY4[[#This Row],[INS-TL]]%))</f>
        <v>-100</v>
      </c>
      <c r="CS221" s="20"/>
      <c r="CT221" s="21"/>
      <c r="CZ221" s="22"/>
      <c r="DB221" s="42">
        <f t="shared" si="36"/>
        <v>206</v>
      </c>
      <c r="DC221" s="49"/>
      <c r="DD221" s="18">
        <f>IF(STGY5[[#This Row],[SNO]]=0,0,IF(STGY5[[#This Row],[SNO]]=1,DJ$8,IF(DL$10, IF(DP220&gt;=DM$8,0,IF(DP220=0,DJ$8,DO220)), DO220)))</f>
        <v>0</v>
      </c>
      <c r="DE221" s="18" t="str">
        <f>IF(MAIN_STGY[[#This Row],[RSLT]]="","", MAIN_STGY[[#This Row],[RSLT]])</f>
        <v/>
      </c>
      <c r="DF22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1" s="18">
        <f>IF(STGY5[[#This Row],[SNO]]=0,0,IF(DL$10, IF(DP220&gt;=DM$8, 0, STGY5[[#This Row],[INS]]+DH220), STGY5[[#This Row],[INS]]+DH220))</f>
        <v>100</v>
      </c>
      <c r="DI221" s="18">
        <f>IF(STGY5[[#This Row],[SNO]]=0,0,IF(DL$10, IF(DP220&gt;=DM$8, 0, DI220+STGY5[[#This Row],[RTN]]), DI220+STGY5[[#This Row],[RTN]]))</f>
        <v>0</v>
      </c>
      <c r="DJ221" s="18">
        <f>STGY5[[#This Row],[RTN-TL]]-STGY5[[#This Row],[INS-TL]]</f>
        <v>-100</v>
      </c>
      <c r="DK221" s="18">
        <f>IF(STGY5[[#This Row],[SNO]]=0,0,IF(DL$10, IF(STGY5[[#This Row],[INS]]=0, 0, DN220), DN220))</f>
        <v>0</v>
      </c>
      <c r="DL221" s="18">
        <f>STGY5[[#This Row],[INS]]</f>
        <v>0</v>
      </c>
      <c r="DM221" s="18">
        <f>IF(STGY5[[#This Row],[WrL]]="Loss", (STGY5[[#This Row],[INS]]*(1 + DP$8/100)), IF(STGY5[[#This Row],[WrL]]="Won", (0), 0))</f>
        <v>0</v>
      </c>
      <c r="DN221" s="18">
        <f>IF(STGY5[[#This Row],[WrL]]="Loss", (STGY5[[#This Row],[PAM]]+STGY5[[#This Row],[LOS-TEN]]), IF(STGY5[[#This Row],[WrL]]="Won", (STGY5[[#This Row],[INS]]), 0))</f>
        <v>0</v>
      </c>
      <c r="DO221" s="18">
        <f>STGY5[[#This Row],[PAPT]]/2</f>
        <v>0</v>
      </c>
      <c r="DP221" s="43">
        <f>IF(STGY5[[#This Row],[SNO]]=0,0,IF(DL$10, IF(STGY5[[#This Row],[INS-TL]]=0, 0, STGY5[[#This Row],[PFT]]/STGY5[[#This Row],[INS-TL]]%), STGY5[[#This Row],[PFT]]/STGY5[[#This Row],[INS-TL]]%))</f>
        <v>-100</v>
      </c>
      <c r="DS221" s="20"/>
      <c r="DT221" s="21"/>
      <c r="DZ221" s="22"/>
      <c r="EB221" s="42">
        <f t="shared" si="37"/>
        <v>206</v>
      </c>
      <c r="EC221" s="49"/>
      <c r="ED221" s="18">
        <f>IF(STGY6[[#This Row],[SNO]]=0,0,IF(STGY6[[#This Row],[SNO]]=1,EJ$8,IF(EL$10, IF(EP220&gt;=EM$8,0,IF(EP220=0,EJ$8,EO220)), EO220)))</f>
        <v>0</v>
      </c>
      <c r="EE221" s="18" t="str">
        <f>IF(MAIN_STGY[[#This Row],[RSLT]]="","", MAIN_STGY[[#This Row],[RSLT]])</f>
        <v/>
      </c>
      <c r="EF22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1" s="18">
        <f>IF(STGY6[[#This Row],[SNO]]=0,0,IF(EL$10, IF(EP220&gt;=EM$8, 0, STGY6[[#This Row],[INS]]+EH220), STGY6[[#This Row],[INS]]+EH220))</f>
        <v>100</v>
      </c>
      <c r="EI221" s="18">
        <f>IF(STGY6[[#This Row],[SNO]]=0,0,IF(EL$10, IF(EP220&gt;=EM$8, 0, EI220+STGY6[[#This Row],[RTN]]), EI220+STGY6[[#This Row],[RTN]]))</f>
        <v>0</v>
      </c>
      <c r="EJ221" s="18">
        <f>STGY6[[#This Row],[RTN-TL]]-STGY6[[#This Row],[INS-TL]]</f>
        <v>-100</v>
      </c>
      <c r="EK221" s="18">
        <f>IF(STGY6[[#This Row],[SNO]]=0,0,IF(EL$10, IF(STGY6[[#This Row],[INS]]=0, 0, EN220), EN220))</f>
        <v>0</v>
      </c>
      <c r="EL221" s="18">
        <f>STGY6[[#This Row],[INS]]</f>
        <v>0</v>
      </c>
      <c r="EM221" s="18">
        <f>IF(STGY6[[#This Row],[WrL]]="Loss", (STGY6[[#This Row],[INS]]*(1 + EP$8/100)), IF(STGY6[[#This Row],[WrL]]="Won", (0), 0))</f>
        <v>0</v>
      </c>
      <c r="EN221" s="18">
        <f>IF(STGY6[[#This Row],[WrL]]="Loss", (STGY6[[#This Row],[PAM]]+STGY6[[#This Row],[LOS-TEN]]), IF(STGY6[[#This Row],[WrL]]="Won", (STGY6[[#This Row],[INS]]), 0))</f>
        <v>0</v>
      </c>
      <c r="EO221" s="18">
        <f>STGY6[[#This Row],[PAPT]]/2</f>
        <v>0</v>
      </c>
      <c r="EP221" s="43">
        <f>IF(STGY6[[#This Row],[SNO]]=0,0,IF(EL$10, IF(STGY6[[#This Row],[INS-TL]]=0, 0, STGY6[[#This Row],[PFT]]/STGY6[[#This Row],[INS-TL]]%), STGY6[[#This Row],[PFT]]/STGY6[[#This Row],[INS-TL]]%))</f>
        <v>-100</v>
      </c>
      <c r="ES221" s="20"/>
      <c r="ET221" s="21"/>
      <c r="EZ221" s="22"/>
      <c r="FB221" s="42">
        <f t="shared" si="38"/>
        <v>206</v>
      </c>
      <c r="FC221" s="49"/>
      <c r="FD221" s="18">
        <f>IF(STGY7[[#This Row],[SNO]]=0,0,IF(STGY7[[#This Row],[SNO]]=1,FJ$8,IF(FL$10, IF(FP220&gt;=FM$8,0,IF(FP220=0,FJ$8,FO220)), FO220)))</f>
        <v>0</v>
      </c>
      <c r="FE221" s="18" t="str">
        <f>IF(MAIN_STGY[[#This Row],[RSLT]]="","", MAIN_STGY[[#This Row],[RSLT]])</f>
        <v/>
      </c>
      <c r="FF22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1" s="18">
        <f>IF(STGY7[[#This Row],[SNO]]=0,0,IF(FL$10, IF(FP220&gt;=FM$8, 0, STGY7[[#This Row],[INS]]+FH220), STGY7[[#This Row],[INS]]+FH220))</f>
        <v>100</v>
      </c>
      <c r="FI221" s="18">
        <f>IF(STGY7[[#This Row],[SNO]]=0,0,IF(FL$10, IF(FP220&gt;=FM$8, 0, FI220+STGY7[[#This Row],[RTN]]), FI220+STGY7[[#This Row],[RTN]]))</f>
        <v>0</v>
      </c>
      <c r="FJ221" s="18">
        <f>STGY7[[#This Row],[RTN-TL]]-STGY7[[#This Row],[INS-TL]]</f>
        <v>-100</v>
      </c>
      <c r="FK221" s="18">
        <f>IF(STGY7[[#This Row],[SNO]]=0,0,IF(FL$10, IF(STGY7[[#This Row],[INS]]=0, 0, FN220), FN220))</f>
        <v>0</v>
      </c>
      <c r="FL221" s="18">
        <f>STGY7[[#This Row],[INS]]</f>
        <v>0</v>
      </c>
      <c r="FM221" s="18">
        <f>IF(STGY7[[#This Row],[WrL]]="Loss", (STGY7[[#This Row],[INS]]*(1 + FP$8/100)), IF(STGY7[[#This Row],[WrL]]="Won", (0), 0))</f>
        <v>0</v>
      </c>
      <c r="FN221" s="18">
        <f>IF(STGY7[[#This Row],[WrL]]="Loss", (STGY7[[#This Row],[PAM]]+STGY7[[#This Row],[LOS-TEN]]), IF(STGY7[[#This Row],[WrL]]="Won", (STGY7[[#This Row],[INS]]), 0))</f>
        <v>0</v>
      </c>
      <c r="FO221" s="18">
        <f>STGY7[[#This Row],[PAPT]]/2</f>
        <v>0</v>
      </c>
      <c r="FP221" s="43">
        <f>IF(STGY7[[#This Row],[SNO]]=0,0,IF(FL$10, IF(STGY7[[#This Row],[INS-TL]]=0, 0, STGY7[[#This Row],[PFT]]/STGY7[[#This Row],[INS-TL]]%), STGY7[[#This Row],[PFT]]/STGY7[[#This Row],[INS-TL]]%))</f>
        <v>-100</v>
      </c>
      <c r="FS221" s="20"/>
      <c r="FT221" s="21"/>
      <c r="FZ221" s="22"/>
      <c r="GB221" s="42">
        <f t="shared" si="39"/>
        <v>206</v>
      </c>
      <c r="GC221" s="49"/>
      <c r="GD221" s="18">
        <f>IF(STGY8[[#This Row],[SNO]]=0,0,IF(STGY8[[#This Row],[SNO]]=1,GJ$8,IF(GL$10, IF(GP220&gt;=GM$8,0,IF(GP220=0,GJ$8,GO220)), GO220)))</f>
        <v>0</v>
      </c>
      <c r="GE221" s="18" t="str">
        <f>IF(MAIN_STGY[[#This Row],[RSLT]]="","", MAIN_STGY[[#This Row],[RSLT]])</f>
        <v/>
      </c>
      <c r="GF22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1" s="18">
        <f>IF(STGY8[[#This Row],[SNO]]=0,0,IF(GL$10, IF(GP220&gt;=GM$8, 0, STGY8[[#This Row],[INS]]+GH220), STGY8[[#This Row],[INS]]+GH220))</f>
        <v>100</v>
      </c>
      <c r="GI221" s="18">
        <f>IF(STGY8[[#This Row],[SNO]]=0,0,IF(GL$10, IF(GP220&gt;=GM$8, 0, GI220+STGY8[[#This Row],[RTN]]), GI220+STGY8[[#This Row],[RTN]]))</f>
        <v>0</v>
      </c>
      <c r="GJ221" s="18">
        <f>STGY8[[#This Row],[RTN-TL]]-STGY8[[#This Row],[INS-TL]]</f>
        <v>-100</v>
      </c>
      <c r="GK221" s="18">
        <f>IF(STGY8[[#This Row],[SNO]]=0,0,IF(GL$10, IF(STGY8[[#This Row],[INS]]=0, 0, GN220), GN220))</f>
        <v>0</v>
      </c>
      <c r="GL221" s="18">
        <f>STGY8[[#This Row],[INS]]</f>
        <v>0</v>
      </c>
      <c r="GM221" s="18">
        <f>IF(STGY8[[#This Row],[WrL]]="Loss", (STGY8[[#This Row],[INS]]*(1 + GP$8/100)), IF(STGY8[[#This Row],[WrL]]="Won", (0), 0))</f>
        <v>0</v>
      </c>
      <c r="GN221" s="18">
        <f>IF(STGY8[[#This Row],[WrL]]="Loss", (STGY8[[#This Row],[PAM]]+STGY8[[#This Row],[LOS-TEN]]), IF(STGY8[[#This Row],[WrL]]="Won", (STGY8[[#This Row],[INS]]), 0))</f>
        <v>0</v>
      </c>
      <c r="GO221" s="18">
        <f>STGY8[[#This Row],[PAPT]]/2</f>
        <v>0</v>
      </c>
      <c r="GP221" s="43">
        <f>IF(STGY8[[#This Row],[SNO]]=0,0,IF(GL$10, IF(STGY8[[#This Row],[INS-TL]]=0, 0, STGY8[[#This Row],[PFT]]/STGY8[[#This Row],[INS-TL]]%), STGY8[[#This Row],[PFT]]/STGY8[[#This Row],[INS-TL]]%))</f>
        <v>-100</v>
      </c>
      <c r="GS221" s="20"/>
      <c r="GT221" s="21"/>
      <c r="GZ221" s="22"/>
      <c r="HB221" s="42">
        <f t="shared" si="40"/>
        <v>206</v>
      </c>
      <c r="HC221" s="49"/>
      <c r="HD221" s="18">
        <f>IF(STGY9[[#This Row],[SNO]]=0,0,IF(STGY9[[#This Row],[SNO]]=1,HJ$8,IF(HL$10, IF(HP220&gt;=HM$8,0,IF(HP220=0,HJ$8,HO220)), HO220)))</f>
        <v>0</v>
      </c>
      <c r="HE221" s="18" t="str">
        <f>IF(MAIN_STGY[[#This Row],[RSLT]]="","", MAIN_STGY[[#This Row],[RSLT]])</f>
        <v/>
      </c>
      <c r="HF22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1" s="18">
        <f>IF(STGY9[[#This Row],[SNO]]=0,0,IF(HL$10, IF(HP220&gt;=HM$8, 0, STGY9[[#This Row],[INS]]+HH220), STGY9[[#This Row],[INS]]+HH220))</f>
        <v>100</v>
      </c>
      <c r="HI221" s="18">
        <f>IF(STGY9[[#This Row],[SNO]]=0,0,IF(HL$10, IF(HP220&gt;=HM$8, 0, HI220+STGY9[[#This Row],[RTN]]), HI220+STGY9[[#This Row],[RTN]]))</f>
        <v>0</v>
      </c>
      <c r="HJ221" s="18">
        <f>STGY9[[#This Row],[RTN-TL]]-STGY9[[#This Row],[INS-TL]]</f>
        <v>-100</v>
      </c>
      <c r="HK221" s="18">
        <f>IF(STGY9[[#This Row],[SNO]]=0,0,IF(HL$10, IF(STGY9[[#This Row],[INS]]=0, 0, HN220), HN220))</f>
        <v>0</v>
      </c>
      <c r="HL221" s="18">
        <f>STGY9[[#This Row],[INS]]</f>
        <v>0</v>
      </c>
      <c r="HM221" s="18">
        <f>IF(STGY9[[#This Row],[WrL]]="Loss", (STGY9[[#This Row],[INS]]*(1 + HP$8/100)), IF(STGY9[[#This Row],[WrL]]="Won", (0), 0))</f>
        <v>0</v>
      </c>
      <c r="HN221" s="18">
        <f>IF(STGY9[[#This Row],[WrL]]="Loss", (STGY9[[#This Row],[PAM]]+STGY9[[#This Row],[LOS-TEN]]), IF(STGY9[[#This Row],[WrL]]="Won", (STGY9[[#This Row],[INS]]), 0))</f>
        <v>0</v>
      </c>
      <c r="HO221" s="18">
        <f>STGY9[[#This Row],[PAPT]]/2</f>
        <v>0</v>
      </c>
      <c r="HP221" s="43">
        <f>IF(STGY9[[#This Row],[SNO]]=0,0,IF(HL$10, IF(STGY9[[#This Row],[INS-TL]]=0, 0, STGY9[[#This Row],[PFT]]/STGY9[[#This Row],[INS-TL]]%), STGY9[[#This Row],[PFT]]/STGY9[[#This Row],[INS-TL]]%))</f>
        <v>-100</v>
      </c>
      <c r="HS221" s="20"/>
      <c r="HT221" s="21"/>
      <c r="HZ221" s="22"/>
      <c r="IB221" s="42">
        <f t="shared" si="41"/>
        <v>206</v>
      </c>
      <c r="IC221" s="49"/>
      <c r="ID221" s="18">
        <f>IF(STGY10[[#This Row],[SNO]]=0,0,IF(STGY10[[#This Row],[SNO]]=1,IJ$8,IF(IL$10, IF(IP220&gt;=IM$8,0,IF(IP220=0,IJ$8,IO220)), IO220)))</f>
        <v>0</v>
      </c>
      <c r="IE221" s="18" t="str">
        <f>IF(MAIN_STGY[[#This Row],[RSLT]]="","", MAIN_STGY[[#This Row],[RSLT]])</f>
        <v/>
      </c>
      <c r="IF22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1" s="18">
        <f>IF(STGY10[[#This Row],[SNO]]=0,0,IF(IL$10, IF(IP220&gt;=IM$8, 0, STGY10[[#This Row],[INS]]+IH220), STGY10[[#This Row],[INS]]+IH220))</f>
        <v>100</v>
      </c>
      <c r="II221" s="18">
        <f>IF(STGY10[[#This Row],[SNO]]=0,0,IF(IL$10, IF(IP220&gt;=IM$8, 0, II220+STGY10[[#This Row],[RTN]]), II220+STGY10[[#This Row],[RTN]]))</f>
        <v>0</v>
      </c>
      <c r="IJ221" s="18">
        <f>STGY10[[#This Row],[RTN-TL]]-STGY10[[#This Row],[INS-TL]]</f>
        <v>-100</v>
      </c>
      <c r="IK221" s="18">
        <f>IF(STGY10[[#This Row],[SNO]]=0,0,IF(IL$10, IF(STGY10[[#This Row],[INS]]=0, 0, IN220), IN220))</f>
        <v>0</v>
      </c>
      <c r="IL221" s="18">
        <f>STGY10[[#This Row],[INS]]</f>
        <v>0</v>
      </c>
      <c r="IM221" s="18">
        <f>IF(STGY10[[#This Row],[WrL]]="Loss", (STGY10[[#This Row],[INS]]*(1 + IP$8/100)), IF(STGY10[[#This Row],[WrL]]="Won", (0), 0))</f>
        <v>0</v>
      </c>
      <c r="IN221" s="18">
        <f>IF(STGY10[[#This Row],[WrL]]="Loss", (STGY10[[#This Row],[PAM]]+STGY10[[#This Row],[LOS-TEN]]), IF(STGY10[[#This Row],[WrL]]="Won", (STGY10[[#This Row],[INS]]), 0))</f>
        <v>0</v>
      </c>
      <c r="IO221" s="18">
        <f>STGY10[[#This Row],[PAPT]]/2</f>
        <v>0</v>
      </c>
      <c r="IP221" s="43">
        <f>IF(STGY10[[#This Row],[SNO]]=0,0,IF(IL$10, IF(STGY10[[#This Row],[INS-TL]]=0, 0, STGY10[[#This Row],[PFT]]/STGY10[[#This Row],[INS-TL]]%), STGY10[[#This Row],[PFT]]/STGY10[[#This Row],[INS-TL]]%))</f>
        <v>-100</v>
      </c>
      <c r="IS221" s="20"/>
      <c r="IT221" s="21"/>
      <c r="IZ221" s="22"/>
    </row>
    <row r="222" spans="2:260" ht="15.65" x14ac:dyDescent="0.3">
      <c r="B222" s="89">
        <f t="shared" si="42"/>
        <v>207</v>
      </c>
      <c r="C222" s="49"/>
      <c r="D222" s="18">
        <f>IF(MAIN_STGY[[#This Row],[SNO]]=0,0,IF(MAIN_STGY[[#This Row],[SNO]]=1,J$8,IF(L$10, IF(P221&gt;=M$8,0,IF(P221=0,J$8,O221)), O221)))</f>
        <v>0</v>
      </c>
      <c r="E222" s="12"/>
      <c r="F22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2" s="18">
        <f>IF(MAIN_STGY[[#This Row],[SNO]]=0,0,IF(L$10, IF(P221&gt;=M$8, 0, MAIN_STGY[[#This Row],[INS]]+H221), MAIN_STGY[[#This Row],[INS]]+H221))</f>
        <v>100</v>
      </c>
      <c r="I222" s="18">
        <f>IF(MAIN_STGY[[#This Row],[SNO]]=0,0,IF(L$10, IF(P221&gt;=M$8, 0, I221+MAIN_STGY[[#This Row],[RTN]]), I221+MAIN_STGY[[#This Row],[RTN]]))</f>
        <v>0</v>
      </c>
      <c r="J222" s="18">
        <f>MAIN_STGY[[#This Row],[RTN-TL]]-MAIN_STGY[[#This Row],[INS-TL]]</f>
        <v>-100</v>
      </c>
      <c r="K222" s="18">
        <f>IF(MAIN_STGY[[#This Row],[SNO]]=0,0,IF(L$10, IF(MAIN_STGY[[#This Row],[INS]]=0, 0, N221), N221))</f>
        <v>0</v>
      </c>
      <c r="L222" s="18">
        <f>MAIN_STGY[[#This Row],[INS]]</f>
        <v>0</v>
      </c>
      <c r="M222" s="18">
        <f>IF(MAIN_STGY[[#This Row],[WrL]]="Loss", (MAIN_STGY[[#This Row],[INS]]*(1 + P$8/100)), IF(MAIN_STGY[[#This Row],[WrL]]="Won", (0), 0))</f>
        <v>0</v>
      </c>
      <c r="N222" s="18">
        <f>IF(MAIN_STGY[[#This Row],[WrL]]="Loss", (MAIN_STGY[[#This Row],[PAM]]+MAIN_STGY[[#This Row],[LOS-TEN]]), IF(MAIN_STGY[[#This Row],[WrL]]="Won", (MAIN_STGY[[#This Row],[INS]]), 0))</f>
        <v>0</v>
      </c>
      <c r="O222" s="18">
        <f>MAIN_STGY[[#This Row],[PAPT]]/2</f>
        <v>0</v>
      </c>
      <c r="P22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22" s="97" t="str" cm="1">
        <f t="array" ref="R222">IF(HG$4,STGTL9[Strategy Name],"")</f>
        <v>Strategy 09</v>
      </c>
      <c r="S222" s="98" cm="1">
        <f t="array" ref="S222">IF(HG$4,STGTL9[Last Running Bet-on],"")</f>
        <v>0</v>
      </c>
      <c r="T222" s="99" cm="1">
        <f t="array" ref="T222">IF(HG$4,STGTL9[Last Running Value],"")</f>
        <v>100</v>
      </c>
      <c r="U222" s="85"/>
      <c r="V222" s="55"/>
      <c r="W222" s="55"/>
      <c r="X222" s="55"/>
      <c r="Z222" s="22"/>
      <c r="AB222" s="42">
        <f t="shared" si="33"/>
        <v>207</v>
      </c>
      <c r="AC222" s="49"/>
      <c r="AD222" s="18">
        <f>IF(STGY2[[#This Row],[SNO]]=0,0,IF(STGY2[[#This Row],[SNO]]=1,AJ$8,IF(AL$10, IF(AP221&gt;=AM$8,0,IF(AP221=0,AJ$8,AO221)), AO221)))</f>
        <v>0</v>
      </c>
      <c r="AE222" s="18" t="str">
        <f>IF(MAIN_STGY[[#This Row],[RSLT]]="","", MAIN_STGY[[#This Row],[RSLT]])</f>
        <v/>
      </c>
      <c r="AF22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2" s="18">
        <f>IF(STGY2[[#This Row],[SNO]]=0,0,IF(AL$10, IF(AP221&gt;=AM$8, 0, STGY2[[#This Row],[INS]]+AH221), STGY2[[#This Row],[INS]]+AH221))</f>
        <v>100</v>
      </c>
      <c r="AI222" s="18">
        <f>IF(STGY2[[#This Row],[SNO]]=0,0,IF(AL$10, IF(AP221&gt;=AM$8, 0, AI221+STGY2[[#This Row],[RTN]]), AI221+STGY2[[#This Row],[RTN]]))</f>
        <v>0</v>
      </c>
      <c r="AJ222" s="18">
        <f>STGY2[[#This Row],[RTN-TL]]-STGY2[[#This Row],[INS-TL]]</f>
        <v>-100</v>
      </c>
      <c r="AK222" s="18">
        <f>IF(STGY2[[#This Row],[SNO]]=0,0,IF(AL$10, IF(STGY2[[#This Row],[INS]]=0, 0, AN221), AN221))</f>
        <v>0</v>
      </c>
      <c r="AL222" s="18">
        <f>STGY2[[#This Row],[INS]]</f>
        <v>0</v>
      </c>
      <c r="AM222" s="18">
        <f>IF(STGY2[[#This Row],[WrL]]="Loss", (STGY2[[#This Row],[INS]]*(1 + AP$8/100)), IF(STGY2[[#This Row],[WrL]]="Won", (0), 0))</f>
        <v>0</v>
      </c>
      <c r="AN222" s="18">
        <f>IF(STGY2[[#This Row],[WrL]]="Loss", (STGY2[[#This Row],[PAM]]+STGY2[[#This Row],[LOS-TEN]]), IF(STGY2[[#This Row],[WrL]]="Won", (STGY2[[#This Row],[INS]]), 0))</f>
        <v>0</v>
      </c>
      <c r="AO222" s="18">
        <f>STGY2[[#This Row],[PAPT]]/2</f>
        <v>0</v>
      </c>
      <c r="AP222" s="43">
        <f>IF(STGY2[[#This Row],[SNO]]=0,0,IF(AL$10, IF(STGY2[[#This Row],[INS-TL]]=0, 0, STGY2[[#This Row],[PFT]]/STGY2[[#This Row],[INS-TL]]%), STGY2[[#This Row],[PFT]]/STGY2[[#This Row],[INS-TL]]%))</f>
        <v>-100</v>
      </c>
      <c r="AS222" s="20"/>
      <c r="AT222" s="21"/>
      <c r="AZ222" s="22"/>
      <c r="BB222" s="42">
        <f t="shared" si="34"/>
        <v>207</v>
      </c>
      <c r="BC222" s="49"/>
      <c r="BD222" s="18">
        <f>IF(STGY3[[#This Row],[SNO]]=0,0,IF(STGY3[[#This Row],[SNO]]=1,BJ$8,IF(BL$10, IF(BP221&gt;=BM$8,0,IF(BP221=0,BJ$8,BO221)), BO221)))</f>
        <v>0</v>
      </c>
      <c r="BE222" s="18" t="str">
        <f>IF(MAIN_STGY[[#This Row],[RSLT]]="","", MAIN_STGY[[#This Row],[RSLT]])</f>
        <v/>
      </c>
      <c r="BF22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2" s="18">
        <f>IF(STGY3[[#This Row],[SNO]]=0,0,IF(BL$10, IF(BP221&gt;=BM$8, 0, STGY3[[#This Row],[INS]]+BH221), STGY3[[#This Row],[INS]]+BH221))</f>
        <v>100</v>
      </c>
      <c r="BI222" s="18">
        <f>IF(STGY3[[#This Row],[SNO]]=0,0,IF(BL$10, IF(BP221&gt;=BM$8, 0, BI221+STGY3[[#This Row],[RTN]]), BI221+STGY3[[#This Row],[RTN]]))</f>
        <v>0</v>
      </c>
      <c r="BJ222" s="18">
        <f>STGY3[[#This Row],[RTN-TL]]-STGY3[[#This Row],[INS-TL]]</f>
        <v>-100</v>
      </c>
      <c r="BK222" s="18">
        <f>IF(STGY3[[#This Row],[SNO]]=0,0,IF(BL$10, IF(STGY3[[#This Row],[INS]]=0, 0, BN221), BN221))</f>
        <v>0</v>
      </c>
      <c r="BL222" s="18">
        <f>STGY3[[#This Row],[INS]]</f>
        <v>0</v>
      </c>
      <c r="BM222" s="18">
        <f>IF(STGY3[[#This Row],[WrL]]="Loss", (STGY3[[#This Row],[INS]]*(1 + BP$8/100)), IF(STGY3[[#This Row],[WrL]]="Won", (0), 0))</f>
        <v>0</v>
      </c>
      <c r="BN222" s="18">
        <f>IF(STGY3[[#This Row],[WrL]]="Loss", (STGY3[[#This Row],[PAM]]+STGY3[[#This Row],[LOS-TEN]]), IF(STGY3[[#This Row],[WrL]]="Won", (STGY3[[#This Row],[INS]]), 0))</f>
        <v>0</v>
      </c>
      <c r="BO222" s="18">
        <f>STGY3[[#This Row],[PAPT]]/2</f>
        <v>0</v>
      </c>
      <c r="BP222" s="43">
        <f>IF(STGY3[[#This Row],[SNO]]=0,0,IF(BL$10, IF(STGY3[[#This Row],[INS-TL]]=0, 0, STGY3[[#This Row],[PFT]]/STGY3[[#This Row],[INS-TL]]%), STGY3[[#This Row],[PFT]]/STGY3[[#This Row],[INS-TL]]%))</f>
        <v>-100</v>
      </c>
      <c r="BS222" s="20"/>
      <c r="BT222" s="21"/>
      <c r="BZ222" s="22"/>
      <c r="CB222" s="42">
        <f t="shared" si="35"/>
        <v>207</v>
      </c>
      <c r="CC222" s="49"/>
      <c r="CD222" s="18">
        <f>IF(STGY4[[#This Row],[SNO]]=0,0,IF(STGY4[[#This Row],[SNO]]=1,CJ$8,IF(CL$10, IF(CP221&gt;=CM$8,0,IF(CP221=0,CJ$8,CO221)), CO221)))</f>
        <v>0</v>
      </c>
      <c r="CE222" s="18" t="str">
        <f>IF(MAIN_STGY[[#This Row],[RSLT]]="","", MAIN_STGY[[#This Row],[RSLT]])</f>
        <v/>
      </c>
      <c r="CF22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2" s="18">
        <f>IF(STGY4[[#This Row],[SNO]]=0,0,IF(CL$10, IF(CP221&gt;=CM$8, 0, STGY4[[#This Row],[INS]]+CH221), STGY4[[#This Row],[INS]]+CH221))</f>
        <v>100</v>
      </c>
      <c r="CI222" s="18">
        <f>IF(STGY4[[#This Row],[SNO]]=0,0,IF(CL$10, IF(CP221&gt;=CM$8, 0, CI221+STGY4[[#This Row],[RTN]]), CI221+STGY4[[#This Row],[RTN]]))</f>
        <v>0</v>
      </c>
      <c r="CJ222" s="18">
        <f>STGY4[[#This Row],[RTN-TL]]-STGY4[[#This Row],[INS-TL]]</f>
        <v>-100</v>
      </c>
      <c r="CK222" s="18">
        <f>IF(STGY4[[#This Row],[SNO]]=0,0,IF(CL$10, IF(STGY4[[#This Row],[INS]]=0, 0, CN221), CN221))</f>
        <v>0</v>
      </c>
      <c r="CL222" s="18">
        <f>STGY4[[#This Row],[INS]]</f>
        <v>0</v>
      </c>
      <c r="CM222" s="18">
        <f>IF(STGY4[[#This Row],[WrL]]="Loss", (STGY4[[#This Row],[INS]]*(1 + CP$8/100)), IF(STGY4[[#This Row],[WrL]]="Won", (0), 0))</f>
        <v>0</v>
      </c>
      <c r="CN222" s="18">
        <f>IF(STGY4[[#This Row],[WrL]]="Loss", (STGY4[[#This Row],[PAM]]+STGY4[[#This Row],[LOS-TEN]]), IF(STGY4[[#This Row],[WrL]]="Won", (STGY4[[#This Row],[INS]]), 0))</f>
        <v>0</v>
      </c>
      <c r="CO222" s="18">
        <f>STGY4[[#This Row],[PAPT]]/2</f>
        <v>0</v>
      </c>
      <c r="CP222" s="43">
        <f>IF(STGY4[[#This Row],[SNO]]=0,0,IF(CL$10, IF(STGY4[[#This Row],[INS-TL]]=0, 0, STGY4[[#This Row],[PFT]]/STGY4[[#This Row],[INS-TL]]%), STGY4[[#This Row],[PFT]]/STGY4[[#This Row],[INS-TL]]%))</f>
        <v>-100</v>
      </c>
      <c r="CS222" s="20"/>
      <c r="CT222" s="21"/>
      <c r="CZ222" s="22"/>
      <c r="DB222" s="42">
        <f t="shared" si="36"/>
        <v>207</v>
      </c>
      <c r="DC222" s="49"/>
      <c r="DD222" s="18">
        <f>IF(STGY5[[#This Row],[SNO]]=0,0,IF(STGY5[[#This Row],[SNO]]=1,DJ$8,IF(DL$10, IF(DP221&gt;=DM$8,0,IF(DP221=0,DJ$8,DO221)), DO221)))</f>
        <v>0</v>
      </c>
      <c r="DE222" s="18" t="str">
        <f>IF(MAIN_STGY[[#This Row],[RSLT]]="","", MAIN_STGY[[#This Row],[RSLT]])</f>
        <v/>
      </c>
      <c r="DF22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2" s="18">
        <f>IF(STGY5[[#This Row],[SNO]]=0,0,IF(DL$10, IF(DP221&gt;=DM$8, 0, STGY5[[#This Row],[INS]]+DH221), STGY5[[#This Row],[INS]]+DH221))</f>
        <v>100</v>
      </c>
      <c r="DI222" s="18">
        <f>IF(STGY5[[#This Row],[SNO]]=0,0,IF(DL$10, IF(DP221&gt;=DM$8, 0, DI221+STGY5[[#This Row],[RTN]]), DI221+STGY5[[#This Row],[RTN]]))</f>
        <v>0</v>
      </c>
      <c r="DJ222" s="18">
        <f>STGY5[[#This Row],[RTN-TL]]-STGY5[[#This Row],[INS-TL]]</f>
        <v>-100</v>
      </c>
      <c r="DK222" s="18">
        <f>IF(STGY5[[#This Row],[SNO]]=0,0,IF(DL$10, IF(STGY5[[#This Row],[INS]]=0, 0, DN221), DN221))</f>
        <v>0</v>
      </c>
      <c r="DL222" s="18">
        <f>STGY5[[#This Row],[INS]]</f>
        <v>0</v>
      </c>
      <c r="DM222" s="18">
        <f>IF(STGY5[[#This Row],[WrL]]="Loss", (STGY5[[#This Row],[INS]]*(1 + DP$8/100)), IF(STGY5[[#This Row],[WrL]]="Won", (0), 0))</f>
        <v>0</v>
      </c>
      <c r="DN222" s="18">
        <f>IF(STGY5[[#This Row],[WrL]]="Loss", (STGY5[[#This Row],[PAM]]+STGY5[[#This Row],[LOS-TEN]]), IF(STGY5[[#This Row],[WrL]]="Won", (STGY5[[#This Row],[INS]]), 0))</f>
        <v>0</v>
      </c>
      <c r="DO222" s="18">
        <f>STGY5[[#This Row],[PAPT]]/2</f>
        <v>0</v>
      </c>
      <c r="DP222" s="43">
        <f>IF(STGY5[[#This Row],[SNO]]=0,0,IF(DL$10, IF(STGY5[[#This Row],[INS-TL]]=0, 0, STGY5[[#This Row],[PFT]]/STGY5[[#This Row],[INS-TL]]%), STGY5[[#This Row],[PFT]]/STGY5[[#This Row],[INS-TL]]%))</f>
        <v>-100</v>
      </c>
      <c r="DS222" s="20"/>
      <c r="DT222" s="21"/>
      <c r="DZ222" s="22"/>
      <c r="EB222" s="42">
        <f t="shared" si="37"/>
        <v>207</v>
      </c>
      <c r="EC222" s="49"/>
      <c r="ED222" s="18">
        <f>IF(STGY6[[#This Row],[SNO]]=0,0,IF(STGY6[[#This Row],[SNO]]=1,EJ$8,IF(EL$10, IF(EP221&gt;=EM$8,0,IF(EP221=0,EJ$8,EO221)), EO221)))</f>
        <v>0</v>
      </c>
      <c r="EE222" s="18" t="str">
        <f>IF(MAIN_STGY[[#This Row],[RSLT]]="","", MAIN_STGY[[#This Row],[RSLT]])</f>
        <v/>
      </c>
      <c r="EF22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2" s="18">
        <f>IF(STGY6[[#This Row],[SNO]]=0,0,IF(EL$10, IF(EP221&gt;=EM$8, 0, STGY6[[#This Row],[INS]]+EH221), STGY6[[#This Row],[INS]]+EH221))</f>
        <v>100</v>
      </c>
      <c r="EI222" s="18">
        <f>IF(STGY6[[#This Row],[SNO]]=0,0,IF(EL$10, IF(EP221&gt;=EM$8, 0, EI221+STGY6[[#This Row],[RTN]]), EI221+STGY6[[#This Row],[RTN]]))</f>
        <v>0</v>
      </c>
      <c r="EJ222" s="18">
        <f>STGY6[[#This Row],[RTN-TL]]-STGY6[[#This Row],[INS-TL]]</f>
        <v>-100</v>
      </c>
      <c r="EK222" s="18">
        <f>IF(STGY6[[#This Row],[SNO]]=0,0,IF(EL$10, IF(STGY6[[#This Row],[INS]]=0, 0, EN221), EN221))</f>
        <v>0</v>
      </c>
      <c r="EL222" s="18">
        <f>STGY6[[#This Row],[INS]]</f>
        <v>0</v>
      </c>
      <c r="EM222" s="18">
        <f>IF(STGY6[[#This Row],[WrL]]="Loss", (STGY6[[#This Row],[INS]]*(1 + EP$8/100)), IF(STGY6[[#This Row],[WrL]]="Won", (0), 0))</f>
        <v>0</v>
      </c>
      <c r="EN222" s="18">
        <f>IF(STGY6[[#This Row],[WrL]]="Loss", (STGY6[[#This Row],[PAM]]+STGY6[[#This Row],[LOS-TEN]]), IF(STGY6[[#This Row],[WrL]]="Won", (STGY6[[#This Row],[INS]]), 0))</f>
        <v>0</v>
      </c>
      <c r="EO222" s="18">
        <f>STGY6[[#This Row],[PAPT]]/2</f>
        <v>0</v>
      </c>
      <c r="EP222" s="43">
        <f>IF(STGY6[[#This Row],[SNO]]=0,0,IF(EL$10, IF(STGY6[[#This Row],[INS-TL]]=0, 0, STGY6[[#This Row],[PFT]]/STGY6[[#This Row],[INS-TL]]%), STGY6[[#This Row],[PFT]]/STGY6[[#This Row],[INS-TL]]%))</f>
        <v>-100</v>
      </c>
      <c r="ES222" s="20"/>
      <c r="ET222" s="21"/>
      <c r="EZ222" s="22"/>
      <c r="FB222" s="42">
        <f t="shared" si="38"/>
        <v>207</v>
      </c>
      <c r="FC222" s="49"/>
      <c r="FD222" s="18">
        <f>IF(STGY7[[#This Row],[SNO]]=0,0,IF(STGY7[[#This Row],[SNO]]=1,FJ$8,IF(FL$10, IF(FP221&gt;=FM$8,0,IF(FP221=0,FJ$8,FO221)), FO221)))</f>
        <v>0</v>
      </c>
      <c r="FE222" s="18" t="str">
        <f>IF(MAIN_STGY[[#This Row],[RSLT]]="","", MAIN_STGY[[#This Row],[RSLT]])</f>
        <v/>
      </c>
      <c r="FF22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2" s="18">
        <f>IF(STGY7[[#This Row],[SNO]]=0,0,IF(FL$10, IF(FP221&gt;=FM$8, 0, STGY7[[#This Row],[INS]]+FH221), STGY7[[#This Row],[INS]]+FH221))</f>
        <v>100</v>
      </c>
      <c r="FI222" s="18">
        <f>IF(STGY7[[#This Row],[SNO]]=0,0,IF(FL$10, IF(FP221&gt;=FM$8, 0, FI221+STGY7[[#This Row],[RTN]]), FI221+STGY7[[#This Row],[RTN]]))</f>
        <v>0</v>
      </c>
      <c r="FJ222" s="18">
        <f>STGY7[[#This Row],[RTN-TL]]-STGY7[[#This Row],[INS-TL]]</f>
        <v>-100</v>
      </c>
      <c r="FK222" s="18">
        <f>IF(STGY7[[#This Row],[SNO]]=0,0,IF(FL$10, IF(STGY7[[#This Row],[INS]]=0, 0, FN221), FN221))</f>
        <v>0</v>
      </c>
      <c r="FL222" s="18">
        <f>STGY7[[#This Row],[INS]]</f>
        <v>0</v>
      </c>
      <c r="FM222" s="18">
        <f>IF(STGY7[[#This Row],[WrL]]="Loss", (STGY7[[#This Row],[INS]]*(1 + FP$8/100)), IF(STGY7[[#This Row],[WrL]]="Won", (0), 0))</f>
        <v>0</v>
      </c>
      <c r="FN222" s="18">
        <f>IF(STGY7[[#This Row],[WrL]]="Loss", (STGY7[[#This Row],[PAM]]+STGY7[[#This Row],[LOS-TEN]]), IF(STGY7[[#This Row],[WrL]]="Won", (STGY7[[#This Row],[INS]]), 0))</f>
        <v>0</v>
      </c>
      <c r="FO222" s="18">
        <f>STGY7[[#This Row],[PAPT]]/2</f>
        <v>0</v>
      </c>
      <c r="FP222" s="43">
        <f>IF(STGY7[[#This Row],[SNO]]=0,0,IF(FL$10, IF(STGY7[[#This Row],[INS-TL]]=0, 0, STGY7[[#This Row],[PFT]]/STGY7[[#This Row],[INS-TL]]%), STGY7[[#This Row],[PFT]]/STGY7[[#This Row],[INS-TL]]%))</f>
        <v>-100</v>
      </c>
      <c r="FS222" s="20"/>
      <c r="FT222" s="21"/>
      <c r="FZ222" s="22"/>
      <c r="GB222" s="42">
        <f t="shared" si="39"/>
        <v>207</v>
      </c>
      <c r="GC222" s="49"/>
      <c r="GD222" s="18">
        <f>IF(STGY8[[#This Row],[SNO]]=0,0,IF(STGY8[[#This Row],[SNO]]=1,GJ$8,IF(GL$10, IF(GP221&gt;=GM$8,0,IF(GP221=0,GJ$8,GO221)), GO221)))</f>
        <v>0</v>
      </c>
      <c r="GE222" s="18" t="str">
        <f>IF(MAIN_STGY[[#This Row],[RSLT]]="","", MAIN_STGY[[#This Row],[RSLT]])</f>
        <v/>
      </c>
      <c r="GF22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2" s="18">
        <f>IF(STGY8[[#This Row],[SNO]]=0,0,IF(GL$10, IF(GP221&gt;=GM$8, 0, STGY8[[#This Row],[INS]]+GH221), STGY8[[#This Row],[INS]]+GH221))</f>
        <v>100</v>
      </c>
      <c r="GI222" s="18">
        <f>IF(STGY8[[#This Row],[SNO]]=0,0,IF(GL$10, IF(GP221&gt;=GM$8, 0, GI221+STGY8[[#This Row],[RTN]]), GI221+STGY8[[#This Row],[RTN]]))</f>
        <v>0</v>
      </c>
      <c r="GJ222" s="18">
        <f>STGY8[[#This Row],[RTN-TL]]-STGY8[[#This Row],[INS-TL]]</f>
        <v>-100</v>
      </c>
      <c r="GK222" s="18">
        <f>IF(STGY8[[#This Row],[SNO]]=0,0,IF(GL$10, IF(STGY8[[#This Row],[INS]]=0, 0, GN221), GN221))</f>
        <v>0</v>
      </c>
      <c r="GL222" s="18">
        <f>STGY8[[#This Row],[INS]]</f>
        <v>0</v>
      </c>
      <c r="GM222" s="18">
        <f>IF(STGY8[[#This Row],[WrL]]="Loss", (STGY8[[#This Row],[INS]]*(1 + GP$8/100)), IF(STGY8[[#This Row],[WrL]]="Won", (0), 0))</f>
        <v>0</v>
      </c>
      <c r="GN222" s="18">
        <f>IF(STGY8[[#This Row],[WrL]]="Loss", (STGY8[[#This Row],[PAM]]+STGY8[[#This Row],[LOS-TEN]]), IF(STGY8[[#This Row],[WrL]]="Won", (STGY8[[#This Row],[INS]]), 0))</f>
        <v>0</v>
      </c>
      <c r="GO222" s="18">
        <f>STGY8[[#This Row],[PAPT]]/2</f>
        <v>0</v>
      </c>
      <c r="GP222" s="43">
        <f>IF(STGY8[[#This Row],[SNO]]=0,0,IF(GL$10, IF(STGY8[[#This Row],[INS-TL]]=0, 0, STGY8[[#This Row],[PFT]]/STGY8[[#This Row],[INS-TL]]%), STGY8[[#This Row],[PFT]]/STGY8[[#This Row],[INS-TL]]%))</f>
        <v>-100</v>
      </c>
      <c r="GS222" s="20"/>
      <c r="GT222" s="21"/>
      <c r="GZ222" s="22"/>
      <c r="HB222" s="42">
        <f t="shared" si="40"/>
        <v>207</v>
      </c>
      <c r="HC222" s="49"/>
      <c r="HD222" s="18">
        <f>IF(STGY9[[#This Row],[SNO]]=0,0,IF(STGY9[[#This Row],[SNO]]=1,HJ$8,IF(HL$10, IF(HP221&gt;=HM$8,0,IF(HP221=0,HJ$8,HO221)), HO221)))</f>
        <v>0</v>
      </c>
      <c r="HE222" s="18" t="str">
        <f>IF(MAIN_STGY[[#This Row],[RSLT]]="","", MAIN_STGY[[#This Row],[RSLT]])</f>
        <v/>
      </c>
      <c r="HF22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2" s="18">
        <f>IF(STGY9[[#This Row],[SNO]]=0,0,IF(HL$10, IF(HP221&gt;=HM$8, 0, STGY9[[#This Row],[INS]]+HH221), STGY9[[#This Row],[INS]]+HH221))</f>
        <v>100</v>
      </c>
      <c r="HI222" s="18">
        <f>IF(STGY9[[#This Row],[SNO]]=0,0,IF(HL$10, IF(HP221&gt;=HM$8, 0, HI221+STGY9[[#This Row],[RTN]]), HI221+STGY9[[#This Row],[RTN]]))</f>
        <v>0</v>
      </c>
      <c r="HJ222" s="18">
        <f>STGY9[[#This Row],[RTN-TL]]-STGY9[[#This Row],[INS-TL]]</f>
        <v>-100</v>
      </c>
      <c r="HK222" s="18">
        <f>IF(STGY9[[#This Row],[SNO]]=0,0,IF(HL$10, IF(STGY9[[#This Row],[INS]]=0, 0, HN221), HN221))</f>
        <v>0</v>
      </c>
      <c r="HL222" s="18">
        <f>STGY9[[#This Row],[INS]]</f>
        <v>0</v>
      </c>
      <c r="HM222" s="18">
        <f>IF(STGY9[[#This Row],[WrL]]="Loss", (STGY9[[#This Row],[INS]]*(1 + HP$8/100)), IF(STGY9[[#This Row],[WrL]]="Won", (0), 0))</f>
        <v>0</v>
      </c>
      <c r="HN222" s="18">
        <f>IF(STGY9[[#This Row],[WrL]]="Loss", (STGY9[[#This Row],[PAM]]+STGY9[[#This Row],[LOS-TEN]]), IF(STGY9[[#This Row],[WrL]]="Won", (STGY9[[#This Row],[INS]]), 0))</f>
        <v>0</v>
      </c>
      <c r="HO222" s="18">
        <f>STGY9[[#This Row],[PAPT]]/2</f>
        <v>0</v>
      </c>
      <c r="HP222" s="43">
        <f>IF(STGY9[[#This Row],[SNO]]=0,0,IF(HL$10, IF(STGY9[[#This Row],[INS-TL]]=0, 0, STGY9[[#This Row],[PFT]]/STGY9[[#This Row],[INS-TL]]%), STGY9[[#This Row],[PFT]]/STGY9[[#This Row],[INS-TL]]%))</f>
        <v>-100</v>
      </c>
      <c r="HS222" s="20"/>
      <c r="HT222" s="21"/>
      <c r="HZ222" s="22"/>
      <c r="IB222" s="42">
        <f t="shared" si="41"/>
        <v>207</v>
      </c>
      <c r="IC222" s="49"/>
      <c r="ID222" s="18">
        <f>IF(STGY10[[#This Row],[SNO]]=0,0,IF(STGY10[[#This Row],[SNO]]=1,IJ$8,IF(IL$10, IF(IP221&gt;=IM$8,0,IF(IP221=0,IJ$8,IO221)), IO221)))</f>
        <v>0</v>
      </c>
      <c r="IE222" s="18" t="str">
        <f>IF(MAIN_STGY[[#This Row],[RSLT]]="","", MAIN_STGY[[#This Row],[RSLT]])</f>
        <v/>
      </c>
      <c r="IF22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2" s="18">
        <f>IF(STGY10[[#This Row],[SNO]]=0,0,IF(IL$10, IF(IP221&gt;=IM$8, 0, STGY10[[#This Row],[INS]]+IH221), STGY10[[#This Row],[INS]]+IH221))</f>
        <v>100</v>
      </c>
      <c r="II222" s="18">
        <f>IF(STGY10[[#This Row],[SNO]]=0,0,IF(IL$10, IF(IP221&gt;=IM$8, 0, II221+STGY10[[#This Row],[RTN]]), II221+STGY10[[#This Row],[RTN]]))</f>
        <v>0</v>
      </c>
      <c r="IJ222" s="18">
        <f>STGY10[[#This Row],[RTN-TL]]-STGY10[[#This Row],[INS-TL]]</f>
        <v>-100</v>
      </c>
      <c r="IK222" s="18">
        <f>IF(STGY10[[#This Row],[SNO]]=0,0,IF(IL$10, IF(STGY10[[#This Row],[INS]]=0, 0, IN221), IN221))</f>
        <v>0</v>
      </c>
      <c r="IL222" s="18">
        <f>STGY10[[#This Row],[INS]]</f>
        <v>0</v>
      </c>
      <c r="IM222" s="18">
        <f>IF(STGY10[[#This Row],[WrL]]="Loss", (STGY10[[#This Row],[INS]]*(1 + IP$8/100)), IF(STGY10[[#This Row],[WrL]]="Won", (0), 0))</f>
        <v>0</v>
      </c>
      <c r="IN222" s="18">
        <f>IF(STGY10[[#This Row],[WrL]]="Loss", (STGY10[[#This Row],[PAM]]+STGY10[[#This Row],[LOS-TEN]]), IF(STGY10[[#This Row],[WrL]]="Won", (STGY10[[#This Row],[INS]]), 0))</f>
        <v>0</v>
      </c>
      <c r="IO222" s="18">
        <f>STGY10[[#This Row],[PAPT]]/2</f>
        <v>0</v>
      </c>
      <c r="IP222" s="43">
        <f>IF(STGY10[[#This Row],[SNO]]=0,0,IF(IL$10, IF(STGY10[[#This Row],[INS-TL]]=0, 0, STGY10[[#This Row],[PFT]]/STGY10[[#This Row],[INS-TL]]%), STGY10[[#This Row],[PFT]]/STGY10[[#This Row],[INS-TL]]%))</f>
        <v>-100</v>
      </c>
      <c r="IS222" s="20"/>
      <c r="IT222" s="21"/>
      <c r="IZ222" s="22"/>
    </row>
    <row r="223" spans="2:260" ht="15.65" x14ac:dyDescent="0.3">
      <c r="B223" s="89">
        <f t="shared" si="42"/>
        <v>208</v>
      </c>
      <c r="C223" s="49"/>
      <c r="D223" s="18">
        <f>IF(MAIN_STGY[[#This Row],[SNO]]=0,0,IF(MAIN_STGY[[#This Row],[SNO]]=1,J$8,IF(L$10, IF(P222&gt;=M$8,0,IF(P222=0,J$8,O222)), O222)))</f>
        <v>0</v>
      </c>
      <c r="E223" s="12"/>
      <c r="F22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3" s="18">
        <f>IF(MAIN_STGY[[#This Row],[SNO]]=0,0,IF(L$10, IF(P222&gt;=M$8, 0, MAIN_STGY[[#This Row],[INS]]+H222), MAIN_STGY[[#This Row],[INS]]+H222))</f>
        <v>100</v>
      </c>
      <c r="I223" s="18">
        <f>IF(MAIN_STGY[[#This Row],[SNO]]=0,0,IF(L$10, IF(P222&gt;=M$8, 0, I222+MAIN_STGY[[#This Row],[RTN]]), I222+MAIN_STGY[[#This Row],[RTN]]))</f>
        <v>0</v>
      </c>
      <c r="J223" s="18">
        <f>MAIN_STGY[[#This Row],[RTN-TL]]-MAIN_STGY[[#This Row],[INS-TL]]</f>
        <v>-100</v>
      </c>
      <c r="K223" s="18">
        <f>IF(MAIN_STGY[[#This Row],[SNO]]=0,0,IF(L$10, IF(MAIN_STGY[[#This Row],[INS]]=0, 0, N222), N222))</f>
        <v>0</v>
      </c>
      <c r="L223" s="18">
        <f>MAIN_STGY[[#This Row],[INS]]</f>
        <v>0</v>
      </c>
      <c r="M223" s="18">
        <f>IF(MAIN_STGY[[#This Row],[WrL]]="Loss", (MAIN_STGY[[#This Row],[INS]]*(1 + P$8/100)), IF(MAIN_STGY[[#This Row],[WrL]]="Won", (0), 0))</f>
        <v>0</v>
      </c>
      <c r="N223" s="18">
        <f>IF(MAIN_STGY[[#This Row],[WrL]]="Loss", (MAIN_STGY[[#This Row],[PAM]]+MAIN_STGY[[#This Row],[LOS-TEN]]), IF(MAIN_STGY[[#This Row],[WrL]]="Won", (MAIN_STGY[[#This Row],[INS]]), 0))</f>
        <v>0</v>
      </c>
      <c r="O223" s="18">
        <f>MAIN_STGY[[#This Row],[PAPT]]/2</f>
        <v>0</v>
      </c>
      <c r="P22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23" s="97" t="str" cm="1">
        <f t="array" ref="R223">IF(IG$4,STGTL10[Strategy Name],"")</f>
        <v>Strategy 010</v>
      </c>
      <c r="S223" s="98" cm="1">
        <f t="array" ref="S223">IF(IG$4,STGTL10[Last Running Bet-on],"")</f>
        <v>0</v>
      </c>
      <c r="T223" s="99" cm="1">
        <f t="array" ref="T223">IF(IG$4,STGTL10[Last Running Value],"")</f>
        <v>100</v>
      </c>
      <c r="U223" s="85"/>
      <c r="V223" s="55"/>
      <c r="W223" s="55"/>
      <c r="X223" s="55"/>
      <c r="Z223" s="22"/>
      <c r="AB223" s="42">
        <f t="shared" si="33"/>
        <v>208</v>
      </c>
      <c r="AC223" s="49"/>
      <c r="AD223" s="18">
        <f>IF(STGY2[[#This Row],[SNO]]=0,0,IF(STGY2[[#This Row],[SNO]]=1,AJ$8,IF(AL$10, IF(AP222&gt;=AM$8,0,IF(AP222=0,AJ$8,AO222)), AO222)))</f>
        <v>0</v>
      </c>
      <c r="AE223" s="18" t="str">
        <f>IF(MAIN_STGY[[#This Row],[RSLT]]="","", MAIN_STGY[[#This Row],[RSLT]])</f>
        <v/>
      </c>
      <c r="AF22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3" s="18">
        <f>IF(STGY2[[#This Row],[SNO]]=0,0,IF(AL$10, IF(AP222&gt;=AM$8, 0, STGY2[[#This Row],[INS]]+AH222), STGY2[[#This Row],[INS]]+AH222))</f>
        <v>100</v>
      </c>
      <c r="AI223" s="18">
        <f>IF(STGY2[[#This Row],[SNO]]=0,0,IF(AL$10, IF(AP222&gt;=AM$8, 0, AI222+STGY2[[#This Row],[RTN]]), AI222+STGY2[[#This Row],[RTN]]))</f>
        <v>0</v>
      </c>
      <c r="AJ223" s="18">
        <f>STGY2[[#This Row],[RTN-TL]]-STGY2[[#This Row],[INS-TL]]</f>
        <v>-100</v>
      </c>
      <c r="AK223" s="18">
        <f>IF(STGY2[[#This Row],[SNO]]=0,0,IF(AL$10, IF(STGY2[[#This Row],[INS]]=0, 0, AN222), AN222))</f>
        <v>0</v>
      </c>
      <c r="AL223" s="18">
        <f>STGY2[[#This Row],[INS]]</f>
        <v>0</v>
      </c>
      <c r="AM223" s="18">
        <f>IF(STGY2[[#This Row],[WrL]]="Loss", (STGY2[[#This Row],[INS]]*(1 + AP$8/100)), IF(STGY2[[#This Row],[WrL]]="Won", (0), 0))</f>
        <v>0</v>
      </c>
      <c r="AN223" s="18">
        <f>IF(STGY2[[#This Row],[WrL]]="Loss", (STGY2[[#This Row],[PAM]]+STGY2[[#This Row],[LOS-TEN]]), IF(STGY2[[#This Row],[WrL]]="Won", (STGY2[[#This Row],[INS]]), 0))</f>
        <v>0</v>
      </c>
      <c r="AO223" s="18">
        <f>STGY2[[#This Row],[PAPT]]/2</f>
        <v>0</v>
      </c>
      <c r="AP223" s="43">
        <f>IF(STGY2[[#This Row],[SNO]]=0,0,IF(AL$10, IF(STGY2[[#This Row],[INS-TL]]=0, 0, STGY2[[#This Row],[PFT]]/STGY2[[#This Row],[INS-TL]]%), STGY2[[#This Row],[PFT]]/STGY2[[#This Row],[INS-TL]]%))</f>
        <v>-100</v>
      </c>
      <c r="AS223" s="20"/>
      <c r="AT223" s="21"/>
      <c r="AZ223" s="22"/>
      <c r="BB223" s="42">
        <f t="shared" si="34"/>
        <v>208</v>
      </c>
      <c r="BC223" s="49"/>
      <c r="BD223" s="18">
        <f>IF(STGY3[[#This Row],[SNO]]=0,0,IF(STGY3[[#This Row],[SNO]]=1,BJ$8,IF(BL$10, IF(BP222&gt;=BM$8,0,IF(BP222=0,BJ$8,BO222)), BO222)))</f>
        <v>0</v>
      </c>
      <c r="BE223" s="18" t="str">
        <f>IF(MAIN_STGY[[#This Row],[RSLT]]="","", MAIN_STGY[[#This Row],[RSLT]])</f>
        <v/>
      </c>
      <c r="BF22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3" s="18">
        <f>IF(STGY3[[#This Row],[SNO]]=0,0,IF(BL$10, IF(BP222&gt;=BM$8, 0, STGY3[[#This Row],[INS]]+BH222), STGY3[[#This Row],[INS]]+BH222))</f>
        <v>100</v>
      </c>
      <c r="BI223" s="18">
        <f>IF(STGY3[[#This Row],[SNO]]=0,0,IF(BL$10, IF(BP222&gt;=BM$8, 0, BI222+STGY3[[#This Row],[RTN]]), BI222+STGY3[[#This Row],[RTN]]))</f>
        <v>0</v>
      </c>
      <c r="BJ223" s="18">
        <f>STGY3[[#This Row],[RTN-TL]]-STGY3[[#This Row],[INS-TL]]</f>
        <v>-100</v>
      </c>
      <c r="BK223" s="18">
        <f>IF(STGY3[[#This Row],[SNO]]=0,0,IF(BL$10, IF(STGY3[[#This Row],[INS]]=0, 0, BN222), BN222))</f>
        <v>0</v>
      </c>
      <c r="BL223" s="18">
        <f>STGY3[[#This Row],[INS]]</f>
        <v>0</v>
      </c>
      <c r="BM223" s="18">
        <f>IF(STGY3[[#This Row],[WrL]]="Loss", (STGY3[[#This Row],[INS]]*(1 + BP$8/100)), IF(STGY3[[#This Row],[WrL]]="Won", (0), 0))</f>
        <v>0</v>
      </c>
      <c r="BN223" s="18">
        <f>IF(STGY3[[#This Row],[WrL]]="Loss", (STGY3[[#This Row],[PAM]]+STGY3[[#This Row],[LOS-TEN]]), IF(STGY3[[#This Row],[WrL]]="Won", (STGY3[[#This Row],[INS]]), 0))</f>
        <v>0</v>
      </c>
      <c r="BO223" s="18">
        <f>STGY3[[#This Row],[PAPT]]/2</f>
        <v>0</v>
      </c>
      <c r="BP223" s="43">
        <f>IF(STGY3[[#This Row],[SNO]]=0,0,IF(BL$10, IF(STGY3[[#This Row],[INS-TL]]=0, 0, STGY3[[#This Row],[PFT]]/STGY3[[#This Row],[INS-TL]]%), STGY3[[#This Row],[PFT]]/STGY3[[#This Row],[INS-TL]]%))</f>
        <v>-100</v>
      </c>
      <c r="BS223" s="20"/>
      <c r="BT223" s="21"/>
      <c r="BZ223" s="22"/>
      <c r="CB223" s="42">
        <f t="shared" si="35"/>
        <v>208</v>
      </c>
      <c r="CC223" s="49"/>
      <c r="CD223" s="18">
        <f>IF(STGY4[[#This Row],[SNO]]=0,0,IF(STGY4[[#This Row],[SNO]]=1,CJ$8,IF(CL$10, IF(CP222&gt;=CM$8,0,IF(CP222=0,CJ$8,CO222)), CO222)))</f>
        <v>0</v>
      </c>
      <c r="CE223" s="18" t="str">
        <f>IF(MAIN_STGY[[#This Row],[RSLT]]="","", MAIN_STGY[[#This Row],[RSLT]])</f>
        <v/>
      </c>
      <c r="CF22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3" s="18">
        <f>IF(STGY4[[#This Row],[SNO]]=0,0,IF(CL$10, IF(CP222&gt;=CM$8, 0, STGY4[[#This Row],[INS]]+CH222), STGY4[[#This Row],[INS]]+CH222))</f>
        <v>100</v>
      </c>
      <c r="CI223" s="18">
        <f>IF(STGY4[[#This Row],[SNO]]=0,0,IF(CL$10, IF(CP222&gt;=CM$8, 0, CI222+STGY4[[#This Row],[RTN]]), CI222+STGY4[[#This Row],[RTN]]))</f>
        <v>0</v>
      </c>
      <c r="CJ223" s="18">
        <f>STGY4[[#This Row],[RTN-TL]]-STGY4[[#This Row],[INS-TL]]</f>
        <v>-100</v>
      </c>
      <c r="CK223" s="18">
        <f>IF(STGY4[[#This Row],[SNO]]=0,0,IF(CL$10, IF(STGY4[[#This Row],[INS]]=0, 0, CN222), CN222))</f>
        <v>0</v>
      </c>
      <c r="CL223" s="18">
        <f>STGY4[[#This Row],[INS]]</f>
        <v>0</v>
      </c>
      <c r="CM223" s="18">
        <f>IF(STGY4[[#This Row],[WrL]]="Loss", (STGY4[[#This Row],[INS]]*(1 + CP$8/100)), IF(STGY4[[#This Row],[WrL]]="Won", (0), 0))</f>
        <v>0</v>
      </c>
      <c r="CN223" s="18">
        <f>IF(STGY4[[#This Row],[WrL]]="Loss", (STGY4[[#This Row],[PAM]]+STGY4[[#This Row],[LOS-TEN]]), IF(STGY4[[#This Row],[WrL]]="Won", (STGY4[[#This Row],[INS]]), 0))</f>
        <v>0</v>
      </c>
      <c r="CO223" s="18">
        <f>STGY4[[#This Row],[PAPT]]/2</f>
        <v>0</v>
      </c>
      <c r="CP223" s="43">
        <f>IF(STGY4[[#This Row],[SNO]]=0,0,IF(CL$10, IF(STGY4[[#This Row],[INS-TL]]=0, 0, STGY4[[#This Row],[PFT]]/STGY4[[#This Row],[INS-TL]]%), STGY4[[#This Row],[PFT]]/STGY4[[#This Row],[INS-TL]]%))</f>
        <v>-100</v>
      </c>
      <c r="CS223" s="20"/>
      <c r="CT223" s="21"/>
      <c r="CZ223" s="22"/>
      <c r="DB223" s="42">
        <f t="shared" si="36"/>
        <v>208</v>
      </c>
      <c r="DC223" s="49"/>
      <c r="DD223" s="18">
        <f>IF(STGY5[[#This Row],[SNO]]=0,0,IF(STGY5[[#This Row],[SNO]]=1,DJ$8,IF(DL$10, IF(DP222&gt;=DM$8,0,IF(DP222=0,DJ$8,DO222)), DO222)))</f>
        <v>0</v>
      </c>
      <c r="DE223" s="18" t="str">
        <f>IF(MAIN_STGY[[#This Row],[RSLT]]="","", MAIN_STGY[[#This Row],[RSLT]])</f>
        <v/>
      </c>
      <c r="DF22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3" s="18">
        <f>IF(STGY5[[#This Row],[SNO]]=0,0,IF(DL$10, IF(DP222&gt;=DM$8, 0, STGY5[[#This Row],[INS]]+DH222), STGY5[[#This Row],[INS]]+DH222))</f>
        <v>100</v>
      </c>
      <c r="DI223" s="18">
        <f>IF(STGY5[[#This Row],[SNO]]=0,0,IF(DL$10, IF(DP222&gt;=DM$8, 0, DI222+STGY5[[#This Row],[RTN]]), DI222+STGY5[[#This Row],[RTN]]))</f>
        <v>0</v>
      </c>
      <c r="DJ223" s="18">
        <f>STGY5[[#This Row],[RTN-TL]]-STGY5[[#This Row],[INS-TL]]</f>
        <v>-100</v>
      </c>
      <c r="DK223" s="18">
        <f>IF(STGY5[[#This Row],[SNO]]=0,0,IF(DL$10, IF(STGY5[[#This Row],[INS]]=0, 0, DN222), DN222))</f>
        <v>0</v>
      </c>
      <c r="DL223" s="18">
        <f>STGY5[[#This Row],[INS]]</f>
        <v>0</v>
      </c>
      <c r="DM223" s="18">
        <f>IF(STGY5[[#This Row],[WrL]]="Loss", (STGY5[[#This Row],[INS]]*(1 + DP$8/100)), IF(STGY5[[#This Row],[WrL]]="Won", (0), 0))</f>
        <v>0</v>
      </c>
      <c r="DN223" s="18">
        <f>IF(STGY5[[#This Row],[WrL]]="Loss", (STGY5[[#This Row],[PAM]]+STGY5[[#This Row],[LOS-TEN]]), IF(STGY5[[#This Row],[WrL]]="Won", (STGY5[[#This Row],[INS]]), 0))</f>
        <v>0</v>
      </c>
      <c r="DO223" s="18">
        <f>STGY5[[#This Row],[PAPT]]/2</f>
        <v>0</v>
      </c>
      <c r="DP223" s="43">
        <f>IF(STGY5[[#This Row],[SNO]]=0,0,IF(DL$10, IF(STGY5[[#This Row],[INS-TL]]=0, 0, STGY5[[#This Row],[PFT]]/STGY5[[#This Row],[INS-TL]]%), STGY5[[#This Row],[PFT]]/STGY5[[#This Row],[INS-TL]]%))</f>
        <v>-100</v>
      </c>
      <c r="DS223" s="20"/>
      <c r="DT223" s="21"/>
      <c r="DZ223" s="22"/>
      <c r="EB223" s="42">
        <f t="shared" si="37"/>
        <v>208</v>
      </c>
      <c r="EC223" s="49"/>
      <c r="ED223" s="18">
        <f>IF(STGY6[[#This Row],[SNO]]=0,0,IF(STGY6[[#This Row],[SNO]]=1,EJ$8,IF(EL$10, IF(EP222&gt;=EM$8,0,IF(EP222=0,EJ$8,EO222)), EO222)))</f>
        <v>0</v>
      </c>
      <c r="EE223" s="18" t="str">
        <f>IF(MAIN_STGY[[#This Row],[RSLT]]="","", MAIN_STGY[[#This Row],[RSLT]])</f>
        <v/>
      </c>
      <c r="EF22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3" s="18">
        <f>IF(STGY6[[#This Row],[SNO]]=0,0,IF(EL$10, IF(EP222&gt;=EM$8, 0, STGY6[[#This Row],[INS]]+EH222), STGY6[[#This Row],[INS]]+EH222))</f>
        <v>100</v>
      </c>
      <c r="EI223" s="18">
        <f>IF(STGY6[[#This Row],[SNO]]=0,0,IF(EL$10, IF(EP222&gt;=EM$8, 0, EI222+STGY6[[#This Row],[RTN]]), EI222+STGY6[[#This Row],[RTN]]))</f>
        <v>0</v>
      </c>
      <c r="EJ223" s="18">
        <f>STGY6[[#This Row],[RTN-TL]]-STGY6[[#This Row],[INS-TL]]</f>
        <v>-100</v>
      </c>
      <c r="EK223" s="18">
        <f>IF(STGY6[[#This Row],[SNO]]=0,0,IF(EL$10, IF(STGY6[[#This Row],[INS]]=0, 0, EN222), EN222))</f>
        <v>0</v>
      </c>
      <c r="EL223" s="18">
        <f>STGY6[[#This Row],[INS]]</f>
        <v>0</v>
      </c>
      <c r="EM223" s="18">
        <f>IF(STGY6[[#This Row],[WrL]]="Loss", (STGY6[[#This Row],[INS]]*(1 + EP$8/100)), IF(STGY6[[#This Row],[WrL]]="Won", (0), 0))</f>
        <v>0</v>
      </c>
      <c r="EN223" s="18">
        <f>IF(STGY6[[#This Row],[WrL]]="Loss", (STGY6[[#This Row],[PAM]]+STGY6[[#This Row],[LOS-TEN]]), IF(STGY6[[#This Row],[WrL]]="Won", (STGY6[[#This Row],[INS]]), 0))</f>
        <v>0</v>
      </c>
      <c r="EO223" s="18">
        <f>STGY6[[#This Row],[PAPT]]/2</f>
        <v>0</v>
      </c>
      <c r="EP223" s="43">
        <f>IF(STGY6[[#This Row],[SNO]]=0,0,IF(EL$10, IF(STGY6[[#This Row],[INS-TL]]=0, 0, STGY6[[#This Row],[PFT]]/STGY6[[#This Row],[INS-TL]]%), STGY6[[#This Row],[PFT]]/STGY6[[#This Row],[INS-TL]]%))</f>
        <v>-100</v>
      </c>
      <c r="ES223" s="20"/>
      <c r="ET223" s="21"/>
      <c r="EZ223" s="22"/>
      <c r="FB223" s="42">
        <f t="shared" si="38"/>
        <v>208</v>
      </c>
      <c r="FC223" s="49"/>
      <c r="FD223" s="18">
        <f>IF(STGY7[[#This Row],[SNO]]=0,0,IF(STGY7[[#This Row],[SNO]]=1,FJ$8,IF(FL$10, IF(FP222&gt;=FM$8,0,IF(FP222=0,FJ$8,FO222)), FO222)))</f>
        <v>0</v>
      </c>
      <c r="FE223" s="18" t="str">
        <f>IF(MAIN_STGY[[#This Row],[RSLT]]="","", MAIN_STGY[[#This Row],[RSLT]])</f>
        <v/>
      </c>
      <c r="FF22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3" s="18">
        <f>IF(STGY7[[#This Row],[SNO]]=0,0,IF(FL$10, IF(FP222&gt;=FM$8, 0, STGY7[[#This Row],[INS]]+FH222), STGY7[[#This Row],[INS]]+FH222))</f>
        <v>100</v>
      </c>
      <c r="FI223" s="18">
        <f>IF(STGY7[[#This Row],[SNO]]=0,0,IF(FL$10, IF(FP222&gt;=FM$8, 0, FI222+STGY7[[#This Row],[RTN]]), FI222+STGY7[[#This Row],[RTN]]))</f>
        <v>0</v>
      </c>
      <c r="FJ223" s="18">
        <f>STGY7[[#This Row],[RTN-TL]]-STGY7[[#This Row],[INS-TL]]</f>
        <v>-100</v>
      </c>
      <c r="FK223" s="18">
        <f>IF(STGY7[[#This Row],[SNO]]=0,0,IF(FL$10, IF(STGY7[[#This Row],[INS]]=0, 0, FN222), FN222))</f>
        <v>0</v>
      </c>
      <c r="FL223" s="18">
        <f>STGY7[[#This Row],[INS]]</f>
        <v>0</v>
      </c>
      <c r="FM223" s="18">
        <f>IF(STGY7[[#This Row],[WrL]]="Loss", (STGY7[[#This Row],[INS]]*(1 + FP$8/100)), IF(STGY7[[#This Row],[WrL]]="Won", (0), 0))</f>
        <v>0</v>
      </c>
      <c r="FN223" s="18">
        <f>IF(STGY7[[#This Row],[WrL]]="Loss", (STGY7[[#This Row],[PAM]]+STGY7[[#This Row],[LOS-TEN]]), IF(STGY7[[#This Row],[WrL]]="Won", (STGY7[[#This Row],[INS]]), 0))</f>
        <v>0</v>
      </c>
      <c r="FO223" s="18">
        <f>STGY7[[#This Row],[PAPT]]/2</f>
        <v>0</v>
      </c>
      <c r="FP223" s="43">
        <f>IF(STGY7[[#This Row],[SNO]]=0,0,IF(FL$10, IF(STGY7[[#This Row],[INS-TL]]=0, 0, STGY7[[#This Row],[PFT]]/STGY7[[#This Row],[INS-TL]]%), STGY7[[#This Row],[PFT]]/STGY7[[#This Row],[INS-TL]]%))</f>
        <v>-100</v>
      </c>
      <c r="FS223" s="20"/>
      <c r="FT223" s="21"/>
      <c r="FZ223" s="22"/>
      <c r="GB223" s="42">
        <f t="shared" si="39"/>
        <v>208</v>
      </c>
      <c r="GC223" s="49"/>
      <c r="GD223" s="18">
        <f>IF(STGY8[[#This Row],[SNO]]=0,0,IF(STGY8[[#This Row],[SNO]]=1,GJ$8,IF(GL$10, IF(GP222&gt;=GM$8,0,IF(GP222=0,GJ$8,GO222)), GO222)))</f>
        <v>0</v>
      </c>
      <c r="GE223" s="18" t="str">
        <f>IF(MAIN_STGY[[#This Row],[RSLT]]="","", MAIN_STGY[[#This Row],[RSLT]])</f>
        <v/>
      </c>
      <c r="GF22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3" s="18">
        <f>IF(STGY8[[#This Row],[SNO]]=0,0,IF(GL$10, IF(GP222&gt;=GM$8, 0, STGY8[[#This Row],[INS]]+GH222), STGY8[[#This Row],[INS]]+GH222))</f>
        <v>100</v>
      </c>
      <c r="GI223" s="18">
        <f>IF(STGY8[[#This Row],[SNO]]=0,0,IF(GL$10, IF(GP222&gt;=GM$8, 0, GI222+STGY8[[#This Row],[RTN]]), GI222+STGY8[[#This Row],[RTN]]))</f>
        <v>0</v>
      </c>
      <c r="GJ223" s="18">
        <f>STGY8[[#This Row],[RTN-TL]]-STGY8[[#This Row],[INS-TL]]</f>
        <v>-100</v>
      </c>
      <c r="GK223" s="18">
        <f>IF(STGY8[[#This Row],[SNO]]=0,0,IF(GL$10, IF(STGY8[[#This Row],[INS]]=0, 0, GN222), GN222))</f>
        <v>0</v>
      </c>
      <c r="GL223" s="18">
        <f>STGY8[[#This Row],[INS]]</f>
        <v>0</v>
      </c>
      <c r="GM223" s="18">
        <f>IF(STGY8[[#This Row],[WrL]]="Loss", (STGY8[[#This Row],[INS]]*(1 + GP$8/100)), IF(STGY8[[#This Row],[WrL]]="Won", (0), 0))</f>
        <v>0</v>
      </c>
      <c r="GN223" s="18">
        <f>IF(STGY8[[#This Row],[WrL]]="Loss", (STGY8[[#This Row],[PAM]]+STGY8[[#This Row],[LOS-TEN]]), IF(STGY8[[#This Row],[WrL]]="Won", (STGY8[[#This Row],[INS]]), 0))</f>
        <v>0</v>
      </c>
      <c r="GO223" s="18">
        <f>STGY8[[#This Row],[PAPT]]/2</f>
        <v>0</v>
      </c>
      <c r="GP223" s="43">
        <f>IF(STGY8[[#This Row],[SNO]]=0,0,IF(GL$10, IF(STGY8[[#This Row],[INS-TL]]=0, 0, STGY8[[#This Row],[PFT]]/STGY8[[#This Row],[INS-TL]]%), STGY8[[#This Row],[PFT]]/STGY8[[#This Row],[INS-TL]]%))</f>
        <v>-100</v>
      </c>
      <c r="GS223" s="20"/>
      <c r="GT223" s="21"/>
      <c r="GZ223" s="22"/>
      <c r="HB223" s="42">
        <f t="shared" si="40"/>
        <v>208</v>
      </c>
      <c r="HC223" s="49"/>
      <c r="HD223" s="18">
        <f>IF(STGY9[[#This Row],[SNO]]=0,0,IF(STGY9[[#This Row],[SNO]]=1,HJ$8,IF(HL$10, IF(HP222&gt;=HM$8,0,IF(HP222=0,HJ$8,HO222)), HO222)))</f>
        <v>0</v>
      </c>
      <c r="HE223" s="18" t="str">
        <f>IF(MAIN_STGY[[#This Row],[RSLT]]="","", MAIN_STGY[[#This Row],[RSLT]])</f>
        <v/>
      </c>
      <c r="HF22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3" s="18">
        <f>IF(STGY9[[#This Row],[SNO]]=0,0,IF(HL$10, IF(HP222&gt;=HM$8, 0, STGY9[[#This Row],[INS]]+HH222), STGY9[[#This Row],[INS]]+HH222))</f>
        <v>100</v>
      </c>
      <c r="HI223" s="18">
        <f>IF(STGY9[[#This Row],[SNO]]=0,0,IF(HL$10, IF(HP222&gt;=HM$8, 0, HI222+STGY9[[#This Row],[RTN]]), HI222+STGY9[[#This Row],[RTN]]))</f>
        <v>0</v>
      </c>
      <c r="HJ223" s="18">
        <f>STGY9[[#This Row],[RTN-TL]]-STGY9[[#This Row],[INS-TL]]</f>
        <v>-100</v>
      </c>
      <c r="HK223" s="18">
        <f>IF(STGY9[[#This Row],[SNO]]=0,0,IF(HL$10, IF(STGY9[[#This Row],[INS]]=0, 0, HN222), HN222))</f>
        <v>0</v>
      </c>
      <c r="HL223" s="18">
        <f>STGY9[[#This Row],[INS]]</f>
        <v>0</v>
      </c>
      <c r="HM223" s="18">
        <f>IF(STGY9[[#This Row],[WrL]]="Loss", (STGY9[[#This Row],[INS]]*(1 + HP$8/100)), IF(STGY9[[#This Row],[WrL]]="Won", (0), 0))</f>
        <v>0</v>
      </c>
      <c r="HN223" s="18">
        <f>IF(STGY9[[#This Row],[WrL]]="Loss", (STGY9[[#This Row],[PAM]]+STGY9[[#This Row],[LOS-TEN]]), IF(STGY9[[#This Row],[WrL]]="Won", (STGY9[[#This Row],[INS]]), 0))</f>
        <v>0</v>
      </c>
      <c r="HO223" s="18">
        <f>STGY9[[#This Row],[PAPT]]/2</f>
        <v>0</v>
      </c>
      <c r="HP223" s="43">
        <f>IF(STGY9[[#This Row],[SNO]]=0,0,IF(HL$10, IF(STGY9[[#This Row],[INS-TL]]=0, 0, STGY9[[#This Row],[PFT]]/STGY9[[#This Row],[INS-TL]]%), STGY9[[#This Row],[PFT]]/STGY9[[#This Row],[INS-TL]]%))</f>
        <v>-100</v>
      </c>
      <c r="HS223" s="20"/>
      <c r="HT223" s="21"/>
      <c r="HZ223" s="22"/>
      <c r="IB223" s="42">
        <f t="shared" si="41"/>
        <v>208</v>
      </c>
      <c r="IC223" s="49"/>
      <c r="ID223" s="18">
        <f>IF(STGY10[[#This Row],[SNO]]=0,0,IF(STGY10[[#This Row],[SNO]]=1,IJ$8,IF(IL$10, IF(IP222&gt;=IM$8,0,IF(IP222=0,IJ$8,IO222)), IO222)))</f>
        <v>0</v>
      </c>
      <c r="IE223" s="18" t="str">
        <f>IF(MAIN_STGY[[#This Row],[RSLT]]="","", MAIN_STGY[[#This Row],[RSLT]])</f>
        <v/>
      </c>
      <c r="IF22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3" s="18">
        <f>IF(STGY10[[#This Row],[SNO]]=0,0,IF(IL$10, IF(IP222&gt;=IM$8, 0, STGY10[[#This Row],[INS]]+IH222), STGY10[[#This Row],[INS]]+IH222))</f>
        <v>100</v>
      </c>
      <c r="II223" s="18">
        <f>IF(STGY10[[#This Row],[SNO]]=0,0,IF(IL$10, IF(IP222&gt;=IM$8, 0, II222+STGY10[[#This Row],[RTN]]), II222+STGY10[[#This Row],[RTN]]))</f>
        <v>0</v>
      </c>
      <c r="IJ223" s="18">
        <f>STGY10[[#This Row],[RTN-TL]]-STGY10[[#This Row],[INS-TL]]</f>
        <v>-100</v>
      </c>
      <c r="IK223" s="18">
        <f>IF(STGY10[[#This Row],[SNO]]=0,0,IF(IL$10, IF(STGY10[[#This Row],[INS]]=0, 0, IN222), IN222))</f>
        <v>0</v>
      </c>
      <c r="IL223" s="18">
        <f>STGY10[[#This Row],[INS]]</f>
        <v>0</v>
      </c>
      <c r="IM223" s="18">
        <f>IF(STGY10[[#This Row],[WrL]]="Loss", (STGY10[[#This Row],[INS]]*(1 + IP$8/100)), IF(STGY10[[#This Row],[WrL]]="Won", (0), 0))</f>
        <v>0</v>
      </c>
      <c r="IN223" s="18">
        <f>IF(STGY10[[#This Row],[WrL]]="Loss", (STGY10[[#This Row],[PAM]]+STGY10[[#This Row],[LOS-TEN]]), IF(STGY10[[#This Row],[WrL]]="Won", (STGY10[[#This Row],[INS]]), 0))</f>
        <v>0</v>
      </c>
      <c r="IO223" s="18">
        <f>STGY10[[#This Row],[PAPT]]/2</f>
        <v>0</v>
      </c>
      <c r="IP223" s="43">
        <f>IF(STGY10[[#This Row],[SNO]]=0,0,IF(IL$10, IF(STGY10[[#This Row],[INS-TL]]=0, 0, STGY10[[#This Row],[PFT]]/STGY10[[#This Row],[INS-TL]]%), STGY10[[#This Row],[PFT]]/STGY10[[#This Row],[INS-TL]]%))</f>
        <v>-100</v>
      </c>
      <c r="IS223" s="20"/>
      <c r="IT223" s="21"/>
      <c r="IZ223" s="22"/>
    </row>
    <row r="224" spans="2:260" ht="15.65" x14ac:dyDescent="0.3">
      <c r="B224" s="89">
        <f t="shared" si="42"/>
        <v>209</v>
      </c>
      <c r="C224" s="49"/>
      <c r="D224" s="18">
        <f>IF(MAIN_STGY[[#This Row],[SNO]]=0,0,IF(MAIN_STGY[[#This Row],[SNO]]=1,J$8,IF(L$10, IF(P223&gt;=M$8,0,IF(P223=0,J$8,O223)), O223)))</f>
        <v>0</v>
      </c>
      <c r="E224" s="12"/>
      <c r="F22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4" s="18">
        <f>IF(MAIN_STGY[[#This Row],[SNO]]=0,0,IF(L$10, IF(P223&gt;=M$8, 0, MAIN_STGY[[#This Row],[INS]]+H223), MAIN_STGY[[#This Row],[INS]]+H223))</f>
        <v>100</v>
      </c>
      <c r="I224" s="18">
        <f>IF(MAIN_STGY[[#This Row],[SNO]]=0,0,IF(L$10, IF(P223&gt;=M$8, 0, I223+MAIN_STGY[[#This Row],[RTN]]), I223+MAIN_STGY[[#This Row],[RTN]]))</f>
        <v>0</v>
      </c>
      <c r="J224" s="18">
        <f>MAIN_STGY[[#This Row],[RTN-TL]]-MAIN_STGY[[#This Row],[INS-TL]]</f>
        <v>-100</v>
      </c>
      <c r="K224" s="18">
        <f>IF(MAIN_STGY[[#This Row],[SNO]]=0,0,IF(L$10, IF(MAIN_STGY[[#This Row],[INS]]=0, 0, N223), N223))</f>
        <v>0</v>
      </c>
      <c r="L224" s="18">
        <f>MAIN_STGY[[#This Row],[INS]]</f>
        <v>0</v>
      </c>
      <c r="M224" s="18">
        <f>IF(MAIN_STGY[[#This Row],[WrL]]="Loss", (MAIN_STGY[[#This Row],[INS]]*(1 + P$8/100)), IF(MAIN_STGY[[#This Row],[WrL]]="Won", (0), 0))</f>
        <v>0</v>
      </c>
      <c r="N224" s="18">
        <f>IF(MAIN_STGY[[#This Row],[WrL]]="Loss", (MAIN_STGY[[#This Row],[PAM]]+MAIN_STGY[[#This Row],[LOS-TEN]]), IF(MAIN_STGY[[#This Row],[WrL]]="Won", (MAIN_STGY[[#This Row],[INS]]), 0))</f>
        <v>0</v>
      </c>
      <c r="O224" s="18">
        <f>MAIN_STGY[[#This Row],[PAPT]]/2</f>
        <v>0</v>
      </c>
      <c r="P22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24" s="100" t="s">
        <v>55</v>
      </c>
      <c r="S224" s="101"/>
      <c r="T224" s="102">
        <f>SUBTOTAL(109,SORTALL29[Last Value])</f>
        <v>1000</v>
      </c>
      <c r="U224" s="85"/>
      <c r="V224" s="55"/>
      <c r="W224" s="55"/>
      <c r="X224" s="55"/>
      <c r="Z224" s="22"/>
      <c r="AB224" s="42">
        <f t="shared" si="33"/>
        <v>209</v>
      </c>
      <c r="AC224" s="49"/>
      <c r="AD224" s="18">
        <f>IF(STGY2[[#This Row],[SNO]]=0,0,IF(STGY2[[#This Row],[SNO]]=1,AJ$8,IF(AL$10, IF(AP223&gt;=AM$8,0,IF(AP223=0,AJ$8,AO223)), AO223)))</f>
        <v>0</v>
      </c>
      <c r="AE224" s="18" t="str">
        <f>IF(MAIN_STGY[[#This Row],[RSLT]]="","", MAIN_STGY[[#This Row],[RSLT]])</f>
        <v/>
      </c>
      <c r="AF22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4" s="18">
        <f>IF(STGY2[[#This Row],[SNO]]=0,0,IF(AL$10, IF(AP223&gt;=AM$8, 0, STGY2[[#This Row],[INS]]+AH223), STGY2[[#This Row],[INS]]+AH223))</f>
        <v>100</v>
      </c>
      <c r="AI224" s="18">
        <f>IF(STGY2[[#This Row],[SNO]]=0,0,IF(AL$10, IF(AP223&gt;=AM$8, 0, AI223+STGY2[[#This Row],[RTN]]), AI223+STGY2[[#This Row],[RTN]]))</f>
        <v>0</v>
      </c>
      <c r="AJ224" s="18">
        <f>STGY2[[#This Row],[RTN-TL]]-STGY2[[#This Row],[INS-TL]]</f>
        <v>-100</v>
      </c>
      <c r="AK224" s="18">
        <f>IF(STGY2[[#This Row],[SNO]]=0,0,IF(AL$10, IF(STGY2[[#This Row],[INS]]=0, 0, AN223), AN223))</f>
        <v>0</v>
      </c>
      <c r="AL224" s="18">
        <f>STGY2[[#This Row],[INS]]</f>
        <v>0</v>
      </c>
      <c r="AM224" s="18">
        <f>IF(STGY2[[#This Row],[WrL]]="Loss", (STGY2[[#This Row],[INS]]*(1 + AP$8/100)), IF(STGY2[[#This Row],[WrL]]="Won", (0), 0))</f>
        <v>0</v>
      </c>
      <c r="AN224" s="18">
        <f>IF(STGY2[[#This Row],[WrL]]="Loss", (STGY2[[#This Row],[PAM]]+STGY2[[#This Row],[LOS-TEN]]), IF(STGY2[[#This Row],[WrL]]="Won", (STGY2[[#This Row],[INS]]), 0))</f>
        <v>0</v>
      </c>
      <c r="AO224" s="18">
        <f>STGY2[[#This Row],[PAPT]]/2</f>
        <v>0</v>
      </c>
      <c r="AP224" s="43">
        <f>IF(STGY2[[#This Row],[SNO]]=0,0,IF(AL$10, IF(STGY2[[#This Row],[INS-TL]]=0, 0, STGY2[[#This Row],[PFT]]/STGY2[[#This Row],[INS-TL]]%), STGY2[[#This Row],[PFT]]/STGY2[[#This Row],[INS-TL]]%))</f>
        <v>-100</v>
      </c>
      <c r="AS224" s="20"/>
      <c r="AT224" s="21"/>
      <c r="AZ224" s="22"/>
      <c r="BB224" s="42">
        <f t="shared" si="34"/>
        <v>209</v>
      </c>
      <c r="BC224" s="49"/>
      <c r="BD224" s="18">
        <f>IF(STGY3[[#This Row],[SNO]]=0,0,IF(STGY3[[#This Row],[SNO]]=1,BJ$8,IF(BL$10, IF(BP223&gt;=BM$8,0,IF(BP223=0,BJ$8,BO223)), BO223)))</f>
        <v>0</v>
      </c>
      <c r="BE224" s="18" t="str">
        <f>IF(MAIN_STGY[[#This Row],[RSLT]]="","", MAIN_STGY[[#This Row],[RSLT]])</f>
        <v/>
      </c>
      <c r="BF22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4" s="18">
        <f>IF(STGY3[[#This Row],[SNO]]=0,0,IF(BL$10, IF(BP223&gt;=BM$8, 0, STGY3[[#This Row],[INS]]+BH223), STGY3[[#This Row],[INS]]+BH223))</f>
        <v>100</v>
      </c>
      <c r="BI224" s="18">
        <f>IF(STGY3[[#This Row],[SNO]]=0,0,IF(BL$10, IF(BP223&gt;=BM$8, 0, BI223+STGY3[[#This Row],[RTN]]), BI223+STGY3[[#This Row],[RTN]]))</f>
        <v>0</v>
      </c>
      <c r="BJ224" s="18">
        <f>STGY3[[#This Row],[RTN-TL]]-STGY3[[#This Row],[INS-TL]]</f>
        <v>-100</v>
      </c>
      <c r="BK224" s="18">
        <f>IF(STGY3[[#This Row],[SNO]]=0,0,IF(BL$10, IF(STGY3[[#This Row],[INS]]=0, 0, BN223), BN223))</f>
        <v>0</v>
      </c>
      <c r="BL224" s="18">
        <f>STGY3[[#This Row],[INS]]</f>
        <v>0</v>
      </c>
      <c r="BM224" s="18">
        <f>IF(STGY3[[#This Row],[WrL]]="Loss", (STGY3[[#This Row],[INS]]*(1 + BP$8/100)), IF(STGY3[[#This Row],[WrL]]="Won", (0), 0))</f>
        <v>0</v>
      </c>
      <c r="BN224" s="18">
        <f>IF(STGY3[[#This Row],[WrL]]="Loss", (STGY3[[#This Row],[PAM]]+STGY3[[#This Row],[LOS-TEN]]), IF(STGY3[[#This Row],[WrL]]="Won", (STGY3[[#This Row],[INS]]), 0))</f>
        <v>0</v>
      </c>
      <c r="BO224" s="18">
        <f>STGY3[[#This Row],[PAPT]]/2</f>
        <v>0</v>
      </c>
      <c r="BP224" s="43">
        <f>IF(STGY3[[#This Row],[SNO]]=0,0,IF(BL$10, IF(STGY3[[#This Row],[INS-TL]]=0, 0, STGY3[[#This Row],[PFT]]/STGY3[[#This Row],[INS-TL]]%), STGY3[[#This Row],[PFT]]/STGY3[[#This Row],[INS-TL]]%))</f>
        <v>-100</v>
      </c>
      <c r="BS224" s="20"/>
      <c r="BT224" s="21"/>
      <c r="BZ224" s="22"/>
      <c r="CB224" s="42">
        <f t="shared" si="35"/>
        <v>209</v>
      </c>
      <c r="CC224" s="49"/>
      <c r="CD224" s="18">
        <f>IF(STGY4[[#This Row],[SNO]]=0,0,IF(STGY4[[#This Row],[SNO]]=1,CJ$8,IF(CL$10, IF(CP223&gt;=CM$8,0,IF(CP223=0,CJ$8,CO223)), CO223)))</f>
        <v>0</v>
      </c>
      <c r="CE224" s="18" t="str">
        <f>IF(MAIN_STGY[[#This Row],[RSLT]]="","", MAIN_STGY[[#This Row],[RSLT]])</f>
        <v/>
      </c>
      <c r="CF22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4" s="18">
        <f>IF(STGY4[[#This Row],[SNO]]=0,0,IF(CL$10, IF(CP223&gt;=CM$8, 0, STGY4[[#This Row],[INS]]+CH223), STGY4[[#This Row],[INS]]+CH223))</f>
        <v>100</v>
      </c>
      <c r="CI224" s="18">
        <f>IF(STGY4[[#This Row],[SNO]]=0,0,IF(CL$10, IF(CP223&gt;=CM$8, 0, CI223+STGY4[[#This Row],[RTN]]), CI223+STGY4[[#This Row],[RTN]]))</f>
        <v>0</v>
      </c>
      <c r="CJ224" s="18">
        <f>STGY4[[#This Row],[RTN-TL]]-STGY4[[#This Row],[INS-TL]]</f>
        <v>-100</v>
      </c>
      <c r="CK224" s="18">
        <f>IF(STGY4[[#This Row],[SNO]]=0,0,IF(CL$10, IF(STGY4[[#This Row],[INS]]=0, 0, CN223), CN223))</f>
        <v>0</v>
      </c>
      <c r="CL224" s="18">
        <f>STGY4[[#This Row],[INS]]</f>
        <v>0</v>
      </c>
      <c r="CM224" s="18">
        <f>IF(STGY4[[#This Row],[WrL]]="Loss", (STGY4[[#This Row],[INS]]*(1 + CP$8/100)), IF(STGY4[[#This Row],[WrL]]="Won", (0), 0))</f>
        <v>0</v>
      </c>
      <c r="CN224" s="18">
        <f>IF(STGY4[[#This Row],[WrL]]="Loss", (STGY4[[#This Row],[PAM]]+STGY4[[#This Row],[LOS-TEN]]), IF(STGY4[[#This Row],[WrL]]="Won", (STGY4[[#This Row],[INS]]), 0))</f>
        <v>0</v>
      </c>
      <c r="CO224" s="18">
        <f>STGY4[[#This Row],[PAPT]]/2</f>
        <v>0</v>
      </c>
      <c r="CP224" s="43">
        <f>IF(STGY4[[#This Row],[SNO]]=0,0,IF(CL$10, IF(STGY4[[#This Row],[INS-TL]]=0, 0, STGY4[[#This Row],[PFT]]/STGY4[[#This Row],[INS-TL]]%), STGY4[[#This Row],[PFT]]/STGY4[[#This Row],[INS-TL]]%))</f>
        <v>-100</v>
      </c>
      <c r="CS224" s="20"/>
      <c r="CT224" s="21"/>
      <c r="CZ224" s="22"/>
      <c r="DB224" s="42">
        <f t="shared" si="36"/>
        <v>209</v>
      </c>
      <c r="DC224" s="49"/>
      <c r="DD224" s="18">
        <f>IF(STGY5[[#This Row],[SNO]]=0,0,IF(STGY5[[#This Row],[SNO]]=1,DJ$8,IF(DL$10, IF(DP223&gt;=DM$8,0,IF(DP223=0,DJ$8,DO223)), DO223)))</f>
        <v>0</v>
      </c>
      <c r="DE224" s="18" t="str">
        <f>IF(MAIN_STGY[[#This Row],[RSLT]]="","", MAIN_STGY[[#This Row],[RSLT]])</f>
        <v/>
      </c>
      <c r="DF22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4" s="18">
        <f>IF(STGY5[[#This Row],[SNO]]=0,0,IF(DL$10, IF(DP223&gt;=DM$8, 0, STGY5[[#This Row],[INS]]+DH223), STGY5[[#This Row],[INS]]+DH223))</f>
        <v>100</v>
      </c>
      <c r="DI224" s="18">
        <f>IF(STGY5[[#This Row],[SNO]]=0,0,IF(DL$10, IF(DP223&gt;=DM$8, 0, DI223+STGY5[[#This Row],[RTN]]), DI223+STGY5[[#This Row],[RTN]]))</f>
        <v>0</v>
      </c>
      <c r="DJ224" s="18">
        <f>STGY5[[#This Row],[RTN-TL]]-STGY5[[#This Row],[INS-TL]]</f>
        <v>-100</v>
      </c>
      <c r="DK224" s="18">
        <f>IF(STGY5[[#This Row],[SNO]]=0,0,IF(DL$10, IF(STGY5[[#This Row],[INS]]=0, 0, DN223), DN223))</f>
        <v>0</v>
      </c>
      <c r="DL224" s="18">
        <f>STGY5[[#This Row],[INS]]</f>
        <v>0</v>
      </c>
      <c r="DM224" s="18">
        <f>IF(STGY5[[#This Row],[WrL]]="Loss", (STGY5[[#This Row],[INS]]*(1 + DP$8/100)), IF(STGY5[[#This Row],[WrL]]="Won", (0), 0))</f>
        <v>0</v>
      </c>
      <c r="DN224" s="18">
        <f>IF(STGY5[[#This Row],[WrL]]="Loss", (STGY5[[#This Row],[PAM]]+STGY5[[#This Row],[LOS-TEN]]), IF(STGY5[[#This Row],[WrL]]="Won", (STGY5[[#This Row],[INS]]), 0))</f>
        <v>0</v>
      </c>
      <c r="DO224" s="18">
        <f>STGY5[[#This Row],[PAPT]]/2</f>
        <v>0</v>
      </c>
      <c r="DP224" s="43">
        <f>IF(STGY5[[#This Row],[SNO]]=0,0,IF(DL$10, IF(STGY5[[#This Row],[INS-TL]]=0, 0, STGY5[[#This Row],[PFT]]/STGY5[[#This Row],[INS-TL]]%), STGY5[[#This Row],[PFT]]/STGY5[[#This Row],[INS-TL]]%))</f>
        <v>-100</v>
      </c>
      <c r="DS224" s="20"/>
      <c r="DT224" s="21"/>
      <c r="DZ224" s="22"/>
      <c r="EB224" s="42">
        <f t="shared" si="37"/>
        <v>209</v>
      </c>
      <c r="EC224" s="49"/>
      <c r="ED224" s="18">
        <f>IF(STGY6[[#This Row],[SNO]]=0,0,IF(STGY6[[#This Row],[SNO]]=1,EJ$8,IF(EL$10, IF(EP223&gt;=EM$8,0,IF(EP223=0,EJ$8,EO223)), EO223)))</f>
        <v>0</v>
      </c>
      <c r="EE224" s="18" t="str">
        <f>IF(MAIN_STGY[[#This Row],[RSLT]]="","", MAIN_STGY[[#This Row],[RSLT]])</f>
        <v/>
      </c>
      <c r="EF22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4" s="18">
        <f>IF(STGY6[[#This Row],[SNO]]=0,0,IF(EL$10, IF(EP223&gt;=EM$8, 0, STGY6[[#This Row],[INS]]+EH223), STGY6[[#This Row],[INS]]+EH223))</f>
        <v>100</v>
      </c>
      <c r="EI224" s="18">
        <f>IF(STGY6[[#This Row],[SNO]]=0,0,IF(EL$10, IF(EP223&gt;=EM$8, 0, EI223+STGY6[[#This Row],[RTN]]), EI223+STGY6[[#This Row],[RTN]]))</f>
        <v>0</v>
      </c>
      <c r="EJ224" s="18">
        <f>STGY6[[#This Row],[RTN-TL]]-STGY6[[#This Row],[INS-TL]]</f>
        <v>-100</v>
      </c>
      <c r="EK224" s="18">
        <f>IF(STGY6[[#This Row],[SNO]]=0,0,IF(EL$10, IF(STGY6[[#This Row],[INS]]=0, 0, EN223), EN223))</f>
        <v>0</v>
      </c>
      <c r="EL224" s="18">
        <f>STGY6[[#This Row],[INS]]</f>
        <v>0</v>
      </c>
      <c r="EM224" s="18">
        <f>IF(STGY6[[#This Row],[WrL]]="Loss", (STGY6[[#This Row],[INS]]*(1 + EP$8/100)), IF(STGY6[[#This Row],[WrL]]="Won", (0), 0))</f>
        <v>0</v>
      </c>
      <c r="EN224" s="18">
        <f>IF(STGY6[[#This Row],[WrL]]="Loss", (STGY6[[#This Row],[PAM]]+STGY6[[#This Row],[LOS-TEN]]), IF(STGY6[[#This Row],[WrL]]="Won", (STGY6[[#This Row],[INS]]), 0))</f>
        <v>0</v>
      </c>
      <c r="EO224" s="18">
        <f>STGY6[[#This Row],[PAPT]]/2</f>
        <v>0</v>
      </c>
      <c r="EP224" s="43">
        <f>IF(STGY6[[#This Row],[SNO]]=0,0,IF(EL$10, IF(STGY6[[#This Row],[INS-TL]]=0, 0, STGY6[[#This Row],[PFT]]/STGY6[[#This Row],[INS-TL]]%), STGY6[[#This Row],[PFT]]/STGY6[[#This Row],[INS-TL]]%))</f>
        <v>-100</v>
      </c>
      <c r="ES224" s="20"/>
      <c r="ET224" s="21"/>
      <c r="EZ224" s="22"/>
      <c r="FB224" s="42">
        <f t="shared" si="38"/>
        <v>209</v>
      </c>
      <c r="FC224" s="49"/>
      <c r="FD224" s="18">
        <f>IF(STGY7[[#This Row],[SNO]]=0,0,IF(STGY7[[#This Row],[SNO]]=1,FJ$8,IF(FL$10, IF(FP223&gt;=FM$8,0,IF(FP223=0,FJ$8,FO223)), FO223)))</f>
        <v>0</v>
      </c>
      <c r="FE224" s="18" t="str">
        <f>IF(MAIN_STGY[[#This Row],[RSLT]]="","", MAIN_STGY[[#This Row],[RSLT]])</f>
        <v/>
      </c>
      <c r="FF22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4" s="18">
        <f>IF(STGY7[[#This Row],[SNO]]=0,0,IF(FL$10, IF(FP223&gt;=FM$8, 0, STGY7[[#This Row],[INS]]+FH223), STGY7[[#This Row],[INS]]+FH223))</f>
        <v>100</v>
      </c>
      <c r="FI224" s="18">
        <f>IF(STGY7[[#This Row],[SNO]]=0,0,IF(FL$10, IF(FP223&gt;=FM$8, 0, FI223+STGY7[[#This Row],[RTN]]), FI223+STGY7[[#This Row],[RTN]]))</f>
        <v>0</v>
      </c>
      <c r="FJ224" s="18">
        <f>STGY7[[#This Row],[RTN-TL]]-STGY7[[#This Row],[INS-TL]]</f>
        <v>-100</v>
      </c>
      <c r="FK224" s="18">
        <f>IF(STGY7[[#This Row],[SNO]]=0,0,IF(FL$10, IF(STGY7[[#This Row],[INS]]=0, 0, FN223), FN223))</f>
        <v>0</v>
      </c>
      <c r="FL224" s="18">
        <f>STGY7[[#This Row],[INS]]</f>
        <v>0</v>
      </c>
      <c r="FM224" s="18">
        <f>IF(STGY7[[#This Row],[WrL]]="Loss", (STGY7[[#This Row],[INS]]*(1 + FP$8/100)), IF(STGY7[[#This Row],[WrL]]="Won", (0), 0))</f>
        <v>0</v>
      </c>
      <c r="FN224" s="18">
        <f>IF(STGY7[[#This Row],[WrL]]="Loss", (STGY7[[#This Row],[PAM]]+STGY7[[#This Row],[LOS-TEN]]), IF(STGY7[[#This Row],[WrL]]="Won", (STGY7[[#This Row],[INS]]), 0))</f>
        <v>0</v>
      </c>
      <c r="FO224" s="18">
        <f>STGY7[[#This Row],[PAPT]]/2</f>
        <v>0</v>
      </c>
      <c r="FP224" s="43">
        <f>IF(STGY7[[#This Row],[SNO]]=0,0,IF(FL$10, IF(STGY7[[#This Row],[INS-TL]]=0, 0, STGY7[[#This Row],[PFT]]/STGY7[[#This Row],[INS-TL]]%), STGY7[[#This Row],[PFT]]/STGY7[[#This Row],[INS-TL]]%))</f>
        <v>-100</v>
      </c>
      <c r="FS224" s="20"/>
      <c r="FT224" s="21"/>
      <c r="FZ224" s="22"/>
      <c r="GB224" s="42">
        <f t="shared" si="39"/>
        <v>209</v>
      </c>
      <c r="GC224" s="49"/>
      <c r="GD224" s="18">
        <f>IF(STGY8[[#This Row],[SNO]]=0,0,IF(STGY8[[#This Row],[SNO]]=1,GJ$8,IF(GL$10, IF(GP223&gt;=GM$8,0,IF(GP223=0,GJ$8,GO223)), GO223)))</f>
        <v>0</v>
      </c>
      <c r="GE224" s="18" t="str">
        <f>IF(MAIN_STGY[[#This Row],[RSLT]]="","", MAIN_STGY[[#This Row],[RSLT]])</f>
        <v/>
      </c>
      <c r="GF22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4" s="18">
        <f>IF(STGY8[[#This Row],[SNO]]=0,0,IF(GL$10, IF(GP223&gt;=GM$8, 0, STGY8[[#This Row],[INS]]+GH223), STGY8[[#This Row],[INS]]+GH223))</f>
        <v>100</v>
      </c>
      <c r="GI224" s="18">
        <f>IF(STGY8[[#This Row],[SNO]]=0,0,IF(GL$10, IF(GP223&gt;=GM$8, 0, GI223+STGY8[[#This Row],[RTN]]), GI223+STGY8[[#This Row],[RTN]]))</f>
        <v>0</v>
      </c>
      <c r="GJ224" s="18">
        <f>STGY8[[#This Row],[RTN-TL]]-STGY8[[#This Row],[INS-TL]]</f>
        <v>-100</v>
      </c>
      <c r="GK224" s="18">
        <f>IF(STGY8[[#This Row],[SNO]]=0,0,IF(GL$10, IF(STGY8[[#This Row],[INS]]=0, 0, GN223), GN223))</f>
        <v>0</v>
      </c>
      <c r="GL224" s="18">
        <f>STGY8[[#This Row],[INS]]</f>
        <v>0</v>
      </c>
      <c r="GM224" s="18">
        <f>IF(STGY8[[#This Row],[WrL]]="Loss", (STGY8[[#This Row],[INS]]*(1 + GP$8/100)), IF(STGY8[[#This Row],[WrL]]="Won", (0), 0))</f>
        <v>0</v>
      </c>
      <c r="GN224" s="18">
        <f>IF(STGY8[[#This Row],[WrL]]="Loss", (STGY8[[#This Row],[PAM]]+STGY8[[#This Row],[LOS-TEN]]), IF(STGY8[[#This Row],[WrL]]="Won", (STGY8[[#This Row],[INS]]), 0))</f>
        <v>0</v>
      </c>
      <c r="GO224" s="18">
        <f>STGY8[[#This Row],[PAPT]]/2</f>
        <v>0</v>
      </c>
      <c r="GP224" s="43">
        <f>IF(STGY8[[#This Row],[SNO]]=0,0,IF(GL$10, IF(STGY8[[#This Row],[INS-TL]]=0, 0, STGY8[[#This Row],[PFT]]/STGY8[[#This Row],[INS-TL]]%), STGY8[[#This Row],[PFT]]/STGY8[[#This Row],[INS-TL]]%))</f>
        <v>-100</v>
      </c>
      <c r="GS224" s="20"/>
      <c r="GT224" s="21"/>
      <c r="GZ224" s="22"/>
      <c r="HB224" s="42">
        <f t="shared" si="40"/>
        <v>209</v>
      </c>
      <c r="HC224" s="49"/>
      <c r="HD224" s="18">
        <f>IF(STGY9[[#This Row],[SNO]]=0,0,IF(STGY9[[#This Row],[SNO]]=1,HJ$8,IF(HL$10, IF(HP223&gt;=HM$8,0,IF(HP223=0,HJ$8,HO223)), HO223)))</f>
        <v>0</v>
      </c>
      <c r="HE224" s="18" t="str">
        <f>IF(MAIN_STGY[[#This Row],[RSLT]]="","", MAIN_STGY[[#This Row],[RSLT]])</f>
        <v/>
      </c>
      <c r="HF22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4" s="18">
        <f>IF(STGY9[[#This Row],[SNO]]=0,0,IF(HL$10, IF(HP223&gt;=HM$8, 0, STGY9[[#This Row],[INS]]+HH223), STGY9[[#This Row],[INS]]+HH223))</f>
        <v>100</v>
      </c>
      <c r="HI224" s="18">
        <f>IF(STGY9[[#This Row],[SNO]]=0,0,IF(HL$10, IF(HP223&gt;=HM$8, 0, HI223+STGY9[[#This Row],[RTN]]), HI223+STGY9[[#This Row],[RTN]]))</f>
        <v>0</v>
      </c>
      <c r="HJ224" s="18">
        <f>STGY9[[#This Row],[RTN-TL]]-STGY9[[#This Row],[INS-TL]]</f>
        <v>-100</v>
      </c>
      <c r="HK224" s="18">
        <f>IF(STGY9[[#This Row],[SNO]]=0,0,IF(HL$10, IF(STGY9[[#This Row],[INS]]=0, 0, HN223), HN223))</f>
        <v>0</v>
      </c>
      <c r="HL224" s="18">
        <f>STGY9[[#This Row],[INS]]</f>
        <v>0</v>
      </c>
      <c r="HM224" s="18">
        <f>IF(STGY9[[#This Row],[WrL]]="Loss", (STGY9[[#This Row],[INS]]*(1 + HP$8/100)), IF(STGY9[[#This Row],[WrL]]="Won", (0), 0))</f>
        <v>0</v>
      </c>
      <c r="HN224" s="18">
        <f>IF(STGY9[[#This Row],[WrL]]="Loss", (STGY9[[#This Row],[PAM]]+STGY9[[#This Row],[LOS-TEN]]), IF(STGY9[[#This Row],[WrL]]="Won", (STGY9[[#This Row],[INS]]), 0))</f>
        <v>0</v>
      </c>
      <c r="HO224" s="18">
        <f>STGY9[[#This Row],[PAPT]]/2</f>
        <v>0</v>
      </c>
      <c r="HP224" s="43">
        <f>IF(STGY9[[#This Row],[SNO]]=0,0,IF(HL$10, IF(STGY9[[#This Row],[INS-TL]]=0, 0, STGY9[[#This Row],[PFT]]/STGY9[[#This Row],[INS-TL]]%), STGY9[[#This Row],[PFT]]/STGY9[[#This Row],[INS-TL]]%))</f>
        <v>-100</v>
      </c>
      <c r="HS224" s="20"/>
      <c r="HT224" s="21"/>
      <c r="HZ224" s="22"/>
      <c r="IB224" s="42">
        <f t="shared" si="41"/>
        <v>209</v>
      </c>
      <c r="IC224" s="49"/>
      <c r="ID224" s="18">
        <f>IF(STGY10[[#This Row],[SNO]]=0,0,IF(STGY10[[#This Row],[SNO]]=1,IJ$8,IF(IL$10, IF(IP223&gt;=IM$8,0,IF(IP223=0,IJ$8,IO223)), IO223)))</f>
        <v>0</v>
      </c>
      <c r="IE224" s="18" t="str">
        <f>IF(MAIN_STGY[[#This Row],[RSLT]]="","", MAIN_STGY[[#This Row],[RSLT]])</f>
        <v/>
      </c>
      <c r="IF22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4" s="18">
        <f>IF(STGY10[[#This Row],[SNO]]=0,0,IF(IL$10, IF(IP223&gt;=IM$8, 0, STGY10[[#This Row],[INS]]+IH223), STGY10[[#This Row],[INS]]+IH223))</f>
        <v>100</v>
      </c>
      <c r="II224" s="18">
        <f>IF(STGY10[[#This Row],[SNO]]=0,0,IF(IL$10, IF(IP223&gt;=IM$8, 0, II223+STGY10[[#This Row],[RTN]]), II223+STGY10[[#This Row],[RTN]]))</f>
        <v>0</v>
      </c>
      <c r="IJ224" s="18">
        <f>STGY10[[#This Row],[RTN-TL]]-STGY10[[#This Row],[INS-TL]]</f>
        <v>-100</v>
      </c>
      <c r="IK224" s="18">
        <f>IF(STGY10[[#This Row],[SNO]]=0,0,IF(IL$10, IF(STGY10[[#This Row],[INS]]=0, 0, IN223), IN223))</f>
        <v>0</v>
      </c>
      <c r="IL224" s="18">
        <f>STGY10[[#This Row],[INS]]</f>
        <v>0</v>
      </c>
      <c r="IM224" s="18">
        <f>IF(STGY10[[#This Row],[WrL]]="Loss", (STGY10[[#This Row],[INS]]*(1 + IP$8/100)), IF(STGY10[[#This Row],[WrL]]="Won", (0), 0))</f>
        <v>0</v>
      </c>
      <c r="IN224" s="18">
        <f>IF(STGY10[[#This Row],[WrL]]="Loss", (STGY10[[#This Row],[PAM]]+STGY10[[#This Row],[LOS-TEN]]), IF(STGY10[[#This Row],[WrL]]="Won", (STGY10[[#This Row],[INS]]), 0))</f>
        <v>0</v>
      </c>
      <c r="IO224" s="18">
        <f>STGY10[[#This Row],[PAPT]]/2</f>
        <v>0</v>
      </c>
      <c r="IP224" s="43">
        <f>IF(STGY10[[#This Row],[SNO]]=0,0,IF(IL$10, IF(STGY10[[#This Row],[INS-TL]]=0, 0, STGY10[[#This Row],[PFT]]/STGY10[[#This Row],[INS-TL]]%), STGY10[[#This Row],[PFT]]/STGY10[[#This Row],[INS-TL]]%))</f>
        <v>-100</v>
      </c>
      <c r="IS224" s="20"/>
      <c r="IT224" s="21"/>
      <c r="IZ224" s="22"/>
    </row>
    <row r="225" spans="2:260" x14ac:dyDescent="0.3">
      <c r="B225" s="89">
        <f t="shared" si="42"/>
        <v>210</v>
      </c>
      <c r="C225" s="49"/>
      <c r="D225" s="18">
        <f>IF(MAIN_STGY[[#This Row],[SNO]]=0,0,IF(MAIN_STGY[[#This Row],[SNO]]=1,J$8,IF(L$10, IF(P224&gt;=M$8,0,IF(P224=0,J$8,O224)), O224)))</f>
        <v>0</v>
      </c>
      <c r="E225" s="12"/>
      <c r="F22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5" s="18">
        <f>IF(MAIN_STGY[[#This Row],[SNO]]=0,0,IF(L$10, IF(P224&gt;=M$8, 0, MAIN_STGY[[#This Row],[INS]]+H224), MAIN_STGY[[#This Row],[INS]]+H224))</f>
        <v>100</v>
      </c>
      <c r="I225" s="18">
        <f>IF(MAIN_STGY[[#This Row],[SNO]]=0,0,IF(L$10, IF(P224&gt;=M$8, 0, I224+MAIN_STGY[[#This Row],[RTN]]), I224+MAIN_STGY[[#This Row],[RTN]]))</f>
        <v>0</v>
      </c>
      <c r="J225" s="18">
        <f>MAIN_STGY[[#This Row],[RTN-TL]]-MAIN_STGY[[#This Row],[INS-TL]]</f>
        <v>-100</v>
      </c>
      <c r="K225" s="18">
        <f>IF(MAIN_STGY[[#This Row],[SNO]]=0,0,IF(L$10, IF(MAIN_STGY[[#This Row],[INS]]=0, 0, N224), N224))</f>
        <v>0</v>
      </c>
      <c r="L225" s="18">
        <f>MAIN_STGY[[#This Row],[INS]]</f>
        <v>0</v>
      </c>
      <c r="M225" s="18">
        <f>IF(MAIN_STGY[[#This Row],[WrL]]="Loss", (MAIN_STGY[[#This Row],[INS]]*(1 + P$8/100)), IF(MAIN_STGY[[#This Row],[WrL]]="Won", (0), 0))</f>
        <v>0</v>
      </c>
      <c r="N225" s="18">
        <f>IF(MAIN_STGY[[#This Row],[WrL]]="Loss", (MAIN_STGY[[#This Row],[PAM]]+MAIN_STGY[[#This Row],[LOS-TEN]]), IF(MAIN_STGY[[#This Row],[WrL]]="Won", (MAIN_STGY[[#This Row],[INS]]), 0))</f>
        <v>0</v>
      </c>
      <c r="O225" s="18">
        <f>MAIN_STGY[[#This Row],[PAPT]]/2</f>
        <v>0</v>
      </c>
      <c r="P22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25" s="55"/>
      <c r="S225" s="56"/>
      <c r="T225" s="46"/>
      <c r="U225" s="84"/>
      <c r="V225" s="44"/>
      <c r="W225" s="55"/>
      <c r="X225" s="55"/>
      <c r="Z225" s="22"/>
      <c r="AB225" s="42">
        <f t="shared" si="33"/>
        <v>210</v>
      </c>
      <c r="AC225" s="49"/>
      <c r="AD225" s="18">
        <f>IF(STGY2[[#This Row],[SNO]]=0,0,IF(STGY2[[#This Row],[SNO]]=1,AJ$8,IF(AL$10, IF(AP224&gt;=AM$8,0,IF(AP224=0,AJ$8,AO224)), AO224)))</f>
        <v>0</v>
      </c>
      <c r="AE225" s="18" t="str">
        <f>IF(MAIN_STGY[[#This Row],[RSLT]]="","", MAIN_STGY[[#This Row],[RSLT]])</f>
        <v/>
      </c>
      <c r="AF22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5" s="18">
        <f>IF(STGY2[[#This Row],[SNO]]=0,0,IF(AL$10, IF(AP224&gt;=AM$8, 0, STGY2[[#This Row],[INS]]+AH224), STGY2[[#This Row],[INS]]+AH224))</f>
        <v>100</v>
      </c>
      <c r="AI225" s="18">
        <f>IF(STGY2[[#This Row],[SNO]]=0,0,IF(AL$10, IF(AP224&gt;=AM$8, 0, AI224+STGY2[[#This Row],[RTN]]), AI224+STGY2[[#This Row],[RTN]]))</f>
        <v>0</v>
      </c>
      <c r="AJ225" s="18">
        <f>STGY2[[#This Row],[RTN-TL]]-STGY2[[#This Row],[INS-TL]]</f>
        <v>-100</v>
      </c>
      <c r="AK225" s="18">
        <f>IF(STGY2[[#This Row],[SNO]]=0,0,IF(AL$10, IF(STGY2[[#This Row],[INS]]=0, 0, AN224), AN224))</f>
        <v>0</v>
      </c>
      <c r="AL225" s="18">
        <f>STGY2[[#This Row],[INS]]</f>
        <v>0</v>
      </c>
      <c r="AM225" s="18">
        <f>IF(STGY2[[#This Row],[WrL]]="Loss", (STGY2[[#This Row],[INS]]*(1 + AP$8/100)), IF(STGY2[[#This Row],[WrL]]="Won", (0), 0))</f>
        <v>0</v>
      </c>
      <c r="AN225" s="18">
        <f>IF(STGY2[[#This Row],[WrL]]="Loss", (STGY2[[#This Row],[PAM]]+STGY2[[#This Row],[LOS-TEN]]), IF(STGY2[[#This Row],[WrL]]="Won", (STGY2[[#This Row],[INS]]), 0))</f>
        <v>0</v>
      </c>
      <c r="AO225" s="18">
        <f>STGY2[[#This Row],[PAPT]]/2</f>
        <v>0</v>
      </c>
      <c r="AP225" s="43">
        <f>IF(STGY2[[#This Row],[SNO]]=0,0,IF(AL$10, IF(STGY2[[#This Row],[INS-TL]]=0, 0, STGY2[[#This Row],[PFT]]/STGY2[[#This Row],[INS-TL]]%), STGY2[[#This Row],[PFT]]/STGY2[[#This Row],[INS-TL]]%))</f>
        <v>-100</v>
      </c>
      <c r="AS225" s="20"/>
      <c r="AT225" s="21"/>
      <c r="AZ225" s="22"/>
      <c r="BB225" s="42">
        <f t="shared" si="34"/>
        <v>210</v>
      </c>
      <c r="BC225" s="49"/>
      <c r="BD225" s="18">
        <f>IF(STGY3[[#This Row],[SNO]]=0,0,IF(STGY3[[#This Row],[SNO]]=1,BJ$8,IF(BL$10, IF(BP224&gt;=BM$8,0,IF(BP224=0,BJ$8,BO224)), BO224)))</f>
        <v>0</v>
      </c>
      <c r="BE225" s="18" t="str">
        <f>IF(MAIN_STGY[[#This Row],[RSLT]]="","", MAIN_STGY[[#This Row],[RSLT]])</f>
        <v/>
      </c>
      <c r="BF22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5" s="18">
        <f>IF(STGY3[[#This Row],[SNO]]=0,0,IF(BL$10, IF(BP224&gt;=BM$8, 0, STGY3[[#This Row],[INS]]+BH224), STGY3[[#This Row],[INS]]+BH224))</f>
        <v>100</v>
      </c>
      <c r="BI225" s="18">
        <f>IF(STGY3[[#This Row],[SNO]]=0,0,IF(BL$10, IF(BP224&gt;=BM$8, 0, BI224+STGY3[[#This Row],[RTN]]), BI224+STGY3[[#This Row],[RTN]]))</f>
        <v>0</v>
      </c>
      <c r="BJ225" s="18">
        <f>STGY3[[#This Row],[RTN-TL]]-STGY3[[#This Row],[INS-TL]]</f>
        <v>-100</v>
      </c>
      <c r="BK225" s="18">
        <f>IF(STGY3[[#This Row],[SNO]]=0,0,IF(BL$10, IF(STGY3[[#This Row],[INS]]=0, 0, BN224), BN224))</f>
        <v>0</v>
      </c>
      <c r="BL225" s="18">
        <f>STGY3[[#This Row],[INS]]</f>
        <v>0</v>
      </c>
      <c r="BM225" s="18">
        <f>IF(STGY3[[#This Row],[WrL]]="Loss", (STGY3[[#This Row],[INS]]*(1 + BP$8/100)), IF(STGY3[[#This Row],[WrL]]="Won", (0), 0))</f>
        <v>0</v>
      </c>
      <c r="BN225" s="18">
        <f>IF(STGY3[[#This Row],[WrL]]="Loss", (STGY3[[#This Row],[PAM]]+STGY3[[#This Row],[LOS-TEN]]), IF(STGY3[[#This Row],[WrL]]="Won", (STGY3[[#This Row],[INS]]), 0))</f>
        <v>0</v>
      </c>
      <c r="BO225" s="18">
        <f>STGY3[[#This Row],[PAPT]]/2</f>
        <v>0</v>
      </c>
      <c r="BP225" s="43">
        <f>IF(STGY3[[#This Row],[SNO]]=0,0,IF(BL$10, IF(STGY3[[#This Row],[INS-TL]]=0, 0, STGY3[[#This Row],[PFT]]/STGY3[[#This Row],[INS-TL]]%), STGY3[[#This Row],[PFT]]/STGY3[[#This Row],[INS-TL]]%))</f>
        <v>-100</v>
      </c>
      <c r="BS225" s="20"/>
      <c r="BT225" s="21"/>
      <c r="BZ225" s="22"/>
      <c r="CB225" s="42">
        <f t="shared" si="35"/>
        <v>210</v>
      </c>
      <c r="CC225" s="49"/>
      <c r="CD225" s="18">
        <f>IF(STGY4[[#This Row],[SNO]]=0,0,IF(STGY4[[#This Row],[SNO]]=1,CJ$8,IF(CL$10, IF(CP224&gt;=CM$8,0,IF(CP224=0,CJ$8,CO224)), CO224)))</f>
        <v>0</v>
      </c>
      <c r="CE225" s="18" t="str">
        <f>IF(MAIN_STGY[[#This Row],[RSLT]]="","", MAIN_STGY[[#This Row],[RSLT]])</f>
        <v/>
      </c>
      <c r="CF22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5" s="18">
        <f>IF(STGY4[[#This Row],[SNO]]=0,0,IF(CL$10, IF(CP224&gt;=CM$8, 0, STGY4[[#This Row],[INS]]+CH224), STGY4[[#This Row],[INS]]+CH224))</f>
        <v>100</v>
      </c>
      <c r="CI225" s="18">
        <f>IF(STGY4[[#This Row],[SNO]]=0,0,IF(CL$10, IF(CP224&gt;=CM$8, 0, CI224+STGY4[[#This Row],[RTN]]), CI224+STGY4[[#This Row],[RTN]]))</f>
        <v>0</v>
      </c>
      <c r="CJ225" s="18">
        <f>STGY4[[#This Row],[RTN-TL]]-STGY4[[#This Row],[INS-TL]]</f>
        <v>-100</v>
      </c>
      <c r="CK225" s="18">
        <f>IF(STGY4[[#This Row],[SNO]]=0,0,IF(CL$10, IF(STGY4[[#This Row],[INS]]=0, 0, CN224), CN224))</f>
        <v>0</v>
      </c>
      <c r="CL225" s="18">
        <f>STGY4[[#This Row],[INS]]</f>
        <v>0</v>
      </c>
      <c r="CM225" s="18">
        <f>IF(STGY4[[#This Row],[WrL]]="Loss", (STGY4[[#This Row],[INS]]*(1 + CP$8/100)), IF(STGY4[[#This Row],[WrL]]="Won", (0), 0))</f>
        <v>0</v>
      </c>
      <c r="CN225" s="18">
        <f>IF(STGY4[[#This Row],[WrL]]="Loss", (STGY4[[#This Row],[PAM]]+STGY4[[#This Row],[LOS-TEN]]), IF(STGY4[[#This Row],[WrL]]="Won", (STGY4[[#This Row],[INS]]), 0))</f>
        <v>0</v>
      </c>
      <c r="CO225" s="18">
        <f>STGY4[[#This Row],[PAPT]]/2</f>
        <v>0</v>
      </c>
      <c r="CP225" s="43">
        <f>IF(STGY4[[#This Row],[SNO]]=0,0,IF(CL$10, IF(STGY4[[#This Row],[INS-TL]]=0, 0, STGY4[[#This Row],[PFT]]/STGY4[[#This Row],[INS-TL]]%), STGY4[[#This Row],[PFT]]/STGY4[[#This Row],[INS-TL]]%))</f>
        <v>-100</v>
      </c>
      <c r="CS225" s="20"/>
      <c r="CT225" s="21"/>
      <c r="CZ225" s="22"/>
      <c r="DB225" s="42">
        <f t="shared" si="36"/>
        <v>210</v>
      </c>
      <c r="DC225" s="49"/>
      <c r="DD225" s="18">
        <f>IF(STGY5[[#This Row],[SNO]]=0,0,IF(STGY5[[#This Row],[SNO]]=1,DJ$8,IF(DL$10, IF(DP224&gt;=DM$8,0,IF(DP224=0,DJ$8,DO224)), DO224)))</f>
        <v>0</v>
      </c>
      <c r="DE225" s="18" t="str">
        <f>IF(MAIN_STGY[[#This Row],[RSLT]]="","", MAIN_STGY[[#This Row],[RSLT]])</f>
        <v/>
      </c>
      <c r="DF22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5" s="18">
        <f>IF(STGY5[[#This Row],[SNO]]=0,0,IF(DL$10, IF(DP224&gt;=DM$8, 0, STGY5[[#This Row],[INS]]+DH224), STGY5[[#This Row],[INS]]+DH224))</f>
        <v>100</v>
      </c>
      <c r="DI225" s="18">
        <f>IF(STGY5[[#This Row],[SNO]]=0,0,IF(DL$10, IF(DP224&gt;=DM$8, 0, DI224+STGY5[[#This Row],[RTN]]), DI224+STGY5[[#This Row],[RTN]]))</f>
        <v>0</v>
      </c>
      <c r="DJ225" s="18">
        <f>STGY5[[#This Row],[RTN-TL]]-STGY5[[#This Row],[INS-TL]]</f>
        <v>-100</v>
      </c>
      <c r="DK225" s="18">
        <f>IF(STGY5[[#This Row],[SNO]]=0,0,IF(DL$10, IF(STGY5[[#This Row],[INS]]=0, 0, DN224), DN224))</f>
        <v>0</v>
      </c>
      <c r="DL225" s="18">
        <f>STGY5[[#This Row],[INS]]</f>
        <v>0</v>
      </c>
      <c r="DM225" s="18">
        <f>IF(STGY5[[#This Row],[WrL]]="Loss", (STGY5[[#This Row],[INS]]*(1 + DP$8/100)), IF(STGY5[[#This Row],[WrL]]="Won", (0), 0))</f>
        <v>0</v>
      </c>
      <c r="DN225" s="18">
        <f>IF(STGY5[[#This Row],[WrL]]="Loss", (STGY5[[#This Row],[PAM]]+STGY5[[#This Row],[LOS-TEN]]), IF(STGY5[[#This Row],[WrL]]="Won", (STGY5[[#This Row],[INS]]), 0))</f>
        <v>0</v>
      </c>
      <c r="DO225" s="18">
        <f>STGY5[[#This Row],[PAPT]]/2</f>
        <v>0</v>
      </c>
      <c r="DP225" s="43">
        <f>IF(STGY5[[#This Row],[SNO]]=0,0,IF(DL$10, IF(STGY5[[#This Row],[INS-TL]]=0, 0, STGY5[[#This Row],[PFT]]/STGY5[[#This Row],[INS-TL]]%), STGY5[[#This Row],[PFT]]/STGY5[[#This Row],[INS-TL]]%))</f>
        <v>-100</v>
      </c>
      <c r="DS225" s="20"/>
      <c r="DT225" s="21"/>
      <c r="DZ225" s="22"/>
      <c r="EB225" s="42">
        <f t="shared" si="37"/>
        <v>210</v>
      </c>
      <c r="EC225" s="49"/>
      <c r="ED225" s="18">
        <f>IF(STGY6[[#This Row],[SNO]]=0,0,IF(STGY6[[#This Row],[SNO]]=1,EJ$8,IF(EL$10, IF(EP224&gt;=EM$8,0,IF(EP224=0,EJ$8,EO224)), EO224)))</f>
        <v>0</v>
      </c>
      <c r="EE225" s="18" t="str">
        <f>IF(MAIN_STGY[[#This Row],[RSLT]]="","", MAIN_STGY[[#This Row],[RSLT]])</f>
        <v/>
      </c>
      <c r="EF22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5" s="18">
        <f>IF(STGY6[[#This Row],[SNO]]=0,0,IF(EL$10, IF(EP224&gt;=EM$8, 0, STGY6[[#This Row],[INS]]+EH224), STGY6[[#This Row],[INS]]+EH224))</f>
        <v>100</v>
      </c>
      <c r="EI225" s="18">
        <f>IF(STGY6[[#This Row],[SNO]]=0,0,IF(EL$10, IF(EP224&gt;=EM$8, 0, EI224+STGY6[[#This Row],[RTN]]), EI224+STGY6[[#This Row],[RTN]]))</f>
        <v>0</v>
      </c>
      <c r="EJ225" s="18">
        <f>STGY6[[#This Row],[RTN-TL]]-STGY6[[#This Row],[INS-TL]]</f>
        <v>-100</v>
      </c>
      <c r="EK225" s="18">
        <f>IF(STGY6[[#This Row],[SNO]]=0,0,IF(EL$10, IF(STGY6[[#This Row],[INS]]=0, 0, EN224), EN224))</f>
        <v>0</v>
      </c>
      <c r="EL225" s="18">
        <f>STGY6[[#This Row],[INS]]</f>
        <v>0</v>
      </c>
      <c r="EM225" s="18">
        <f>IF(STGY6[[#This Row],[WrL]]="Loss", (STGY6[[#This Row],[INS]]*(1 + EP$8/100)), IF(STGY6[[#This Row],[WrL]]="Won", (0), 0))</f>
        <v>0</v>
      </c>
      <c r="EN225" s="18">
        <f>IF(STGY6[[#This Row],[WrL]]="Loss", (STGY6[[#This Row],[PAM]]+STGY6[[#This Row],[LOS-TEN]]), IF(STGY6[[#This Row],[WrL]]="Won", (STGY6[[#This Row],[INS]]), 0))</f>
        <v>0</v>
      </c>
      <c r="EO225" s="18">
        <f>STGY6[[#This Row],[PAPT]]/2</f>
        <v>0</v>
      </c>
      <c r="EP225" s="43">
        <f>IF(STGY6[[#This Row],[SNO]]=0,0,IF(EL$10, IF(STGY6[[#This Row],[INS-TL]]=0, 0, STGY6[[#This Row],[PFT]]/STGY6[[#This Row],[INS-TL]]%), STGY6[[#This Row],[PFT]]/STGY6[[#This Row],[INS-TL]]%))</f>
        <v>-100</v>
      </c>
      <c r="ES225" s="20"/>
      <c r="ET225" s="21"/>
      <c r="EZ225" s="22"/>
      <c r="FB225" s="42">
        <f t="shared" si="38"/>
        <v>210</v>
      </c>
      <c r="FC225" s="49"/>
      <c r="FD225" s="18">
        <f>IF(STGY7[[#This Row],[SNO]]=0,0,IF(STGY7[[#This Row],[SNO]]=1,FJ$8,IF(FL$10, IF(FP224&gt;=FM$8,0,IF(FP224=0,FJ$8,FO224)), FO224)))</f>
        <v>0</v>
      </c>
      <c r="FE225" s="18" t="str">
        <f>IF(MAIN_STGY[[#This Row],[RSLT]]="","", MAIN_STGY[[#This Row],[RSLT]])</f>
        <v/>
      </c>
      <c r="FF22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5" s="18">
        <f>IF(STGY7[[#This Row],[SNO]]=0,0,IF(FL$10, IF(FP224&gt;=FM$8, 0, STGY7[[#This Row],[INS]]+FH224), STGY7[[#This Row],[INS]]+FH224))</f>
        <v>100</v>
      </c>
      <c r="FI225" s="18">
        <f>IF(STGY7[[#This Row],[SNO]]=0,0,IF(FL$10, IF(FP224&gt;=FM$8, 0, FI224+STGY7[[#This Row],[RTN]]), FI224+STGY7[[#This Row],[RTN]]))</f>
        <v>0</v>
      </c>
      <c r="FJ225" s="18">
        <f>STGY7[[#This Row],[RTN-TL]]-STGY7[[#This Row],[INS-TL]]</f>
        <v>-100</v>
      </c>
      <c r="FK225" s="18">
        <f>IF(STGY7[[#This Row],[SNO]]=0,0,IF(FL$10, IF(STGY7[[#This Row],[INS]]=0, 0, FN224), FN224))</f>
        <v>0</v>
      </c>
      <c r="FL225" s="18">
        <f>STGY7[[#This Row],[INS]]</f>
        <v>0</v>
      </c>
      <c r="FM225" s="18">
        <f>IF(STGY7[[#This Row],[WrL]]="Loss", (STGY7[[#This Row],[INS]]*(1 + FP$8/100)), IF(STGY7[[#This Row],[WrL]]="Won", (0), 0))</f>
        <v>0</v>
      </c>
      <c r="FN225" s="18">
        <f>IF(STGY7[[#This Row],[WrL]]="Loss", (STGY7[[#This Row],[PAM]]+STGY7[[#This Row],[LOS-TEN]]), IF(STGY7[[#This Row],[WrL]]="Won", (STGY7[[#This Row],[INS]]), 0))</f>
        <v>0</v>
      </c>
      <c r="FO225" s="18">
        <f>STGY7[[#This Row],[PAPT]]/2</f>
        <v>0</v>
      </c>
      <c r="FP225" s="43">
        <f>IF(STGY7[[#This Row],[SNO]]=0,0,IF(FL$10, IF(STGY7[[#This Row],[INS-TL]]=0, 0, STGY7[[#This Row],[PFT]]/STGY7[[#This Row],[INS-TL]]%), STGY7[[#This Row],[PFT]]/STGY7[[#This Row],[INS-TL]]%))</f>
        <v>-100</v>
      </c>
      <c r="FS225" s="20"/>
      <c r="FT225" s="21"/>
      <c r="FZ225" s="22"/>
      <c r="GB225" s="42">
        <f t="shared" si="39"/>
        <v>210</v>
      </c>
      <c r="GC225" s="49"/>
      <c r="GD225" s="18">
        <f>IF(STGY8[[#This Row],[SNO]]=0,0,IF(STGY8[[#This Row],[SNO]]=1,GJ$8,IF(GL$10, IF(GP224&gt;=GM$8,0,IF(GP224=0,GJ$8,GO224)), GO224)))</f>
        <v>0</v>
      </c>
      <c r="GE225" s="18" t="str">
        <f>IF(MAIN_STGY[[#This Row],[RSLT]]="","", MAIN_STGY[[#This Row],[RSLT]])</f>
        <v/>
      </c>
      <c r="GF22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5" s="18">
        <f>IF(STGY8[[#This Row],[SNO]]=0,0,IF(GL$10, IF(GP224&gt;=GM$8, 0, STGY8[[#This Row],[INS]]+GH224), STGY8[[#This Row],[INS]]+GH224))</f>
        <v>100</v>
      </c>
      <c r="GI225" s="18">
        <f>IF(STGY8[[#This Row],[SNO]]=0,0,IF(GL$10, IF(GP224&gt;=GM$8, 0, GI224+STGY8[[#This Row],[RTN]]), GI224+STGY8[[#This Row],[RTN]]))</f>
        <v>0</v>
      </c>
      <c r="GJ225" s="18">
        <f>STGY8[[#This Row],[RTN-TL]]-STGY8[[#This Row],[INS-TL]]</f>
        <v>-100</v>
      </c>
      <c r="GK225" s="18">
        <f>IF(STGY8[[#This Row],[SNO]]=0,0,IF(GL$10, IF(STGY8[[#This Row],[INS]]=0, 0, GN224), GN224))</f>
        <v>0</v>
      </c>
      <c r="GL225" s="18">
        <f>STGY8[[#This Row],[INS]]</f>
        <v>0</v>
      </c>
      <c r="GM225" s="18">
        <f>IF(STGY8[[#This Row],[WrL]]="Loss", (STGY8[[#This Row],[INS]]*(1 + GP$8/100)), IF(STGY8[[#This Row],[WrL]]="Won", (0), 0))</f>
        <v>0</v>
      </c>
      <c r="GN225" s="18">
        <f>IF(STGY8[[#This Row],[WrL]]="Loss", (STGY8[[#This Row],[PAM]]+STGY8[[#This Row],[LOS-TEN]]), IF(STGY8[[#This Row],[WrL]]="Won", (STGY8[[#This Row],[INS]]), 0))</f>
        <v>0</v>
      </c>
      <c r="GO225" s="18">
        <f>STGY8[[#This Row],[PAPT]]/2</f>
        <v>0</v>
      </c>
      <c r="GP225" s="43">
        <f>IF(STGY8[[#This Row],[SNO]]=0,0,IF(GL$10, IF(STGY8[[#This Row],[INS-TL]]=0, 0, STGY8[[#This Row],[PFT]]/STGY8[[#This Row],[INS-TL]]%), STGY8[[#This Row],[PFT]]/STGY8[[#This Row],[INS-TL]]%))</f>
        <v>-100</v>
      </c>
      <c r="GS225" s="20"/>
      <c r="GT225" s="21"/>
      <c r="GZ225" s="22"/>
      <c r="HB225" s="42">
        <f t="shared" si="40"/>
        <v>210</v>
      </c>
      <c r="HC225" s="49"/>
      <c r="HD225" s="18">
        <f>IF(STGY9[[#This Row],[SNO]]=0,0,IF(STGY9[[#This Row],[SNO]]=1,HJ$8,IF(HL$10, IF(HP224&gt;=HM$8,0,IF(HP224=0,HJ$8,HO224)), HO224)))</f>
        <v>0</v>
      </c>
      <c r="HE225" s="18" t="str">
        <f>IF(MAIN_STGY[[#This Row],[RSLT]]="","", MAIN_STGY[[#This Row],[RSLT]])</f>
        <v/>
      </c>
      <c r="HF22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5" s="18">
        <f>IF(STGY9[[#This Row],[SNO]]=0,0,IF(HL$10, IF(HP224&gt;=HM$8, 0, STGY9[[#This Row],[INS]]+HH224), STGY9[[#This Row],[INS]]+HH224))</f>
        <v>100</v>
      </c>
      <c r="HI225" s="18">
        <f>IF(STGY9[[#This Row],[SNO]]=0,0,IF(HL$10, IF(HP224&gt;=HM$8, 0, HI224+STGY9[[#This Row],[RTN]]), HI224+STGY9[[#This Row],[RTN]]))</f>
        <v>0</v>
      </c>
      <c r="HJ225" s="18">
        <f>STGY9[[#This Row],[RTN-TL]]-STGY9[[#This Row],[INS-TL]]</f>
        <v>-100</v>
      </c>
      <c r="HK225" s="18">
        <f>IF(STGY9[[#This Row],[SNO]]=0,0,IF(HL$10, IF(STGY9[[#This Row],[INS]]=0, 0, HN224), HN224))</f>
        <v>0</v>
      </c>
      <c r="HL225" s="18">
        <f>STGY9[[#This Row],[INS]]</f>
        <v>0</v>
      </c>
      <c r="HM225" s="18">
        <f>IF(STGY9[[#This Row],[WrL]]="Loss", (STGY9[[#This Row],[INS]]*(1 + HP$8/100)), IF(STGY9[[#This Row],[WrL]]="Won", (0), 0))</f>
        <v>0</v>
      </c>
      <c r="HN225" s="18">
        <f>IF(STGY9[[#This Row],[WrL]]="Loss", (STGY9[[#This Row],[PAM]]+STGY9[[#This Row],[LOS-TEN]]), IF(STGY9[[#This Row],[WrL]]="Won", (STGY9[[#This Row],[INS]]), 0))</f>
        <v>0</v>
      </c>
      <c r="HO225" s="18">
        <f>STGY9[[#This Row],[PAPT]]/2</f>
        <v>0</v>
      </c>
      <c r="HP225" s="43">
        <f>IF(STGY9[[#This Row],[SNO]]=0,0,IF(HL$10, IF(STGY9[[#This Row],[INS-TL]]=0, 0, STGY9[[#This Row],[PFT]]/STGY9[[#This Row],[INS-TL]]%), STGY9[[#This Row],[PFT]]/STGY9[[#This Row],[INS-TL]]%))</f>
        <v>-100</v>
      </c>
      <c r="HS225" s="20"/>
      <c r="HT225" s="21"/>
      <c r="HZ225" s="22"/>
      <c r="IB225" s="42">
        <f t="shared" si="41"/>
        <v>210</v>
      </c>
      <c r="IC225" s="49"/>
      <c r="ID225" s="18">
        <f>IF(STGY10[[#This Row],[SNO]]=0,0,IF(STGY10[[#This Row],[SNO]]=1,IJ$8,IF(IL$10, IF(IP224&gt;=IM$8,0,IF(IP224=0,IJ$8,IO224)), IO224)))</f>
        <v>0</v>
      </c>
      <c r="IE225" s="18" t="str">
        <f>IF(MAIN_STGY[[#This Row],[RSLT]]="","", MAIN_STGY[[#This Row],[RSLT]])</f>
        <v/>
      </c>
      <c r="IF22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5" s="18">
        <f>IF(STGY10[[#This Row],[SNO]]=0,0,IF(IL$10, IF(IP224&gt;=IM$8, 0, STGY10[[#This Row],[INS]]+IH224), STGY10[[#This Row],[INS]]+IH224))</f>
        <v>100</v>
      </c>
      <c r="II225" s="18">
        <f>IF(STGY10[[#This Row],[SNO]]=0,0,IF(IL$10, IF(IP224&gt;=IM$8, 0, II224+STGY10[[#This Row],[RTN]]), II224+STGY10[[#This Row],[RTN]]))</f>
        <v>0</v>
      </c>
      <c r="IJ225" s="18">
        <f>STGY10[[#This Row],[RTN-TL]]-STGY10[[#This Row],[INS-TL]]</f>
        <v>-100</v>
      </c>
      <c r="IK225" s="18">
        <f>IF(STGY10[[#This Row],[SNO]]=0,0,IF(IL$10, IF(STGY10[[#This Row],[INS]]=0, 0, IN224), IN224))</f>
        <v>0</v>
      </c>
      <c r="IL225" s="18">
        <f>STGY10[[#This Row],[INS]]</f>
        <v>0</v>
      </c>
      <c r="IM225" s="18">
        <f>IF(STGY10[[#This Row],[WrL]]="Loss", (STGY10[[#This Row],[INS]]*(1 + IP$8/100)), IF(STGY10[[#This Row],[WrL]]="Won", (0), 0))</f>
        <v>0</v>
      </c>
      <c r="IN225" s="18">
        <f>IF(STGY10[[#This Row],[WrL]]="Loss", (STGY10[[#This Row],[PAM]]+STGY10[[#This Row],[LOS-TEN]]), IF(STGY10[[#This Row],[WrL]]="Won", (STGY10[[#This Row],[INS]]), 0))</f>
        <v>0</v>
      </c>
      <c r="IO225" s="18">
        <f>STGY10[[#This Row],[PAPT]]/2</f>
        <v>0</v>
      </c>
      <c r="IP225" s="43">
        <f>IF(STGY10[[#This Row],[SNO]]=0,0,IF(IL$10, IF(STGY10[[#This Row],[INS-TL]]=0, 0, STGY10[[#This Row],[PFT]]/STGY10[[#This Row],[INS-TL]]%), STGY10[[#This Row],[PFT]]/STGY10[[#This Row],[INS-TL]]%))</f>
        <v>-100</v>
      </c>
      <c r="IS225" s="20"/>
      <c r="IT225" s="21"/>
      <c r="IZ225" s="22"/>
    </row>
    <row r="226" spans="2:260" x14ac:dyDescent="0.3">
      <c r="B226" s="89">
        <f t="shared" si="42"/>
        <v>211</v>
      </c>
      <c r="C226" s="49"/>
      <c r="D226" s="18">
        <f>IF(MAIN_STGY[[#This Row],[SNO]]=0,0,IF(MAIN_STGY[[#This Row],[SNO]]=1,J$8,IF(L$10, IF(P225&gt;=M$8,0,IF(P225=0,J$8,O225)), O225)))</f>
        <v>0</v>
      </c>
      <c r="E226" s="12"/>
      <c r="F22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6" s="18">
        <f>IF(MAIN_STGY[[#This Row],[SNO]]=0,0,IF(L$10, IF(P225&gt;=M$8, 0, MAIN_STGY[[#This Row],[INS]]+H225), MAIN_STGY[[#This Row],[INS]]+H225))</f>
        <v>100</v>
      </c>
      <c r="I226" s="18">
        <f>IF(MAIN_STGY[[#This Row],[SNO]]=0,0,IF(L$10, IF(P225&gt;=M$8, 0, I225+MAIN_STGY[[#This Row],[RTN]]), I225+MAIN_STGY[[#This Row],[RTN]]))</f>
        <v>0</v>
      </c>
      <c r="J226" s="18">
        <f>MAIN_STGY[[#This Row],[RTN-TL]]-MAIN_STGY[[#This Row],[INS-TL]]</f>
        <v>-100</v>
      </c>
      <c r="K226" s="18">
        <f>IF(MAIN_STGY[[#This Row],[SNO]]=0,0,IF(L$10, IF(MAIN_STGY[[#This Row],[INS]]=0, 0, N225), N225))</f>
        <v>0</v>
      </c>
      <c r="L226" s="18">
        <f>MAIN_STGY[[#This Row],[INS]]</f>
        <v>0</v>
      </c>
      <c r="M226" s="18">
        <f>IF(MAIN_STGY[[#This Row],[WrL]]="Loss", (MAIN_STGY[[#This Row],[INS]]*(1 + P$8/100)), IF(MAIN_STGY[[#This Row],[WrL]]="Won", (0), 0))</f>
        <v>0</v>
      </c>
      <c r="N226" s="18">
        <f>IF(MAIN_STGY[[#This Row],[WrL]]="Loss", (MAIN_STGY[[#This Row],[PAM]]+MAIN_STGY[[#This Row],[LOS-TEN]]), IF(MAIN_STGY[[#This Row],[WrL]]="Won", (MAIN_STGY[[#This Row],[INS]]), 0))</f>
        <v>0</v>
      </c>
      <c r="O226" s="18">
        <f>MAIN_STGY[[#This Row],[PAPT]]/2</f>
        <v>0</v>
      </c>
      <c r="P22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26" s="55"/>
      <c r="S226" s="56"/>
      <c r="T226" s="57"/>
      <c r="U226" s="85"/>
      <c r="V226" s="55"/>
      <c r="W226" s="55"/>
      <c r="X226" s="55"/>
      <c r="Z226" s="22"/>
      <c r="AB226" s="42">
        <f t="shared" si="33"/>
        <v>211</v>
      </c>
      <c r="AC226" s="49"/>
      <c r="AD226" s="18">
        <f>IF(STGY2[[#This Row],[SNO]]=0,0,IF(STGY2[[#This Row],[SNO]]=1,AJ$8,IF(AL$10, IF(AP225&gt;=AM$8,0,IF(AP225=0,AJ$8,AO225)), AO225)))</f>
        <v>0</v>
      </c>
      <c r="AE226" s="18" t="str">
        <f>IF(MAIN_STGY[[#This Row],[RSLT]]="","", MAIN_STGY[[#This Row],[RSLT]])</f>
        <v/>
      </c>
      <c r="AF22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6" s="18">
        <f>IF(STGY2[[#This Row],[SNO]]=0,0,IF(AL$10, IF(AP225&gt;=AM$8, 0, STGY2[[#This Row],[INS]]+AH225), STGY2[[#This Row],[INS]]+AH225))</f>
        <v>100</v>
      </c>
      <c r="AI226" s="18">
        <f>IF(STGY2[[#This Row],[SNO]]=0,0,IF(AL$10, IF(AP225&gt;=AM$8, 0, AI225+STGY2[[#This Row],[RTN]]), AI225+STGY2[[#This Row],[RTN]]))</f>
        <v>0</v>
      </c>
      <c r="AJ226" s="18">
        <f>STGY2[[#This Row],[RTN-TL]]-STGY2[[#This Row],[INS-TL]]</f>
        <v>-100</v>
      </c>
      <c r="AK226" s="18">
        <f>IF(STGY2[[#This Row],[SNO]]=0,0,IF(AL$10, IF(STGY2[[#This Row],[INS]]=0, 0, AN225), AN225))</f>
        <v>0</v>
      </c>
      <c r="AL226" s="18">
        <f>STGY2[[#This Row],[INS]]</f>
        <v>0</v>
      </c>
      <c r="AM226" s="18">
        <f>IF(STGY2[[#This Row],[WrL]]="Loss", (STGY2[[#This Row],[INS]]*(1 + AP$8/100)), IF(STGY2[[#This Row],[WrL]]="Won", (0), 0))</f>
        <v>0</v>
      </c>
      <c r="AN226" s="18">
        <f>IF(STGY2[[#This Row],[WrL]]="Loss", (STGY2[[#This Row],[PAM]]+STGY2[[#This Row],[LOS-TEN]]), IF(STGY2[[#This Row],[WrL]]="Won", (STGY2[[#This Row],[INS]]), 0))</f>
        <v>0</v>
      </c>
      <c r="AO226" s="18">
        <f>STGY2[[#This Row],[PAPT]]/2</f>
        <v>0</v>
      </c>
      <c r="AP226" s="43">
        <f>IF(STGY2[[#This Row],[SNO]]=0,0,IF(AL$10, IF(STGY2[[#This Row],[INS-TL]]=0, 0, STGY2[[#This Row],[PFT]]/STGY2[[#This Row],[INS-TL]]%), STGY2[[#This Row],[PFT]]/STGY2[[#This Row],[INS-TL]]%))</f>
        <v>-100</v>
      </c>
      <c r="AS226" s="20"/>
      <c r="AT226" s="21"/>
      <c r="AZ226" s="22"/>
      <c r="BB226" s="42">
        <f t="shared" si="34"/>
        <v>211</v>
      </c>
      <c r="BC226" s="49"/>
      <c r="BD226" s="18">
        <f>IF(STGY3[[#This Row],[SNO]]=0,0,IF(STGY3[[#This Row],[SNO]]=1,BJ$8,IF(BL$10, IF(BP225&gt;=BM$8,0,IF(BP225=0,BJ$8,BO225)), BO225)))</f>
        <v>0</v>
      </c>
      <c r="BE226" s="18" t="str">
        <f>IF(MAIN_STGY[[#This Row],[RSLT]]="","", MAIN_STGY[[#This Row],[RSLT]])</f>
        <v/>
      </c>
      <c r="BF22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6" s="18">
        <f>IF(STGY3[[#This Row],[SNO]]=0,0,IF(BL$10, IF(BP225&gt;=BM$8, 0, STGY3[[#This Row],[INS]]+BH225), STGY3[[#This Row],[INS]]+BH225))</f>
        <v>100</v>
      </c>
      <c r="BI226" s="18">
        <f>IF(STGY3[[#This Row],[SNO]]=0,0,IF(BL$10, IF(BP225&gt;=BM$8, 0, BI225+STGY3[[#This Row],[RTN]]), BI225+STGY3[[#This Row],[RTN]]))</f>
        <v>0</v>
      </c>
      <c r="BJ226" s="18">
        <f>STGY3[[#This Row],[RTN-TL]]-STGY3[[#This Row],[INS-TL]]</f>
        <v>-100</v>
      </c>
      <c r="BK226" s="18">
        <f>IF(STGY3[[#This Row],[SNO]]=0,0,IF(BL$10, IF(STGY3[[#This Row],[INS]]=0, 0, BN225), BN225))</f>
        <v>0</v>
      </c>
      <c r="BL226" s="18">
        <f>STGY3[[#This Row],[INS]]</f>
        <v>0</v>
      </c>
      <c r="BM226" s="18">
        <f>IF(STGY3[[#This Row],[WrL]]="Loss", (STGY3[[#This Row],[INS]]*(1 + BP$8/100)), IF(STGY3[[#This Row],[WrL]]="Won", (0), 0))</f>
        <v>0</v>
      </c>
      <c r="BN226" s="18">
        <f>IF(STGY3[[#This Row],[WrL]]="Loss", (STGY3[[#This Row],[PAM]]+STGY3[[#This Row],[LOS-TEN]]), IF(STGY3[[#This Row],[WrL]]="Won", (STGY3[[#This Row],[INS]]), 0))</f>
        <v>0</v>
      </c>
      <c r="BO226" s="18">
        <f>STGY3[[#This Row],[PAPT]]/2</f>
        <v>0</v>
      </c>
      <c r="BP226" s="43">
        <f>IF(STGY3[[#This Row],[SNO]]=0,0,IF(BL$10, IF(STGY3[[#This Row],[INS-TL]]=0, 0, STGY3[[#This Row],[PFT]]/STGY3[[#This Row],[INS-TL]]%), STGY3[[#This Row],[PFT]]/STGY3[[#This Row],[INS-TL]]%))</f>
        <v>-100</v>
      </c>
      <c r="BS226" s="20"/>
      <c r="BT226" s="21"/>
      <c r="BZ226" s="22"/>
      <c r="CB226" s="42">
        <f t="shared" si="35"/>
        <v>211</v>
      </c>
      <c r="CC226" s="49"/>
      <c r="CD226" s="18">
        <f>IF(STGY4[[#This Row],[SNO]]=0,0,IF(STGY4[[#This Row],[SNO]]=1,CJ$8,IF(CL$10, IF(CP225&gt;=CM$8,0,IF(CP225=0,CJ$8,CO225)), CO225)))</f>
        <v>0</v>
      </c>
      <c r="CE226" s="18" t="str">
        <f>IF(MAIN_STGY[[#This Row],[RSLT]]="","", MAIN_STGY[[#This Row],[RSLT]])</f>
        <v/>
      </c>
      <c r="CF22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6" s="18">
        <f>IF(STGY4[[#This Row],[SNO]]=0,0,IF(CL$10, IF(CP225&gt;=CM$8, 0, STGY4[[#This Row],[INS]]+CH225), STGY4[[#This Row],[INS]]+CH225))</f>
        <v>100</v>
      </c>
      <c r="CI226" s="18">
        <f>IF(STGY4[[#This Row],[SNO]]=0,0,IF(CL$10, IF(CP225&gt;=CM$8, 0, CI225+STGY4[[#This Row],[RTN]]), CI225+STGY4[[#This Row],[RTN]]))</f>
        <v>0</v>
      </c>
      <c r="CJ226" s="18">
        <f>STGY4[[#This Row],[RTN-TL]]-STGY4[[#This Row],[INS-TL]]</f>
        <v>-100</v>
      </c>
      <c r="CK226" s="18">
        <f>IF(STGY4[[#This Row],[SNO]]=0,0,IF(CL$10, IF(STGY4[[#This Row],[INS]]=0, 0, CN225), CN225))</f>
        <v>0</v>
      </c>
      <c r="CL226" s="18">
        <f>STGY4[[#This Row],[INS]]</f>
        <v>0</v>
      </c>
      <c r="CM226" s="18">
        <f>IF(STGY4[[#This Row],[WrL]]="Loss", (STGY4[[#This Row],[INS]]*(1 + CP$8/100)), IF(STGY4[[#This Row],[WrL]]="Won", (0), 0))</f>
        <v>0</v>
      </c>
      <c r="CN226" s="18">
        <f>IF(STGY4[[#This Row],[WrL]]="Loss", (STGY4[[#This Row],[PAM]]+STGY4[[#This Row],[LOS-TEN]]), IF(STGY4[[#This Row],[WrL]]="Won", (STGY4[[#This Row],[INS]]), 0))</f>
        <v>0</v>
      </c>
      <c r="CO226" s="18">
        <f>STGY4[[#This Row],[PAPT]]/2</f>
        <v>0</v>
      </c>
      <c r="CP226" s="43">
        <f>IF(STGY4[[#This Row],[SNO]]=0,0,IF(CL$10, IF(STGY4[[#This Row],[INS-TL]]=0, 0, STGY4[[#This Row],[PFT]]/STGY4[[#This Row],[INS-TL]]%), STGY4[[#This Row],[PFT]]/STGY4[[#This Row],[INS-TL]]%))</f>
        <v>-100</v>
      </c>
      <c r="CS226" s="20"/>
      <c r="CT226" s="21"/>
      <c r="CZ226" s="22"/>
      <c r="DB226" s="42">
        <f t="shared" si="36"/>
        <v>211</v>
      </c>
      <c r="DC226" s="49"/>
      <c r="DD226" s="18">
        <f>IF(STGY5[[#This Row],[SNO]]=0,0,IF(STGY5[[#This Row],[SNO]]=1,DJ$8,IF(DL$10, IF(DP225&gt;=DM$8,0,IF(DP225=0,DJ$8,DO225)), DO225)))</f>
        <v>0</v>
      </c>
      <c r="DE226" s="18" t="str">
        <f>IF(MAIN_STGY[[#This Row],[RSLT]]="","", MAIN_STGY[[#This Row],[RSLT]])</f>
        <v/>
      </c>
      <c r="DF22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6" s="18">
        <f>IF(STGY5[[#This Row],[SNO]]=0,0,IF(DL$10, IF(DP225&gt;=DM$8, 0, STGY5[[#This Row],[INS]]+DH225), STGY5[[#This Row],[INS]]+DH225))</f>
        <v>100</v>
      </c>
      <c r="DI226" s="18">
        <f>IF(STGY5[[#This Row],[SNO]]=0,0,IF(DL$10, IF(DP225&gt;=DM$8, 0, DI225+STGY5[[#This Row],[RTN]]), DI225+STGY5[[#This Row],[RTN]]))</f>
        <v>0</v>
      </c>
      <c r="DJ226" s="18">
        <f>STGY5[[#This Row],[RTN-TL]]-STGY5[[#This Row],[INS-TL]]</f>
        <v>-100</v>
      </c>
      <c r="DK226" s="18">
        <f>IF(STGY5[[#This Row],[SNO]]=0,0,IF(DL$10, IF(STGY5[[#This Row],[INS]]=0, 0, DN225), DN225))</f>
        <v>0</v>
      </c>
      <c r="DL226" s="18">
        <f>STGY5[[#This Row],[INS]]</f>
        <v>0</v>
      </c>
      <c r="DM226" s="18">
        <f>IF(STGY5[[#This Row],[WrL]]="Loss", (STGY5[[#This Row],[INS]]*(1 + DP$8/100)), IF(STGY5[[#This Row],[WrL]]="Won", (0), 0))</f>
        <v>0</v>
      </c>
      <c r="DN226" s="18">
        <f>IF(STGY5[[#This Row],[WrL]]="Loss", (STGY5[[#This Row],[PAM]]+STGY5[[#This Row],[LOS-TEN]]), IF(STGY5[[#This Row],[WrL]]="Won", (STGY5[[#This Row],[INS]]), 0))</f>
        <v>0</v>
      </c>
      <c r="DO226" s="18">
        <f>STGY5[[#This Row],[PAPT]]/2</f>
        <v>0</v>
      </c>
      <c r="DP226" s="43">
        <f>IF(STGY5[[#This Row],[SNO]]=0,0,IF(DL$10, IF(STGY5[[#This Row],[INS-TL]]=0, 0, STGY5[[#This Row],[PFT]]/STGY5[[#This Row],[INS-TL]]%), STGY5[[#This Row],[PFT]]/STGY5[[#This Row],[INS-TL]]%))</f>
        <v>-100</v>
      </c>
      <c r="DS226" s="20"/>
      <c r="DT226" s="21"/>
      <c r="DZ226" s="22"/>
      <c r="EB226" s="42">
        <f t="shared" si="37"/>
        <v>211</v>
      </c>
      <c r="EC226" s="49"/>
      <c r="ED226" s="18">
        <f>IF(STGY6[[#This Row],[SNO]]=0,0,IF(STGY6[[#This Row],[SNO]]=1,EJ$8,IF(EL$10, IF(EP225&gt;=EM$8,0,IF(EP225=0,EJ$8,EO225)), EO225)))</f>
        <v>0</v>
      </c>
      <c r="EE226" s="18" t="str">
        <f>IF(MAIN_STGY[[#This Row],[RSLT]]="","", MAIN_STGY[[#This Row],[RSLT]])</f>
        <v/>
      </c>
      <c r="EF22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6" s="18">
        <f>IF(STGY6[[#This Row],[SNO]]=0,0,IF(EL$10, IF(EP225&gt;=EM$8, 0, STGY6[[#This Row],[INS]]+EH225), STGY6[[#This Row],[INS]]+EH225))</f>
        <v>100</v>
      </c>
      <c r="EI226" s="18">
        <f>IF(STGY6[[#This Row],[SNO]]=0,0,IF(EL$10, IF(EP225&gt;=EM$8, 0, EI225+STGY6[[#This Row],[RTN]]), EI225+STGY6[[#This Row],[RTN]]))</f>
        <v>0</v>
      </c>
      <c r="EJ226" s="18">
        <f>STGY6[[#This Row],[RTN-TL]]-STGY6[[#This Row],[INS-TL]]</f>
        <v>-100</v>
      </c>
      <c r="EK226" s="18">
        <f>IF(STGY6[[#This Row],[SNO]]=0,0,IF(EL$10, IF(STGY6[[#This Row],[INS]]=0, 0, EN225), EN225))</f>
        <v>0</v>
      </c>
      <c r="EL226" s="18">
        <f>STGY6[[#This Row],[INS]]</f>
        <v>0</v>
      </c>
      <c r="EM226" s="18">
        <f>IF(STGY6[[#This Row],[WrL]]="Loss", (STGY6[[#This Row],[INS]]*(1 + EP$8/100)), IF(STGY6[[#This Row],[WrL]]="Won", (0), 0))</f>
        <v>0</v>
      </c>
      <c r="EN226" s="18">
        <f>IF(STGY6[[#This Row],[WrL]]="Loss", (STGY6[[#This Row],[PAM]]+STGY6[[#This Row],[LOS-TEN]]), IF(STGY6[[#This Row],[WrL]]="Won", (STGY6[[#This Row],[INS]]), 0))</f>
        <v>0</v>
      </c>
      <c r="EO226" s="18">
        <f>STGY6[[#This Row],[PAPT]]/2</f>
        <v>0</v>
      </c>
      <c r="EP226" s="43">
        <f>IF(STGY6[[#This Row],[SNO]]=0,0,IF(EL$10, IF(STGY6[[#This Row],[INS-TL]]=0, 0, STGY6[[#This Row],[PFT]]/STGY6[[#This Row],[INS-TL]]%), STGY6[[#This Row],[PFT]]/STGY6[[#This Row],[INS-TL]]%))</f>
        <v>-100</v>
      </c>
      <c r="ES226" s="20"/>
      <c r="ET226" s="21"/>
      <c r="EZ226" s="22"/>
      <c r="FB226" s="42">
        <f t="shared" si="38"/>
        <v>211</v>
      </c>
      <c r="FC226" s="49"/>
      <c r="FD226" s="18">
        <f>IF(STGY7[[#This Row],[SNO]]=0,0,IF(STGY7[[#This Row],[SNO]]=1,FJ$8,IF(FL$10, IF(FP225&gt;=FM$8,0,IF(FP225=0,FJ$8,FO225)), FO225)))</f>
        <v>0</v>
      </c>
      <c r="FE226" s="18" t="str">
        <f>IF(MAIN_STGY[[#This Row],[RSLT]]="","", MAIN_STGY[[#This Row],[RSLT]])</f>
        <v/>
      </c>
      <c r="FF22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6" s="18">
        <f>IF(STGY7[[#This Row],[SNO]]=0,0,IF(FL$10, IF(FP225&gt;=FM$8, 0, STGY7[[#This Row],[INS]]+FH225), STGY7[[#This Row],[INS]]+FH225))</f>
        <v>100</v>
      </c>
      <c r="FI226" s="18">
        <f>IF(STGY7[[#This Row],[SNO]]=0,0,IF(FL$10, IF(FP225&gt;=FM$8, 0, FI225+STGY7[[#This Row],[RTN]]), FI225+STGY7[[#This Row],[RTN]]))</f>
        <v>0</v>
      </c>
      <c r="FJ226" s="18">
        <f>STGY7[[#This Row],[RTN-TL]]-STGY7[[#This Row],[INS-TL]]</f>
        <v>-100</v>
      </c>
      <c r="FK226" s="18">
        <f>IF(STGY7[[#This Row],[SNO]]=0,0,IF(FL$10, IF(STGY7[[#This Row],[INS]]=0, 0, FN225), FN225))</f>
        <v>0</v>
      </c>
      <c r="FL226" s="18">
        <f>STGY7[[#This Row],[INS]]</f>
        <v>0</v>
      </c>
      <c r="FM226" s="18">
        <f>IF(STGY7[[#This Row],[WrL]]="Loss", (STGY7[[#This Row],[INS]]*(1 + FP$8/100)), IF(STGY7[[#This Row],[WrL]]="Won", (0), 0))</f>
        <v>0</v>
      </c>
      <c r="FN226" s="18">
        <f>IF(STGY7[[#This Row],[WrL]]="Loss", (STGY7[[#This Row],[PAM]]+STGY7[[#This Row],[LOS-TEN]]), IF(STGY7[[#This Row],[WrL]]="Won", (STGY7[[#This Row],[INS]]), 0))</f>
        <v>0</v>
      </c>
      <c r="FO226" s="18">
        <f>STGY7[[#This Row],[PAPT]]/2</f>
        <v>0</v>
      </c>
      <c r="FP226" s="43">
        <f>IF(STGY7[[#This Row],[SNO]]=0,0,IF(FL$10, IF(STGY7[[#This Row],[INS-TL]]=0, 0, STGY7[[#This Row],[PFT]]/STGY7[[#This Row],[INS-TL]]%), STGY7[[#This Row],[PFT]]/STGY7[[#This Row],[INS-TL]]%))</f>
        <v>-100</v>
      </c>
      <c r="FS226" s="20"/>
      <c r="FT226" s="21"/>
      <c r="FZ226" s="22"/>
      <c r="GB226" s="42">
        <f t="shared" si="39"/>
        <v>211</v>
      </c>
      <c r="GC226" s="49"/>
      <c r="GD226" s="18">
        <f>IF(STGY8[[#This Row],[SNO]]=0,0,IF(STGY8[[#This Row],[SNO]]=1,GJ$8,IF(GL$10, IF(GP225&gt;=GM$8,0,IF(GP225=0,GJ$8,GO225)), GO225)))</f>
        <v>0</v>
      </c>
      <c r="GE226" s="18" t="str">
        <f>IF(MAIN_STGY[[#This Row],[RSLT]]="","", MAIN_STGY[[#This Row],[RSLT]])</f>
        <v/>
      </c>
      <c r="GF22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6" s="18">
        <f>IF(STGY8[[#This Row],[SNO]]=0,0,IF(GL$10, IF(GP225&gt;=GM$8, 0, STGY8[[#This Row],[INS]]+GH225), STGY8[[#This Row],[INS]]+GH225))</f>
        <v>100</v>
      </c>
      <c r="GI226" s="18">
        <f>IF(STGY8[[#This Row],[SNO]]=0,0,IF(GL$10, IF(GP225&gt;=GM$8, 0, GI225+STGY8[[#This Row],[RTN]]), GI225+STGY8[[#This Row],[RTN]]))</f>
        <v>0</v>
      </c>
      <c r="GJ226" s="18">
        <f>STGY8[[#This Row],[RTN-TL]]-STGY8[[#This Row],[INS-TL]]</f>
        <v>-100</v>
      </c>
      <c r="GK226" s="18">
        <f>IF(STGY8[[#This Row],[SNO]]=0,0,IF(GL$10, IF(STGY8[[#This Row],[INS]]=0, 0, GN225), GN225))</f>
        <v>0</v>
      </c>
      <c r="GL226" s="18">
        <f>STGY8[[#This Row],[INS]]</f>
        <v>0</v>
      </c>
      <c r="GM226" s="18">
        <f>IF(STGY8[[#This Row],[WrL]]="Loss", (STGY8[[#This Row],[INS]]*(1 + GP$8/100)), IF(STGY8[[#This Row],[WrL]]="Won", (0), 0))</f>
        <v>0</v>
      </c>
      <c r="GN226" s="18">
        <f>IF(STGY8[[#This Row],[WrL]]="Loss", (STGY8[[#This Row],[PAM]]+STGY8[[#This Row],[LOS-TEN]]), IF(STGY8[[#This Row],[WrL]]="Won", (STGY8[[#This Row],[INS]]), 0))</f>
        <v>0</v>
      </c>
      <c r="GO226" s="18">
        <f>STGY8[[#This Row],[PAPT]]/2</f>
        <v>0</v>
      </c>
      <c r="GP226" s="43">
        <f>IF(STGY8[[#This Row],[SNO]]=0,0,IF(GL$10, IF(STGY8[[#This Row],[INS-TL]]=0, 0, STGY8[[#This Row],[PFT]]/STGY8[[#This Row],[INS-TL]]%), STGY8[[#This Row],[PFT]]/STGY8[[#This Row],[INS-TL]]%))</f>
        <v>-100</v>
      </c>
      <c r="GS226" s="20"/>
      <c r="GT226" s="21"/>
      <c r="GZ226" s="22"/>
      <c r="HB226" s="42">
        <f t="shared" si="40"/>
        <v>211</v>
      </c>
      <c r="HC226" s="49"/>
      <c r="HD226" s="18">
        <f>IF(STGY9[[#This Row],[SNO]]=0,0,IF(STGY9[[#This Row],[SNO]]=1,HJ$8,IF(HL$10, IF(HP225&gt;=HM$8,0,IF(HP225=0,HJ$8,HO225)), HO225)))</f>
        <v>0</v>
      </c>
      <c r="HE226" s="18" t="str">
        <f>IF(MAIN_STGY[[#This Row],[RSLT]]="","", MAIN_STGY[[#This Row],[RSLT]])</f>
        <v/>
      </c>
      <c r="HF22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6" s="18">
        <f>IF(STGY9[[#This Row],[SNO]]=0,0,IF(HL$10, IF(HP225&gt;=HM$8, 0, STGY9[[#This Row],[INS]]+HH225), STGY9[[#This Row],[INS]]+HH225))</f>
        <v>100</v>
      </c>
      <c r="HI226" s="18">
        <f>IF(STGY9[[#This Row],[SNO]]=0,0,IF(HL$10, IF(HP225&gt;=HM$8, 0, HI225+STGY9[[#This Row],[RTN]]), HI225+STGY9[[#This Row],[RTN]]))</f>
        <v>0</v>
      </c>
      <c r="HJ226" s="18">
        <f>STGY9[[#This Row],[RTN-TL]]-STGY9[[#This Row],[INS-TL]]</f>
        <v>-100</v>
      </c>
      <c r="HK226" s="18">
        <f>IF(STGY9[[#This Row],[SNO]]=0,0,IF(HL$10, IF(STGY9[[#This Row],[INS]]=0, 0, HN225), HN225))</f>
        <v>0</v>
      </c>
      <c r="HL226" s="18">
        <f>STGY9[[#This Row],[INS]]</f>
        <v>0</v>
      </c>
      <c r="HM226" s="18">
        <f>IF(STGY9[[#This Row],[WrL]]="Loss", (STGY9[[#This Row],[INS]]*(1 + HP$8/100)), IF(STGY9[[#This Row],[WrL]]="Won", (0), 0))</f>
        <v>0</v>
      </c>
      <c r="HN226" s="18">
        <f>IF(STGY9[[#This Row],[WrL]]="Loss", (STGY9[[#This Row],[PAM]]+STGY9[[#This Row],[LOS-TEN]]), IF(STGY9[[#This Row],[WrL]]="Won", (STGY9[[#This Row],[INS]]), 0))</f>
        <v>0</v>
      </c>
      <c r="HO226" s="18">
        <f>STGY9[[#This Row],[PAPT]]/2</f>
        <v>0</v>
      </c>
      <c r="HP226" s="43">
        <f>IF(STGY9[[#This Row],[SNO]]=0,0,IF(HL$10, IF(STGY9[[#This Row],[INS-TL]]=0, 0, STGY9[[#This Row],[PFT]]/STGY9[[#This Row],[INS-TL]]%), STGY9[[#This Row],[PFT]]/STGY9[[#This Row],[INS-TL]]%))</f>
        <v>-100</v>
      </c>
      <c r="HS226" s="20"/>
      <c r="HT226" s="21"/>
      <c r="HZ226" s="22"/>
      <c r="IB226" s="42">
        <f t="shared" si="41"/>
        <v>211</v>
      </c>
      <c r="IC226" s="49"/>
      <c r="ID226" s="18">
        <f>IF(STGY10[[#This Row],[SNO]]=0,0,IF(STGY10[[#This Row],[SNO]]=1,IJ$8,IF(IL$10, IF(IP225&gt;=IM$8,0,IF(IP225=0,IJ$8,IO225)), IO225)))</f>
        <v>0</v>
      </c>
      <c r="IE226" s="18" t="str">
        <f>IF(MAIN_STGY[[#This Row],[RSLT]]="","", MAIN_STGY[[#This Row],[RSLT]])</f>
        <v/>
      </c>
      <c r="IF22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6" s="18">
        <f>IF(STGY10[[#This Row],[SNO]]=0,0,IF(IL$10, IF(IP225&gt;=IM$8, 0, STGY10[[#This Row],[INS]]+IH225), STGY10[[#This Row],[INS]]+IH225))</f>
        <v>100</v>
      </c>
      <c r="II226" s="18">
        <f>IF(STGY10[[#This Row],[SNO]]=0,0,IF(IL$10, IF(IP225&gt;=IM$8, 0, II225+STGY10[[#This Row],[RTN]]), II225+STGY10[[#This Row],[RTN]]))</f>
        <v>0</v>
      </c>
      <c r="IJ226" s="18">
        <f>STGY10[[#This Row],[RTN-TL]]-STGY10[[#This Row],[INS-TL]]</f>
        <v>-100</v>
      </c>
      <c r="IK226" s="18">
        <f>IF(STGY10[[#This Row],[SNO]]=0,0,IF(IL$10, IF(STGY10[[#This Row],[INS]]=0, 0, IN225), IN225))</f>
        <v>0</v>
      </c>
      <c r="IL226" s="18">
        <f>STGY10[[#This Row],[INS]]</f>
        <v>0</v>
      </c>
      <c r="IM226" s="18">
        <f>IF(STGY10[[#This Row],[WrL]]="Loss", (STGY10[[#This Row],[INS]]*(1 + IP$8/100)), IF(STGY10[[#This Row],[WrL]]="Won", (0), 0))</f>
        <v>0</v>
      </c>
      <c r="IN226" s="18">
        <f>IF(STGY10[[#This Row],[WrL]]="Loss", (STGY10[[#This Row],[PAM]]+STGY10[[#This Row],[LOS-TEN]]), IF(STGY10[[#This Row],[WrL]]="Won", (STGY10[[#This Row],[INS]]), 0))</f>
        <v>0</v>
      </c>
      <c r="IO226" s="18">
        <f>STGY10[[#This Row],[PAPT]]/2</f>
        <v>0</v>
      </c>
      <c r="IP226" s="43">
        <f>IF(STGY10[[#This Row],[SNO]]=0,0,IF(IL$10, IF(STGY10[[#This Row],[INS-TL]]=0, 0, STGY10[[#This Row],[PFT]]/STGY10[[#This Row],[INS-TL]]%), STGY10[[#This Row],[PFT]]/STGY10[[#This Row],[INS-TL]]%))</f>
        <v>-100</v>
      </c>
      <c r="IS226" s="20"/>
      <c r="IT226" s="21"/>
      <c r="IZ226" s="22"/>
    </row>
    <row r="227" spans="2:260" x14ac:dyDescent="0.3">
      <c r="B227" s="89">
        <f t="shared" si="42"/>
        <v>212</v>
      </c>
      <c r="C227" s="49"/>
      <c r="D227" s="18">
        <f>IF(MAIN_STGY[[#This Row],[SNO]]=0,0,IF(MAIN_STGY[[#This Row],[SNO]]=1,J$8,IF(L$10, IF(P226&gt;=M$8,0,IF(P226=0,J$8,O226)), O226)))</f>
        <v>0</v>
      </c>
      <c r="E227" s="12"/>
      <c r="F22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7" s="18">
        <f>IF(MAIN_STGY[[#This Row],[SNO]]=0,0,IF(L$10, IF(P226&gt;=M$8, 0, MAIN_STGY[[#This Row],[INS]]+H226), MAIN_STGY[[#This Row],[INS]]+H226))</f>
        <v>100</v>
      </c>
      <c r="I227" s="18">
        <f>IF(MAIN_STGY[[#This Row],[SNO]]=0,0,IF(L$10, IF(P226&gt;=M$8, 0, I226+MAIN_STGY[[#This Row],[RTN]]), I226+MAIN_STGY[[#This Row],[RTN]]))</f>
        <v>0</v>
      </c>
      <c r="J227" s="18">
        <f>MAIN_STGY[[#This Row],[RTN-TL]]-MAIN_STGY[[#This Row],[INS-TL]]</f>
        <v>-100</v>
      </c>
      <c r="K227" s="18">
        <f>IF(MAIN_STGY[[#This Row],[SNO]]=0,0,IF(L$10, IF(MAIN_STGY[[#This Row],[INS]]=0, 0, N226), N226))</f>
        <v>0</v>
      </c>
      <c r="L227" s="18">
        <f>MAIN_STGY[[#This Row],[INS]]</f>
        <v>0</v>
      </c>
      <c r="M227" s="18">
        <f>IF(MAIN_STGY[[#This Row],[WrL]]="Loss", (MAIN_STGY[[#This Row],[INS]]*(1 + P$8/100)), IF(MAIN_STGY[[#This Row],[WrL]]="Won", (0), 0))</f>
        <v>0</v>
      </c>
      <c r="N227" s="18">
        <f>IF(MAIN_STGY[[#This Row],[WrL]]="Loss", (MAIN_STGY[[#This Row],[PAM]]+MAIN_STGY[[#This Row],[LOS-TEN]]), IF(MAIN_STGY[[#This Row],[WrL]]="Won", (MAIN_STGY[[#This Row],[INS]]), 0))</f>
        <v>0</v>
      </c>
      <c r="O227" s="18">
        <f>MAIN_STGY[[#This Row],[PAPT]]/2</f>
        <v>0</v>
      </c>
      <c r="P22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27" s="22"/>
      <c r="AB227" s="42">
        <f t="shared" si="33"/>
        <v>212</v>
      </c>
      <c r="AC227" s="49"/>
      <c r="AD227" s="18">
        <f>IF(STGY2[[#This Row],[SNO]]=0,0,IF(STGY2[[#This Row],[SNO]]=1,AJ$8,IF(AL$10, IF(AP226&gt;=AM$8,0,IF(AP226=0,AJ$8,AO226)), AO226)))</f>
        <v>0</v>
      </c>
      <c r="AE227" s="18" t="str">
        <f>IF(MAIN_STGY[[#This Row],[RSLT]]="","", MAIN_STGY[[#This Row],[RSLT]])</f>
        <v/>
      </c>
      <c r="AF22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7" s="18">
        <f>IF(STGY2[[#This Row],[SNO]]=0,0,IF(AL$10, IF(AP226&gt;=AM$8, 0, STGY2[[#This Row],[INS]]+AH226), STGY2[[#This Row],[INS]]+AH226))</f>
        <v>100</v>
      </c>
      <c r="AI227" s="18">
        <f>IF(STGY2[[#This Row],[SNO]]=0,0,IF(AL$10, IF(AP226&gt;=AM$8, 0, AI226+STGY2[[#This Row],[RTN]]), AI226+STGY2[[#This Row],[RTN]]))</f>
        <v>0</v>
      </c>
      <c r="AJ227" s="18">
        <f>STGY2[[#This Row],[RTN-TL]]-STGY2[[#This Row],[INS-TL]]</f>
        <v>-100</v>
      </c>
      <c r="AK227" s="18">
        <f>IF(STGY2[[#This Row],[SNO]]=0,0,IF(AL$10, IF(STGY2[[#This Row],[INS]]=0, 0, AN226), AN226))</f>
        <v>0</v>
      </c>
      <c r="AL227" s="18">
        <f>STGY2[[#This Row],[INS]]</f>
        <v>0</v>
      </c>
      <c r="AM227" s="18">
        <f>IF(STGY2[[#This Row],[WrL]]="Loss", (STGY2[[#This Row],[INS]]*(1 + AP$8/100)), IF(STGY2[[#This Row],[WrL]]="Won", (0), 0))</f>
        <v>0</v>
      </c>
      <c r="AN227" s="18">
        <f>IF(STGY2[[#This Row],[WrL]]="Loss", (STGY2[[#This Row],[PAM]]+STGY2[[#This Row],[LOS-TEN]]), IF(STGY2[[#This Row],[WrL]]="Won", (STGY2[[#This Row],[INS]]), 0))</f>
        <v>0</v>
      </c>
      <c r="AO227" s="18">
        <f>STGY2[[#This Row],[PAPT]]/2</f>
        <v>0</v>
      </c>
      <c r="AP227" s="43">
        <f>IF(STGY2[[#This Row],[SNO]]=0,0,IF(AL$10, IF(STGY2[[#This Row],[INS-TL]]=0, 0, STGY2[[#This Row],[PFT]]/STGY2[[#This Row],[INS-TL]]%), STGY2[[#This Row],[PFT]]/STGY2[[#This Row],[INS-TL]]%))</f>
        <v>-100</v>
      </c>
      <c r="AS227" s="20"/>
      <c r="AT227" s="21"/>
      <c r="AZ227" s="22"/>
      <c r="BB227" s="42">
        <f t="shared" si="34"/>
        <v>212</v>
      </c>
      <c r="BC227" s="49"/>
      <c r="BD227" s="18">
        <f>IF(STGY3[[#This Row],[SNO]]=0,0,IF(STGY3[[#This Row],[SNO]]=1,BJ$8,IF(BL$10, IF(BP226&gt;=BM$8,0,IF(BP226=0,BJ$8,BO226)), BO226)))</f>
        <v>0</v>
      </c>
      <c r="BE227" s="18" t="str">
        <f>IF(MAIN_STGY[[#This Row],[RSLT]]="","", MAIN_STGY[[#This Row],[RSLT]])</f>
        <v/>
      </c>
      <c r="BF22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7" s="18">
        <f>IF(STGY3[[#This Row],[SNO]]=0,0,IF(BL$10, IF(BP226&gt;=BM$8, 0, STGY3[[#This Row],[INS]]+BH226), STGY3[[#This Row],[INS]]+BH226))</f>
        <v>100</v>
      </c>
      <c r="BI227" s="18">
        <f>IF(STGY3[[#This Row],[SNO]]=0,0,IF(BL$10, IF(BP226&gt;=BM$8, 0, BI226+STGY3[[#This Row],[RTN]]), BI226+STGY3[[#This Row],[RTN]]))</f>
        <v>0</v>
      </c>
      <c r="BJ227" s="18">
        <f>STGY3[[#This Row],[RTN-TL]]-STGY3[[#This Row],[INS-TL]]</f>
        <v>-100</v>
      </c>
      <c r="BK227" s="18">
        <f>IF(STGY3[[#This Row],[SNO]]=0,0,IF(BL$10, IF(STGY3[[#This Row],[INS]]=0, 0, BN226), BN226))</f>
        <v>0</v>
      </c>
      <c r="BL227" s="18">
        <f>STGY3[[#This Row],[INS]]</f>
        <v>0</v>
      </c>
      <c r="BM227" s="18">
        <f>IF(STGY3[[#This Row],[WrL]]="Loss", (STGY3[[#This Row],[INS]]*(1 + BP$8/100)), IF(STGY3[[#This Row],[WrL]]="Won", (0), 0))</f>
        <v>0</v>
      </c>
      <c r="BN227" s="18">
        <f>IF(STGY3[[#This Row],[WrL]]="Loss", (STGY3[[#This Row],[PAM]]+STGY3[[#This Row],[LOS-TEN]]), IF(STGY3[[#This Row],[WrL]]="Won", (STGY3[[#This Row],[INS]]), 0))</f>
        <v>0</v>
      </c>
      <c r="BO227" s="18">
        <f>STGY3[[#This Row],[PAPT]]/2</f>
        <v>0</v>
      </c>
      <c r="BP227" s="43">
        <f>IF(STGY3[[#This Row],[SNO]]=0,0,IF(BL$10, IF(STGY3[[#This Row],[INS-TL]]=0, 0, STGY3[[#This Row],[PFT]]/STGY3[[#This Row],[INS-TL]]%), STGY3[[#This Row],[PFT]]/STGY3[[#This Row],[INS-TL]]%))</f>
        <v>-100</v>
      </c>
      <c r="BS227" s="20"/>
      <c r="BT227" s="21"/>
      <c r="BZ227" s="22"/>
      <c r="CB227" s="42">
        <f t="shared" si="35"/>
        <v>212</v>
      </c>
      <c r="CC227" s="49"/>
      <c r="CD227" s="18">
        <f>IF(STGY4[[#This Row],[SNO]]=0,0,IF(STGY4[[#This Row],[SNO]]=1,CJ$8,IF(CL$10, IF(CP226&gt;=CM$8,0,IF(CP226=0,CJ$8,CO226)), CO226)))</f>
        <v>0</v>
      </c>
      <c r="CE227" s="18" t="str">
        <f>IF(MAIN_STGY[[#This Row],[RSLT]]="","", MAIN_STGY[[#This Row],[RSLT]])</f>
        <v/>
      </c>
      <c r="CF22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7" s="18">
        <f>IF(STGY4[[#This Row],[SNO]]=0,0,IF(CL$10, IF(CP226&gt;=CM$8, 0, STGY4[[#This Row],[INS]]+CH226), STGY4[[#This Row],[INS]]+CH226))</f>
        <v>100</v>
      </c>
      <c r="CI227" s="18">
        <f>IF(STGY4[[#This Row],[SNO]]=0,0,IF(CL$10, IF(CP226&gt;=CM$8, 0, CI226+STGY4[[#This Row],[RTN]]), CI226+STGY4[[#This Row],[RTN]]))</f>
        <v>0</v>
      </c>
      <c r="CJ227" s="18">
        <f>STGY4[[#This Row],[RTN-TL]]-STGY4[[#This Row],[INS-TL]]</f>
        <v>-100</v>
      </c>
      <c r="CK227" s="18">
        <f>IF(STGY4[[#This Row],[SNO]]=0,0,IF(CL$10, IF(STGY4[[#This Row],[INS]]=0, 0, CN226), CN226))</f>
        <v>0</v>
      </c>
      <c r="CL227" s="18">
        <f>STGY4[[#This Row],[INS]]</f>
        <v>0</v>
      </c>
      <c r="CM227" s="18">
        <f>IF(STGY4[[#This Row],[WrL]]="Loss", (STGY4[[#This Row],[INS]]*(1 + CP$8/100)), IF(STGY4[[#This Row],[WrL]]="Won", (0), 0))</f>
        <v>0</v>
      </c>
      <c r="CN227" s="18">
        <f>IF(STGY4[[#This Row],[WrL]]="Loss", (STGY4[[#This Row],[PAM]]+STGY4[[#This Row],[LOS-TEN]]), IF(STGY4[[#This Row],[WrL]]="Won", (STGY4[[#This Row],[INS]]), 0))</f>
        <v>0</v>
      </c>
      <c r="CO227" s="18">
        <f>STGY4[[#This Row],[PAPT]]/2</f>
        <v>0</v>
      </c>
      <c r="CP227" s="43">
        <f>IF(STGY4[[#This Row],[SNO]]=0,0,IF(CL$10, IF(STGY4[[#This Row],[INS-TL]]=0, 0, STGY4[[#This Row],[PFT]]/STGY4[[#This Row],[INS-TL]]%), STGY4[[#This Row],[PFT]]/STGY4[[#This Row],[INS-TL]]%))</f>
        <v>-100</v>
      </c>
      <c r="CS227" s="20"/>
      <c r="CT227" s="21"/>
      <c r="CZ227" s="22"/>
      <c r="DB227" s="42">
        <f t="shared" si="36"/>
        <v>212</v>
      </c>
      <c r="DC227" s="49"/>
      <c r="DD227" s="18">
        <f>IF(STGY5[[#This Row],[SNO]]=0,0,IF(STGY5[[#This Row],[SNO]]=1,DJ$8,IF(DL$10, IF(DP226&gt;=DM$8,0,IF(DP226=0,DJ$8,DO226)), DO226)))</f>
        <v>0</v>
      </c>
      <c r="DE227" s="18" t="str">
        <f>IF(MAIN_STGY[[#This Row],[RSLT]]="","", MAIN_STGY[[#This Row],[RSLT]])</f>
        <v/>
      </c>
      <c r="DF22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7" s="18">
        <f>IF(STGY5[[#This Row],[SNO]]=0,0,IF(DL$10, IF(DP226&gt;=DM$8, 0, STGY5[[#This Row],[INS]]+DH226), STGY5[[#This Row],[INS]]+DH226))</f>
        <v>100</v>
      </c>
      <c r="DI227" s="18">
        <f>IF(STGY5[[#This Row],[SNO]]=0,0,IF(DL$10, IF(DP226&gt;=DM$8, 0, DI226+STGY5[[#This Row],[RTN]]), DI226+STGY5[[#This Row],[RTN]]))</f>
        <v>0</v>
      </c>
      <c r="DJ227" s="18">
        <f>STGY5[[#This Row],[RTN-TL]]-STGY5[[#This Row],[INS-TL]]</f>
        <v>-100</v>
      </c>
      <c r="DK227" s="18">
        <f>IF(STGY5[[#This Row],[SNO]]=0,0,IF(DL$10, IF(STGY5[[#This Row],[INS]]=0, 0, DN226), DN226))</f>
        <v>0</v>
      </c>
      <c r="DL227" s="18">
        <f>STGY5[[#This Row],[INS]]</f>
        <v>0</v>
      </c>
      <c r="DM227" s="18">
        <f>IF(STGY5[[#This Row],[WrL]]="Loss", (STGY5[[#This Row],[INS]]*(1 + DP$8/100)), IF(STGY5[[#This Row],[WrL]]="Won", (0), 0))</f>
        <v>0</v>
      </c>
      <c r="DN227" s="18">
        <f>IF(STGY5[[#This Row],[WrL]]="Loss", (STGY5[[#This Row],[PAM]]+STGY5[[#This Row],[LOS-TEN]]), IF(STGY5[[#This Row],[WrL]]="Won", (STGY5[[#This Row],[INS]]), 0))</f>
        <v>0</v>
      </c>
      <c r="DO227" s="18">
        <f>STGY5[[#This Row],[PAPT]]/2</f>
        <v>0</v>
      </c>
      <c r="DP227" s="43">
        <f>IF(STGY5[[#This Row],[SNO]]=0,0,IF(DL$10, IF(STGY5[[#This Row],[INS-TL]]=0, 0, STGY5[[#This Row],[PFT]]/STGY5[[#This Row],[INS-TL]]%), STGY5[[#This Row],[PFT]]/STGY5[[#This Row],[INS-TL]]%))</f>
        <v>-100</v>
      </c>
      <c r="DS227" s="20"/>
      <c r="DT227" s="21"/>
      <c r="DZ227" s="22"/>
      <c r="EB227" s="42">
        <f t="shared" si="37"/>
        <v>212</v>
      </c>
      <c r="EC227" s="49"/>
      <c r="ED227" s="18">
        <f>IF(STGY6[[#This Row],[SNO]]=0,0,IF(STGY6[[#This Row],[SNO]]=1,EJ$8,IF(EL$10, IF(EP226&gt;=EM$8,0,IF(EP226=0,EJ$8,EO226)), EO226)))</f>
        <v>0</v>
      </c>
      <c r="EE227" s="18" t="str">
        <f>IF(MAIN_STGY[[#This Row],[RSLT]]="","", MAIN_STGY[[#This Row],[RSLT]])</f>
        <v/>
      </c>
      <c r="EF22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7" s="18">
        <f>IF(STGY6[[#This Row],[SNO]]=0,0,IF(EL$10, IF(EP226&gt;=EM$8, 0, STGY6[[#This Row],[INS]]+EH226), STGY6[[#This Row],[INS]]+EH226))</f>
        <v>100</v>
      </c>
      <c r="EI227" s="18">
        <f>IF(STGY6[[#This Row],[SNO]]=0,0,IF(EL$10, IF(EP226&gt;=EM$8, 0, EI226+STGY6[[#This Row],[RTN]]), EI226+STGY6[[#This Row],[RTN]]))</f>
        <v>0</v>
      </c>
      <c r="EJ227" s="18">
        <f>STGY6[[#This Row],[RTN-TL]]-STGY6[[#This Row],[INS-TL]]</f>
        <v>-100</v>
      </c>
      <c r="EK227" s="18">
        <f>IF(STGY6[[#This Row],[SNO]]=0,0,IF(EL$10, IF(STGY6[[#This Row],[INS]]=0, 0, EN226), EN226))</f>
        <v>0</v>
      </c>
      <c r="EL227" s="18">
        <f>STGY6[[#This Row],[INS]]</f>
        <v>0</v>
      </c>
      <c r="EM227" s="18">
        <f>IF(STGY6[[#This Row],[WrL]]="Loss", (STGY6[[#This Row],[INS]]*(1 + EP$8/100)), IF(STGY6[[#This Row],[WrL]]="Won", (0), 0))</f>
        <v>0</v>
      </c>
      <c r="EN227" s="18">
        <f>IF(STGY6[[#This Row],[WrL]]="Loss", (STGY6[[#This Row],[PAM]]+STGY6[[#This Row],[LOS-TEN]]), IF(STGY6[[#This Row],[WrL]]="Won", (STGY6[[#This Row],[INS]]), 0))</f>
        <v>0</v>
      </c>
      <c r="EO227" s="18">
        <f>STGY6[[#This Row],[PAPT]]/2</f>
        <v>0</v>
      </c>
      <c r="EP227" s="43">
        <f>IF(STGY6[[#This Row],[SNO]]=0,0,IF(EL$10, IF(STGY6[[#This Row],[INS-TL]]=0, 0, STGY6[[#This Row],[PFT]]/STGY6[[#This Row],[INS-TL]]%), STGY6[[#This Row],[PFT]]/STGY6[[#This Row],[INS-TL]]%))</f>
        <v>-100</v>
      </c>
      <c r="ES227" s="20"/>
      <c r="ET227" s="21"/>
      <c r="EZ227" s="22"/>
      <c r="FB227" s="42">
        <f t="shared" si="38"/>
        <v>212</v>
      </c>
      <c r="FC227" s="49"/>
      <c r="FD227" s="18">
        <f>IF(STGY7[[#This Row],[SNO]]=0,0,IF(STGY7[[#This Row],[SNO]]=1,FJ$8,IF(FL$10, IF(FP226&gt;=FM$8,0,IF(FP226=0,FJ$8,FO226)), FO226)))</f>
        <v>0</v>
      </c>
      <c r="FE227" s="18" t="str">
        <f>IF(MAIN_STGY[[#This Row],[RSLT]]="","", MAIN_STGY[[#This Row],[RSLT]])</f>
        <v/>
      </c>
      <c r="FF22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7" s="18">
        <f>IF(STGY7[[#This Row],[SNO]]=0,0,IF(FL$10, IF(FP226&gt;=FM$8, 0, STGY7[[#This Row],[INS]]+FH226), STGY7[[#This Row],[INS]]+FH226))</f>
        <v>100</v>
      </c>
      <c r="FI227" s="18">
        <f>IF(STGY7[[#This Row],[SNO]]=0,0,IF(FL$10, IF(FP226&gt;=FM$8, 0, FI226+STGY7[[#This Row],[RTN]]), FI226+STGY7[[#This Row],[RTN]]))</f>
        <v>0</v>
      </c>
      <c r="FJ227" s="18">
        <f>STGY7[[#This Row],[RTN-TL]]-STGY7[[#This Row],[INS-TL]]</f>
        <v>-100</v>
      </c>
      <c r="FK227" s="18">
        <f>IF(STGY7[[#This Row],[SNO]]=0,0,IF(FL$10, IF(STGY7[[#This Row],[INS]]=0, 0, FN226), FN226))</f>
        <v>0</v>
      </c>
      <c r="FL227" s="18">
        <f>STGY7[[#This Row],[INS]]</f>
        <v>0</v>
      </c>
      <c r="FM227" s="18">
        <f>IF(STGY7[[#This Row],[WrL]]="Loss", (STGY7[[#This Row],[INS]]*(1 + FP$8/100)), IF(STGY7[[#This Row],[WrL]]="Won", (0), 0))</f>
        <v>0</v>
      </c>
      <c r="FN227" s="18">
        <f>IF(STGY7[[#This Row],[WrL]]="Loss", (STGY7[[#This Row],[PAM]]+STGY7[[#This Row],[LOS-TEN]]), IF(STGY7[[#This Row],[WrL]]="Won", (STGY7[[#This Row],[INS]]), 0))</f>
        <v>0</v>
      </c>
      <c r="FO227" s="18">
        <f>STGY7[[#This Row],[PAPT]]/2</f>
        <v>0</v>
      </c>
      <c r="FP227" s="43">
        <f>IF(STGY7[[#This Row],[SNO]]=0,0,IF(FL$10, IF(STGY7[[#This Row],[INS-TL]]=0, 0, STGY7[[#This Row],[PFT]]/STGY7[[#This Row],[INS-TL]]%), STGY7[[#This Row],[PFT]]/STGY7[[#This Row],[INS-TL]]%))</f>
        <v>-100</v>
      </c>
      <c r="FS227" s="20"/>
      <c r="FT227" s="21"/>
      <c r="FZ227" s="22"/>
      <c r="GB227" s="42">
        <f t="shared" si="39"/>
        <v>212</v>
      </c>
      <c r="GC227" s="49"/>
      <c r="GD227" s="18">
        <f>IF(STGY8[[#This Row],[SNO]]=0,0,IF(STGY8[[#This Row],[SNO]]=1,GJ$8,IF(GL$10, IF(GP226&gt;=GM$8,0,IF(GP226=0,GJ$8,GO226)), GO226)))</f>
        <v>0</v>
      </c>
      <c r="GE227" s="18" t="str">
        <f>IF(MAIN_STGY[[#This Row],[RSLT]]="","", MAIN_STGY[[#This Row],[RSLT]])</f>
        <v/>
      </c>
      <c r="GF22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7" s="18">
        <f>IF(STGY8[[#This Row],[SNO]]=0,0,IF(GL$10, IF(GP226&gt;=GM$8, 0, STGY8[[#This Row],[INS]]+GH226), STGY8[[#This Row],[INS]]+GH226))</f>
        <v>100</v>
      </c>
      <c r="GI227" s="18">
        <f>IF(STGY8[[#This Row],[SNO]]=0,0,IF(GL$10, IF(GP226&gt;=GM$8, 0, GI226+STGY8[[#This Row],[RTN]]), GI226+STGY8[[#This Row],[RTN]]))</f>
        <v>0</v>
      </c>
      <c r="GJ227" s="18">
        <f>STGY8[[#This Row],[RTN-TL]]-STGY8[[#This Row],[INS-TL]]</f>
        <v>-100</v>
      </c>
      <c r="GK227" s="18">
        <f>IF(STGY8[[#This Row],[SNO]]=0,0,IF(GL$10, IF(STGY8[[#This Row],[INS]]=0, 0, GN226), GN226))</f>
        <v>0</v>
      </c>
      <c r="GL227" s="18">
        <f>STGY8[[#This Row],[INS]]</f>
        <v>0</v>
      </c>
      <c r="GM227" s="18">
        <f>IF(STGY8[[#This Row],[WrL]]="Loss", (STGY8[[#This Row],[INS]]*(1 + GP$8/100)), IF(STGY8[[#This Row],[WrL]]="Won", (0), 0))</f>
        <v>0</v>
      </c>
      <c r="GN227" s="18">
        <f>IF(STGY8[[#This Row],[WrL]]="Loss", (STGY8[[#This Row],[PAM]]+STGY8[[#This Row],[LOS-TEN]]), IF(STGY8[[#This Row],[WrL]]="Won", (STGY8[[#This Row],[INS]]), 0))</f>
        <v>0</v>
      </c>
      <c r="GO227" s="18">
        <f>STGY8[[#This Row],[PAPT]]/2</f>
        <v>0</v>
      </c>
      <c r="GP227" s="43">
        <f>IF(STGY8[[#This Row],[SNO]]=0,0,IF(GL$10, IF(STGY8[[#This Row],[INS-TL]]=0, 0, STGY8[[#This Row],[PFT]]/STGY8[[#This Row],[INS-TL]]%), STGY8[[#This Row],[PFT]]/STGY8[[#This Row],[INS-TL]]%))</f>
        <v>-100</v>
      </c>
      <c r="GS227" s="20"/>
      <c r="GT227" s="21"/>
      <c r="GZ227" s="22"/>
      <c r="HB227" s="42">
        <f t="shared" si="40"/>
        <v>212</v>
      </c>
      <c r="HC227" s="49"/>
      <c r="HD227" s="18">
        <f>IF(STGY9[[#This Row],[SNO]]=0,0,IF(STGY9[[#This Row],[SNO]]=1,HJ$8,IF(HL$10, IF(HP226&gt;=HM$8,0,IF(HP226=0,HJ$8,HO226)), HO226)))</f>
        <v>0</v>
      </c>
      <c r="HE227" s="18" t="str">
        <f>IF(MAIN_STGY[[#This Row],[RSLT]]="","", MAIN_STGY[[#This Row],[RSLT]])</f>
        <v/>
      </c>
      <c r="HF22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7" s="18">
        <f>IF(STGY9[[#This Row],[SNO]]=0,0,IF(HL$10, IF(HP226&gt;=HM$8, 0, STGY9[[#This Row],[INS]]+HH226), STGY9[[#This Row],[INS]]+HH226))</f>
        <v>100</v>
      </c>
      <c r="HI227" s="18">
        <f>IF(STGY9[[#This Row],[SNO]]=0,0,IF(HL$10, IF(HP226&gt;=HM$8, 0, HI226+STGY9[[#This Row],[RTN]]), HI226+STGY9[[#This Row],[RTN]]))</f>
        <v>0</v>
      </c>
      <c r="HJ227" s="18">
        <f>STGY9[[#This Row],[RTN-TL]]-STGY9[[#This Row],[INS-TL]]</f>
        <v>-100</v>
      </c>
      <c r="HK227" s="18">
        <f>IF(STGY9[[#This Row],[SNO]]=0,0,IF(HL$10, IF(STGY9[[#This Row],[INS]]=0, 0, HN226), HN226))</f>
        <v>0</v>
      </c>
      <c r="HL227" s="18">
        <f>STGY9[[#This Row],[INS]]</f>
        <v>0</v>
      </c>
      <c r="HM227" s="18">
        <f>IF(STGY9[[#This Row],[WrL]]="Loss", (STGY9[[#This Row],[INS]]*(1 + HP$8/100)), IF(STGY9[[#This Row],[WrL]]="Won", (0), 0))</f>
        <v>0</v>
      </c>
      <c r="HN227" s="18">
        <f>IF(STGY9[[#This Row],[WrL]]="Loss", (STGY9[[#This Row],[PAM]]+STGY9[[#This Row],[LOS-TEN]]), IF(STGY9[[#This Row],[WrL]]="Won", (STGY9[[#This Row],[INS]]), 0))</f>
        <v>0</v>
      </c>
      <c r="HO227" s="18">
        <f>STGY9[[#This Row],[PAPT]]/2</f>
        <v>0</v>
      </c>
      <c r="HP227" s="43">
        <f>IF(STGY9[[#This Row],[SNO]]=0,0,IF(HL$10, IF(STGY9[[#This Row],[INS-TL]]=0, 0, STGY9[[#This Row],[PFT]]/STGY9[[#This Row],[INS-TL]]%), STGY9[[#This Row],[PFT]]/STGY9[[#This Row],[INS-TL]]%))</f>
        <v>-100</v>
      </c>
      <c r="HS227" s="20"/>
      <c r="HT227" s="21"/>
      <c r="HZ227" s="22"/>
      <c r="IB227" s="42">
        <f t="shared" si="41"/>
        <v>212</v>
      </c>
      <c r="IC227" s="49"/>
      <c r="ID227" s="18">
        <f>IF(STGY10[[#This Row],[SNO]]=0,0,IF(STGY10[[#This Row],[SNO]]=1,IJ$8,IF(IL$10, IF(IP226&gt;=IM$8,0,IF(IP226=0,IJ$8,IO226)), IO226)))</f>
        <v>0</v>
      </c>
      <c r="IE227" s="18" t="str">
        <f>IF(MAIN_STGY[[#This Row],[RSLT]]="","", MAIN_STGY[[#This Row],[RSLT]])</f>
        <v/>
      </c>
      <c r="IF22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7" s="18">
        <f>IF(STGY10[[#This Row],[SNO]]=0,0,IF(IL$10, IF(IP226&gt;=IM$8, 0, STGY10[[#This Row],[INS]]+IH226), STGY10[[#This Row],[INS]]+IH226))</f>
        <v>100</v>
      </c>
      <c r="II227" s="18">
        <f>IF(STGY10[[#This Row],[SNO]]=0,0,IF(IL$10, IF(IP226&gt;=IM$8, 0, II226+STGY10[[#This Row],[RTN]]), II226+STGY10[[#This Row],[RTN]]))</f>
        <v>0</v>
      </c>
      <c r="IJ227" s="18">
        <f>STGY10[[#This Row],[RTN-TL]]-STGY10[[#This Row],[INS-TL]]</f>
        <v>-100</v>
      </c>
      <c r="IK227" s="18">
        <f>IF(STGY10[[#This Row],[SNO]]=0,0,IF(IL$10, IF(STGY10[[#This Row],[INS]]=0, 0, IN226), IN226))</f>
        <v>0</v>
      </c>
      <c r="IL227" s="18">
        <f>STGY10[[#This Row],[INS]]</f>
        <v>0</v>
      </c>
      <c r="IM227" s="18">
        <f>IF(STGY10[[#This Row],[WrL]]="Loss", (STGY10[[#This Row],[INS]]*(1 + IP$8/100)), IF(STGY10[[#This Row],[WrL]]="Won", (0), 0))</f>
        <v>0</v>
      </c>
      <c r="IN227" s="18">
        <f>IF(STGY10[[#This Row],[WrL]]="Loss", (STGY10[[#This Row],[PAM]]+STGY10[[#This Row],[LOS-TEN]]), IF(STGY10[[#This Row],[WrL]]="Won", (STGY10[[#This Row],[INS]]), 0))</f>
        <v>0</v>
      </c>
      <c r="IO227" s="18">
        <f>STGY10[[#This Row],[PAPT]]/2</f>
        <v>0</v>
      </c>
      <c r="IP227" s="43">
        <f>IF(STGY10[[#This Row],[SNO]]=0,0,IF(IL$10, IF(STGY10[[#This Row],[INS-TL]]=0, 0, STGY10[[#This Row],[PFT]]/STGY10[[#This Row],[INS-TL]]%), STGY10[[#This Row],[PFT]]/STGY10[[#This Row],[INS-TL]]%))</f>
        <v>-100</v>
      </c>
      <c r="IS227" s="20"/>
      <c r="IT227" s="21"/>
      <c r="IZ227" s="22"/>
    </row>
    <row r="228" spans="2:260" x14ac:dyDescent="0.3">
      <c r="B228" s="89">
        <f t="shared" si="42"/>
        <v>213</v>
      </c>
      <c r="C228" s="49"/>
      <c r="D228" s="18">
        <f>IF(MAIN_STGY[[#This Row],[SNO]]=0,0,IF(MAIN_STGY[[#This Row],[SNO]]=1,J$8,IF(L$10, IF(P227&gt;=M$8,0,IF(P227=0,J$8,O227)), O227)))</f>
        <v>0</v>
      </c>
      <c r="E228" s="12"/>
      <c r="F22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8" s="18">
        <f>IF(MAIN_STGY[[#This Row],[SNO]]=0,0,IF(L$10, IF(P227&gt;=M$8, 0, MAIN_STGY[[#This Row],[INS]]+H227), MAIN_STGY[[#This Row],[INS]]+H227))</f>
        <v>100</v>
      </c>
      <c r="I228" s="18">
        <f>IF(MAIN_STGY[[#This Row],[SNO]]=0,0,IF(L$10, IF(P227&gt;=M$8, 0, I227+MAIN_STGY[[#This Row],[RTN]]), I227+MAIN_STGY[[#This Row],[RTN]]))</f>
        <v>0</v>
      </c>
      <c r="J228" s="18">
        <f>MAIN_STGY[[#This Row],[RTN-TL]]-MAIN_STGY[[#This Row],[INS-TL]]</f>
        <v>-100</v>
      </c>
      <c r="K228" s="18">
        <f>IF(MAIN_STGY[[#This Row],[SNO]]=0,0,IF(L$10, IF(MAIN_STGY[[#This Row],[INS]]=0, 0, N227), N227))</f>
        <v>0</v>
      </c>
      <c r="L228" s="18">
        <f>MAIN_STGY[[#This Row],[INS]]</f>
        <v>0</v>
      </c>
      <c r="M228" s="18">
        <f>IF(MAIN_STGY[[#This Row],[WrL]]="Loss", (MAIN_STGY[[#This Row],[INS]]*(1 + P$8/100)), IF(MAIN_STGY[[#This Row],[WrL]]="Won", (0), 0))</f>
        <v>0</v>
      </c>
      <c r="N228" s="18">
        <f>IF(MAIN_STGY[[#This Row],[WrL]]="Loss", (MAIN_STGY[[#This Row],[PAM]]+MAIN_STGY[[#This Row],[LOS-TEN]]), IF(MAIN_STGY[[#This Row],[WrL]]="Won", (MAIN_STGY[[#This Row],[INS]]), 0))</f>
        <v>0</v>
      </c>
      <c r="O228" s="18">
        <f>MAIN_STGY[[#This Row],[PAPT]]/2</f>
        <v>0</v>
      </c>
      <c r="P22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28" s="22"/>
      <c r="AB228" s="42">
        <f t="shared" si="33"/>
        <v>213</v>
      </c>
      <c r="AC228" s="49"/>
      <c r="AD228" s="18">
        <f>IF(STGY2[[#This Row],[SNO]]=0,0,IF(STGY2[[#This Row],[SNO]]=1,AJ$8,IF(AL$10, IF(AP227&gt;=AM$8,0,IF(AP227=0,AJ$8,AO227)), AO227)))</f>
        <v>0</v>
      </c>
      <c r="AE228" s="18" t="str">
        <f>IF(MAIN_STGY[[#This Row],[RSLT]]="","", MAIN_STGY[[#This Row],[RSLT]])</f>
        <v/>
      </c>
      <c r="AF22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8" s="18">
        <f>IF(STGY2[[#This Row],[SNO]]=0,0,IF(AL$10, IF(AP227&gt;=AM$8, 0, STGY2[[#This Row],[INS]]+AH227), STGY2[[#This Row],[INS]]+AH227))</f>
        <v>100</v>
      </c>
      <c r="AI228" s="18">
        <f>IF(STGY2[[#This Row],[SNO]]=0,0,IF(AL$10, IF(AP227&gt;=AM$8, 0, AI227+STGY2[[#This Row],[RTN]]), AI227+STGY2[[#This Row],[RTN]]))</f>
        <v>0</v>
      </c>
      <c r="AJ228" s="18">
        <f>STGY2[[#This Row],[RTN-TL]]-STGY2[[#This Row],[INS-TL]]</f>
        <v>-100</v>
      </c>
      <c r="AK228" s="18">
        <f>IF(STGY2[[#This Row],[SNO]]=0,0,IF(AL$10, IF(STGY2[[#This Row],[INS]]=0, 0, AN227), AN227))</f>
        <v>0</v>
      </c>
      <c r="AL228" s="18">
        <f>STGY2[[#This Row],[INS]]</f>
        <v>0</v>
      </c>
      <c r="AM228" s="18">
        <f>IF(STGY2[[#This Row],[WrL]]="Loss", (STGY2[[#This Row],[INS]]*(1 + AP$8/100)), IF(STGY2[[#This Row],[WrL]]="Won", (0), 0))</f>
        <v>0</v>
      </c>
      <c r="AN228" s="18">
        <f>IF(STGY2[[#This Row],[WrL]]="Loss", (STGY2[[#This Row],[PAM]]+STGY2[[#This Row],[LOS-TEN]]), IF(STGY2[[#This Row],[WrL]]="Won", (STGY2[[#This Row],[INS]]), 0))</f>
        <v>0</v>
      </c>
      <c r="AO228" s="18">
        <f>STGY2[[#This Row],[PAPT]]/2</f>
        <v>0</v>
      </c>
      <c r="AP228" s="43">
        <f>IF(STGY2[[#This Row],[SNO]]=0,0,IF(AL$10, IF(STGY2[[#This Row],[INS-TL]]=0, 0, STGY2[[#This Row],[PFT]]/STGY2[[#This Row],[INS-TL]]%), STGY2[[#This Row],[PFT]]/STGY2[[#This Row],[INS-TL]]%))</f>
        <v>-100</v>
      </c>
      <c r="AS228" s="20"/>
      <c r="AT228" s="21"/>
      <c r="AZ228" s="22"/>
      <c r="BB228" s="42">
        <f t="shared" si="34"/>
        <v>213</v>
      </c>
      <c r="BC228" s="49"/>
      <c r="BD228" s="18">
        <f>IF(STGY3[[#This Row],[SNO]]=0,0,IF(STGY3[[#This Row],[SNO]]=1,BJ$8,IF(BL$10, IF(BP227&gt;=BM$8,0,IF(BP227=0,BJ$8,BO227)), BO227)))</f>
        <v>0</v>
      </c>
      <c r="BE228" s="18" t="str">
        <f>IF(MAIN_STGY[[#This Row],[RSLT]]="","", MAIN_STGY[[#This Row],[RSLT]])</f>
        <v/>
      </c>
      <c r="BF22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8" s="18">
        <f>IF(STGY3[[#This Row],[SNO]]=0,0,IF(BL$10, IF(BP227&gt;=BM$8, 0, STGY3[[#This Row],[INS]]+BH227), STGY3[[#This Row],[INS]]+BH227))</f>
        <v>100</v>
      </c>
      <c r="BI228" s="18">
        <f>IF(STGY3[[#This Row],[SNO]]=0,0,IF(BL$10, IF(BP227&gt;=BM$8, 0, BI227+STGY3[[#This Row],[RTN]]), BI227+STGY3[[#This Row],[RTN]]))</f>
        <v>0</v>
      </c>
      <c r="BJ228" s="18">
        <f>STGY3[[#This Row],[RTN-TL]]-STGY3[[#This Row],[INS-TL]]</f>
        <v>-100</v>
      </c>
      <c r="BK228" s="18">
        <f>IF(STGY3[[#This Row],[SNO]]=0,0,IF(BL$10, IF(STGY3[[#This Row],[INS]]=0, 0, BN227), BN227))</f>
        <v>0</v>
      </c>
      <c r="BL228" s="18">
        <f>STGY3[[#This Row],[INS]]</f>
        <v>0</v>
      </c>
      <c r="BM228" s="18">
        <f>IF(STGY3[[#This Row],[WrL]]="Loss", (STGY3[[#This Row],[INS]]*(1 + BP$8/100)), IF(STGY3[[#This Row],[WrL]]="Won", (0), 0))</f>
        <v>0</v>
      </c>
      <c r="BN228" s="18">
        <f>IF(STGY3[[#This Row],[WrL]]="Loss", (STGY3[[#This Row],[PAM]]+STGY3[[#This Row],[LOS-TEN]]), IF(STGY3[[#This Row],[WrL]]="Won", (STGY3[[#This Row],[INS]]), 0))</f>
        <v>0</v>
      </c>
      <c r="BO228" s="18">
        <f>STGY3[[#This Row],[PAPT]]/2</f>
        <v>0</v>
      </c>
      <c r="BP228" s="43">
        <f>IF(STGY3[[#This Row],[SNO]]=0,0,IF(BL$10, IF(STGY3[[#This Row],[INS-TL]]=0, 0, STGY3[[#This Row],[PFT]]/STGY3[[#This Row],[INS-TL]]%), STGY3[[#This Row],[PFT]]/STGY3[[#This Row],[INS-TL]]%))</f>
        <v>-100</v>
      </c>
      <c r="BS228" s="20"/>
      <c r="BT228" s="21"/>
      <c r="BZ228" s="22"/>
      <c r="CB228" s="42">
        <f t="shared" si="35"/>
        <v>213</v>
      </c>
      <c r="CC228" s="49"/>
      <c r="CD228" s="18">
        <f>IF(STGY4[[#This Row],[SNO]]=0,0,IF(STGY4[[#This Row],[SNO]]=1,CJ$8,IF(CL$10, IF(CP227&gt;=CM$8,0,IF(CP227=0,CJ$8,CO227)), CO227)))</f>
        <v>0</v>
      </c>
      <c r="CE228" s="18" t="str">
        <f>IF(MAIN_STGY[[#This Row],[RSLT]]="","", MAIN_STGY[[#This Row],[RSLT]])</f>
        <v/>
      </c>
      <c r="CF22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8" s="18">
        <f>IF(STGY4[[#This Row],[SNO]]=0,0,IF(CL$10, IF(CP227&gt;=CM$8, 0, STGY4[[#This Row],[INS]]+CH227), STGY4[[#This Row],[INS]]+CH227))</f>
        <v>100</v>
      </c>
      <c r="CI228" s="18">
        <f>IF(STGY4[[#This Row],[SNO]]=0,0,IF(CL$10, IF(CP227&gt;=CM$8, 0, CI227+STGY4[[#This Row],[RTN]]), CI227+STGY4[[#This Row],[RTN]]))</f>
        <v>0</v>
      </c>
      <c r="CJ228" s="18">
        <f>STGY4[[#This Row],[RTN-TL]]-STGY4[[#This Row],[INS-TL]]</f>
        <v>-100</v>
      </c>
      <c r="CK228" s="18">
        <f>IF(STGY4[[#This Row],[SNO]]=0,0,IF(CL$10, IF(STGY4[[#This Row],[INS]]=0, 0, CN227), CN227))</f>
        <v>0</v>
      </c>
      <c r="CL228" s="18">
        <f>STGY4[[#This Row],[INS]]</f>
        <v>0</v>
      </c>
      <c r="CM228" s="18">
        <f>IF(STGY4[[#This Row],[WrL]]="Loss", (STGY4[[#This Row],[INS]]*(1 + CP$8/100)), IF(STGY4[[#This Row],[WrL]]="Won", (0), 0))</f>
        <v>0</v>
      </c>
      <c r="CN228" s="18">
        <f>IF(STGY4[[#This Row],[WrL]]="Loss", (STGY4[[#This Row],[PAM]]+STGY4[[#This Row],[LOS-TEN]]), IF(STGY4[[#This Row],[WrL]]="Won", (STGY4[[#This Row],[INS]]), 0))</f>
        <v>0</v>
      </c>
      <c r="CO228" s="18">
        <f>STGY4[[#This Row],[PAPT]]/2</f>
        <v>0</v>
      </c>
      <c r="CP228" s="43">
        <f>IF(STGY4[[#This Row],[SNO]]=0,0,IF(CL$10, IF(STGY4[[#This Row],[INS-TL]]=0, 0, STGY4[[#This Row],[PFT]]/STGY4[[#This Row],[INS-TL]]%), STGY4[[#This Row],[PFT]]/STGY4[[#This Row],[INS-TL]]%))</f>
        <v>-100</v>
      </c>
      <c r="CS228" s="20"/>
      <c r="CT228" s="21"/>
      <c r="CZ228" s="22"/>
      <c r="DB228" s="42">
        <f t="shared" si="36"/>
        <v>213</v>
      </c>
      <c r="DC228" s="49"/>
      <c r="DD228" s="18">
        <f>IF(STGY5[[#This Row],[SNO]]=0,0,IF(STGY5[[#This Row],[SNO]]=1,DJ$8,IF(DL$10, IF(DP227&gt;=DM$8,0,IF(DP227=0,DJ$8,DO227)), DO227)))</f>
        <v>0</v>
      </c>
      <c r="DE228" s="18" t="str">
        <f>IF(MAIN_STGY[[#This Row],[RSLT]]="","", MAIN_STGY[[#This Row],[RSLT]])</f>
        <v/>
      </c>
      <c r="DF22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8" s="18">
        <f>IF(STGY5[[#This Row],[SNO]]=0,0,IF(DL$10, IF(DP227&gt;=DM$8, 0, STGY5[[#This Row],[INS]]+DH227), STGY5[[#This Row],[INS]]+DH227))</f>
        <v>100</v>
      </c>
      <c r="DI228" s="18">
        <f>IF(STGY5[[#This Row],[SNO]]=0,0,IF(DL$10, IF(DP227&gt;=DM$8, 0, DI227+STGY5[[#This Row],[RTN]]), DI227+STGY5[[#This Row],[RTN]]))</f>
        <v>0</v>
      </c>
      <c r="DJ228" s="18">
        <f>STGY5[[#This Row],[RTN-TL]]-STGY5[[#This Row],[INS-TL]]</f>
        <v>-100</v>
      </c>
      <c r="DK228" s="18">
        <f>IF(STGY5[[#This Row],[SNO]]=0,0,IF(DL$10, IF(STGY5[[#This Row],[INS]]=0, 0, DN227), DN227))</f>
        <v>0</v>
      </c>
      <c r="DL228" s="18">
        <f>STGY5[[#This Row],[INS]]</f>
        <v>0</v>
      </c>
      <c r="DM228" s="18">
        <f>IF(STGY5[[#This Row],[WrL]]="Loss", (STGY5[[#This Row],[INS]]*(1 + DP$8/100)), IF(STGY5[[#This Row],[WrL]]="Won", (0), 0))</f>
        <v>0</v>
      </c>
      <c r="DN228" s="18">
        <f>IF(STGY5[[#This Row],[WrL]]="Loss", (STGY5[[#This Row],[PAM]]+STGY5[[#This Row],[LOS-TEN]]), IF(STGY5[[#This Row],[WrL]]="Won", (STGY5[[#This Row],[INS]]), 0))</f>
        <v>0</v>
      </c>
      <c r="DO228" s="18">
        <f>STGY5[[#This Row],[PAPT]]/2</f>
        <v>0</v>
      </c>
      <c r="DP228" s="43">
        <f>IF(STGY5[[#This Row],[SNO]]=0,0,IF(DL$10, IF(STGY5[[#This Row],[INS-TL]]=0, 0, STGY5[[#This Row],[PFT]]/STGY5[[#This Row],[INS-TL]]%), STGY5[[#This Row],[PFT]]/STGY5[[#This Row],[INS-TL]]%))</f>
        <v>-100</v>
      </c>
      <c r="DS228" s="20"/>
      <c r="DT228" s="21"/>
      <c r="DZ228" s="22"/>
      <c r="EB228" s="42">
        <f t="shared" si="37"/>
        <v>213</v>
      </c>
      <c r="EC228" s="49"/>
      <c r="ED228" s="18">
        <f>IF(STGY6[[#This Row],[SNO]]=0,0,IF(STGY6[[#This Row],[SNO]]=1,EJ$8,IF(EL$10, IF(EP227&gt;=EM$8,0,IF(EP227=0,EJ$8,EO227)), EO227)))</f>
        <v>0</v>
      </c>
      <c r="EE228" s="18" t="str">
        <f>IF(MAIN_STGY[[#This Row],[RSLT]]="","", MAIN_STGY[[#This Row],[RSLT]])</f>
        <v/>
      </c>
      <c r="EF22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8" s="18">
        <f>IF(STGY6[[#This Row],[SNO]]=0,0,IF(EL$10, IF(EP227&gt;=EM$8, 0, STGY6[[#This Row],[INS]]+EH227), STGY6[[#This Row],[INS]]+EH227))</f>
        <v>100</v>
      </c>
      <c r="EI228" s="18">
        <f>IF(STGY6[[#This Row],[SNO]]=0,0,IF(EL$10, IF(EP227&gt;=EM$8, 0, EI227+STGY6[[#This Row],[RTN]]), EI227+STGY6[[#This Row],[RTN]]))</f>
        <v>0</v>
      </c>
      <c r="EJ228" s="18">
        <f>STGY6[[#This Row],[RTN-TL]]-STGY6[[#This Row],[INS-TL]]</f>
        <v>-100</v>
      </c>
      <c r="EK228" s="18">
        <f>IF(STGY6[[#This Row],[SNO]]=0,0,IF(EL$10, IF(STGY6[[#This Row],[INS]]=0, 0, EN227), EN227))</f>
        <v>0</v>
      </c>
      <c r="EL228" s="18">
        <f>STGY6[[#This Row],[INS]]</f>
        <v>0</v>
      </c>
      <c r="EM228" s="18">
        <f>IF(STGY6[[#This Row],[WrL]]="Loss", (STGY6[[#This Row],[INS]]*(1 + EP$8/100)), IF(STGY6[[#This Row],[WrL]]="Won", (0), 0))</f>
        <v>0</v>
      </c>
      <c r="EN228" s="18">
        <f>IF(STGY6[[#This Row],[WrL]]="Loss", (STGY6[[#This Row],[PAM]]+STGY6[[#This Row],[LOS-TEN]]), IF(STGY6[[#This Row],[WrL]]="Won", (STGY6[[#This Row],[INS]]), 0))</f>
        <v>0</v>
      </c>
      <c r="EO228" s="18">
        <f>STGY6[[#This Row],[PAPT]]/2</f>
        <v>0</v>
      </c>
      <c r="EP228" s="43">
        <f>IF(STGY6[[#This Row],[SNO]]=0,0,IF(EL$10, IF(STGY6[[#This Row],[INS-TL]]=0, 0, STGY6[[#This Row],[PFT]]/STGY6[[#This Row],[INS-TL]]%), STGY6[[#This Row],[PFT]]/STGY6[[#This Row],[INS-TL]]%))</f>
        <v>-100</v>
      </c>
      <c r="ES228" s="20"/>
      <c r="ET228" s="21"/>
      <c r="EZ228" s="22"/>
      <c r="FB228" s="42">
        <f t="shared" si="38"/>
        <v>213</v>
      </c>
      <c r="FC228" s="49"/>
      <c r="FD228" s="18">
        <f>IF(STGY7[[#This Row],[SNO]]=0,0,IF(STGY7[[#This Row],[SNO]]=1,FJ$8,IF(FL$10, IF(FP227&gt;=FM$8,0,IF(FP227=0,FJ$8,FO227)), FO227)))</f>
        <v>0</v>
      </c>
      <c r="FE228" s="18" t="str">
        <f>IF(MAIN_STGY[[#This Row],[RSLT]]="","", MAIN_STGY[[#This Row],[RSLT]])</f>
        <v/>
      </c>
      <c r="FF22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8" s="18">
        <f>IF(STGY7[[#This Row],[SNO]]=0,0,IF(FL$10, IF(FP227&gt;=FM$8, 0, STGY7[[#This Row],[INS]]+FH227), STGY7[[#This Row],[INS]]+FH227))</f>
        <v>100</v>
      </c>
      <c r="FI228" s="18">
        <f>IF(STGY7[[#This Row],[SNO]]=0,0,IF(FL$10, IF(FP227&gt;=FM$8, 0, FI227+STGY7[[#This Row],[RTN]]), FI227+STGY7[[#This Row],[RTN]]))</f>
        <v>0</v>
      </c>
      <c r="FJ228" s="18">
        <f>STGY7[[#This Row],[RTN-TL]]-STGY7[[#This Row],[INS-TL]]</f>
        <v>-100</v>
      </c>
      <c r="FK228" s="18">
        <f>IF(STGY7[[#This Row],[SNO]]=0,0,IF(FL$10, IF(STGY7[[#This Row],[INS]]=0, 0, FN227), FN227))</f>
        <v>0</v>
      </c>
      <c r="FL228" s="18">
        <f>STGY7[[#This Row],[INS]]</f>
        <v>0</v>
      </c>
      <c r="FM228" s="18">
        <f>IF(STGY7[[#This Row],[WrL]]="Loss", (STGY7[[#This Row],[INS]]*(1 + FP$8/100)), IF(STGY7[[#This Row],[WrL]]="Won", (0), 0))</f>
        <v>0</v>
      </c>
      <c r="FN228" s="18">
        <f>IF(STGY7[[#This Row],[WrL]]="Loss", (STGY7[[#This Row],[PAM]]+STGY7[[#This Row],[LOS-TEN]]), IF(STGY7[[#This Row],[WrL]]="Won", (STGY7[[#This Row],[INS]]), 0))</f>
        <v>0</v>
      </c>
      <c r="FO228" s="18">
        <f>STGY7[[#This Row],[PAPT]]/2</f>
        <v>0</v>
      </c>
      <c r="FP228" s="43">
        <f>IF(STGY7[[#This Row],[SNO]]=0,0,IF(FL$10, IF(STGY7[[#This Row],[INS-TL]]=0, 0, STGY7[[#This Row],[PFT]]/STGY7[[#This Row],[INS-TL]]%), STGY7[[#This Row],[PFT]]/STGY7[[#This Row],[INS-TL]]%))</f>
        <v>-100</v>
      </c>
      <c r="FS228" s="20"/>
      <c r="FT228" s="21"/>
      <c r="FZ228" s="22"/>
      <c r="GB228" s="42">
        <f t="shared" si="39"/>
        <v>213</v>
      </c>
      <c r="GC228" s="49"/>
      <c r="GD228" s="18">
        <f>IF(STGY8[[#This Row],[SNO]]=0,0,IF(STGY8[[#This Row],[SNO]]=1,GJ$8,IF(GL$10, IF(GP227&gt;=GM$8,0,IF(GP227=0,GJ$8,GO227)), GO227)))</f>
        <v>0</v>
      </c>
      <c r="GE228" s="18" t="str">
        <f>IF(MAIN_STGY[[#This Row],[RSLT]]="","", MAIN_STGY[[#This Row],[RSLT]])</f>
        <v/>
      </c>
      <c r="GF22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8" s="18">
        <f>IF(STGY8[[#This Row],[SNO]]=0,0,IF(GL$10, IF(GP227&gt;=GM$8, 0, STGY8[[#This Row],[INS]]+GH227), STGY8[[#This Row],[INS]]+GH227))</f>
        <v>100</v>
      </c>
      <c r="GI228" s="18">
        <f>IF(STGY8[[#This Row],[SNO]]=0,0,IF(GL$10, IF(GP227&gt;=GM$8, 0, GI227+STGY8[[#This Row],[RTN]]), GI227+STGY8[[#This Row],[RTN]]))</f>
        <v>0</v>
      </c>
      <c r="GJ228" s="18">
        <f>STGY8[[#This Row],[RTN-TL]]-STGY8[[#This Row],[INS-TL]]</f>
        <v>-100</v>
      </c>
      <c r="GK228" s="18">
        <f>IF(STGY8[[#This Row],[SNO]]=0,0,IF(GL$10, IF(STGY8[[#This Row],[INS]]=0, 0, GN227), GN227))</f>
        <v>0</v>
      </c>
      <c r="GL228" s="18">
        <f>STGY8[[#This Row],[INS]]</f>
        <v>0</v>
      </c>
      <c r="GM228" s="18">
        <f>IF(STGY8[[#This Row],[WrL]]="Loss", (STGY8[[#This Row],[INS]]*(1 + GP$8/100)), IF(STGY8[[#This Row],[WrL]]="Won", (0), 0))</f>
        <v>0</v>
      </c>
      <c r="GN228" s="18">
        <f>IF(STGY8[[#This Row],[WrL]]="Loss", (STGY8[[#This Row],[PAM]]+STGY8[[#This Row],[LOS-TEN]]), IF(STGY8[[#This Row],[WrL]]="Won", (STGY8[[#This Row],[INS]]), 0))</f>
        <v>0</v>
      </c>
      <c r="GO228" s="18">
        <f>STGY8[[#This Row],[PAPT]]/2</f>
        <v>0</v>
      </c>
      <c r="GP228" s="43">
        <f>IF(STGY8[[#This Row],[SNO]]=0,0,IF(GL$10, IF(STGY8[[#This Row],[INS-TL]]=0, 0, STGY8[[#This Row],[PFT]]/STGY8[[#This Row],[INS-TL]]%), STGY8[[#This Row],[PFT]]/STGY8[[#This Row],[INS-TL]]%))</f>
        <v>-100</v>
      </c>
      <c r="GS228" s="20"/>
      <c r="GT228" s="21"/>
      <c r="GZ228" s="22"/>
      <c r="HB228" s="42">
        <f t="shared" si="40"/>
        <v>213</v>
      </c>
      <c r="HC228" s="49"/>
      <c r="HD228" s="18">
        <f>IF(STGY9[[#This Row],[SNO]]=0,0,IF(STGY9[[#This Row],[SNO]]=1,HJ$8,IF(HL$10, IF(HP227&gt;=HM$8,0,IF(HP227=0,HJ$8,HO227)), HO227)))</f>
        <v>0</v>
      </c>
      <c r="HE228" s="18" t="str">
        <f>IF(MAIN_STGY[[#This Row],[RSLT]]="","", MAIN_STGY[[#This Row],[RSLT]])</f>
        <v/>
      </c>
      <c r="HF22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8" s="18">
        <f>IF(STGY9[[#This Row],[SNO]]=0,0,IF(HL$10, IF(HP227&gt;=HM$8, 0, STGY9[[#This Row],[INS]]+HH227), STGY9[[#This Row],[INS]]+HH227))</f>
        <v>100</v>
      </c>
      <c r="HI228" s="18">
        <f>IF(STGY9[[#This Row],[SNO]]=0,0,IF(HL$10, IF(HP227&gt;=HM$8, 0, HI227+STGY9[[#This Row],[RTN]]), HI227+STGY9[[#This Row],[RTN]]))</f>
        <v>0</v>
      </c>
      <c r="HJ228" s="18">
        <f>STGY9[[#This Row],[RTN-TL]]-STGY9[[#This Row],[INS-TL]]</f>
        <v>-100</v>
      </c>
      <c r="HK228" s="18">
        <f>IF(STGY9[[#This Row],[SNO]]=0,0,IF(HL$10, IF(STGY9[[#This Row],[INS]]=0, 0, HN227), HN227))</f>
        <v>0</v>
      </c>
      <c r="HL228" s="18">
        <f>STGY9[[#This Row],[INS]]</f>
        <v>0</v>
      </c>
      <c r="HM228" s="18">
        <f>IF(STGY9[[#This Row],[WrL]]="Loss", (STGY9[[#This Row],[INS]]*(1 + HP$8/100)), IF(STGY9[[#This Row],[WrL]]="Won", (0), 0))</f>
        <v>0</v>
      </c>
      <c r="HN228" s="18">
        <f>IF(STGY9[[#This Row],[WrL]]="Loss", (STGY9[[#This Row],[PAM]]+STGY9[[#This Row],[LOS-TEN]]), IF(STGY9[[#This Row],[WrL]]="Won", (STGY9[[#This Row],[INS]]), 0))</f>
        <v>0</v>
      </c>
      <c r="HO228" s="18">
        <f>STGY9[[#This Row],[PAPT]]/2</f>
        <v>0</v>
      </c>
      <c r="HP228" s="43">
        <f>IF(STGY9[[#This Row],[SNO]]=0,0,IF(HL$10, IF(STGY9[[#This Row],[INS-TL]]=0, 0, STGY9[[#This Row],[PFT]]/STGY9[[#This Row],[INS-TL]]%), STGY9[[#This Row],[PFT]]/STGY9[[#This Row],[INS-TL]]%))</f>
        <v>-100</v>
      </c>
      <c r="HS228" s="20"/>
      <c r="HT228" s="21"/>
      <c r="HZ228" s="22"/>
      <c r="IB228" s="42">
        <f t="shared" si="41"/>
        <v>213</v>
      </c>
      <c r="IC228" s="49"/>
      <c r="ID228" s="18">
        <f>IF(STGY10[[#This Row],[SNO]]=0,0,IF(STGY10[[#This Row],[SNO]]=1,IJ$8,IF(IL$10, IF(IP227&gt;=IM$8,0,IF(IP227=0,IJ$8,IO227)), IO227)))</f>
        <v>0</v>
      </c>
      <c r="IE228" s="18" t="str">
        <f>IF(MAIN_STGY[[#This Row],[RSLT]]="","", MAIN_STGY[[#This Row],[RSLT]])</f>
        <v/>
      </c>
      <c r="IF22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8" s="18">
        <f>IF(STGY10[[#This Row],[SNO]]=0,0,IF(IL$10, IF(IP227&gt;=IM$8, 0, STGY10[[#This Row],[INS]]+IH227), STGY10[[#This Row],[INS]]+IH227))</f>
        <v>100</v>
      </c>
      <c r="II228" s="18">
        <f>IF(STGY10[[#This Row],[SNO]]=0,0,IF(IL$10, IF(IP227&gt;=IM$8, 0, II227+STGY10[[#This Row],[RTN]]), II227+STGY10[[#This Row],[RTN]]))</f>
        <v>0</v>
      </c>
      <c r="IJ228" s="18">
        <f>STGY10[[#This Row],[RTN-TL]]-STGY10[[#This Row],[INS-TL]]</f>
        <v>-100</v>
      </c>
      <c r="IK228" s="18">
        <f>IF(STGY10[[#This Row],[SNO]]=0,0,IF(IL$10, IF(STGY10[[#This Row],[INS]]=0, 0, IN227), IN227))</f>
        <v>0</v>
      </c>
      <c r="IL228" s="18">
        <f>STGY10[[#This Row],[INS]]</f>
        <v>0</v>
      </c>
      <c r="IM228" s="18">
        <f>IF(STGY10[[#This Row],[WrL]]="Loss", (STGY10[[#This Row],[INS]]*(1 + IP$8/100)), IF(STGY10[[#This Row],[WrL]]="Won", (0), 0))</f>
        <v>0</v>
      </c>
      <c r="IN228" s="18">
        <f>IF(STGY10[[#This Row],[WrL]]="Loss", (STGY10[[#This Row],[PAM]]+STGY10[[#This Row],[LOS-TEN]]), IF(STGY10[[#This Row],[WrL]]="Won", (STGY10[[#This Row],[INS]]), 0))</f>
        <v>0</v>
      </c>
      <c r="IO228" s="18">
        <f>STGY10[[#This Row],[PAPT]]/2</f>
        <v>0</v>
      </c>
      <c r="IP228" s="43">
        <f>IF(STGY10[[#This Row],[SNO]]=0,0,IF(IL$10, IF(STGY10[[#This Row],[INS-TL]]=0, 0, STGY10[[#This Row],[PFT]]/STGY10[[#This Row],[INS-TL]]%), STGY10[[#This Row],[PFT]]/STGY10[[#This Row],[INS-TL]]%))</f>
        <v>-100</v>
      </c>
      <c r="IS228" s="20"/>
      <c r="IT228" s="21"/>
      <c r="IZ228" s="22"/>
    </row>
    <row r="229" spans="2:260" x14ac:dyDescent="0.3">
      <c r="B229" s="89">
        <f t="shared" si="42"/>
        <v>214</v>
      </c>
      <c r="C229" s="49"/>
      <c r="D229" s="18">
        <f>IF(MAIN_STGY[[#This Row],[SNO]]=0,0,IF(MAIN_STGY[[#This Row],[SNO]]=1,J$8,IF(L$10, IF(P228&gt;=M$8,0,IF(P228=0,J$8,O228)), O228)))</f>
        <v>0</v>
      </c>
      <c r="E229" s="12"/>
      <c r="F22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2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29" s="18">
        <f>IF(MAIN_STGY[[#This Row],[SNO]]=0,0,IF(L$10, IF(P228&gt;=M$8, 0, MAIN_STGY[[#This Row],[INS]]+H228), MAIN_STGY[[#This Row],[INS]]+H228))</f>
        <v>100</v>
      </c>
      <c r="I229" s="18">
        <f>IF(MAIN_STGY[[#This Row],[SNO]]=0,0,IF(L$10, IF(P228&gt;=M$8, 0, I228+MAIN_STGY[[#This Row],[RTN]]), I228+MAIN_STGY[[#This Row],[RTN]]))</f>
        <v>0</v>
      </c>
      <c r="J229" s="18">
        <f>MAIN_STGY[[#This Row],[RTN-TL]]-MAIN_STGY[[#This Row],[INS-TL]]</f>
        <v>-100</v>
      </c>
      <c r="K229" s="18">
        <f>IF(MAIN_STGY[[#This Row],[SNO]]=0,0,IF(L$10, IF(MAIN_STGY[[#This Row],[INS]]=0, 0, N228), N228))</f>
        <v>0</v>
      </c>
      <c r="L229" s="18">
        <f>MAIN_STGY[[#This Row],[INS]]</f>
        <v>0</v>
      </c>
      <c r="M229" s="18">
        <f>IF(MAIN_STGY[[#This Row],[WrL]]="Loss", (MAIN_STGY[[#This Row],[INS]]*(1 + P$8/100)), IF(MAIN_STGY[[#This Row],[WrL]]="Won", (0), 0))</f>
        <v>0</v>
      </c>
      <c r="N229" s="18">
        <f>IF(MAIN_STGY[[#This Row],[WrL]]="Loss", (MAIN_STGY[[#This Row],[PAM]]+MAIN_STGY[[#This Row],[LOS-TEN]]), IF(MAIN_STGY[[#This Row],[WrL]]="Won", (MAIN_STGY[[#This Row],[INS]]), 0))</f>
        <v>0</v>
      </c>
      <c r="O229" s="18">
        <f>MAIN_STGY[[#This Row],[PAPT]]/2</f>
        <v>0</v>
      </c>
      <c r="P22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29" s="22"/>
      <c r="AB229" s="42">
        <f t="shared" si="33"/>
        <v>214</v>
      </c>
      <c r="AC229" s="49"/>
      <c r="AD229" s="18">
        <f>IF(STGY2[[#This Row],[SNO]]=0,0,IF(STGY2[[#This Row],[SNO]]=1,AJ$8,IF(AL$10, IF(AP228&gt;=AM$8,0,IF(AP228=0,AJ$8,AO228)), AO228)))</f>
        <v>0</v>
      </c>
      <c r="AE229" s="18" t="str">
        <f>IF(MAIN_STGY[[#This Row],[RSLT]]="","", MAIN_STGY[[#This Row],[RSLT]])</f>
        <v/>
      </c>
      <c r="AF22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2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29" s="18">
        <f>IF(STGY2[[#This Row],[SNO]]=0,0,IF(AL$10, IF(AP228&gt;=AM$8, 0, STGY2[[#This Row],[INS]]+AH228), STGY2[[#This Row],[INS]]+AH228))</f>
        <v>100</v>
      </c>
      <c r="AI229" s="18">
        <f>IF(STGY2[[#This Row],[SNO]]=0,0,IF(AL$10, IF(AP228&gt;=AM$8, 0, AI228+STGY2[[#This Row],[RTN]]), AI228+STGY2[[#This Row],[RTN]]))</f>
        <v>0</v>
      </c>
      <c r="AJ229" s="18">
        <f>STGY2[[#This Row],[RTN-TL]]-STGY2[[#This Row],[INS-TL]]</f>
        <v>-100</v>
      </c>
      <c r="AK229" s="18">
        <f>IF(STGY2[[#This Row],[SNO]]=0,0,IF(AL$10, IF(STGY2[[#This Row],[INS]]=0, 0, AN228), AN228))</f>
        <v>0</v>
      </c>
      <c r="AL229" s="18">
        <f>STGY2[[#This Row],[INS]]</f>
        <v>0</v>
      </c>
      <c r="AM229" s="18">
        <f>IF(STGY2[[#This Row],[WrL]]="Loss", (STGY2[[#This Row],[INS]]*(1 + AP$8/100)), IF(STGY2[[#This Row],[WrL]]="Won", (0), 0))</f>
        <v>0</v>
      </c>
      <c r="AN229" s="18">
        <f>IF(STGY2[[#This Row],[WrL]]="Loss", (STGY2[[#This Row],[PAM]]+STGY2[[#This Row],[LOS-TEN]]), IF(STGY2[[#This Row],[WrL]]="Won", (STGY2[[#This Row],[INS]]), 0))</f>
        <v>0</v>
      </c>
      <c r="AO229" s="18">
        <f>STGY2[[#This Row],[PAPT]]/2</f>
        <v>0</v>
      </c>
      <c r="AP229" s="43">
        <f>IF(STGY2[[#This Row],[SNO]]=0,0,IF(AL$10, IF(STGY2[[#This Row],[INS-TL]]=0, 0, STGY2[[#This Row],[PFT]]/STGY2[[#This Row],[INS-TL]]%), STGY2[[#This Row],[PFT]]/STGY2[[#This Row],[INS-TL]]%))</f>
        <v>-100</v>
      </c>
      <c r="AS229" s="20"/>
      <c r="AT229" s="21"/>
      <c r="AZ229" s="22"/>
      <c r="BB229" s="42">
        <f t="shared" si="34"/>
        <v>214</v>
      </c>
      <c r="BC229" s="49"/>
      <c r="BD229" s="18">
        <f>IF(STGY3[[#This Row],[SNO]]=0,0,IF(STGY3[[#This Row],[SNO]]=1,BJ$8,IF(BL$10, IF(BP228&gt;=BM$8,0,IF(BP228=0,BJ$8,BO228)), BO228)))</f>
        <v>0</v>
      </c>
      <c r="BE229" s="18" t="str">
        <f>IF(MAIN_STGY[[#This Row],[RSLT]]="","", MAIN_STGY[[#This Row],[RSLT]])</f>
        <v/>
      </c>
      <c r="BF22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2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29" s="18">
        <f>IF(STGY3[[#This Row],[SNO]]=0,0,IF(BL$10, IF(BP228&gt;=BM$8, 0, STGY3[[#This Row],[INS]]+BH228), STGY3[[#This Row],[INS]]+BH228))</f>
        <v>100</v>
      </c>
      <c r="BI229" s="18">
        <f>IF(STGY3[[#This Row],[SNO]]=0,0,IF(BL$10, IF(BP228&gt;=BM$8, 0, BI228+STGY3[[#This Row],[RTN]]), BI228+STGY3[[#This Row],[RTN]]))</f>
        <v>0</v>
      </c>
      <c r="BJ229" s="18">
        <f>STGY3[[#This Row],[RTN-TL]]-STGY3[[#This Row],[INS-TL]]</f>
        <v>-100</v>
      </c>
      <c r="BK229" s="18">
        <f>IF(STGY3[[#This Row],[SNO]]=0,0,IF(BL$10, IF(STGY3[[#This Row],[INS]]=0, 0, BN228), BN228))</f>
        <v>0</v>
      </c>
      <c r="BL229" s="18">
        <f>STGY3[[#This Row],[INS]]</f>
        <v>0</v>
      </c>
      <c r="BM229" s="18">
        <f>IF(STGY3[[#This Row],[WrL]]="Loss", (STGY3[[#This Row],[INS]]*(1 + BP$8/100)), IF(STGY3[[#This Row],[WrL]]="Won", (0), 0))</f>
        <v>0</v>
      </c>
      <c r="BN229" s="18">
        <f>IF(STGY3[[#This Row],[WrL]]="Loss", (STGY3[[#This Row],[PAM]]+STGY3[[#This Row],[LOS-TEN]]), IF(STGY3[[#This Row],[WrL]]="Won", (STGY3[[#This Row],[INS]]), 0))</f>
        <v>0</v>
      </c>
      <c r="BO229" s="18">
        <f>STGY3[[#This Row],[PAPT]]/2</f>
        <v>0</v>
      </c>
      <c r="BP229" s="43">
        <f>IF(STGY3[[#This Row],[SNO]]=0,0,IF(BL$10, IF(STGY3[[#This Row],[INS-TL]]=0, 0, STGY3[[#This Row],[PFT]]/STGY3[[#This Row],[INS-TL]]%), STGY3[[#This Row],[PFT]]/STGY3[[#This Row],[INS-TL]]%))</f>
        <v>-100</v>
      </c>
      <c r="BS229" s="20"/>
      <c r="BT229" s="21"/>
      <c r="BZ229" s="22"/>
      <c r="CB229" s="42">
        <f t="shared" si="35"/>
        <v>214</v>
      </c>
      <c r="CC229" s="49"/>
      <c r="CD229" s="18">
        <f>IF(STGY4[[#This Row],[SNO]]=0,0,IF(STGY4[[#This Row],[SNO]]=1,CJ$8,IF(CL$10, IF(CP228&gt;=CM$8,0,IF(CP228=0,CJ$8,CO228)), CO228)))</f>
        <v>0</v>
      </c>
      <c r="CE229" s="18" t="str">
        <f>IF(MAIN_STGY[[#This Row],[RSLT]]="","", MAIN_STGY[[#This Row],[RSLT]])</f>
        <v/>
      </c>
      <c r="CF22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2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29" s="18">
        <f>IF(STGY4[[#This Row],[SNO]]=0,0,IF(CL$10, IF(CP228&gt;=CM$8, 0, STGY4[[#This Row],[INS]]+CH228), STGY4[[#This Row],[INS]]+CH228))</f>
        <v>100</v>
      </c>
      <c r="CI229" s="18">
        <f>IF(STGY4[[#This Row],[SNO]]=0,0,IF(CL$10, IF(CP228&gt;=CM$8, 0, CI228+STGY4[[#This Row],[RTN]]), CI228+STGY4[[#This Row],[RTN]]))</f>
        <v>0</v>
      </c>
      <c r="CJ229" s="18">
        <f>STGY4[[#This Row],[RTN-TL]]-STGY4[[#This Row],[INS-TL]]</f>
        <v>-100</v>
      </c>
      <c r="CK229" s="18">
        <f>IF(STGY4[[#This Row],[SNO]]=0,0,IF(CL$10, IF(STGY4[[#This Row],[INS]]=0, 0, CN228), CN228))</f>
        <v>0</v>
      </c>
      <c r="CL229" s="18">
        <f>STGY4[[#This Row],[INS]]</f>
        <v>0</v>
      </c>
      <c r="CM229" s="18">
        <f>IF(STGY4[[#This Row],[WrL]]="Loss", (STGY4[[#This Row],[INS]]*(1 + CP$8/100)), IF(STGY4[[#This Row],[WrL]]="Won", (0), 0))</f>
        <v>0</v>
      </c>
      <c r="CN229" s="18">
        <f>IF(STGY4[[#This Row],[WrL]]="Loss", (STGY4[[#This Row],[PAM]]+STGY4[[#This Row],[LOS-TEN]]), IF(STGY4[[#This Row],[WrL]]="Won", (STGY4[[#This Row],[INS]]), 0))</f>
        <v>0</v>
      </c>
      <c r="CO229" s="18">
        <f>STGY4[[#This Row],[PAPT]]/2</f>
        <v>0</v>
      </c>
      <c r="CP229" s="43">
        <f>IF(STGY4[[#This Row],[SNO]]=0,0,IF(CL$10, IF(STGY4[[#This Row],[INS-TL]]=0, 0, STGY4[[#This Row],[PFT]]/STGY4[[#This Row],[INS-TL]]%), STGY4[[#This Row],[PFT]]/STGY4[[#This Row],[INS-TL]]%))</f>
        <v>-100</v>
      </c>
      <c r="CS229" s="20"/>
      <c r="CT229" s="21"/>
      <c r="CZ229" s="22"/>
      <c r="DB229" s="42">
        <f t="shared" si="36"/>
        <v>214</v>
      </c>
      <c r="DC229" s="49"/>
      <c r="DD229" s="18">
        <f>IF(STGY5[[#This Row],[SNO]]=0,0,IF(STGY5[[#This Row],[SNO]]=1,DJ$8,IF(DL$10, IF(DP228&gt;=DM$8,0,IF(DP228=0,DJ$8,DO228)), DO228)))</f>
        <v>0</v>
      </c>
      <c r="DE229" s="18" t="str">
        <f>IF(MAIN_STGY[[#This Row],[RSLT]]="","", MAIN_STGY[[#This Row],[RSLT]])</f>
        <v/>
      </c>
      <c r="DF22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2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29" s="18">
        <f>IF(STGY5[[#This Row],[SNO]]=0,0,IF(DL$10, IF(DP228&gt;=DM$8, 0, STGY5[[#This Row],[INS]]+DH228), STGY5[[#This Row],[INS]]+DH228))</f>
        <v>100</v>
      </c>
      <c r="DI229" s="18">
        <f>IF(STGY5[[#This Row],[SNO]]=0,0,IF(DL$10, IF(DP228&gt;=DM$8, 0, DI228+STGY5[[#This Row],[RTN]]), DI228+STGY5[[#This Row],[RTN]]))</f>
        <v>0</v>
      </c>
      <c r="DJ229" s="18">
        <f>STGY5[[#This Row],[RTN-TL]]-STGY5[[#This Row],[INS-TL]]</f>
        <v>-100</v>
      </c>
      <c r="DK229" s="18">
        <f>IF(STGY5[[#This Row],[SNO]]=0,0,IF(DL$10, IF(STGY5[[#This Row],[INS]]=0, 0, DN228), DN228))</f>
        <v>0</v>
      </c>
      <c r="DL229" s="18">
        <f>STGY5[[#This Row],[INS]]</f>
        <v>0</v>
      </c>
      <c r="DM229" s="18">
        <f>IF(STGY5[[#This Row],[WrL]]="Loss", (STGY5[[#This Row],[INS]]*(1 + DP$8/100)), IF(STGY5[[#This Row],[WrL]]="Won", (0), 0))</f>
        <v>0</v>
      </c>
      <c r="DN229" s="18">
        <f>IF(STGY5[[#This Row],[WrL]]="Loss", (STGY5[[#This Row],[PAM]]+STGY5[[#This Row],[LOS-TEN]]), IF(STGY5[[#This Row],[WrL]]="Won", (STGY5[[#This Row],[INS]]), 0))</f>
        <v>0</v>
      </c>
      <c r="DO229" s="18">
        <f>STGY5[[#This Row],[PAPT]]/2</f>
        <v>0</v>
      </c>
      <c r="DP229" s="43">
        <f>IF(STGY5[[#This Row],[SNO]]=0,0,IF(DL$10, IF(STGY5[[#This Row],[INS-TL]]=0, 0, STGY5[[#This Row],[PFT]]/STGY5[[#This Row],[INS-TL]]%), STGY5[[#This Row],[PFT]]/STGY5[[#This Row],[INS-TL]]%))</f>
        <v>-100</v>
      </c>
      <c r="DS229" s="20"/>
      <c r="DT229" s="21"/>
      <c r="DZ229" s="22"/>
      <c r="EB229" s="42">
        <f t="shared" si="37"/>
        <v>214</v>
      </c>
      <c r="EC229" s="49"/>
      <c r="ED229" s="18">
        <f>IF(STGY6[[#This Row],[SNO]]=0,0,IF(STGY6[[#This Row],[SNO]]=1,EJ$8,IF(EL$10, IF(EP228&gt;=EM$8,0,IF(EP228=0,EJ$8,EO228)), EO228)))</f>
        <v>0</v>
      </c>
      <c r="EE229" s="18" t="str">
        <f>IF(MAIN_STGY[[#This Row],[RSLT]]="","", MAIN_STGY[[#This Row],[RSLT]])</f>
        <v/>
      </c>
      <c r="EF22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2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29" s="18">
        <f>IF(STGY6[[#This Row],[SNO]]=0,0,IF(EL$10, IF(EP228&gt;=EM$8, 0, STGY6[[#This Row],[INS]]+EH228), STGY6[[#This Row],[INS]]+EH228))</f>
        <v>100</v>
      </c>
      <c r="EI229" s="18">
        <f>IF(STGY6[[#This Row],[SNO]]=0,0,IF(EL$10, IF(EP228&gt;=EM$8, 0, EI228+STGY6[[#This Row],[RTN]]), EI228+STGY6[[#This Row],[RTN]]))</f>
        <v>0</v>
      </c>
      <c r="EJ229" s="18">
        <f>STGY6[[#This Row],[RTN-TL]]-STGY6[[#This Row],[INS-TL]]</f>
        <v>-100</v>
      </c>
      <c r="EK229" s="18">
        <f>IF(STGY6[[#This Row],[SNO]]=0,0,IF(EL$10, IF(STGY6[[#This Row],[INS]]=0, 0, EN228), EN228))</f>
        <v>0</v>
      </c>
      <c r="EL229" s="18">
        <f>STGY6[[#This Row],[INS]]</f>
        <v>0</v>
      </c>
      <c r="EM229" s="18">
        <f>IF(STGY6[[#This Row],[WrL]]="Loss", (STGY6[[#This Row],[INS]]*(1 + EP$8/100)), IF(STGY6[[#This Row],[WrL]]="Won", (0), 0))</f>
        <v>0</v>
      </c>
      <c r="EN229" s="18">
        <f>IF(STGY6[[#This Row],[WrL]]="Loss", (STGY6[[#This Row],[PAM]]+STGY6[[#This Row],[LOS-TEN]]), IF(STGY6[[#This Row],[WrL]]="Won", (STGY6[[#This Row],[INS]]), 0))</f>
        <v>0</v>
      </c>
      <c r="EO229" s="18">
        <f>STGY6[[#This Row],[PAPT]]/2</f>
        <v>0</v>
      </c>
      <c r="EP229" s="43">
        <f>IF(STGY6[[#This Row],[SNO]]=0,0,IF(EL$10, IF(STGY6[[#This Row],[INS-TL]]=0, 0, STGY6[[#This Row],[PFT]]/STGY6[[#This Row],[INS-TL]]%), STGY6[[#This Row],[PFT]]/STGY6[[#This Row],[INS-TL]]%))</f>
        <v>-100</v>
      </c>
      <c r="ES229" s="20"/>
      <c r="ET229" s="21"/>
      <c r="EZ229" s="22"/>
      <c r="FB229" s="42">
        <f t="shared" si="38"/>
        <v>214</v>
      </c>
      <c r="FC229" s="49"/>
      <c r="FD229" s="18">
        <f>IF(STGY7[[#This Row],[SNO]]=0,0,IF(STGY7[[#This Row],[SNO]]=1,FJ$8,IF(FL$10, IF(FP228&gt;=FM$8,0,IF(FP228=0,FJ$8,FO228)), FO228)))</f>
        <v>0</v>
      </c>
      <c r="FE229" s="18" t="str">
        <f>IF(MAIN_STGY[[#This Row],[RSLT]]="","", MAIN_STGY[[#This Row],[RSLT]])</f>
        <v/>
      </c>
      <c r="FF22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2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29" s="18">
        <f>IF(STGY7[[#This Row],[SNO]]=0,0,IF(FL$10, IF(FP228&gt;=FM$8, 0, STGY7[[#This Row],[INS]]+FH228), STGY7[[#This Row],[INS]]+FH228))</f>
        <v>100</v>
      </c>
      <c r="FI229" s="18">
        <f>IF(STGY7[[#This Row],[SNO]]=0,0,IF(FL$10, IF(FP228&gt;=FM$8, 0, FI228+STGY7[[#This Row],[RTN]]), FI228+STGY7[[#This Row],[RTN]]))</f>
        <v>0</v>
      </c>
      <c r="FJ229" s="18">
        <f>STGY7[[#This Row],[RTN-TL]]-STGY7[[#This Row],[INS-TL]]</f>
        <v>-100</v>
      </c>
      <c r="FK229" s="18">
        <f>IF(STGY7[[#This Row],[SNO]]=0,0,IF(FL$10, IF(STGY7[[#This Row],[INS]]=0, 0, FN228), FN228))</f>
        <v>0</v>
      </c>
      <c r="FL229" s="18">
        <f>STGY7[[#This Row],[INS]]</f>
        <v>0</v>
      </c>
      <c r="FM229" s="18">
        <f>IF(STGY7[[#This Row],[WrL]]="Loss", (STGY7[[#This Row],[INS]]*(1 + FP$8/100)), IF(STGY7[[#This Row],[WrL]]="Won", (0), 0))</f>
        <v>0</v>
      </c>
      <c r="FN229" s="18">
        <f>IF(STGY7[[#This Row],[WrL]]="Loss", (STGY7[[#This Row],[PAM]]+STGY7[[#This Row],[LOS-TEN]]), IF(STGY7[[#This Row],[WrL]]="Won", (STGY7[[#This Row],[INS]]), 0))</f>
        <v>0</v>
      </c>
      <c r="FO229" s="18">
        <f>STGY7[[#This Row],[PAPT]]/2</f>
        <v>0</v>
      </c>
      <c r="FP229" s="43">
        <f>IF(STGY7[[#This Row],[SNO]]=0,0,IF(FL$10, IF(STGY7[[#This Row],[INS-TL]]=0, 0, STGY7[[#This Row],[PFT]]/STGY7[[#This Row],[INS-TL]]%), STGY7[[#This Row],[PFT]]/STGY7[[#This Row],[INS-TL]]%))</f>
        <v>-100</v>
      </c>
      <c r="FS229" s="20"/>
      <c r="FT229" s="21"/>
      <c r="FZ229" s="22"/>
      <c r="GB229" s="42">
        <f t="shared" si="39"/>
        <v>214</v>
      </c>
      <c r="GC229" s="49"/>
      <c r="GD229" s="18">
        <f>IF(STGY8[[#This Row],[SNO]]=0,0,IF(STGY8[[#This Row],[SNO]]=1,GJ$8,IF(GL$10, IF(GP228&gt;=GM$8,0,IF(GP228=0,GJ$8,GO228)), GO228)))</f>
        <v>0</v>
      </c>
      <c r="GE229" s="18" t="str">
        <f>IF(MAIN_STGY[[#This Row],[RSLT]]="","", MAIN_STGY[[#This Row],[RSLT]])</f>
        <v/>
      </c>
      <c r="GF22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2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29" s="18">
        <f>IF(STGY8[[#This Row],[SNO]]=0,0,IF(GL$10, IF(GP228&gt;=GM$8, 0, STGY8[[#This Row],[INS]]+GH228), STGY8[[#This Row],[INS]]+GH228))</f>
        <v>100</v>
      </c>
      <c r="GI229" s="18">
        <f>IF(STGY8[[#This Row],[SNO]]=0,0,IF(GL$10, IF(GP228&gt;=GM$8, 0, GI228+STGY8[[#This Row],[RTN]]), GI228+STGY8[[#This Row],[RTN]]))</f>
        <v>0</v>
      </c>
      <c r="GJ229" s="18">
        <f>STGY8[[#This Row],[RTN-TL]]-STGY8[[#This Row],[INS-TL]]</f>
        <v>-100</v>
      </c>
      <c r="GK229" s="18">
        <f>IF(STGY8[[#This Row],[SNO]]=0,0,IF(GL$10, IF(STGY8[[#This Row],[INS]]=0, 0, GN228), GN228))</f>
        <v>0</v>
      </c>
      <c r="GL229" s="18">
        <f>STGY8[[#This Row],[INS]]</f>
        <v>0</v>
      </c>
      <c r="GM229" s="18">
        <f>IF(STGY8[[#This Row],[WrL]]="Loss", (STGY8[[#This Row],[INS]]*(1 + GP$8/100)), IF(STGY8[[#This Row],[WrL]]="Won", (0), 0))</f>
        <v>0</v>
      </c>
      <c r="GN229" s="18">
        <f>IF(STGY8[[#This Row],[WrL]]="Loss", (STGY8[[#This Row],[PAM]]+STGY8[[#This Row],[LOS-TEN]]), IF(STGY8[[#This Row],[WrL]]="Won", (STGY8[[#This Row],[INS]]), 0))</f>
        <v>0</v>
      </c>
      <c r="GO229" s="18">
        <f>STGY8[[#This Row],[PAPT]]/2</f>
        <v>0</v>
      </c>
      <c r="GP229" s="43">
        <f>IF(STGY8[[#This Row],[SNO]]=0,0,IF(GL$10, IF(STGY8[[#This Row],[INS-TL]]=0, 0, STGY8[[#This Row],[PFT]]/STGY8[[#This Row],[INS-TL]]%), STGY8[[#This Row],[PFT]]/STGY8[[#This Row],[INS-TL]]%))</f>
        <v>-100</v>
      </c>
      <c r="GS229" s="20"/>
      <c r="GT229" s="21"/>
      <c r="GZ229" s="22"/>
      <c r="HB229" s="42">
        <f t="shared" si="40"/>
        <v>214</v>
      </c>
      <c r="HC229" s="49"/>
      <c r="HD229" s="18">
        <f>IF(STGY9[[#This Row],[SNO]]=0,0,IF(STGY9[[#This Row],[SNO]]=1,HJ$8,IF(HL$10, IF(HP228&gt;=HM$8,0,IF(HP228=0,HJ$8,HO228)), HO228)))</f>
        <v>0</v>
      </c>
      <c r="HE229" s="18" t="str">
        <f>IF(MAIN_STGY[[#This Row],[RSLT]]="","", MAIN_STGY[[#This Row],[RSLT]])</f>
        <v/>
      </c>
      <c r="HF22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2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29" s="18">
        <f>IF(STGY9[[#This Row],[SNO]]=0,0,IF(HL$10, IF(HP228&gt;=HM$8, 0, STGY9[[#This Row],[INS]]+HH228), STGY9[[#This Row],[INS]]+HH228))</f>
        <v>100</v>
      </c>
      <c r="HI229" s="18">
        <f>IF(STGY9[[#This Row],[SNO]]=0,0,IF(HL$10, IF(HP228&gt;=HM$8, 0, HI228+STGY9[[#This Row],[RTN]]), HI228+STGY9[[#This Row],[RTN]]))</f>
        <v>0</v>
      </c>
      <c r="HJ229" s="18">
        <f>STGY9[[#This Row],[RTN-TL]]-STGY9[[#This Row],[INS-TL]]</f>
        <v>-100</v>
      </c>
      <c r="HK229" s="18">
        <f>IF(STGY9[[#This Row],[SNO]]=0,0,IF(HL$10, IF(STGY9[[#This Row],[INS]]=0, 0, HN228), HN228))</f>
        <v>0</v>
      </c>
      <c r="HL229" s="18">
        <f>STGY9[[#This Row],[INS]]</f>
        <v>0</v>
      </c>
      <c r="HM229" s="18">
        <f>IF(STGY9[[#This Row],[WrL]]="Loss", (STGY9[[#This Row],[INS]]*(1 + HP$8/100)), IF(STGY9[[#This Row],[WrL]]="Won", (0), 0))</f>
        <v>0</v>
      </c>
      <c r="HN229" s="18">
        <f>IF(STGY9[[#This Row],[WrL]]="Loss", (STGY9[[#This Row],[PAM]]+STGY9[[#This Row],[LOS-TEN]]), IF(STGY9[[#This Row],[WrL]]="Won", (STGY9[[#This Row],[INS]]), 0))</f>
        <v>0</v>
      </c>
      <c r="HO229" s="18">
        <f>STGY9[[#This Row],[PAPT]]/2</f>
        <v>0</v>
      </c>
      <c r="HP229" s="43">
        <f>IF(STGY9[[#This Row],[SNO]]=0,0,IF(HL$10, IF(STGY9[[#This Row],[INS-TL]]=0, 0, STGY9[[#This Row],[PFT]]/STGY9[[#This Row],[INS-TL]]%), STGY9[[#This Row],[PFT]]/STGY9[[#This Row],[INS-TL]]%))</f>
        <v>-100</v>
      </c>
      <c r="HS229" s="20"/>
      <c r="HT229" s="21"/>
      <c r="HZ229" s="22"/>
      <c r="IB229" s="42">
        <f t="shared" si="41"/>
        <v>214</v>
      </c>
      <c r="IC229" s="49"/>
      <c r="ID229" s="18">
        <f>IF(STGY10[[#This Row],[SNO]]=0,0,IF(STGY10[[#This Row],[SNO]]=1,IJ$8,IF(IL$10, IF(IP228&gt;=IM$8,0,IF(IP228=0,IJ$8,IO228)), IO228)))</f>
        <v>0</v>
      </c>
      <c r="IE229" s="18" t="str">
        <f>IF(MAIN_STGY[[#This Row],[RSLT]]="","", MAIN_STGY[[#This Row],[RSLT]])</f>
        <v/>
      </c>
      <c r="IF22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2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29" s="18">
        <f>IF(STGY10[[#This Row],[SNO]]=0,0,IF(IL$10, IF(IP228&gt;=IM$8, 0, STGY10[[#This Row],[INS]]+IH228), STGY10[[#This Row],[INS]]+IH228))</f>
        <v>100</v>
      </c>
      <c r="II229" s="18">
        <f>IF(STGY10[[#This Row],[SNO]]=0,0,IF(IL$10, IF(IP228&gt;=IM$8, 0, II228+STGY10[[#This Row],[RTN]]), II228+STGY10[[#This Row],[RTN]]))</f>
        <v>0</v>
      </c>
      <c r="IJ229" s="18">
        <f>STGY10[[#This Row],[RTN-TL]]-STGY10[[#This Row],[INS-TL]]</f>
        <v>-100</v>
      </c>
      <c r="IK229" s="18">
        <f>IF(STGY10[[#This Row],[SNO]]=0,0,IF(IL$10, IF(STGY10[[#This Row],[INS]]=0, 0, IN228), IN228))</f>
        <v>0</v>
      </c>
      <c r="IL229" s="18">
        <f>STGY10[[#This Row],[INS]]</f>
        <v>0</v>
      </c>
      <c r="IM229" s="18">
        <f>IF(STGY10[[#This Row],[WrL]]="Loss", (STGY10[[#This Row],[INS]]*(1 + IP$8/100)), IF(STGY10[[#This Row],[WrL]]="Won", (0), 0))</f>
        <v>0</v>
      </c>
      <c r="IN229" s="18">
        <f>IF(STGY10[[#This Row],[WrL]]="Loss", (STGY10[[#This Row],[PAM]]+STGY10[[#This Row],[LOS-TEN]]), IF(STGY10[[#This Row],[WrL]]="Won", (STGY10[[#This Row],[INS]]), 0))</f>
        <v>0</v>
      </c>
      <c r="IO229" s="18">
        <f>STGY10[[#This Row],[PAPT]]/2</f>
        <v>0</v>
      </c>
      <c r="IP229" s="43">
        <f>IF(STGY10[[#This Row],[SNO]]=0,0,IF(IL$10, IF(STGY10[[#This Row],[INS-TL]]=0, 0, STGY10[[#This Row],[PFT]]/STGY10[[#This Row],[INS-TL]]%), STGY10[[#This Row],[PFT]]/STGY10[[#This Row],[INS-TL]]%))</f>
        <v>-100</v>
      </c>
      <c r="IS229" s="20"/>
      <c r="IT229" s="21"/>
      <c r="IZ229" s="22"/>
    </row>
    <row r="230" spans="2:260" x14ac:dyDescent="0.3">
      <c r="B230" s="89">
        <f t="shared" si="42"/>
        <v>215</v>
      </c>
      <c r="C230" s="49"/>
      <c r="D230" s="18">
        <f>IF(MAIN_STGY[[#This Row],[SNO]]=0,0,IF(MAIN_STGY[[#This Row],[SNO]]=1,J$8,IF(L$10, IF(P229&gt;=M$8,0,IF(P229=0,J$8,O229)), O229)))</f>
        <v>0</v>
      </c>
      <c r="E230" s="12"/>
      <c r="F23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0" s="18">
        <f>IF(MAIN_STGY[[#This Row],[SNO]]=0,0,IF(L$10, IF(P229&gt;=M$8, 0, MAIN_STGY[[#This Row],[INS]]+H229), MAIN_STGY[[#This Row],[INS]]+H229))</f>
        <v>100</v>
      </c>
      <c r="I230" s="18">
        <f>IF(MAIN_STGY[[#This Row],[SNO]]=0,0,IF(L$10, IF(P229&gt;=M$8, 0, I229+MAIN_STGY[[#This Row],[RTN]]), I229+MAIN_STGY[[#This Row],[RTN]]))</f>
        <v>0</v>
      </c>
      <c r="J230" s="18">
        <f>MAIN_STGY[[#This Row],[RTN-TL]]-MAIN_STGY[[#This Row],[INS-TL]]</f>
        <v>-100</v>
      </c>
      <c r="K230" s="18">
        <f>IF(MAIN_STGY[[#This Row],[SNO]]=0,0,IF(L$10, IF(MAIN_STGY[[#This Row],[INS]]=0, 0, N229), N229))</f>
        <v>0</v>
      </c>
      <c r="L230" s="18">
        <f>MAIN_STGY[[#This Row],[INS]]</f>
        <v>0</v>
      </c>
      <c r="M230" s="18">
        <f>IF(MAIN_STGY[[#This Row],[WrL]]="Loss", (MAIN_STGY[[#This Row],[INS]]*(1 + P$8/100)), IF(MAIN_STGY[[#This Row],[WrL]]="Won", (0), 0))</f>
        <v>0</v>
      </c>
      <c r="N230" s="18">
        <f>IF(MAIN_STGY[[#This Row],[WrL]]="Loss", (MAIN_STGY[[#This Row],[PAM]]+MAIN_STGY[[#This Row],[LOS-TEN]]), IF(MAIN_STGY[[#This Row],[WrL]]="Won", (MAIN_STGY[[#This Row],[INS]]), 0))</f>
        <v>0</v>
      </c>
      <c r="O230" s="18">
        <f>MAIN_STGY[[#This Row],[PAPT]]/2</f>
        <v>0</v>
      </c>
      <c r="P23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30" s="22"/>
      <c r="AB230" s="42">
        <f t="shared" si="33"/>
        <v>215</v>
      </c>
      <c r="AC230" s="49"/>
      <c r="AD230" s="18">
        <f>IF(STGY2[[#This Row],[SNO]]=0,0,IF(STGY2[[#This Row],[SNO]]=1,AJ$8,IF(AL$10, IF(AP229&gt;=AM$8,0,IF(AP229=0,AJ$8,AO229)), AO229)))</f>
        <v>0</v>
      </c>
      <c r="AE230" s="18" t="str">
        <f>IF(MAIN_STGY[[#This Row],[RSLT]]="","", MAIN_STGY[[#This Row],[RSLT]])</f>
        <v/>
      </c>
      <c r="AF23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0" s="18">
        <f>IF(STGY2[[#This Row],[SNO]]=0,0,IF(AL$10, IF(AP229&gt;=AM$8, 0, STGY2[[#This Row],[INS]]+AH229), STGY2[[#This Row],[INS]]+AH229))</f>
        <v>100</v>
      </c>
      <c r="AI230" s="18">
        <f>IF(STGY2[[#This Row],[SNO]]=0,0,IF(AL$10, IF(AP229&gt;=AM$8, 0, AI229+STGY2[[#This Row],[RTN]]), AI229+STGY2[[#This Row],[RTN]]))</f>
        <v>0</v>
      </c>
      <c r="AJ230" s="18">
        <f>STGY2[[#This Row],[RTN-TL]]-STGY2[[#This Row],[INS-TL]]</f>
        <v>-100</v>
      </c>
      <c r="AK230" s="18">
        <f>IF(STGY2[[#This Row],[SNO]]=0,0,IF(AL$10, IF(STGY2[[#This Row],[INS]]=0, 0, AN229), AN229))</f>
        <v>0</v>
      </c>
      <c r="AL230" s="18">
        <f>STGY2[[#This Row],[INS]]</f>
        <v>0</v>
      </c>
      <c r="AM230" s="18">
        <f>IF(STGY2[[#This Row],[WrL]]="Loss", (STGY2[[#This Row],[INS]]*(1 + AP$8/100)), IF(STGY2[[#This Row],[WrL]]="Won", (0), 0))</f>
        <v>0</v>
      </c>
      <c r="AN230" s="18">
        <f>IF(STGY2[[#This Row],[WrL]]="Loss", (STGY2[[#This Row],[PAM]]+STGY2[[#This Row],[LOS-TEN]]), IF(STGY2[[#This Row],[WrL]]="Won", (STGY2[[#This Row],[INS]]), 0))</f>
        <v>0</v>
      </c>
      <c r="AO230" s="18">
        <f>STGY2[[#This Row],[PAPT]]/2</f>
        <v>0</v>
      </c>
      <c r="AP230" s="43">
        <f>IF(STGY2[[#This Row],[SNO]]=0,0,IF(AL$10, IF(STGY2[[#This Row],[INS-TL]]=0, 0, STGY2[[#This Row],[PFT]]/STGY2[[#This Row],[INS-TL]]%), STGY2[[#This Row],[PFT]]/STGY2[[#This Row],[INS-TL]]%))</f>
        <v>-100</v>
      </c>
      <c r="AS230" s="20"/>
      <c r="AT230" s="21"/>
      <c r="AZ230" s="22"/>
      <c r="BB230" s="42">
        <f t="shared" si="34"/>
        <v>215</v>
      </c>
      <c r="BC230" s="49"/>
      <c r="BD230" s="18">
        <f>IF(STGY3[[#This Row],[SNO]]=0,0,IF(STGY3[[#This Row],[SNO]]=1,BJ$8,IF(BL$10, IF(BP229&gt;=BM$8,0,IF(BP229=0,BJ$8,BO229)), BO229)))</f>
        <v>0</v>
      </c>
      <c r="BE230" s="18" t="str">
        <f>IF(MAIN_STGY[[#This Row],[RSLT]]="","", MAIN_STGY[[#This Row],[RSLT]])</f>
        <v/>
      </c>
      <c r="BF23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0" s="18">
        <f>IF(STGY3[[#This Row],[SNO]]=0,0,IF(BL$10, IF(BP229&gt;=BM$8, 0, STGY3[[#This Row],[INS]]+BH229), STGY3[[#This Row],[INS]]+BH229))</f>
        <v>100</v>
      </c>
      <c r="BI230" s="18">
        <f>IF(STGY3[[#This Row],[SNO]]=0,0,IF(BL$10, IF(BP229&gt;=BM$8, 0, BI229+STGY3[[#This Row],[RTN]]), BI229+STGY3[[#This Row],[RTN]]))</f>
        <v>0</v>
      </c>
      <c r="BJ230" s="18">
        <f>STGY3[[#This Row],[RTN-TL]]-STGY3[[#This Row],[INS-TL]]</f>
        <v>-100</v>
      </c>
      <c r="BK230" s="18">
        <f>IF(STGY3[[#This Row],[SNO]]=0,0,IF(BL$10, IF(STGY3[[#This Row],[INS]]=0, 0, BN229), BN229))</f>
        <v>0</v>
      </c>
      <c r="BL230" s="18">
        <f>STGY3[[#This Row],[INS]]</f>
        <v>0</v>
      </c>
      <c r="BM230" s="18">
        <f>IF(STGY3[[#This Row],[WrL]]="Loss", (STGY3[[#This Row],[INS]]*(1 + BP$8/100)), IF(STGY3[[#This Row],[WrL]]="Won", (0), 0))</f>
        <v>0</v>
      </c>
      <c r="BN230" s="18">
        <f>IF(STGY3[[#This Row],[WrL]]="Loss", (STGY3[[#This Row],[PAM]]+STGY3[[#This Row],[LOS-TEN]]), IF(STGY3[[#This Row],[WrL]]="Won", (STGY3[[#This Row],[INS]]), 0))</f>
        <v>0</v>
      </c>
      <c r="BO230" s="18">
        <f>STGY3[[#This Row],[PAPT]]/2</f>
        <v>0</v>
      </c>
      <c r="BP230" s="43">
        <f>IF(STGY3[[#This Row],[SNO]]=0,0,IF(BL$10, IF(STGY3[[#This Row],[INS-TL]]=0, 0, STGY3[[#This Row],[PFT]]/STGY3[[#This Row],[INS-TL]]%), STGY3[[#This Row],[PFT]]/STGY3[[#This Row],[INS-TL]]%))</f>
        <v>-100</v>
      </c>
      <c r="BS230" s="20"/>
      <c r="BT230" s="21"/>
      <c r="BZ230" s="22"/>
      <c r="CB230" s="42">
        <f t="shared" si="35"/>
        <v>215</v>
      </c>
      <c r="CC230" s="49"/>
      <c r="CD230" s="18">
        <f>IF(STGY4[[#This Row],[SNO]]=0,0,IF(STGY4[[#This Row],[SNO]]=1,CJ$8,IF(CL$10, IF(CP229&gt;=CM$8,0,IF(CP229=0,CJ$8,CO229)), CO229)))</f>
        <v>0</v>
      </c>
      <c r="CE230" s="18" t="str">
        <f>IF(MAIN_STGY[[#This Row],[RSLT]]="","", MAIN_STGY[[#This Row],[RSLT]])</f>
        <v/>
      </c>
      <c r="CF23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0" s="18">
        <f>IF(STGY4[[#This Row],[SNO]]=0,0,IF(CL$10, IF(CP229&gt;=CM$8, 0, STGY4[[#This Row],[INS]]+CH229), STGY4[[#This Row],[INS]]+CH229))</f>
        <v>100</v>
      </c>
      <c r="CI230" s="18">
        <f>IF(STGY4[[#This Row],[SNO]]=0,0,IF(CL$10, IF(CP229&gt;=CM$8, 0, CI229+STGY4[[#This Row],[RTN]]), CI229+STGY4[[#This Row],[RTN]]))</f>
        <v>0</v>
      </c>
      <c r="CJ230" s="18">
        <f>STGY4[[#This Row],[RTN-TL]]-STGY4[[#This Row],[INS-TL]]</f>
        <v>-100</v>
      </c>
      <c r="CK230" s="18">
        <f>IF(STGY4[[#This Row],[SNO]]=0,0,IF(CL$10, IF(STGY4[[#This Row],[INS]]=0, 0, CN229), CN229))</f>
        <v>0</v>
      </c>
      <c r="CL230" s="18">
        <f>STGY4[[#This Row],[INS]]</f>
        <v>0</v>
      </c>
      <c r="CM230" s="18">
        <f>IF(STGY4[[#This Row],[WrL]]="Loss", (STGY4[[#This Row],[INS]]*(1 + CP$8/100)), IF(STGY4[[#This Row],[WrL]]="Won", (0), 0))</f>
        <v>0</v>
      </c>
      <c r="CN230" s="18">
        <f>IF(STGY4[[#This Row],[WrL]]="Loss", (STGY4[[#This Row],[PAM]]+STGY4[[#This Row],[LOS-TEN]]), IF(STGY4[[#This Row],[WrL]]="Won", (STGY4[[#This Row],[INS]]), 0))</f>
        <v>0</v>
      </c>
      <c r="CO230" s="18">
        <f>STGY4[[#This Row],[PAPT]]/2</f>
        <v>0</v>
      </c>
      <c r="CP230" s="43">
        <f>IF(STGY4[[#This Row],[SNO]]=0,0,IF(CL$10, IF(STGY4[[#This Row],[INS-TL]]=0, 0, STGY4[[#This Row],[PFT]]/STGY4[[#This Row],[INS-TL]]%), STGY4[[#This Row],[PFT]]/STGY4[[#This Row],[INS-TL]]%))</f>
        <v>-100</v>
      </c>
      <c r="CS230" s="20"/>
      <c r="CT230" s="21"/>
      <c r="CZ230" s="22"/>
      <c r="DB230" s="42">
        <f t="shared" si="36"/>
        <v>215</v>
      </c>
      <c r="DC230" s="49"/>
      <c r="DD230" s="18">
        <f>IF(STGY5[[#This Row],[SNO]]=0,0,IF(STGY5[[#This Row],[SNO]]=1,DJ$8,IF(DL$10, IF(DP229&gt;=DM$8,0,IF(DP229=0,DJ$8,DO229)), DO229)))</f>
        <v>0</v>
      </c>
      <c r="DE230" s="18" t="str">
        <f>IF(MAIN_STGY[[#This Row],[RSLT]]="","", MAIN_STGY[[#This Row],[RSLT]])</f>
        <v/>
      </c>
      <c r="DF23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0" s="18">
        <f>IF(STGY5[[#This Row],[SNO]]=0,0,IF(DL$10, IF(DP229&gt;=DM$8, 0, STGY5[[#This Row],[INS]]+DH229), STGY5[[#This Row],[INS]]+DH229))</f>
        <v>100</v>
      </c>
      <c r="DI230" s="18">
        <f>IF(STGY5[[#This Row],[SNO]]=0,0,IF(DL$10, IF(DP229&gt;=DM$8, 0, DI229+STGY5[[#This Row],[RTN]]), DI229+STGY5[[#This Row],[RTN]]))</f>
        <v>0</v>
      </c>
      <c r="DJ230" s="18">
        <f>STGY5[[#This Row],[RTN-TL]]-STGY5[[#This Row],[INS-TL]]</f>
        <v>-100</v>
      </c>
      <c r="DK230" s="18">
        <f>IF(STGY5[[#This Row],[SNO]]=0,0,IF(DL$10, IF(STGY5[[#This Row],[INS]]=0, 0, DN229), DN229))</f>
        <v>0</v>
      </c>
      <c r="DL230" s="18">
        <f>STGY5[[#This Row],[INS]]</f>
        <v>0</v>
      </c>
      <c r="DM230" s="18">
        <f>IF(STGY5[[#This Row],[WrL]]="Loss", (STGY5[[#This Row],[INS]]*(1 + DP$8/100)), IF(STGY5[[#This Row],[WrL]]="Won", (0), 0))</f>
        <v>0</v>
      </c>
      <c r="DN230" s="18">
        <f>IF(STGY5[[#This Row],[WrL]]="Loss", (STGY5[[#This Row],[PAM]]+STGY5[[#This Row],[LOS-TEN]]), IF(STGY5[[#This Row],[WrL]]="Won", (STGY5[[#This Row],[INS]]), 0))</f>
        <v>0</v>
      </c>
      <c r="DO230" s="18">
        <f>STGY5[[#This Row],[PAPT]]/2</f>
        <v>0</v>
      </c>
      <c r="DP230" s="43">
        <f>IF(STGY5[[#This Row],[SNO]]=0,0,IF(DL$10, IF(STGY5[[#This Row],[INS-TL]]=0, 0, STGY5[[#This Row],[PFT]]/STGY5[[#This Row],[INS-TL]]%), STGY5[[#This Row],[PFT]]/STGY5[[#This Row],[INS-TL]]%))</f>
        <v>-100</v>
      </c>
      <c r="DS230" s="20"/>
      <c r="DT230" s="21"/>
      <c r="DZ230" s="22"/>
      <c r="EB230" s="42">
        <f t="shared" si="37"/>
        <v>215</v>
      </c>
      <c r="EC230" s="49"/>
      <c r="ED230" s="18">
        <f>IF(STGY6[[#This Row],[SNO]]=0,0,IF(STGY6[[#This Row],[SNO]]=1,EJ$8,IF(EL$10, IF(EP229&gt;=EM$8,0,IF(EP229=0,EJ$8,EO229)), EO229)))</f>
        <v>0</v>
      </c>
      <c r="EE230" s="18" t="str">
        <f>IF(MAIN_STGY[[#This Row],[RSLT]]="","", MAIN_STGY[[#This Row],[RSLT]])</f>
        <v/>
      </c>
      <c r="EF23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0" s="18">
        <f>IF(STGY6[[#This Row],[SNO]]=0,0,IF(EL$10, IF(EP229&gt;=EM$8, 0, STGY6[[#This Row],[INS]]+EH229), STGY6[[#This Row],[INS]]+EH229))</f>
        <v>100</v>
      </c>
      <c r="EI230" s="18">
        <f>IF(STGY6[[#This Row],[SNO]]=0,0,IF(EL$10, IF(EP229&gt;=EM$8, 0, EI229+STGY6[[#This Row],[RTN]]), EI229+STGY6[[#This Row],[RTN]]))</f>
        <v>0</v>
      </c>
      <c r="EJ230" s="18">
        <f>STGY6[[#This Row],[RTN-TL]]-STGY6[[#This Row],[INS-TL]]</f>
        <v>-100</v>
      </c>
      <c r="EK230" s="18">
        <f>IF(STGY6[[#This Row],[SNO]]=0,0,IF(EL$10, IF(STGY6[[#This Row],[INS]]=0, 0, EN229), EN229))</f>
        <v>0</v>
      </c>
      <c r="EL230" s="18">
        <f>STGY6[[#This Row],[INS]]</f>
        <v>0</v>
      </c>
      <c r="EM230" s="18">
        <f>IF(STGY6[[#This Row],[WrL]]="Loss", (STGY6[[#This Row],[INS]]*(1 + EP$8/100)), IF(STGY6[[#This Row],[WrL]]="Won", (0), 0))</f>
        <v>0</v>
      </c>
      <c r="EN230" s="18">
        <f>IF(STGY6[[#This Row],[WrL]]="Loss", (STGY6[[#This Row],[PAM]]+STGY6[[#This Row],[LOS-TEN]]), IF(STGY6[[#This Row],[WrL]]="Won", (STGY6[[#This Row],[INS]]), 0))</f>
        <v>0</v>
      </c>
      <c r="EO230" s="18">
        <f>STGY6[[#This Row],[PAPT]]/2</f>
        <v>0</v>
      </c>
      <c r="EP230" s="43">
        <f>IF(STGY6[[#This Row],[SNO]]=0,0,IF(EL$10, IF(STGY6[[#This Row],[INS-TL]]=0, 0, STGY6[[#This Row],[PFT]]/STGY6[[#This Row],[INS-TL]]%), STGY6[[#This Row],[PFT]]/STGY6[[#This Row],[INS-TL]]%))</f>
        <v>-100</v>
      </c>
      <c r="ES230" s="20"/>
      <c r="ET230" s="21"/>
      <c r="EZ230" s="22"/>
      <c r="FB230" s="42">
        <f t="shared" si="38"/>
        <v>215</v>
      </c>
      <c r="FC230" s="49"/>
      <c r="FD230" s="18">
        <f>IF(STGY7[[#This Row],[SNO]]=0,0,IF(STGY7[[#This Row],[SNO]]=1,FJ$8,IF(FL$10, IF(FP229&gt;=FM$8,0,IF(FP229=0,FJ$8,FO229)), FO229)))</f>
        <v>0</v>
      </c>
      <c r="FE230" s="18" t="str">
        <f>IF(MAIN_STGY[[#This Row],[RSLT]]="","", MAIN_STGY[[#This Row],[RSLT]])</f>
        <v/>
      </c>
      <c r="FF23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0" s="18">
        <f>IF(STGY7[[#This Row],[SNO]]=0,0,IF(FL$10, IF(FP229&gt;=FM$8, 0, STGY7[[#This Row],[INS]]+FH229), STGY7[[#This Row],[INS]]+FH229))</f>
        <v>100</v>
      </c>
      <c r="FI230" s="18">
        <f>IF(STGY7[[#This Row],[SNO]]=0,0,IF(FL$10, IF(FP229&gt;=FM$8, 0, FI229+STGY7[[#This Row],[RTN]]), FI229+STGY7[[#This Row],[RTN]]))</f>
        <v>0</v>
      </c>
      <c r="FJ230" s="18">
        <f>STGY7[[#This Row],[RTN-TL]]-STGY7[[#This Row],[INS-TL]]</f>
        <v>-100</v>
      </c>
      <c r="FK230" s="18">
        <f>IF(STGY7[[#This Row],[SNO]]=0,0,IF(FL$10, IF(STGY7[[#This Row],[INS]]=0, 0, FN229), FN229))</f>
        <v>0</v>
      </c>
      <c r="FL230" s="18">
        <f>STGY7[[#This Row],[INS]]</f>
        <v>0</v>
      </c>
      <c r="FM230" s="18">
        <f>IF(STGY7[[#This Row],[WrL]]="Loss", (STGY7[[#This Row],[INS]]*(1 + FP$8/100)), IF(STGY7[[#This Row],[WrL]]="Won", (0), 0))</f>
        <v>0</v>
      </c>
      <c r="FN230" s="18">
        <f>IF(STGY7[[#This Row],[WrL]]="Loss", (STGY7[[#This Row],[PAM]]+STGY7[[#This Row],[LOS-TEN]]), IF(STGY7[[#This Row],[WrL]]="Won", (STGY7[[#This Row],[INS]]), 0))</f>
        <v>0</v>
      </c>
      <c r="FO230" s="18">
        <f>STGY7[[#This Row],[PAPT]]/2</f>
        <v>0</v>
      </c>
      <c r="FP230" s="43">
        <f>IF(STGY7[[#This Row],[SNO]]=0,0,IF(FL$10, IF(STGY7[[#This Row],[INS-TL]]=0, 0, STGY7[[#This Row],[PFT]]/STGY7[[#This Row],[INS-TL]]%), STGY7[[#This Row],[PFT]]/STGY7[[#This Row],[INS-TL]]%))</f>
        <v>-100</v>
      </c>
      <c r="FS230" s="20"/>
      <c r="FT230" s="21"/>
      <c r="FZ230" s="22"/>
      <c r="GB230" s="42">
        <f t="shared" si="39"/>
        <v>215</v>
      </c>
      <c r="GC230" s="49"/>
      <c r="GD230" s="18">
        <f>IF(STGY8[[#This Row],[SNO]]=0,0,IF(STGY8[[#This Row],[SNO]]=1,GJ$8,IF(GL$10, IF(GP229&gt;=GM$8,0,IF(GP229=0,GJ$8,GO229)), GO229)))</f>
        <v>0</v>
      </c>
      <c r="GE230" s="18" t="str">
        <f>IF(MAIN_STGY[[#This Row],[RSLT]]="","", MAIN_STGY[[#This Row],[RSLT]])</f>
        <v/>
      </c>
      <c r="GF23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0" s="18">
        <f>IF(STGY8[[#This Row],[SNO]]=0,0,IF(GL$10, IF(GP229&gt;=GM$8, 0, STGY8[[#This Row],[INS]]+GH229), STGY8[[#This Row],[INS]]+GH229))</f>
        <v>100</v>
      </c>
      <c r="GI230" s="18">
        <f>IF(STGY8[[#This Row],[SNO]]=0,0,IF(GL$10, IF(GP229&gt;=GM$8, 0, GI229+STGY8[[#This Row],[RTN]]), GI229+STGY8[[#This Row],[RTN]]))</f>
        <v>0</v>
      </c>
      <c r="GJ230" s="18">
        <f>STGY8[[#This Row],[RTN-TL]]-STGY8[[#This Row],[INS-TL]]</f>
        <v>-100</v>
      </c>
      <c r="GK230" s="18">
        <f>IF(STGY8[[#This Row],[SNO]]=0,0,IF(GL$10, IF(STGY8[[#This Row],[INS]]=0, 0, GN229), GN229))</f>
        <v>0</v>
      </c>
      <c r="GL230" s="18">
        <f>STGY8[[#This Row],[INS]]</f>
        <v>0</v>
      </c>
      <c r="GM230" s="18">
        <f>IF(STGY8[[#This Row],[WrL]]="Loss", (STGY8[[#This Row],[INS]]*(1 + GP$8/100)), IF(STGY8[[#This Row],[WrL]]="Won", (0), 0))</f>
        <v>0</v>
      </c>
      <c r="GN230" s="18">
        <f>IF(STGY8[[#This Row],[WrL]]="Loss", (STGY8[[#This Row],[PAM]]+STGY8[[#This Row],[LOS-TEN]]), IF(STGY8[[#This Row],[WrL]]="Won", (STGY8[[#This Row],[INS]]), 0))</f>
        <v>0</v>
      </c>
      <c r="GO230" s="18">
        <f>STGY8[[#This Row],[PAPT]]/2</f>
        <v>0</v>
      </c>
      <c r="GP230" s="43">
        <f>IF(STGY8[[#This Row],[SNO]]=0,0,IF(GL$10, IF(STGY8[[#This Row],[INS-TL]]=0, 0, STGY8[[#This Row],[PFT]]/STGY8[[#This Row],[INS-TL]]%), STGY8[[#This Row],[PFT]]/STGY8[[#This Row],[INS-TL]]%))</f>
        <v>-100</v>
      </c>
      <c r="GS230" s="20"/>
      <c r="GT230" s="21"/>
      <c r="GZ230" s="22"/>
      <c r="HB230" s="42">
        <f t="shared" si="40"/>
        <v>215</v>
      </c>
      <c r="HC230" s="49"/>
      <c r="HD230" s="18">
        <f>IF(STGY9[[#This Row],[SNO]]=0,0,IF(STGY9[[#This Row],[SNO]]=1,HJ$8,IF(HL$10, IF(HP229&gt;=HM$8,0,IF(HP229=0,HJ$8,HO229)), HO229)))</f>
        <v>0</v>
      </c>
      <c r="HE230" s="18" t="str">
        <f>IF(MAIN_STGY[[#This Row],[RSLT]]="","", MAIN_STGY[[#This Row],[RSLT]])</f>
        <v/>
      </c>
      <c r="HF23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0" s="18">
        <f>IF(STGY9[[#This Row],[SNO]]=0,0,IF(HL$10, IF(HP229&gt;=HM$8, 0, STGY9[[#This Row],[INS]]+HH229), STGY9[[#This Row],[INS]]+HH229))</f>
        <v>100</v>
      </c>
      <c r="HI230" s="18">
        <f>IF(STGY9[[#This Row],[SNO]]=0,0,IF(HL$10, IF(HP229&gt;=HM$8, 0, HI229+STGY9[[#This Row],[RTN]]), HI229+STGY9[[#This Row],[RTN]]))</f>
        <v>0</v>
      </c>
      <c r="HJ230" s="18">
        <f>STGY9[[#This Row],[RTN-TL]]-STGY9[[#This Row],[INS-TL]]</f>
        <v>-100</v>
      </c>
      <c r="HK230" s="18">
        <f>IF(STGY9[[#This Row],[SNO]]=0,0,IF(HL$10, IF(STGY9[[#This Row],[INS]]=0, 0, HN229), HN229))</f>
        <v>0</v>
      </c>
      <c r="HL230" s="18">
        <f>STGY9[[#This Row],[INS]]</f>
        <v>0</v>
      </c>
      <c r="HM230" s="18">
        <f>IF(STGY9[[#This Row],[WrL]]="Loss", (STGY9[[#This Row],[INS]]*(1 + HP$8/100)), IF(STGY9[[#This Row],[WrL]]="Won", (0), 0))</f>
        <v>0</v>
      </c>
      <c r="HN230" s="18">
        <f>IF(STGY9[[#This Row],[WrL]]="Loss", (STGY9[[#This Row],[PAM]]+STGY9[[#This Row],[LOS-TEN]]), IF(STGY9[[#This Row],[WrL]]="Won", (STGY9[[#This Row],[INS]]), 0))</f>
        <v>0</v>
      </c>
      <c r="HO230" s="18">
        <f>STGY9[[#This Row],[PAPT]]/2</f>
        <v>0</v>
      </c>
      <c r="HP230" s="43">
        <f>IF(STGY9[[#This Row],[SNO]]=0,0,IF(HL$10, IF(STGY9[[#This Row],[INS-TL]]=0, 0, STGY9[[#This Row],[PFT]]/STGY9[[#This Row],[INS-TL]]%), STGY9[[#This Row],[PFT]]/STGY9[[#This Row],[INS-TL]]%))</f>
        <v>-100</v>
      </c>
      <c r="HS230" s="20"/>
      <c r="HT230" s="21"/>
      <c r="HZ230" s="22"/>
      <c r="IB230" s="42">
        <f t="shared" si="41"/>
        <v>215</v>
      </c>
      <c r="IC230" s="49"/>
      <c r="ID230" s="18">
        <f>IF(STGY10[[#This Row],[SNO]]=0,0,IF(STGY10[[#This Row],[SNO]]=1,IJ$8,IF(IL$10, IF(IP229&gt;=IM$8,0,IF(IP229=0,IJ$8,IO229)), IO229)))</f>
        <v>0</v>
      </c>
      <c r="IE230" s="18" t="str">
        <f>IF(MAIN_STGY[[#This Row],[RSLT]]="","", MAIN_STGY[[#This Row],[RSLT]])</f>
        <v/>
      </c>
      <c r="IF23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0" s="18">
        <f>IF(STGY10[[#This Row],[SNO]]=0,0,IF(IL$10, IF(IP229&gt;=IM$8, 0, STGY10[[#This Row],[INS]]+IH229), STGY10[[#This Row],[INS]]+IH229))</f>
        <v>100</v>
      </c>
      <c r="II230" s="18">
        <f>IF(STGY10[[#This Row],[SNO]]=0,0,IF(IL$10, IF(IP229&gt;=IM$8, 0, II229+STGY10[[#This Row],[RTN]]), II229+STGY10[[#This Row],[RTN]]))</f>
        <v>0</v>
      </c>
      <c r="IJ230" s="18">
        <f>STGY10[[#This Row],[RTN-TL]]-STGY10[[#This Row],[INS-TL]]</f>
        <v>-100</v>
      </c>
      <c r="IK230" s="18">
        <f>IF(STGY10[[#This Row],[SNO]]=0,0,IF(IL$10, IF(STGY10[[#This Row],[INS]]=0, 0, IN229), IN229))</f>
        <v>0</v>
      </c>
      <c r="IL230" s="18">
        <f>STGY10[[#This Row],[INS]]</f>
        <v>0</v>
      </c>
      <c r="IM230" s="18">
        <f>IF(STGY10[[#This Row],[WrL]]="Loss", (STGY10[[#This Row],[INS]]*(1 + IP$8/100)), IF(STGY10[[#This Row],[WrL]]="Won", (0), 0))</f>
        <v>0</v>
      </c>
      <c r="IN230" s="18">
        <f>IF(STGY10[[#This Row],[WrL]]="Loss", (STGY10[[#This Row],[PAM]]+STGY10[[#This Row],[LOS-TEN]]), IF(STGY10[[#This Row],[WrL]]="Won", (STGY10[[#This Row],[INS]]), 0))</f>
        <v>0</v>
      </c>
      <c r="IO230" s="18">
        <f>STGY10[[#This Row],[PAPT]]/2</f>
        <v>0</v>
      </c>
      <c r="IP230" s="43">
        <f>IF(STGY10[[#This Row],[SNO]]=0,0,IF(IL$10, IF(STGY10[[#This Row],[INS-TL]]=0, 0, STGY10[[#This Row],[PFT]]/STGY10[[#This Row],[INS-TL]]%), STGY10[[#This Row],[PFT]]/STGY10[[#This Row],[INS-TL]]%))</f>
        <v>-100</v>
      </c>
      <c r="IS230" s="20"/>
      <c r="IT230" s="21"/>
      <c r="IZ230" s="22"/>
    </row>
    <row r="231" spans="2:260" x14ac:dyDescent="0.3">
      <c r="B231" s="89">
        <f t="shared" si="42"/>
        <v>216</v>
      </c>
      <c r="C231" s="49"/>
      <c r="D231" s="18">
        <f>IF(MAIN_STGY[[#This Row],[SNO]]=0,0,IF(MAIN_STGY[[#This Row],[SNO]]=1,J$8,IF(L$10, IF(P230&gt;=M$8,0,IF(P230=0,J$8,O230)), O230)))</f>
        <v>0</v>
      </c>
      <c r="E231" s="12"/>
      <c r="F23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1" s="18">
        <f>IF(MAIN_STGY[[#This Row],[SNO]]=0,0,IF(L$10, IF(P230&gt;=M$8, 0, MAIN_STGY[[#This Row],[INS]]+H230), MAIN_STGY[[#This Row],[INS]]+H230))</f>
        <v>100</v>
      </c>
      <c r="I231" s="18">
        <f>IF(MAIN_STGY[[#This Row],[SNO]]=0,0,IF(L$10, IF(P230&gt;=M$8, 0, I230+MAIN_STGY[[#This Row],[RTN]]), I230+MAIN_STGY[[#This Row],[RTN]]))</f>
        <v>0</v>
      </c>
      <c r="J231" s="18">
        <f>MAIN_STGY[[#This Row],[RTN-TL]]-MAIN_STGY[[#This Row],[INS-TL]]</f>
        <v>-100</v>
      </c>
      <c r="K231" s="18">
        <f>IF(MAIN_STGY[[#This Row],[SNO]]=0,0,IF(L$10, IF(MAIN_STGY[[#This Row],[INS]]=0, 0, N230), N230))</f>
        <v>0</v>
      </c>
      <c r="L231" s="18">
        <f>MAIN_STGY[[#This Row],[INS]]</f>
        <v>0</v>
      </c>
      <c r="M231" s="18">
        <f>IF(MAIN_STGY[[#This Row],[WrL]]="Loss", (MAIN_STGY[[#This Row],[INS]]*(1 + P$8/100)), IF(MAIN_STGY[[#This Row],[WrL]]="Won", (0), 0))</f>
        <v>0</v>
      </c>
      <c r="N231" s="18">
        <f>IF(MAIN_STGY[[#This Row],[WrL]]="Loss", (MAIN_STGY[[#This Row],[PAM]]+MAIN_STGY[[#This Row],[LOS-TEN]]), IF(MAIN_STGY[[#This Row],[WrL]]="Won", (MAIN_STGY[[#This Row],[INS]]), 0))</f>
        <v>0</v>
      </c>
      <c r="O231" s="18">
        <f>MAIN_STGY[[#This Row],[PAPT]]/2</f>
        <v>0</v>
      </c>
      <c r="P23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31" s="22"/>
      <c r="AB231" s="42">
        <f t="shared" si="33"/>
        <v>216</v>
      </c>
      <c r="AC231" s="49"/>
      <c r="AD231" s="18">
        <f>IF(STGY2[[#This Row],[SNO]]=0,0,IF(STGY2[[#This Row],[SNO]]=1,AJ$8,IF(AL$10, IF(AP230&gt;=AM$8,0,IF(AP230=0,AJ$8,AO230)), AO230)))</f>
        <v>0</v>
      </c>
      <c r="AE231" s="18" t="str">
        <f>IF(MAIN_STGY[[#This Row],[RSLT]]="","", MAIN_STGY[[#This Row],[RSLT]])</f>
        <v/>
      </c>
      <c r="AF23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1" s="18">
        <f>IF(STGY2[[#This Row],[SNO]]=0,0,IF(AL$10, IF(AP230&gt;=AM$8, 0, STGY2[[#This Row],[INS]]+AH230), STGY2[[#This Row],[INS]]+AH230))</f>
        <v>100</v>
      </c>
      <c r="AI231" s="18">
        <f>IF(STGY2[[#This Row],[SNO]]=0,0,IF(AL$10, IF(AP230&gt;=AM$8, 0, AI230+STGY2[[#This Row],[RTN]]), AI230+STGY2[[#This Row],[RTN]]))</f>
        <v>0</v>
      </c>
      <c r="AJ231" s="18">
        <f>STGY2[[#This Row],[RTN-TL]]-STGY2[[#This Row],[INS-TL]]</f>
        <v>-100</v>
      </c>
      <c r="AK231" s="18">
        <f>IF(STGY2[[#This Row],[SNO]]=0,0,IF(AL$10, IF(STGY2[[#This Row],[INS]]=0, 0, AN230), AN230))</f>
        <v>0</v>
      </c>
      <c r="AL231" s="18">
        <f>STGY2[[#This Row],[INS]]</f>
        <v>0</v>
      </c>
      <c r="AM231" s="18">
        <f>IF(STGY2[[#This Row],[WrL]]="Loss", (STGY2[[#This Row],[INS]]*(1 + AP$8/100)), IF(STGY2[[#This Row],[WrL]]="Won", (0), 0))</f>
        <v>0</v>
      </c>
      <c r="AN231" s="18">
        <f>IF(STGY2[[#This Row],[WrL]]="Loss", (STGY2[[#This Row],[PAM]]+STGY2[[#This Row],[LOS-TEN]]), IF(STGY2[[#This Row],[WrL]]="Won", (STGY2[[#This Row],[INS]]), 0))</f>
        <v>0</v>
      </c>
      <c r="AO231" s="18">
        <f>STGY2[[#This Row],[PAPT]]/2</f>
        <v>0</v>
      </c>
      <c r="AP231" s="43">
        <f>IF(STGY2[[#This Row],[SNO]]=0,0,IF(AL$10, IF(STGY2[[#This Row],[INS-TL]]=0, 0, STGY2[[#This Row],[PFT]]/STGY2[[#This Row],[INS-TL]]%), STGY2[[#This Row],[PFT]]/STGY2[[#This Row],[INS-TL]]%))</f>
        <v>-100</v>
      </c>
      <c r="AS231" s="20"/>
      <c r="AT231" s="21"/>
      <c r="AZ231" s="22"/>
      <c r="BB231" s="42">
        <f t="shared" si="34"/>
        <v>216</v>
      </c>
      <c r="BC231" s="49"/>
      <c r="BD231" s="18">
        <f>IF(STGY3[[#This Row],[SNO]]=0,0,IF(STGY3[[#This Row],[SNO]]=1,BJ$8,IF(BL$10, IF(BP230&gt;=BM$8,0,IF(BP230=0,BJ$8,BO230)), BO230)))</f>
        <v>0</v>
      </c>
      <c r="BE231" s="18" t="str">
        <f>IF(MAIN_STGY[[#This Row],[RSLT]]="","", MAIN_STGY[[#This Row],[RSLT]])</f>
        <v/>
      </c>
      <c r="BF23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1" s="18">
        <f>IF(STGY3[[#This Row],[SNO]]=0,0,IF(BL$10, IF(BP230&gt;=BM$8, 0, STGY3[[#This Row],[INS]]+BH230), STGY3[[#This Row],[INS]]+BH230))</f>
        <v>100</v>
      </c>
      <c r="BI231" s="18">
        <f>IF(STGY3[[#This Row],[SNO]]=0,0,IF(BL$10, IF(BP230&gt;=BM$8, 0, BI230+STGY3[[#This Row],[RTN]]), BI230+STGY3[[#This Row],[RTN]]))</f>
        <v>0</v>
      </c>
      <c r="BJ231" s="18">
        <f>STGY3[[#This Row],[RTN-TL]]-STGY3[[#This Row],[INS-TL]]</f>
        <v>-100</v>
      </c>
      <c r="BK231" s="18">
        <f>IF(STGY3[[#This Row],[SNO]]=0,0,IF(BL$10, IF(STGY3[[#This Row],[INS]]=0, 0, BN230), BN230))</f>
        <v>0</v>
      </c>
      <c r="BL231" s="18">
        <f>STGY3[[#This Row],[INS]]</f>
        <v>0</v>
      </c>
      <c r="BM231" s="18">
        <f>IF(STGY3[[#This Row],[WrL]]="Loss", (STGY3[[#This Row],[INS]]*(1 + BP$8/100)), IF(STGY3[[#This Row],[WrL]]="Won", (0), 0))</f>
        <v>0</v>
      </c>
      <c r="BN231" s="18">
        <f>IF(STGY3[[#This Row],[WrL]]="Loss", (STGY3[[#This Row],[PAM]]+STGY3[[#This Row],[LOS-TEN]]), IF(STGY3[[#This Row],[WrL]]="Won", (STGY3[[#This Row],[INS]]), 0))</f>
        <v>0</v>
      </c>
      <c r="BO231" s="18">
        <f>STGY3[[#This Row],[PAPT]]/2</f>
        <v>0</v>
      </c>
      <c r="BP231" s="43">
        <f>IF(STGY3[[#This Row],[SNO]]=0,0,IF(BL$10, IF(STGY3[[#This Row],[INS-TL]]=0, 0, STGY3[[#This Row],[PFT]]/STGY3[[#This Row],[INS-TL]]%), STGY3[[#This Row],[PFT]]/STGY3[[#This Row],[INS-TL]]%))</f>
        <v>-100</v>
      </c>
      <c r="BS231" s="20"/>
      <c r="BT231" s="21"/>
      <c r="BZ231" s="22"/>
      <c r="CB231" s="42">
        <f t="shared" si="35"/>
        <v>216</v>
      </c>
      <c r="CC231" s="49"/>
      <c r="CD231" s="18">
        <f>IF(STGY4[[#This Row],[SNO]]=0,0,IF(STGY4[[#This Row],[SNO]]=1,CJ$8,IF(CL$10, IF(CP230&gt;=CM$8,0,IF(CP230=0,CJ$8,CO230)), CO230)))</f>
        <v>0</v>
      </c>
      <c r="CE231" s="18" t="str">
        <f>IF(MAIN_STGY[[#This Row],[RSLT]]="","", MAIN_STGY[[#This Row],[RSLT]])</f>
        <v/>
      </c>
      <c r="CF23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1" s="18">
        <f>IF(STGY4[[#This Row],[SNO]]=0,0,IF(CL$10, IF(CP230&gt;=CM$8, 0, STGY4[[#This Row],[INS]]+CH230), STGY4[[#This Row],[INS]]+CH230))</f>
        <v>100</v>
      </c>
      <c r="CI231" s="18">
        <f>IF(STGY4[[#This Row],[SNO]]=0,0,IF(CL$10, IF(CP230&gt;=CM$8, 0, CI230+STGY4[[#This Row],[RTN]]), CI230+STGY4[[#This Row],[RTN]]))</f>
        <v>0</v>
      </c>
      <c r="CJ231" s="18">
        <f>STGY4[[#This Row],[RTN-TL]]-STGY4[[#This Row],[INS-TL]]</f>
        <v>-100</v>
      </c>
      <c r="CK231" s="18">
        <f>IF(STGY4[[#This Row],[SNO]]=0,0,IF(CL$10, IF(STGY4[[#This Row],[INS]]=0, 0, CN230), CN230))</f>
        <v>0</v>
      </c>
      <c r="CL231" s="18">
        <f>STGY4[[#This Row],[INS]]</f>
        <v>0</v>
      </c>
      <c r="CM231" s="18">
        <f>IF(STGY4[[#This Row],[WrL]]="Loss", (STGY4[[#This Row],[INS]]*(1 + CP$8/100)), IF(STGY4[[#This Row],[WrL]]="Won", (0), 0))</f>
        <v>0</v>
      </c>
      <c r="CN231" s="18">
        <f>IF(STGY4[[#This Row],[WrL]]="Loss", (STGY4[[#This Row],[PAM]]+STGY4[[#This Row],[LOS-TEN]]), IF(STGY4[[#This Row],[WrL]]="Won", (STGY4[[#This Row],[INS]]), 0))</f>
        <v>0</v>
      </c>
      <c r="CO231" s="18">
        <f>STGY4[[#This Row],[PAPT]]/2</f>
        <v>0</v>
      </c>
      <c r="CP231" s="43">
        <f>IF(STGY4[[#This Row],[SNO]]=0,0,IF(CL$10, IF(STGY4[[#This Row],[INS-TL]]=0, 0, STGY4[[#This Row],[PFT]]/STGY4[[#This Row],[INS-TL]]%), STGY4[[#This Row],[PFT]]/STGY4[[#This Row],[INS-TL]]%))</f>
        <v>-100</v>
      </c>
      <c r="CS231" s="20"/>
      <c r="CT231" s="21"/>
      <c r="CZ231" s="22"/>
      <c r="DB231" s="42">
        <f t="shared" si="36"/>
        <v>216</v>
      </c>
      <c r="DC231" s="49"/>
      <c r="DD231" s="18">
        <f>IF(STGY5[[#This Row],[SNO]]=0,0,IF(STGY5[[#This Row],[SNO]]=1,DJ$8,IF(DL$10, IF(DP230&gt;=DM$8,0,IF(DP230=0,DJ$8,DO230)), DO230)))</f>
        <v>0</v>
      </c>
      <c r="DE231" s="18" t="str">
        <f>IF(MAIN_STGY[[#This Row],[RSLT]]="","", MAIN_STGY[[#This Row],[RSLT]])</f>
        <v/>
      </c>
      <c r="DF23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1" s="18">
        <f>IF(STGY5[[#This Row],[SNO]]=0,0,IF(DL$10, IF(DP230&gt;=DM$8, 0, STGY5[[#This Row],[INS]]+DH230), STGY5[[#This Row],[INS]]+DH230))</f>
        <v>100</v>
      </c>
      <c r="DI231" s="18">
        <f>IF(STGY5[[#This Row],[SNO]]=0,0,IF(DL$10, IF(DP230&gt;=DM$8, 0, DI230+STGY5[[#This Row],[RTN]]), DI230+STGY5[[#This Row],[RTN]]))</f>
        <v>0</v>
      </c>
      <c r="DJ231" s="18">
        <f>STGY5[[#This Row],[RTN-TL]]-STGY5[[#This Row],[INS-TL]]</f>
        <v>-100</v>
      </c>
      <c r="DK231" s="18">
        <f>IF(STGY5[[#This Row],[SNO]]=0,0,IF(DL$10, IF(STGY5[[#This Row],[INS]]=0, 0, DN230), DN230))</f>
        <v>0</v>
      </c>
      <c r="DL231" s="18">
        <f>STGY5[[#This Row],[INS]]</f>
        <v>0</v>
      </c>
      <c r="DM231" s="18">
        <f>IF(STGY5[[#This Row],[WrL]]="Loss", (STGY5[[#This Row],[INS]]*(1 + DP$8/100)), IF(STGY5[[#This Row],[WrL]]="Won", (0), 0))</f>
        <v>0</v>
      </c>
      <c r="DN231" s="18">
        <f>IF(STGY5[[#This Row],[WrL]]="Loss", (STGY5[[#This Row],[PAM]]+STGY5[[#This Row],[LOS-TEN]]), IF(STGY5[[#This Row],[WrL]]="Won", (STGY5[[#This Row],[INS]]), 0))</f>
        <v>0</v>
      </c>
      <c r="DO231" s="18">
        <f>STGY5[[#This Row],[PAPT]]/2</f>
        <v>0</v>
      </c>
      <c r="DP231" s="43">
        <f>IF(STGY5[[#This Row],[SNO]]=0,0,IF(DL$10, IF(STGY5[[#This Row],[INS-TL]]=0, 0, STGY5[[#This Row],[PFT]]/STGY5[[#This Row],[INS-TL]]%), STGY5[[#This Row],[PFT]]/STGY5[[#This Row],[INS-TL]]%))</f>
        <v>-100</v>
      </c>
      <c r="DS231" s="20"/>
      <c r="DT231" s="21"/>
      <c r="DZ231" s="22"/>
      <c r="EB231" s="42">
        <f t="shared" si="37"/>
        <v>216</v>
      </c>
      <c r="EC231" s="49"/>
      <c r="ED231" s="18">
        <f>IF(STGY6[[#This Row],[SNO]]=0,0,IF(STGY6[[#This Row],[SNO]]=1,EJ$8,IF(EL$10, IF(EP230&gt;=EM$8,0,IF(EP230=0,EJ$8,EO230)), EO230)))</f>
        <v>0</v>
      </c>
      <c r="EE231" s="18" t="str">
        <f>IF(MAIN_STGY[[#This Row],[RSLT]]="","", MAIN_STGY[[#This Row],[RSLT]])</f>
        <v/>
      </c>
      <c r="EF23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1" s="18">
        <f>IF(STGY6[[#This Row],[SNO]]=0,0,IF(EL$10, IF(EP230&gt;=EM$8, 0, STGY6[[#This Row],[INS]]+EH230), STGY6[[#This Row],[INS]]+EH230))</f>
        <v>100</v>
      </c>
      <c r="EI231" s="18">
        <f>IF(STGY6[[#This Row],[SNO]]=0,0,IF(EL$10, IF(EP230&gt;=EM$8, 0, EI230+STGY6[[#This Row],[RTN]]), EI230+STGY6[[#This Row],[RTN]]))</f>
        <v>0</v>
      </c>
      <c r="EJ231" s="18">
        <f>STGY6[[#This Row],[RTN-TL]]-STGY6[[#This Row],[INS-TL]]</f>
        <v>-100</v>
      </c>
      <c r="EK231" s="18">
        <f>IF(STGY6[[#This Row],[SNO]]=0,0,IF(EL$10, IF(STGY6[[#This Row],[INS]]=0, 0, EN230), EN230))</f>
        <v>0</v>
      </c>
      <c r="EL231" s="18">
        <f>STGY6[[#This Row],[INS]]</f>
        <v>0</v>
      </c>
      <c r="EM231" s="18">
        <f>IF(STGY6[[#This Row],[WrL]]="Loss", (STGY6[[#This Row],[INS]]*(1 + EP$8/100)), IF(STGY6[[#This Row],[WrL]]="Won", (0), 0))</f>
        <v>0</v>
      </c>
      <c r="EN231" s="18">
        <f>IF(STGY6[[#This Row],[WrL]]="Loss", (STGY6[[#This Row],[PAM]]+STGY6[[#This Row],[LOS-TEN]]), IF(STGY6[[#This Row],[WrL]]="Won", (STGY6[[#This Row],[INS]]), 0))</f>
        <v>0</v>
      </c>
      <c r="EO231" s="18">
        <f>STGY6[[#This Row],[PAPT]]/2</f>
        <v>0</v>
      </c>
      <c r="EP231" s="43">
        <f>IF(STGY6[[#This Row],[SNO]]=0,0,IF(EL$10, IF(STGY6[[#This Row],[INS-TL]]=0, 0, STGY6[[#This Row],[PFT]]/STGY6[[#This Row],[INS-TL]]%), STGY6[[#This Row],[PFT]]/STGY6[[#This Row],[INS-TL]]%))</f>
        <v>-100</v>
      </c>
      <c r="ES231" s="20"/>
      <c r="ET231" s="21"/>
      <c r="EZ231" s="22"/>
      <c r="FB231" s="42">
        <f t="shared" si="38"/>
        <v>216</v>
      </c>
      <c r="FC231" s="49"/>
      <c r="FD231" s="18">
        <f>IF(STGY7[[#This Row],[SNO]]=0,0,IF(STGY7[[#This Row],[SNO]]=1,FJ$8,IF(FL$10, IF(FP230&gt;=FM$8,0,IF(FP230=0,FJ$8,FO230)), FO230)))</f>
        <v>0</v>
      </c>
      <c r="FE231" s="18" t="str">
        <f>IF(MAIN_STGY[[#This Row],[RSLT]]="","", MAIN_STGY[[#This Row],[RSLT]])</f>
        <v/>
      </c>
      <c r="FF23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1" s="18">
        <f>IF(STGY7[[#This Row],[SNO]]=0,0,IF(FL$10, IF(FP230&gt;=FM$8, 0, STGY7[[#This Row],[INS]]+FH230), STGY7[[#This Row],[INS]]+FH230))</f>
        <v>100</v>
      </c>
      <c r="FI231" s="18">
        <f>IF(STGY7[[#This Row],[SNO]]=0,0,IF(FL$10, IF(FP230&gt;=FM$8, 0, FI230+STGY7[[#This Row],[RTN]]), FI230+STGY7[[#This Row],[RTN]]))</f>
        <v>0</v>
      </c>
      <c r="FJ231" s="18">
        <f>STGY7[[#This Row],[RTN-TL]]-STGY7[[#This Row],[INS-TL]]</f>
        <v>-100</v>
      </c>
      <c r="FK231" s="18">
        <f>IF(STGY7[[#This Row],[SNO]]=0,0,IF(FL$10, IF(STGY7[[#This Row],[INS]]=0, 0, FN230), FN230))</f>
        <v>0</v>
      </c>
      <c r="FL231" s="18">
        <f>STGY7[[#This Row],[INS]]</f>
        <v>0</v>
      </c>
      <c r="FM231" s="18">
        <f>IF(STGY7[[#This Row],[WrL]]="Loss", (STGY7[[#This Row],[INS]]*(1 + FP$8/100)), IF(STGY7[[#This Row],[WrL]]="Won", (0), 0))</f>
        <v>0</v>
      </c>
      <c r="FN231" s="18">
        <f>IF(STGY7[[#This Row],[WrL]]="Loss", (STGY7[[#This Row],[PAM]]+STGY7[[#This Row],[LOS-TEN]]), IF(STGY7[[#This Row],[WrL]]="Won", (STGY7[[#This Row],[INS]]), 0))</f>
        <v>0</v>
      </c>
      <c r="FO231" s="18">
        <f>STGY7[[#This Row],[PAPT]]/2</f>
        <v>0</v>
      </c>
      <c r="FP231" s="43">
        <f>IF(STGY7[[#This Row],[SNO]]=0,0,IF(FL$10, IF(STGY7[[#This Row],[INS-TL]]=0, 0, STGY7[[#This Row],[PFT]]/STGY7[[#This Row],[INS-TL]]%), STGY7[[#This Row],[PFT]]/STGY7[[#This Row],[INS-TL]]%))</f>
        <v>-100</v>
      </c>
      <c r="FS231" s="20"/>
      <c r="FT231" s="21"/>
      <c r="FZ231" s="22"/>
      <c r="GB231" s="42">
        <f t="shared" si="39"/>
        <v>216</v>
      </c>
      <c r="GC231" s="49"/>
      <c r="GD231" s="18">
        <f>IF(STGY8[[#This Row],[SNO]]=0,0,IF(STGY8[[#This Row],[SNO]]=1,GJ$8,IF(GL$10, IF(GP230&gt;=GM$8,0,IF(GP230=0,GJ$8,GO230)), GO230)))</f>
        <v>0</v>
      </c>
      <c r="GE231" s="18" t="str">
        <f>IF(MAIN_STGY[[#This Row],[RSLT]]="","", MAIN_STGY[[#This Row],[RSLT]])</f>
        <v/>
      </c>
      <c r="GF23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1" s="18">
        <f>IF(STGY8[[#This Row],[SNO]]=0,0,IF(GL$10, IF(GP230&gt;=GM$8, 0, STGY8[[#This Row],[INS]]+GH230), STGY8[[#This Row],[INS]]+GH230))</f>
        <v>100</v>
      </c>
      <c r="GI231" s="18">
        <f>IF(STGY8[[#This Row],[SNO]]=0,0,IF(GL$10, IF(GP230&gt;=GM$8, 0, GI230+STGY8[[#This Row],[RTN]]), GI230+STGY8[[#This Row],[RTN]]))</f>
        <v>0</v>
      </c>
      <c r="GJ231" s="18">
        <f>STGY8[[#This Row],[RTN-TL]]-STGY8[[#This Row],[INS-TL]]</f>
        <v>-100</v>
      </c>
      <c r="GK231" s="18">
        <f>IF(STGY8[[#This Row],[SNO]]=0,0,IF(GL$10, IF(STGY8[[#This Row],[INS]]=0, 0, GN230), GN230))</f>
        <v>0</v>
      </c>
      <c r="GL231" s="18">
        <f>STGY8[[#This Row],[INS]]</f>
        <v>0</v>
      </c>
      <c r="GM231" s="18">
        <f>IF(STGY8[[#This Row],[WrL]]="Loss", (STGY8[[#This Row],[INS]]*(1 + GP$8/100)), IF(STGY8[[#This Row],[WrL]]="Won", (0), 0))</f>
        <v>0</v>
      </c>
      <c r="GN231" s="18">
        <f>IF(STGY8[[#This Row],[WrL]]="Loss", (STGY8[[#This Row],[PAM]]+STGY8[[#This Row],[LOS-TEN]]), IF(STGY8[[#This Row],[WrL]]="Won", (STGY8[[#This Row],[INS]]), 0))</f>
        <v>0</v>
      </c>
      <c r="GO231" s="18">
        <f>STGY8[[#This Row],[PAPT]]/2</f>
        <v>0</v>
      </c>
      <c r="GP231" s="43">
        <f>IF(STGY8[[#This Row],[SNO]]=0,0,IF(GL$10, IF(STGY8[[#This Row],[INS-TL]]=0, 0, STGY8[[#This Row],[PFT]]/STGY8[[#This Row],[INS-TL]]%), STGY8[[#This Row],[PFT]]/STGY8[[#This Row],[INS-TL]]%))</f>
        <v>-100</v>
      </c>
      <c r="GS231" s="20"/>
      <c r="GT231" s="21"/>
      <c r="GZ231" s="22"/>
      <c r="HB231" s="42">
        <f t="shared" si="40"/>
        <v>216</v>
      </c>
      <c r="HC231" s="49"/>
      <c r="HD231" s="18">
        <f>IF(STGY9[[#This Row],[SNO]]=0,0,IF(STGY9[[#This Row],[SNO]]=1,HJ$8,IF(HL$10, IF(HP230&gt;=HM$8,0,IF(HP230=0,HJ$8,HO230)), HO230)))</f>
        <v>0</v>
      </c>
      <c r="HE231" s="18" t="str">
        <f>IF(MAIN_STGY[[#This Row],[RSLT]]="","", MAIN_STGY[[#This Row],[RSLT]])</f>
        <v/>
      </c>
      <c r="HF23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1" s="18">
        <f>IF(STGY9[[#This Row],[SNO]]=0,0,IF(HL$10, IF(HP230&gt;=HM$8, 0, STGY9[[#This Row],[INS]]+HH230), STGY9[[#This Row],[INS]]+HH230))</f>
        <v>100</v>
      </c>
      <c r="HI231" s="18">
        <f>IF(STGY9[[#This Row],[SNO]]=0,0,IF(HL$10, IF(HP230&gt;=HM$8, 0, HI230+STGY9[[#This Row],[RTN]]), HI230+STGY9[[#This Row],[RTN]]))</f>
        <v>0</v>
      </c>
      <c r="HJ231" s="18">
        <f>STGY9[[#This Row],[RTN-TL]]-STGY9[[#This Row],[INS-TL]]</f>
        <v>-100</v>
      </c>
      <c r="HK231" s="18">
        <f>IF(STGY9[[#This Row],[SNO]]=0,0,IF(HL$10, IF(STGY9[[#This Row],[INS]]=0, 0, HN230), HN230))</f>
        <v>0</v>
      </c>
      <c r="HL231" s="18">
        <f>STGY9[[#This Row],[INS]]</f>
        <v>0</v>
      </c>
      <c r="HM231" s="18">
        <f>IF(STGY9[[#This Row],[WrL]]="Loss", (STGY9[[#This Row],[INS]]*(1 + HP$8/100)), IF(STGY9[[#This Row],[WrL]]="Won", (0), 0))</f>
        <v>0</v>
      </c>
      <c r="HN231" s="18">
        <f>IF(STGY9[[#This Row],[WrL]]="Loss", (STGY9[[#This Row],[PAM]]+STGY9[[#This Row],[LOS-TEN]]), IF(STGY9[[#This Row],[WrL]]="Won", (STGY9[[#This Row],[INS]]), 0))</f>
        <v>0</v>
      </c>
      <c r="HO231" s="18">
        <f>STGY9[[#This Row],[PAPT]]/2</f>
        <v>0</v>
      </c>
      <c r="HP231" s="43">
        <f>IF(STGY9[[#This Row],[SNO]]=0,0,IF(HL$10, IF(STGY9[[#This Row],[INS-TL]]=0, 0, STGY9[[#This Row],[PFT]]/STGY9[[#This Row],[INS-TL]]%), STGY9[[#This Row],[PFT]]/STGY9[[#This Row],[INS-TL]]%))</f>
        <v>-100</v>
      </c>
      <c r="HS231" s="20"/>
      <c r="HT231" s="21"/>
      <c r="HZ231" s="22"/>
      <c r="IB231" s="42">
        <f t="shared" si="41"/>
        <v>216</v>
      </c>
      <c r="IC231" s="49"/>
      <c r="ID231" s="18">
        <f>IF(STGY10[[#This Row],[SNO]]=0,0,IF(STGY10[[#This Row],[SNO]]=1,IJ$8,IF(IL$10, IF(IP230&gt;=IM$8,0,IF(IP230=0,IJ$8,IO230)), IO230)))</f>
        <v>0</v>
      </c>
      <c r="IE231" s="18" t="str">
        <f>IF(MAIN_STGY[[#This Row],[RSLT]]="","", MAIN_STGY[[#This Row],[RSLT]])</f>
        <v/>
      </c>
      <c r="IF23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1" s="18">
        <f>IF(STGY10[[#This Row],[SNO]]=0,0,IF(IL$10, IF(IP230&gt;=IM$8, 0, STGY10[[#This Row],[INS]]+IH230), STGY10[[#This Row],[INS]]+IH230))</f>
        <v>100</v>
      </c>
      <c r="II231" s="18">
        <f>IF(STGY10[[#This Row],[SNO]]=0,0,IF(IL$10, IF(IP230&gt;=IM$8, 0, II230+STGY10[[#This Row],[RTN]]), II230+STGY10[[#This Row],[RTN]]))</f>
        <v>0</v>
      </c>
      <c r="IJ231" s="18">
        <f>STGY10[[#This Row],[RTN-TL]]-STGY10[[#This Row],[INS-TL]]</f>
        <v>-100</v>
      </c>
      <c r="IK231" s="18">
        <f>IF(STGY10[[#This Row],[SNO]]=0,0,IF(IL$10, IF(STGY10[[#This Row],[INS]]=0, 0, IN230), IN230))</f>
        <v>0</v>
      </c>
      <c r="IL231" s="18">
        <f>STGY10[[#This Row],[INS]]</f>
        <v>0</v>
      </c>
      <c r="IM231" s="18">
        <f>IF(STGY10[[#This Row],[WrL]]="Loss", (STGY10[[#This Row],[INS]]*(1 + IP$8/100)), IF(STGY10[[#This Row],[WrL]]="Won", (0), 0))</f>
        <v>0</v>
      </c>
      <c r="IN231" s="18">
        <f>IF(STGY10[[#This Row],[WrL]]="Loss", (STGY10[[#This Row],[PAM]]+STGY10[[#This Row],[LOS-TEN]]), IF(STGY10[[#This Row],[WrL]]="Won", (STGY10[[#This Row],[INS]]), 0))</f>
        <v>0</v>
      </c>
      <c r="IO231" s="18">
        <f>STGY10[[#This Row],[PAPT]]/2</f>
        <v>0</v>
      </c>
      <c r="IP231" s="43">
        <f>IF(STGY10[[#This Row],[SNO]]=0,0,IF(IL$10, IF(STGY10[[#This Row],[INS-TL]]=0, 0, STGY10[[#This Row],[PFT]]/STGY10[[#This Row],[INS-TL]]%), STGY10[[#This Row],[PFT]]/STGY10[[#This Row],[INS-TL]]%))</f>
        <v>-100</v>
      </c>
      <c r="IS231" s="20"/>
      <c r="IT231" s="21"/>
      <c r="IZ231" s="22"/>
    </row>
    <row r="232" spans="2:260" x14ac:dyDescent="0.3">
      <c r="B232" s="89">
        <f t="shared" si="42"/>
        <v>217</v>
      </c>
      <c r="C232" s="49"/>
      <c r="D232" s="18">
        <f>IF(MAIN_STGY[[#This Row],[SNO]]=0,0,IF(MAIN_STGY[[#This Row],[SNO]]=1,J$8,IF(L$10, IF(P231&gt;=M$8,0,IF(P231=0,J$8,O231)), O231)))</f>
        <v>0</v>
      </c>
      <c r="E232" s="12"/>
      <c r="F23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2" s="18">
        <f>IF(MAIN_STGY[[#This Row],[SNO]]=0,0,IF(L$10, IF(P231&gt;=M$8, 0, MAIN_STGY[[#This Row],[INS]]+H231), MAIN_STGY[[#This Row],[INS]]+H231))</f>
        <v>100</v>
      </c>
      <c r="I232" s="18">
        <f>IF(MAIN_STGY[[#This Row],[SNO]]=0,0,IF(L$10, IF(P231&gt;=M$8, 0, I231+MAIN_STGY[[#This Row],[RTN]]), I231+MAIN_STGY[[#This Row],[RTN]]))</f>
        <v>0</v>
      </c>
      <c r="J232" s="18">
        <f>MAIN_STGY[[#This Row],[RTN-TL]]-MAIN_STGY[[#This Row],[INS-TL]]</f>
        <v>-100</v>
      </c>
      <c r="K232" s="18">
        <f>IF(MAIN_STGY[[#This Row],[SNO]]=0,0,IF(L$10, IF(MAIN_STGY[[#This Row],[INS]]=0, 0, N231), N231))</f>
        <v>0</v>
      </c>
      <c r="L232" s="18">
        <f>MAIN_STGY[[#This Row],[INS]]</f>
        <v>0</v>
      </c>
      <c r="M232" s="18">
        <f>IF(MAIN_STGY[[#This Row],[WrL]]="Loss", (MAIN_STGY[[#This Row],[INS]]*(1 + P$8/100)), IF(MAIN_STGY[[#This Row],[WrL]]="Won", (0), 0))</f>
        <v>0</v>
      </c>
      <c r="N232" s="18">
        <f>IF(MAIN_STGY[[#This Row],[WrL]]="Loss", (MAIN_STGY[[#This Row],[PAM]]+MAIN_STGY[[#This Row],[LOS-TEN]]), IF(MAIN_STGY[[#This Row],[WrL]]="Won", (MAIN_STGY[[#This Row],[INS]]), 0))</f>
        <v>0</v>
      </c>
      <c r="O232" s="18">
        <f>MAIN_STGY[[#This Row],[PAPT]]/2</f>
        <v>0</v>
      </c>
      <c r="P23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32" s="22"/>
      <c r="AB232" s="42">
        <f t="shared" si="33"/>
        <v>217</v>
      </c>
      <c r="AC232" s="49"/>
      <c r="AD232" s="18">
        <f>IF(STGY2[[#This Row],[SNO]]=0,0,IF(STGY2[[#This Row],[SNO]]=1,AJ$8,IF(AL$10, IF(AP231&gt;=AM$8,0,IF(AP231=0,AJ$8,AO231)), AO231)))</f>
        <v>0</v>
      </c>
      <c r="AE232" s="18" t="str">
        <f>IF(MAIN_STGY[[#This Row],[RSLT]]="","", MAIN_STGY[[#This Row],[RSLT]])</f>
        <v/>
      </c>
      <c r="AF23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2" s="18">
        <f>IF(STGY2[[#This Row],[SNO]]=0,0,IF(AL$10, IF(AP231&gt;=AM$8, 0, STGY2[[#This Row],[INS]]+AH231), STGY2[[#This Row],[INS]]+AH231))</f>
        <v>100</v>
      </c>
      <c r="AI232" s="18">
        <f>IF(STGY2[[#This Row],[SNO]]=0,0,IF(AL$10, IF(AP231&gt;=AM$8, 0, AI231+STGY2[[#This Row],[RTN]]), AI231+STGY2[[#This Row],[RTN]]))</f>
        <v>0</v>
      </c>
      <c r="AJ232" s="18">
        <f>STGY2[[#This Row],[RTN-TL]]-STGY2[[#This Row],[INS-TL]]</f>
        <v>-100</v>
      </c>
      <c r="AK232" s="18">
        <f>IF(STGY2[[#This Row],[SNO]]=0,0,IF(AL$10, IF(STGY2[[#This Row],[INS]]=0, 0, AN231), AN231))</f>
        <v>0</v>
      </c>
      <c r="AL232" s="18">
        <f>STGY2[[#This Row],[INS]]</f>
        <v>0</v>
      </c>
      <c r="AM232" s="18">
        <f>IF(STGY2[[#This Row],[WrL]]="Loss", (STGY2[[#This Row],[INS]]*(1 + AP$8/100)), IF(STGY2[[#This Row],[WrL]]="Won", (0), 0))</f>
        <v>0</v>
      </c>
      <c r="AN232" s="18">
        <f>IF(STGY2[[#This Row],[WrL]]="Loss", (STGY2[[#This Row],[PAM]]+STGY2[[#This Row],[LOS-TEN]]), IF(STGY2[[#This Row],[WrL]]="Won", (STGY2[[#This Row],[INS]]), 0))</f>
        <v>0</v>
      </c>
      <c r="AO232" s="18">
        <f>STGY2[[#This Row],[PAPT]]/2</f>
        <v>0</v>
      </c>
      <c r="AP232" s="43">
        <f>IF(STGY2[[#This Row],[SNO]]=0,0,IF(AL$10, IF(STGY2[[#This Row],[INS-TL]]=0, 0, STGY2[[#This Row],[PFT]]/STGY2[[#This Row],[INS-TL]]%), STGY2[[#This Row],[PFT]]/STGY2[[#This Row],[INS-TL]]%))</f>
        <v>-100</v>
      </c>
      <c r="AS232" s="20"/>
      <c r="AT232" s="21"/>
      <c r="AZ232" s="22"/>
      <c r="BB232" s="42">
        <f t="shared" si="34"/>
        <v>217</v>
      </c>
      <c r="BC232" s="49"/>
      <c r="BD232" s="18">
        <f>IF(STGY3[[#This Row],[SNO]]=0,0,IF(STGY3[[#This Row],[SNO]]=1,BJ$8,IF(BL$10, IF(BP231&gt;=BM$8,0,IF(BP231=0,BJ$8,BO231)), BO231)))</f>
        <v>0</v>
      </c>
      <c r="BE232" s="18" t="str">
        <f>IF(MAIN_STGY[[#This Row],[RSLT]]="","", MAIN_STGY[[#This Row],[RSLT]])</f>
        <v/>
      </c>
      <c r="BF23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2" s="18">
        <f>IF(STGY3[[#This Row],[SNO]]=0,0,IF(BL$10, IF(BP231&gt;=BM$8, 0, STGY3[[#This Row],[INS]]+BH231), STGY3[[#This Row],[INS]]+BH231))</f>
        <v>100</v>
      </c>
      <c r="BI232" s="18">
        <f>IF(STGY3[[#This Row],[SNO]]=0,0,IF(BL$10, IF(BP231&gt;=BM$8, 0, BI231+STGY3[[#This Row],[RTN]]), BI231+STGY3[[#This Row],[RTN]]))</f>
        <v>0</v>
      </c>
      <c r="BJ232" s="18">
        <f>STGY3[[#This Row],[RTN-TL]]-STGY3[[#This Row],[INS-TL]]</f>
        <v>-100</v>
      </c>
      <c r="BK232" s="18">
        <f>IF(STGY3[[#This Row],[SNO]]=0,0,IF(BL$10, IF(STGY3[[#This Row],[INS]]=0, 0, BN231), BN231))</f>
        <v>0</v>
      </c>
      <c r="BL232" s="18">
        <f>STGY3[[#This Row],[INS]]</f>
        <v>0</v>
      </c>
      <c r="BM232" s="18">
        <f>IF(STGY3[[#This Row],[WrL]]="Loss", (STGY3[[#This Row],[INS]]*(1 + BP$8/100)), IF(STGY3[[#This Row],[WrL]]="Won", (0), 0))</f>
        <v>0</v>
      </c>
      <c r="BN232" s="18">
        <f>IF(STGY3[[#This Row],[WrL]]="Loss", (STGY3[[#This Row],[PAM]]+STGY3[[#This Row],[LOS-TEN]]), IF(STGY3[[#This Row],[WrL]]="Won", (STGY3[[#This Row],[INS]]), 0))</f>
        <v>0</v>
      </c>
      <c r="BO232" s="18">
        <f>STGY3[[#This Row],[PAPT]]/2</f>
        <v>0</v>
      </c>
      <c r="BP232" s="43">
        <f>IF(STGY3[[#This Row],[SNO]]=0,0,IF(BL$10, IF(STGY3[[#This Row],[INS-TL]]=0, 0, STGY3[[#This Row],[PFT]]/STGY3[[#This Row],[INS-TL]]%), STGY3[[#This Row],[PFT]]/STGY3[[#This Row],[INS-TL]]%))</f>
        <v>-100</v>
      </c>
      <c r="BS232" s="20"/>
      <c r="BT232" s="21"/>
      <c r="BZ232" s="22"/>
      <c r="CB232" s="42">
        <f t="shared" si="35"/>
        <v>217</v>
      </c>
      <c r="CC232" s="49"/>
      <c r="CD232" s="18">
        <f>IF(STGY4[[#This Row],[SNO]]=0,0,IF(STGY4[[#This Row],[SNO]]=1,CJ$8,IF(CL$10, IF(CP231&gt;=CM$8,0,IF(CP231=0,CJ$8,CO231)), CO231)))</f>
        <v>0</v>
      </c>
      <c r="CE232" s="18" t="str">
        <f>IF(MAIN_STGY[[#This Row],[RSLT]]="","", MAIN_STGY[[#This Row],[RSLT]])</f>
        <v/>
      </c>
      <c r="CF23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2" s="18">
        <f>IF(STGY4[[#This Row],[SNO]]=0,0,IF(CL$10, IF(CP231&gt;=CM$8, 0, STGY4[[#This Row],[INS]]+CH231), STGY4[[#This Row],[INS]]+CH231))</f>
        <v>100</v>
      </c>
      <c r="CI232" s="18">
        <f>IF(STGY4[[#This Row],[SNO]]=0,0,IF(CL$10, IF(CP231&gt;=CM$8, 0, CI231+STGY4[[#This Row],[RTN]]), CI231+STGY4[[#This Row],[RTN]]))</f>
        <v>0</v>
      </c>
      <c r="CJ232" s="18">
        <f>STGY4[[#This Row],[RTN-TL]]-STGY4[[#This Row],[INS-TL]]</f>
        <v>-100</v>
      </c>
      <c r="CK232" s="18">
        <f>IF(STGY4[[#This Row],[SNO]]=0,0,IF(CL$10, IF(STGY4[[#This Row],[INS]]=0, 0, CN231), CN231))</f>
        <v>0</v>
      </c>
      <c r="CL232" s="18">
        <f>STGY4[[#This Row],[INS]]</f>
        <v>0</v>
      </c>
      <c r="CM232" s="18">
        <f>IF(STGY4[[#This Row],[WrL]]="Loss", (STGY4[[#This Row],[INS]]*(1 + CP$8/100)), IF(STGY4[[#This Row],[WrL]]="Won", (0), 0))</f>
        <v>0</v>
      </c>
      <c r="CN232" s="18">
        <f>IF(STGY4[[#This Row],[WrL]]="Loss", (STGY4[[#This Row],[PAM]]+STGY4[[#This Row],[LOS-TEN]]), IF(STGY4[[#This Row],[WrL]]="Won", (STGY4[[#This Row],[INS]]), 0))</f>
        <v>0</v>
      </c>
      <c r="CO232" s="18">
        <f>STGY4[[#This Row],[PAPT]]/2</f>
        <v>0</v>
      </c>
      <c r="CP232" s="43">
        <f>IF(STGY4[[#This Row],[SNO]]=0,0,IF(CL$10, IF(STGY4[[#This Row],[INS-TL]]=0, 0, STGY4[[#This Row],[PFT]]/STGY4[[#This Row],[INS-TL]]%), STGY4[[#This Row],[PFT]]/STGY4[[#This Row],[INS-TL]]%))</f>
        <v>-100</v>
      </c>
      <c r="CS232" s="20"/>
      <c r="CT232" s="21"/>
      <c r="CZ232" s="22"/>
      <c r="DB232" s="42">
        <f t="shared" si="36"/>
        <v>217</v>
      </c>
      <c r="DC232" s="49"/>
      <c r="DD232" s="18">
        <f>IF(STGY5[[#This Row],[SNO]]=0,0,IF(STGY5[[#This Row],[SNO]]=1,DJ$8,IF(DL$10, IF(DP231&gt;=DM$8,0,IF(DP231=0,DJ$8,DO231)), DO231)))</f>
        <v>0</v>
      </c>
      <c r="DE232" s="18" t="str">
        <f>IF(MAIN_STGY[[#This Row],[RSLT]]="","", MAIN_STGY[[#This Row],[RSLT]])</f>
        <v/>
      </c>
      <c r="DF23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2" s="18">
        <f>IF(STGY5[[#This Row],[SNO]]=0,0,IF(DL$10, IF(DP231&gt;=DM$8, 0, STGY5[[#This Row],[INS]]+DH231), STGY5[[#This Row],[INS]]+DH231))</f>
        <v>100</v>
      </c>
      <c r="DI232" s="18">
        <f>IF(STGY5[[#This Row],[SNO]]=0,0,IF(DL$10, IF(DP231&gt;=DM$8, 0, DI231+STGY5[[#This Row],[RTN]]), DI231+STGY5[[#This Row],[RTN]]))</f>
        <v>0</v>
      </c>
      <c r="DJ232" s="18">
        <f>STGY5[[#This Row],[RTN-TL]]-STGY5[[#This Row],[INS-TL]]</f>
        <v>-100</v>
      </c>
      <c r="DK232" s="18">
        <f>IF(STGY5[[#This Row],[SNO]]=0,0,IF(DL$10, IF(STGY5[[#This Row],[INS]]=0, 0, DN231), DN231))</f>
        <v>0</v>
      </c>
      <c r="DL232" s="18">
        <f>STGY5[[#This Row],[INS]]</f>
        <v>0</v>
      </c>
      <c r="DM232" s="18">
        <f>IF(STGY5[[#This Row],[WrL]]="Loss", (STGY5[[#This Row],[INS]]*(1 + DP$8/100)), IF(STGY5[[#This Row],[WrL]]="Won", (0), 0))</f>
        <v>0</v>
      </c>
      <c r="DN232" s="18">
        <f>IF(STGY5[[#This Row],[WrL]]="Loss", (STGY5[[#This Row],[PAM]]+STGY5[[#This Row],[LOS-TEN]]), IF(STGY5[[#This Row],[WrL]]="Won", (STGY5[[#This Row],[INS]]), 0))</f>
        <v>0</v>
      </c>
      <c r="DO232" s="18">
        <f>STGY5[[#This Row],[PAPT]]/2</f>
        <v>0</v>
      </c>
      <c r="DP232" s="43">
        <f>IF(STGY5[[#This Row],[SNO]]=0,0,IF(DL$10, IF(STGY5[[#This Row],[INS-TL]]=0, 0, STGY5[[#This Row],[PFT]]/STGY5[[#This Row],[INS-TL]]%), STGY5[[#This Row],[PFT]]/STGY5[[#This Row],[INS-TL]]%))</f>
        <v>-100</v>
      </c>
      <c r="DS232" s="20"/>
      <c r="DT232" s="21"/>
      <c r="DZ232" s="22"/>
      <c r="EB232" s="42">
        <f t="shared" si="37"/>
        <v>217</v>
      </c>
      <c r="EC232" s="49"/>
      <c r="ED232" s="18">
        <f>IF(STGY6[[#This Row],[SNO]]=0,0,IF(STGY6[[#This Row],[SNO]]=1,EJ$8,IF(EL$10, IF(EP231&gt;=EM$8,0,IF(EP231=0,EJ$8,EO231)), EO231)))</f>
        <v>0</v>
      </c>
      <c r="EE232" s="18" t="str">
        <f>IF(MAIN_STGY[[#This Row],[RSLT]]="","", MAIN_STGY[[#This Row],[RSLT]])</f>
        <v/>
      </c>
      <c r="EF23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2" s="18">
        <f>IF(STGY6[[#This Row],[SNO]]=0,0,IF(EL$10, IF(EP231&gt;=EM$8, 0, STGY6[[#This Row],[INS]]+EH231), STGY6[[#This Row],[INS]]+EH231))</f>
        <v>100</v>
      </c>
      <c r="EI232" s="18">
        <f>IF(STGY6[[#This Row],[SNO]]=0,0,IF(EL$10, IF(EP231&gt;=EM$8, 0, EI231+STGY6[[#This Row],[RTN]]), EI231+STGY6[[#This Row],[RTN]]))</f>
        <v>0</v>
      </c>
      <c r="EJ232" s="18">
        <f>STGY6[[#This Row],[RTN-TL]]-STGY6[[#This Row],[INS-TL]]</f>
        <v>-100</v>
      </c>
      <c r="EK232" s="18">
        <f>IF(STGY6[[#This Row],[SNO]]=0,0,IF(EL$10, IF(STGY6[[#This Row],[INS]]=0, 0, EN231), EN231))</f>
        <v>0</v>
      </c>
      <c r="EL232" s="18">
        <f>STGY6[[#This Row],[INS]]</f>
        <v>0</v>
      </c>
      <c r="EM232" s="18">
        <f>IF(STGY6[[#This Row],[WrL]]="Loss", (STGY6[[#This Row],[INS]]*(1 + EP$8/100)), IF(STGY6[[#This Row],[WrL]]="Won", (0), 0))</f>
        <v>0</v>
      </c>
      <c r="EN232" s="18">
        <f>IF(STGY6[[#This Row],[WrL]]="Loss", (STGY6[[#This Row],[PAM]]+STGY6[[#This Row],[LOS-TEN]]), IF(STGY6[[#This Row],[WrL]]="Won", (STGY6[[#This Row],[INS]]), 0))</f>
        <v>0</v>
      </c>
      <c r="EO232" s="18">
        <f>STGY6[[#This Row],[PAPT]]/2</f>
        <v>0</v>
      </c>
      <c r="EP232" s="43">
        <f>IF(STGY6[[#This Row],[SNO]]=0,0,IF(EL$10, IF(STGY6[[#This Row],[INS-TL]]=0, 0, STGY6[[#This Row],[PFT]]/STGY6[[#This Row],[INS-TL]]%), STGY6[[#This Row],[PFT]]/STGY6[[#This Row],[INS-TL]]%))</f>
        <v>-100</v>
      </c>
      <c r="ES232" s="20"/>
      <c r="ET232" s="21"/>
      <c r="EZ232" s="22"/>
      <c r="FB232" s="42">
        <f t="shared" si="38"/>
        <v>217</v>
      </c>
      <c r="FC232" s="49"/>
      <c r="FD232" s="18">
        <f>IF(STGY7[[#This Row],[SNO]]=0,0,IF(STGY7[[#This Row],[SNO]]=1,FJ$8,IF(FL$10, IF(FP231&gt;=FM$8,0,IF(FP231=0,FJ$8,FO231)), FO231)))</f>
        <v>0</v>
      </c>
      <c r="FE232" s="18" t="str">
        <f>IF(MAIN_STGY[[#This Row],[RSLT]]="","", MAIN_STGY[[#This Row],[RSLT]])</f>
        <v/>
      </c>
      <c r="FF23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2" s="18">
        <f>IF(STGY7[[#This Row],[SNO]]=0,0,IF(FL$10, IF(FP231&gt;=FM$8, 0, STGY7[[#This Row],[INS]]+FH231), STGY7[[#This Row],[INS]]+FH231))</f>
        <v>100</v>
      </c>
      <c r="FI232" s="18">
        <f>IF(STGY7[[#This Row],[SNO]]=0,0,IF(FL$10, IF(FP231&gt;=FM$8, 0, FI231+STGY7[[#This Row],[RTN]]), FI231+STGY7[[#This Row],[RTN]]))</f>
        <v>0</v>
      </c>
      <c r="FJ232" s="18">
        <f>STGY7[[#This Row],[RTN-TL]]-STGY7[[#This Row],[INS-TL]]</f>
        <v>-100</v>
      </c>
      <c r="FK232" s="18">
        <f>IF(STGY7[[#This Row],[SNO]]=0,0,IF(FL$10, IF(STGY7[[#This Row],[INS]]=0, 0, FN231), FN231))</f>
        <v>0</v>
      </c>
      <c r="FL232" s="18">
        <f>STGY7[[#This Row],[INS]]</f>
        <v>0</v>
      </c>
      <c r="FM232" s="18">
        <f>IF(STGY7[[#This Row],[WrL]]="Loss", (STGY7[[#This Row],[INS]]*(1 + FP$8/100)), IF(STGY7[[#This Row],[WrL]]="Won", (0), 0))</f>
        <v>0</v>
      </c>
      <c r="FN232" s="18">
        <f>IF(STGY7[[#This Row],[WrL]]="Loss", (STGY7[[#This Row],[PAM]]+STGY7[[#This Row],[LOS-TEN]]), IF(STGY7[[#This Row],[WrL]]="Won", (STGY7[[#This Row],[INS]]), 0))</f>
        <v>0</v>
      </c>
      <c r="FO232" s="18">
        <f>STGY7[[#This Row],[PAPT]]/2</f>
        <v>0</v>
      </c>
      <c r="FP232" s="43">
        <f>IF(STGY7[[#This Row],[SNO]]=0,0,IF(FL$10, IF(STGY7[[#This Row],[INS-TL]]=0, 0, STGY7[[#This Row],[PFT]]/STGY7[[#This Row],[INS-TL]]%), STGY7[[#This Row],[PFT]]/STGY7[[#This Row],[INS-TL]]%))</f>
        <v>-100</v>
      </c>
      <c r="FS232" s="20"/>
      <c r="FT232" s="21"/>
      <c r="FZ232" s="22"/>
      <c r="GB232" s="42">
        <f t="shared" si="39"/>
        <v>217</v>
      </c>
      <c r="GC232" s="49"/>
      <c r="GD232" s="18">
        <f>IF(STGY8[[#This Row],[SNO]]=0,0,IF(STGY8[[#This Row],[SNO]]=1,GJ$8,IF(GL$10, IF(GP231&gt;=GM$8,0,IF(GP231=0,GJ$8,GO231)), GO231)))</f>
        <v>0</v>
      </c>
      <c r="GE232" s="18" t="str">
        <f>IF(MAIN_STGY[[#This Row],[RSLT]]="","", MAIN_STGY[[#This Row],[RSLT]])</f>
        <v/>
      </c>
      <c r="GF23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2" s="18">
        <f>IF(STGY8[[#This Row],[SNO]]=0,0,IF(GL$10, IF(GP231&gt;=GM$8, 0, STGY8[[#This Row],[INS]]+GH231), STGY8[[#This Row],[INS]]+GH231))</f>
        <v>100</v>
      </c>
      <c r="GI232" s="18">
        <f>IF(STGY8[[#This Row],[SNO]]=0,0,IF(GL$10, IF(GP231&gt;=GM$8, 0, GI231+STGY8[[#This Row],[RTN]]), GI231+STGY8[[#This Row],[RTN]]))</f>
        <v>0</v>
      </c>
      <c r="GJ232" s="18">
        <f>STGY8[[#This Row],[RTN-TL]]-STGY8[[#This Row],[INS-TL]]</f>
        <v>-100</v>
      </c>
      <c r="GK232" s="18">
        <f>IF(STGY8[[#This Row],[SNO]]=0,0,IF(GL$10, IF(STGY8[[#This Row],[INS]]=0, 0, GN231), GN231))</f>
        <v>0</v>
      </c>
      <c r="GL232" s="18">
        <f>STGY8[[#This Row],[INS]]</f>
        <v>0</v>
      </c>
      <c r="GM232" s="18">
        <f>IF(STGY8[[#This Row],[WrL]]="Loss", (STGY8[[#This Row],[INS]]*(1 + GP$8/100)), IF(STGY8[[#This Row],[WrL]]="Won", (0), 0))</f>
        <v>0</v>
      </c>
      <c r="GN232" s="18">
        <f>IF(STGY8[[#This Row],[WrL]]="Loss", (STGY8[[#This Row],[PAM]]+STGY8[[#This Row],[LOS-TEN]]), IF(STGY8[[#This Row],[WrL]]="Won", (STGY8[[#This Row],[INS]]), 0))</f>
        <v>0</v>
      </c>
      <c r="GO232" s="18">
        <f>STGY8[[#This Row],[PAPT]]/2</f>
        <v>0</v>
      </c>
      <c r="GP232" s="43">
        <f>IF(STGY8[[#This Row],[SNO]]=0,0,IF(GL$10, IF(STGY8[[#This Row],[INS-TL]]=0, 0, STGY8[[#This Row],[PFT]]/STGY8[[#This Row],[INS-TL]]%), STGY8[[#This Row],[PFT]]/STGY8[[#This Row],[INS-TL]]%))</f>
        <v>-100</v>
      </c>
      <c r="GS232" s="20"/>
      <c r="GT232" s="21"/>
      <c r="GZ232" s="22"/>
      <c r="HB232" s="42">
        <f t="shared" si="40"/>
        <v>217</v>
      </c>
      <c r="HC232" s="49"/>
      <c r="HD232" s="18">
        <f>IF(STGY9[[#This Row],[SNO]]=0,0,IF(STGY9[[#This Row],[SNO]]=1,HJ$8,IF(HL$10, IF(HP231&gt;=HM$8,0,IF(HP231=0,HJ$8,HO231)), HO231)))</f>
        <v>0</v>
      </c>
      <c r="HE232" s="18" t="str">
        <f>IF(MAIN_STGY[[#This Row],[RSLT]]="","", MAIN_STGY[[#This Row],[RSLT]])</f>
        <v/>
      </c>
      <c r="HF23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2" s="18">
        <f>IF(STGY9[[#This Row],[SNO]]=0,0,IF(HL$10, IF(HP231&gt;=HM$8, 0, STGY9[[#This Row],[INS]]+HH231), STGY9[[#This Row],[INS]]+HH231))</f>
        <v>100</v>
      </c>
      <c r="HI232" s="18">
        <f>IF(STGY9[[#This Row],[SNO]]=0,0,IF(HL$10, IF(HP231&gt;=HM$8, 0, HI231+STGY9[[#This Row],[RTN]]), HI231+STGY9[[#This Row],[RTN]]))</f>
        <v>0</v>
      </c>
      <c r="HJ232" s="18">
        <f>STGY9[[#This Row],[RTN-TL]]-STGY9[[#This Row],[INS-TL]]</f>
        <v>-100</v>
      </c>
      <c r="HK232" s="18">
        <f>IF(STGY9[[#This Row],[SNO]]=0,0,IF(HL$10, IF(STGY9[[#This Row],[INS]]=0, 0, HN231), HN231))</f>
        <v>0</v>
      </c>
      <c r="HL232" s="18">
        <f>STGY9[[#This Row],[INS]]</f>
        <v>0</v>
      </c>
      <c r="HM232" s="18">
        <f>IF(STGY9[[#This Row],[WrL]]="Loss", (STGY9[[#This Row],[INS]]*(1 + HP$8/100)), IF(STGY9[[#This Row],[WrL]]="Won", (0), 0))</f>
        <v>0</v>
      </c>
      <c r="HN232" s="18">
        <f>IF(STGY9[[#This Row],[WrL]]="Loss", (STGY9[[#This Row],[PAM]]+STGY9[[#This Row],[LOS-TEN]]), IF(STGY9[[#This Row],[WrL]]="Won", (STGY9[[#This Row],[INS]]), 0))</f>
        <v>0</v>
      </c>
      <c r="HO232" s="18">
        <f>STGY9[[#This Row],[PAPT]]/2</f>
        <v>0</v>
      </c>
      <c r="HP232" s="43">
        <f>IF(STGY9[[#This Row],[SNO]]=0,0,IF(HL$10, IF(STGY9[[#This Row],[INS-TL]]=0, 0, STGY9[[#This Row],[PFT]]/STGY9[[#This Row],[INS-TL]]%), STGY9[[#This Row],[PFT]]/STGY9[[#This Row],[INS-TL]]%))</f>
        <v>-100</v>
      </c>
      <c r="HS232" s="20"/>
      <c r="HT232" s="21"/>
      <c r="HZ232" s="22"/>
      <c r="IB232" s="42">
        <f t="shared" si="41"/>
        <v>217</v>
      </c>
      <c r="IC232" s="49"/>
      <c r="ID232" s="18">
        <f>IF(STGY10[[#This Row],[SNO]]=0,0,IF(STGY10[[#This Row],[SNO]]=1,IJ$8,IF(IL$10, IF(IP231&gt;=IM$8,0,IF(IP231=0,IJ$8,IO231)), IO231)))</f>
        <v>0</v>
      </c>
      <c r="IE232" s="18" t="str">
        <f>IF(MAIN_STGY[[#This Row],[RSLT]]="","", MAIN_STGY[[#This Row],[RSLT]])</f>
        <v/>
      </c>
      <c r="IF23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2" s="18">
        <f>IF(STGY10[[#This Row],[SNO]]=0,0,IF(IL$10, IF(IP231&gt;=IM$8, 0, STGY10[[#This Row],[INS]]+IH231), STGY10[[#This Row],[INS]]+IH231))</f>
        <v>100</v>
      </c>
      <c r="II232" s="18">
        <f>IF(STGY10[[#This Row],[SNO]]=0,0,IF(IL$10, IF(IP231&gt;=IM$8, 0, II231+STGY10[[#This Row],[RTN]]), II231+STGY10[[#This Row],[RTN]]))</f>
        <v>0</v>
      </c>
      <c r="IJ232" s="18">
        <f>STGY10[[#This Row],[RTN-TL]]-STGY10[[#This Row],[INS-TL]]</f>
        <v>-100</v>
      </c>
      <c r="IK232" s="18">
        <f>IF(STGY10[[#This Row],[SNO]]=0,0,IF(IL$10, IF(STGY10[[#This Row],[INS]]=0, 0, IN231), IN231))</f>
        <v>0</v>
      </c>
      <c r="IL232" s="18">
        <f>STGY10[[#This Row],[INS]]</f>
        <v>0</v>
      </c>
      <c r="IM232" s="18">
        <f>IF(STGY10[[#This Row],[WrL]]="Loss", (STGY10[[#This Row],[INS]]*(1 + IP$8/100)), IF(STGY10[[#This Row],[WrL]]="Won", (0), 0))</f>
        <v>0</v>
      </c>
      <c r="IN232" s="18">
        <f>IF(STGY10[[#This Row],[WrL]]="Loss", (STGY10[[#This Row],[PAM]]+STGY10[[#This Row],[LOS-TEN]]), IF(STGY10[[#This Row],[WrL]]="Won", (STGY10[[#This Row],[INS]]), 0))</f>
        <v>0</v>
      </c>
      <c r="IO232" s="18">
        <f>STGY10[[#This Row],[PAPT]]/2</f>
        <v>0</v>
      </c>
      <c r="IP232" s="43">
        <f>IF(STGY10[[#This Row],[SNO]]=0,0,IF(IL$10, IF(STGY10[[#This Row],[INS-TL]]=0, 0, STGY10[[#This Row],[PFT]]/STGY10[[#This Row],[INS-TL]]%), STGY10[[#This Row],[PFT]]/STGY10[[#This Row],[INS-TL]]%))</f>
        <v>-100</v>
      </c>
      <c r="IS232" s="20"/>
      <c r="IT232" s="21"/>
      <c r="IZ232" s="22"/>
    </row>
    <row r="233" spans="2:260" x14ac:dyDescent="0.3">
      <c r="B233" s="89">
        <f t="shared" si="42"/>
        <v>218</v>
      </c>
      <c r="C233" s="49"/>
      <c r="D233" s="18">
        <f>IF(MAIN_STGY[[#This Row],[SNO]]=0,0,IF(MAIN_STGY[[#This Row],[SNO]]=1,J$8,IF(L$10, IF(P232&gt;=M$8,0,IF(P232=0,J$8,O232)), O232)))</f>
        <v>0</v>
      </c>
      <c r="E233" s="12"/>
      <c r="F23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3" s="18">
        <f>IF(MAIN_STGY[[#This Row],[SNO]]=0,0,IF(L$10, IF(P232&gt;=M$8, 0, MAIN_STGY[[#This Row],[INS]]+H232), MAIN_STGY[[#This Row],[INS]]+H232))</f>
        <v>100</v>
      </c>
      <c r="I233" s="18">
        <f>IF(MAIN_STGY[[#This Row],[SNO]]=0,0,IF(L$10, IF(P232&gt;=M$8, 0, I232+MAIN_STGY[[#This Row],[RTN]]), I232+MAIN_STGY[[#This Row],[RTN]]))</f>
        <v>0</v>
      </c>
      <c r="J233" s="18">
        <f>MAIN_STGY[[#This Row],[RTN-TL]]-MAIN_STGY[[#This Row],[INS-TL]]</f>
        <v>-100</v>
      </c>
      <c r="K233" s="18">
        <f>IF(MAIN_STGY[[#This Row],[SNO]]=0,0,IF(L$10, IF(MAIN_STGY[[#This Row],[INS]]=0, 0, N232), N232))</f>
        <v>0</v>
      </c>
      <c r="L233" s="18">
        <f>MAIN_STGY[[#This Row],[INS]]</f>
        <v>0</v>
      </c>
      <c r="M233" s="18">
        <f>IF(MAIN_STGY[[#This Row],[WrL]]="Loss", (MAIN_STGY[[#This Row],[INS]]*(1 + P$8/100)), IF(MAIN_STGY[[#This Row],[WrL]]="Won", (0), 0))</f>
        <v>0</v>
      </c>
      <c r="N233" s="18">
        <f>IF(MAIN_STGY[[#This Row],[WrL]]="Loss", (MAIN_STGY[[#This Row],[PAM]]+MAIN_STGY[[#This Row],[LOS-TEN]]), IF(MAIN_STGY[[#This Row],[WrL]]="Won", (MAIN_STGY[[#This Row],[INS]]), 0))</f>
        <v>0</v>
      </c>
      <c r="O233" s="18">
        <f>MAIN_STGY[[#This Row],[PAPT]]/2</f>
        <v>0</v>
      </c>
      <c r="P23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33" s="44"/>
      <c r="S233" s="45"/>
      <c r="T233" s="46"/>
      <c r="U233" s="84"/>
      <c r="V233" s="44"/>
      <c r="W233" s="44"/>
      <c r="X233" s="44"/>
      <c r="Z233" s="22"/>
      <c r="AB233" s="42">
        <f t="shared" si="33"/>
        <v>218</v>
      </c>
      <c r="AC233" s="49"/>
      <c r="AD233" s="18">
        <f>IF(STGY2[[#This Row],[SNO]]=0,0,IF(STGY2[[#This Row],[SNO]]=1,AJ$8,IF(AL$10, IF(AP232&gt;=AM$8,0,IF(AP232=0,AJ$8,AO232)), AO232)))</f>
        <v>0</v>
      </c>
      <c r="AE233" s="18" t="str">
        <f>IF(MAIN_STGY[[#This Row],[RSLT]]="","", MAIN_STGY[[#This Row],[RSLT]])</f>
        <v/>
      </c>
      <c r="AF23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3" s="18">
        <f>IF(STGY2[[#This Row],[SNO]]=0,0,IF(AL$10, IF(AP232&gt;=AM$8, 0, STGY2[[#This Row],[INS]]+AH232), STGY2[[#This Row],[INS]]+AH232))</f>
        <v>100</v>
      </c>
      <c r="AI233" s="18">
        <f>IF(STGY2[[#This Row],[SNO]]=0,0,IF(AL$10, IF(AP232&gt;=AM$8, 0, AI232+STGY2[[#This Row],[RTN]]), AI232+STGY2[[#This Row],[RTN]]))</f>
        <v>0</v>
      </c>
      <c r="AJ233" s="18">
        <f>STGY2[[#This Row],[RTN-TL]]-STGY2[[#This Row],[INS-TL]]</f>
        <v>-100</v>
      </c>
      <c r="AK233" s="18">
        <f>IF(STGY2[[#This Row],[SNO]]=0,0,IF(AL$10, IF(STGY2[[#This Row],[INS]]=0, 0, AN232), AN232))</f>
        <v>0</v>
      </c>
      <c r="AL233" s="18">
        <f>STGY2[[#This Row],[INS]]</f>
        <v>0</v>
      </c>
      <c r="AM233" s="18">
        <f>IF(STGY2[[#This Row],[WrL]]="Loss", (STGY2[[#This Row],[INS]]*(1 + AP$8/100)), IF(STGY2[[#This Row],[WrL]]="Won", (0), 0))</f>
        <v>0</v>
      </c>
      <c r="AN233" s="18">
        <f>IF(STGY2[[#This Row],[WrL]]="Loss", (STGY2[[#This Row],[PAM]]+STGY2[[#This Row],[LOS-TEN]]), IF(STGY2[[#This Row],[WrL]]="Won", (STGY2[[#This Row],[INS]]), 0))</f>
        <v>0</v>
      </c>
      <c r="AO233" s="18">
        <f>STGY2[[#This Row],[PAPT]]/2</f>
        <v>0</v>
      </c>
      <c r="AP233" s="43">
        <f>IF(STGY2[[#This Row],[SNO]]=0,0,IF(AL$10, IF(STGY2[[#This Row],[INS-TL]]=0, 0, STGY2[[#This Row],[PFT]]/STGY2[[#This Row],[INS-TL]]%), STGY2[[#This Row],[PFT]]/STGY2[[#This Row],[INS-TL]]%))</f>
        <v>-100</v>
      </c>
      <c r="AS233" s="20"/>
      <c r="AT233" s="21"/>
      <c r="AZ233" s="22"/>
      <c r="BB233" s="42">
        <f t="shared" si="34"/>
        <v>218</v>
      </c>
      <c r="BC233" s="49"/>
      <c r="BD233" s="18">
        <f>IF(STGY3[[#This Row],[SNO]]=0,0,IF(STGY3[[#This Row],[SNO]]=1,BJ$8,IF(BL$10, IF(BP232&gt;=BM$8,0,IF(BP232=0,BJ$8,BO232)), BO232)))</f>
        <v>0</v>
      </c>
      <c r="BE233" s="18" t="str">
        <f>IF(MAIN_STGY[[#This Row],[RSLT]]="","", MAIN_STGY[[#This Row],[RSLT]])</f>
        <v/>
      </c>
      <c r="BF23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3" s="18">
        <f>IF(STGY3[[#This Row],[SNO]]=0,0,IF(BL$10, IF(BP232&gt;=BM$8, 0, STGY3[[#This Row],[INS]]+BH232), STGY3[[#This Row],[INS]]+BH232))</f>
        <v>100</v>
      </c>
      <c r="BI233" s="18">
        <f>IF(STGY3[[#This Row],[SNO]]=0,0,IF(BL$10, IF(BP232&gt;=BM$8, 0, BI232+STGY3[[#This Row],[RTN]]), BI232+STGY3[[#This Row],[RTN]]))</f>
        <v>0</v>
      </c>
      <c r="BJ233" s="18">
        <f>STGY3[[#This Row],[RTN-TL]]-STGY3[[#This Row],[INS-TL]]</f>
        <v>-100</v>
      </c>
      <c r="BK233" s="18">
        <f>IF(STGY3[[#This Row],[SNO]]=0,0,IF(BL$10, IF(STGY3[[#This Row],[INS]]=0, 0, BN232), BN232))</f>
        <v>0</v>
      </c>
      <c r="BL233" s="18">
        <f>STGY3[[#This Row],[INS]]</f>
        <v>0</v>
      </c>
      <c r="BM233" s="18">
        <f>IF(STGY3[[#This Row],[WrL]]="Loss", (STGY3[[#This Row],[INS]]*(1 + BP$8/100)), IF(STGY3[[#This Row],[WrL]]="Won", (0), 0))</f>
        <v>0</v>
      </c>
      <c r="BN233" s="18">
        <f>IF(STGY3[[#This Row],[WrL]]="Loss", (STGY3[[#This Row],[PAM]]+STGY3[[#This Row],[LOS-TEN]]), IF(STGY3[[#This Row],[WrL]]="Won", (STGY3[[#This Row],[INS]]), 0))</f>
        <v>0</v>
      </c>
      <c r="BO233" s="18">
        <f>STGY3[[#This Row],[PAPT]]/2</f>
        <v>0</v>
      </c>
      <c r="BP233" s="43">
        <f>IF(STGY3[[#This Row],[SNO]]=0,0,IF(BL$10, IF(STGY3[[#This Row],[INS-TL]]=0, 0, STGY3[[#This Row],[PFT]]/STGY3[[#This Row],[INS-TL]]%), STGY3[[#This Row],[PFT]]/STGY3[[#This Row],[INS-TL]]%))</f>
        <v>-100</v>
      </c>
      <c r="BS233" s="20"/>
      <c r="BT233" s="21"/>
      <c r="BZ233" s="22"/>
      <c r="CB233" s="42">
        <f t="shared" si="35"/>
        <v>218</v>
      </c>
      <c r="CC233" s="49"/>
      <c r="CD233" s="18">
        <f>IF(STGY4[[#This Row],[SNO]]=0,0,IF(STGY4[[#This Row],[SNO]]=1,CJ$8,IF(CL$10, IF(CP232&gt;=CM$8,0,IF(CP232=0,CJ$8,CO232)), CO232)))</f>
        <v>0</v>
      </c>
      <c r="CE233" s="18" t="str">
        <f>IF(MAIN_STGY[[#This Row],[RSLT]]="","", MAIN_STGY[[#This Row],[RSLT]])</f>
        <v/>
      </c>
      <c r="CF23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3" s="18">
        <f>IF(STGY4[[#This Row],[SNO]]=0,0,IF(CL$10, IF(CP232&gt;=CM$8, 0, STGY4[[#This Row],[INS]]+CH232), STGY4[[#This Row],[INS]]+CH232))</f>
        <v>100</v>
      </c>
      <c r="CI233" s="18">
        <f>IF(STGY4[[#This Row],[SNO]]=0,0,IF(CL$10, IF(CP232&gt;=CM$8, 0, CI232+STGY4[[#This Row],[RTN]]), CI232+STGY4[[#This Row],[RTN]]))</f>
        <v>0</v>
      </c>
      <c r="CJ233" s="18">
        <f>STGY4[[#This Row],[RTN-TL]]-STGY4[[#This Row],[INS-TL]]</f>
        <v>-100</v>
      </c>
      <c r="CK233" s="18">
        <f>IF(STGY4[[#This Row],[SNO]]=0,0,IF(CL$10, IF(STGY4[[#This Row],[INS]]=0, 0, CN232), CN232))</f>
        <v>0</v>
      </c>
      <c r="CL233" s="18">
        <f>STGY4[[#This Row],[INS]]</f>
        <v>0</v>
      </c>
      <c r="CM233" s="18">
        <f>IF(STGY4[[#This Row],[WrL]]="Loss", (STGY4[[#This Row],[INS]]*(1 + CP$8/100)), IF(STGY4[[#This Row],[WrL]]="Won", (0), 0))</f>
        <v>0</v>
      </c>
      <c r="CN233" s="18">
        <f>IF(STGY4[[#This Row],[WrL]]="Loss", (STGY4[[#This Row],[PAM]]+STGY4[[#This Row],[LOS-TEN]]), IF(STGY4[[#This Row],[WrL]]="Won", (STGY4[[#This Row],[INS]]), 0))</f>
        <v>0</v>
      </c>
      <c r="CO233" s="18">
        <f>STGY4[[#This Row],[PAPT]]/2</f>
        <v>0</v>
      </c>
      <c r="CP233" s="43">
        <f>IF(STGY4[[#This Row],[SNO]]=0,0,IF(CL$10, IF(STGY4[[#This Row],[INS-TL]]=0, 0, STGY4[[#This Row],[PFT]]/STGY4[[#This Row],[INS-TL]]%), STGY4[[#This Row],[PFT]]/STGY4[[#This Row],[INS-TL]]%))</f>
        <v>-100</v>
      </c>
      <c r="CS233" s="20"/>
      <c r="CT233" s="21"/>
      <c r="CZ233" s="22"/>
      <c r="DB233" s="42">
        <f t="shared" si="36"/>
        <v>218</v>
      </c>
      <c r="DC233" s="49"/>
      <c r="DD233" s="18">
        <f>IF(STGY5[[#This Row],[SNO]]=0,0,IF(STGY5[[#This Row],[SNO]]=1,DJ$8,IF(DL$10, IF(DP232&gt;=DM$8,0,IF(DP232=0,DJ$8,DO232)), DO232)))</f>
        <v>0</v>
      </c>
      <c r="DE233" s="18" t="str">
        <f>IF(MAIN_STGY[[#This Row],[RSLT]]="","", MAIN_STGY[[#This Row],[RSLT]])</f>
        <v/>
      </c>
      <c r="DF23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3" s="18">
        <f>IF(STGY5[[#This Row],[SNO]]=0,0,IF(DL$10, IF(DP232&gt;=DM$8, 0, STGY5[[#This Row],[INS]]+DH232), STGY5[[#This Row],[INS]]+DH232))</f>
        <v>100</v>
      </c>
      <c r="DI233" s="18">
        <f>IF(STGY5[[#This Row],[SNO]]=0,0,IF(DL$10, IF(DP232&gt;=DM$8, 0, DI232+STGY5[[#This Row],[RTN]]), DI232+STGY5[[#This Row],[RTN]]))</f>
        <v>0</v>
      </c>
      <c r="DJ233" s="18">
        <f>STGY5[[#This Row],[RTN-TL]]-STGY5[[#This Row],[INS-TL]]</f>
        <v>-100</v>
      </c>
      <c r="DK233" s="18">
        <f>IF(STGY5[[#This Row],[SNO]]=0,0,IF(DL$10, IF(STGY5[[#This Row],[INS]]=0, 0, DN232), DN232))</f>
        <v>0</v>
      </c>
      <c r="DL233" s="18">
        <f>STGY5[[#This Row],[INS]]</f>
        <v>0</v>
      </c>
      <c r="DM233" s="18">
        <f>IF(STGY5[[#This Row],[WrL]]="Loss", (STGY5[[#This Row],[INS]]*(1 + DP$8/100)), IF(STGY5[[#This Row],[WrL]]="Won", (0), 0))</f>
        <v>0</v>
      </c>
      <c r="DN233" s="18">
        <f>IF(STGY5[[#This Row],[WrL]]="Loss", (STGY5[[#This Row],[PAM]]+STGY5[[#This Row],[LOS-TEN]]), IF(STGY5[[#This Row],[WrL]]="Won", (STGY5[[#This Row],[INS]]), 0))</f>
        <v>0</v>
      </c>
      <c r="DO233" s="18">
        <f>STGY5[[#This Row],[PAPT]]/2</f>
        <v>0</v>
      </c>
      <c r="DP233" s="43">
        <f>IF(STGY5[[#This Row],[SNO]]=0,0,IF(DL$10, IF(STGY5[[#This Row],[INS-TL]]=0, 0, STGY5[[#This Row],[PFT]]/STGY5[[#This Row],[INS-TL]]%), STGY5[[#This Row],[PFT]]/STGY5[[#This Row],[INS-TL]]%))</f>
        <v>-100</v>
      </c>
      <c r="DS233" s="20"/>
      <c r="DT233" s="21"/>
      <c r="DZ233" s="22"/>
      <c r="EB233" s="42">
        <f t="shared" si="37"/>
        <v>218</v>
      </c>
      <c r="EC233" s="49"/>
      <c r="ED233" s="18">
        <f>IF(STGY6[[#This Row],[SNO]]=0,0,IF(STGY6[[#This Row],[SNO]]=1,EJ$8,IF(EL$10, IF(EP232&gt;=EM$8,0,IF(EP232=0,EJ$8,EO232)), EO232)))</f>
        <v>0</v>
      </c>
      <c r="EE233" s="18" t="str">
        <f>IF(MAIN_STGY[[#This Row],[RSLT]]="","", MAIN_STGY[[#This Row],[RSLT]])</f>
        <v/>
      </c>
      <c r="EF23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3" s="18">
        <f>IF(STGY6[[#This Row],[SNO]]=0,0,IF(EL$10, IF(EP232&gt;=EM$8, 0, STGY6[[#This Row],[INS]]+EH232), STGY6[[#This Row],[INS]]+EH232))</f>
        <v>100</v>
      </c>
      <c r="EI233" s="18">
        <f>IF(STGY6[[#This Row],[SNO]]=0,0,IF(EL$10, IF(EP232&gt;=EM$8, 0, EI232+STGY6[[#This Row],[RTN]]), EI232+STGY6[[#This Row],[RTN]]))</f>
        <v>0</v>
      </c>
      <c r="EJ233" s="18">
        <f>STGY6[[#This Row],[RTN-TL]]-STGY6[[#This Row],[INS-TL]]</f>
        <v>-100</v>
      </c>
      <c r="EK233" s="18">
        <f>IF(STGY6[[#This Row],[SNO]]=0,0,IF(EL$10, IF(STGY6[[#This Row],[INS]]=0, 0, EN232), EN232))</f>
        <v>0</v>
      </c>
      <c r="EL233" s="18">
        <f>STGY6[[#This Row],[INS]]</f>
        <v>0</v>
      </c>
      <c r="EM233" s="18">
        <f>IF(STGY6[[#This Row],[WrL]]="Loss", (STGY6[[#This Row],[INS]]*(1 + EP$8/100)), IF(STGY6[[#This Row],[WrL]]="Won", (0), 0))</f>
        <v>0</v>
      </c>
      <c r="EN233" s="18">
        <f>IF(STGY6[[#This Row],[WrL]]="Loss", (STGY6[[#This Row],[PAM]]+STGY6[[#This Row],[LOS-TEN]]), IF(STGY6[[#This Row],[WrL]]="Won", (STGY6[[#This Row],[INS]]), 0))</f>
        <v>0</v>
      </c>
      <c r="EO233" s="18">
        <f>STGY6[[#This Row],[PAPT]]/2</f>
        <v>0</v>
      </c>
      <c r="EP233" s="43">
        <f>IF(STGY6[[#This Row],[SNO]]=0,0,IF(EL$10, IF(STGY6[[#This Row],[INS-TL]]=0, 0, STGY6[[#This Row],[PFT]]/STGY6[[#This Row],[INS-TL]]%), STGY6[[#This Row],[PFT]]/STGY6[[#This Row],[INS-TL]]%))</f>
        <v>-100</v>
      </c>
      <c r="ES233" s="20"/>
      <c r="ET233" s="21"/>
      <c r="EZ233" s="22"/>
      <c r="FB233" s="42">
        <f t="shared" si="38"/>
        <v>218</v>
      </c>
      <c r="FC233" s="49"/>
      <c r="FD233" s="18">
        <f>IF(STGY7[[#This Row],[SNO]]=0,0,IF(STGY7[[#This Row],[SNO]]=1,FJ$8,IF(FL$10, IF(FP232&gt;=FM$8,0,IF(FP232=0,FJ$8,FO232)), FO232)))</f>
        <v>0</v>
      </c>
      <c r="FE233" s="18" t="str">
        <f>IF(MAIN_STGY[[#This Row],[RSLT]]="","", MAIN_STGY[[#This Row],[RSLT]])</f>
        <v/>
      </c>
      <c r="FF23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3" s="18">
        <f>IF(STGY7[[#This Row],[SNO]]=0,0,IF(FL$10, IF(FP232&gt;=FM$8, 0, STGY7[[#This Row],[INS]]+FH232), STGY7[[#This Row],[INS]]+FH232))</f>
        <v>100</v>
      </c>
      <c r="FI233" s="18">
        <f>IF(STGY7[[#This Row],[SNO]]=0,0,IF(FL$10, IF(FP232&gt;=FM$8, 0, FI232+STGY7[[#This Row],[RTN]]), FI232+STGY7[[#This Row],[RTN]]))</f>
        <v>0</v>
      </c>
      <c r="FJ233" s="18">
        <f>STGY7[[#This Row],[RTN-TL]]-STGY7[[#This Row],[INS-TL]]</f>
        <v>-100</v>
      </c>
      <c r="FK233" s="18">
        <f>IF(STGY7[[#This Row],[SNO]]=0,0,IF(FL$10, IF(STGY7[[#This Row],[INS]]=0, 0, FN232), FN232))</f>
        <v>0</v>
      </c>
      <c r="FL233" s="18">
        <f>STGY7[[#This Row],[INS]]</f>
        <v>0</v>
      </c>
      <c r="FM233" s="18">
        <f>IF(STGY7[[#This Row],[WrL]]="Loss", (STGY7[[#This Row],[INS]]*(1 + FP$8/100)), IF(STGY7[[#This Row],[WrL]]="Won", (0), 0))</f>
        <v>0</v>
      </c>
      <c r="FN233" s="18">
        <f>IF(STGY7[[#This Row],[WrL]]="Loss", (STGY7[[#This Row],[PAM]]+STGY7[[#This Row],[LOS-TEN]]), IF(STGY7[[#This Row],[WrL]]="Won", (STGY7[[#This Row],[INS]]), 0))</f>
        <v>0</v>
      </c>
      <c r="FO233" s="18">
        <f>STGY7[[#This Row],[PAPT]]/2</f>
        <v>0</v>
      </c>
      <c r="FP233" s="43">
        <f>IF(STGY7[[#This Row],[SNO]]=0,0,IF(FL$10, IF(STGY7[[#This Row],[INS-TL]]=0, 0, STGY7[[#This Row],[PFT]]/STGY7[[#This Row],[INS-TL]]%), STGY7[[#This Row],[PFT]]/STGY7[[#This Row],[INS-TL]]%))</f>
        <v>-100</v>
      </c>
      <c r="FS233" s="20"/>
      <c r="FT233" s="21"/>
      <c r="FZ233" s="22"/>
      <c r="GB233" s="42">
        <f t="shared" si="39"/>
        <v>218</v>
      </c>
      <c r="GC233" s="49"/>
      <c r="GD233" s="18">
        <f>IF(STGY8[[#This Row],[SNO]]=0,0,IF(STGY8[[#This Row],[SNO]]=1,GJ$8,IF(GL$10, IF(GP232&gt;=GM$8,0,IF(GP232=0,GJ$8,GO232)), GO232)))</f>
        <v>0</v>
      </c>
      <c r="GE233" s="18" t="str">
        <f>IF(MAIN_STGY[[#This Row],[RSLT]]="","", MAIN_STGY[[#This Row],[RSLT]])</f>
        <v/>
      </c>
      <c r="GF23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3" s="18">
        <f>IF(STGY8[[#This Row],[SNO]]=0,0,IF(GL$10, IF(GP232&gt;=GM$8, 0, STGY8[[#This Row],[INS]]+GH232), STGY8[[#This Row],[INS]]+GH232))</f>
        <v>100</v>
      </c>
      <c r="GI233" s="18">
        <f>IF(STGY8[[#This Row],[SNO]]=0,0,IF(GL$10, IF(GP232&gt;=GM$8, 0, GI232+STGY8[[#This Row],[RTN]]), GI232+STGY8[[#This Row],[RTN]]))</f>
        <v>0</v>
      </c>
      <c r="GJ233" s="18">
        <f>STGY8[[#This Row],[RTN-TL]]-STGY8[[#This Row],[INS-TL]]</f>
        <v>-100</v>
      </c>
      <c r="GK233" s="18">
        <f>IF(STGY8[[#This Row],[SNO]]=0,0,IF(GL$10, IF(STGY8[[#This Row],[INS]]=0, 0, GN232), GN232))</f>
        <v>0</v>
      </c>
      <c r="GL233" s="18">
        <f>STGY8[[#This Row],[INS]]</f>
        <v>0</v>
      </c>
      <c r="GM233" s="18">
        <f>IF(STGY8[[#This Row],[WrL]]="Loss", (STGY8[[#This Row],[INS]]*(1 + GP$8/100)), IF(STGY8[[#This Row],[WrL]]="Won", (0), 0))</f>
        <v>0</v>
      </c>
      <c r="GN233" s="18">
        <f>IF(STGY8[[#This Row],[WrL]]="Loss", (STGY8[[#This Row],[PAM]]+STGY8[[#This Row],[LOS-TEN]]), IF(STGY8[[#This Row],[WrL]]="Won", (STGY8[[#This Row],[INS]]), 0))</f>
        <v>0</v>
      </c>
      <c r="GO233" s="18">
        <f>STGY8[[#This Row],[PAPT]]/2</f>
        <v>0</v>
      </c>
      <c r="GP233" s="43">
        <f>IF(STGY8[[#This Row],[SNO]]=0,0,IF(GL$10, IF(STGY8[[#This Row],[INS-TL]]=0, 0, STGY8[[#This Row],[PFT]]/STGY8[[#This Row],[INS-TL]]%), STGY8[[#This Row],[PFT]]/STGY8[[#This Row],[INS-TL]]%))</f>
        <v>-100</v>
      </c>
      <c r="GS233" s="20"/>
      <c r="GT233" s="21"/>
      <c r="GZ233" s="22"/>
      <c r="HB233" s="42">
        <f t="shared" si="40"/>
        <v>218</v>
      </c>
      <c r="HC233" s="49"/>
      <c r="HD233" s="18">
        <f>IF(STGY9[[#This Row],[SNO]]=0,0,IF(STGY9[[#This Row],[SNO]]=1,HJ$8,IF(HL$10, IF(HP232&gt;=HM$8,0,IF(HP232=0,HJ$8,HO232)), HO232)))</f>
        <v>0</v>
      </c>
      <c r="HE233" s="18" t="str">
        <f>IF(MAIN_STGY[[#This Row],[RSLT]]="","", MAIN_STGY[[#This Row],[RSLT]])</f>
        <v/>
      </c>
      <c r="HF23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3" s="18">
        <f>IF(STGY9[[#This Row],[SNO]]=0,0,IF(HL$10, IF(HP232&gt;=HM$8, 0, STGY9[[#This Row],[INS]]+HH232), STGY9[[#This Row],[INS]]+HH232))</f>
        <v>100</v>
      </c>
      <c r="HI233" s="18">
        <f>IF(STGY9[[#This Row],[SNO]]=0,0,IF(HL$10, IF(HP232&gt;=HM$8, 0, HI232+STGY9[[#This Row],[RTN]]), HI232+STGY9[[#This Row],[RTN]]))</f>
        <v>0</v>
      </c>
      <c r="HJ233" s="18">
        <f>STGY9[[#This Row],[RTN-TL]]-STGY9[[#This Row],[INS-TL]]</f>
        <v>-100</v>
      </c>
      <c r="HK233" s="18">
        <f>IF(STGY9[[#This Row],[SNO]]=0,0,IF(HL$10, IF(STGY9[[#This Row],[INS]]=0, 0, HN232), HN232))</f>
        <v>0</v>
      </c>
      <c r="HL233" s="18">
        <f>STGY9[[#This Row],[INS]]</f>
        <v>0</v>
      </c>
      <c r="HM233" s="18">
        <f>IF(STGY9[[#This Row],[WrL]]="Loss", (STGY9[[#This Row],[INS]]*(1 + HP$8/100)), IF(STGY9[[#This Row],[WrL]]="Won", (0), 0))</f>
        <v>0</v>
      </c>
      <c r="HN233" s="18">
        <f>IF(STGY9[[#This Row],[WrL]]="Loss", (STGY9[[#This Row],[PAM]]+STGY9[[#This Row],[LOS-TEN]]), IF(STGY9[[#This Row],[WrL]]="Won", (STGY9[[#This Row],[INS]]), 0))</f>
        <v>0</v>
      </c>
      <c r="HO233" s="18">
        <f>STGY9[[#This Row],[PAPT]]/2</f>
        <v>0</v>
      </c>
      <c r="HP233" s="43">
        <f>IF(STGY9[[#This Row],[SNO]]=0,0,IF(HL$10, IF(STGY9[[#This Row],[INS-TL]]=0, 0, STGY9[[#This Row],[PFT]]/STGY9[[#This Row],[INS-TL]]%), STGY9[[#This Row],[PFT]]/STGY9[[#This Row],[INS-TL]]%))</f>
        <v>-100</v>
      </c>
      <c r="HS233" s="20"/>
      <c r="HT233" s="21"/>
      <c r="HZ233" s="22"/>
      <c r="IB233" s="42">
        <f t="shared" si="41"/>
        <v>218</v>
      </c>
      <c r="IC233" s="49"/>
      <c r="ID233" s="18">
        <f>IF(STGY10[[#This Row],[SNO]]=0,0,IF(STGY10[[#This Row],[SNO]]=1,IJ$8,IF(IL$10, IF(IP232&gt;=IM$8,0,IF(IP232=0,IJ$8,IO232)), IO232)))</f>
        <v>0</v>
      </c>
      <c r="IE233" s="18" t="str">
        <f>IF(MAIN_STGY[[#This Row],[RSLT]]="","", MAIN_STGY[[#This Row],[RSLT]])</f>
        <v/>
      </c>
      <c r="IF23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3" s="18">
        <f>IF(STGY10[[#This Row],[SNO]]=0,0,IF(IL$10, IF(IP232&gt;=IM$8, 0, STGY10[[#This Row],[INS]]+IH232), STGY10[[#This Row],[INS]]+IH232))</f>
        <v>100</v>
      </c>
      <c r="II233" s="18">
        <f>IF(STGY10[[#This Row],[SNO]]=0,0,IF(IL$10, IF(IP232&gt;=IM$8, 0, II232+STGY10[[#This Row],[RTN]]), II232+STGY10[[#This Row],[RTN]]))</f>
        <v>0</v>
      </c>
      <c r="IJ233" s="18">
        <f>STGY10[[#This Row],[RTN-TL]]-STGY10[[#This Row],[INS-TL]]</f>
        <v>-100</v>
      </c>
      <c r="IK233" s="18">
        <f>IF(STGY10[[#This Row],[SNO]]=0,0,IF(IL$10, IF(STGY10[[#This Row],[INS]]=0, 0, IN232), IN232))</f>
        <v>0</v>
      </c>
      <c r="IL233" s="18">
        <f>STGY10[[#This Row],[INS]]</f>
        <v>0</v>
      </c>
      <c r="IM233" s="18">
        <f>IF(STGY10[[#This Row],[WrL]]="Loss", (STGY10[[#This Row],[INS]]*(1 + IP$8/100)), IF(STGY10[[#This Row],[WrL]]="Won", (0), 0))</f>
        <v>0</v>
      </c>
      <c r="IN233" s="18">
        <f>IF(STGY10[[#This Row],[WrL]]="Loss", (STGY10[[#This Row],[PAM]]+STGY10[[#This Row],[LOS-TEN]]), IF(STGY10[[#This Row],[WrL]]="Won", (STGY10[[#This Row],[INS]]), 0))</f>
        <v>0</v>
      </c>
      <c r="IO233" s="18">
        <f>STGY10[[#This Row],[PAPT]]/2</f>
        <v>0</v>
      </c>
      <c r="IP233" s="43">
        <f>IF(STGY10[[#This Row],[SNO]]=0,0,IF(IL$10, IF(STGY10[[#This Row],[INS-TL]]=0, 0, STGY10[[#This Row],[PFT]]/STGY10[[#This Row],[INS-TL]]%), STGY10[[#This Row],[PFT]]/STGY10[[#This Row],[INS-TL]]%))</f>
        <v>-100</v>
      </c>
      <c r="IS233" s="20"/>
      <c r="IT233" s="21"/>
      <c r="IZ233" s="22"/>
    </row>
    <row r="234" spans="2:260" x14ac:dyDescent="0.3">
      <c r="B234" s="89">
        <f t="shared" si="42"/>
        <v>219</v>
      </c>
      <c r="C234" s="49"/>
      <c r="D234" s="18">
        <f>IF(MAIN_STGY[[#This Row],[SNO]]=0,0,IF(MAIN_STGY[[#This Row],[SNO]]=1,J$8,IF(L$10, IF(P233&gt;=M$8,0,IF(P233=0,J$8,O233)), O233)))</f>
        <v>0</v>
      </c>
      <c r="E234" s="12"/>
      <c r="F23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4" s="18">
        <f>IF(MAIN_STGY[[#This Row],[SNO]]=0,0,IF(L$10, IF(P233&gt;=M$8, 0, MAIN_STGY[[#This Row],[INS]]+H233), MAIN_STGY[[#This Row],[INS]]+H233))</f>
        <v>100</v>
      </c>
      <c r="I234" s="18">
        <f>IF(MAIN_STGY[[#This Row],[SNO]]=0,0,IF(L$10, IF(P233&gt;=M$8, 0, I233+MAIN_STGY[[#This Row],[RTN]]), I233+MAIN_STGY[[#This Row],[RTN]]))</f>
        <v>0</v>
      </c>
      <c r="J234" s="18">
        <f>MAIN_STGY[[#This Row],[RTN-TL]]-MAIN_STGY[[#This Row],[INS-TL]]</f>
        <v>-100</v>
      </c>
      <c r="K234" s="18">
        <f>IF(MAIN_STGY[[#This Row],[SNO]]=0,0,IF(L$10, IF(MAIN_STGY[[#This Row],[INS]]=0, 0, N233), N233))</f>
        <v>0</v>
      </c>
      <c r="L234" s="18">
        <f>MAIN_STGY[[#This Row],[INS]]</f>
        <v>0</v>
      </c>
      <c r="M234" s="18">
        <f>IF(MAIN_STGY[[#This Row],[WrL]]="Loss", (MAIN_STGY[[#This Row],[INS]]*(1 + P$8/100)), IF(MAIN_STGY[[#This Row],[WrL]]="Won", (0), 0))</f>
        <v>0</v>
      </c>
      <c r="N234" s="18">
        <f>IF(MAIN_STGY[[#This Row],[WrL]]="Loss", (MAIN_STGY[[#This Row],[PAM]]+MAIN_STGY[[#This Row],[LOS-TEN]]), IF(MAIN_STGY[[#This Row],[WrL]]="Won", (MAIN_STGY[[#This Row],[INS]]), 0))</f>
        <v>0</v>
      </c>
      <c r="O234" s="18">
        <f>MAIN_STGY[[#This Row],[PAPT]]/2</f>
        <v>0</v>
      </c>
      <c r="P23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34" s="44"/>
      <c r="S234" s="45"/>
      <c r="T234" s="46"/>
      <c r="U234" s="84"/>
      <c r="V234" s="44"/>
      <c r="W234" s="44"/>
      <c r="X234" s="44"/>
      <c r="Z234" s="22"/>
      <c r="AB234" s="42">
        <f t="shared" si="33"/>
        <v>219</v>
      </c>
      <c r="AC234" s="49"/>
      <c r="AD234" s="18">
        <f>IF(STGY2[[#This Row],[SNO]]=0,0,IF(STGY2[[#This Row],[SNO]]=1,AJ$8,IF(AL$10, IF(AP233&gt;=AM$8,0,IF(AP233=0,AJ$8,AO233)), AO233)))</f>
        <v>0</v>
      </c>
      <c r="AE234" s="18" t="str">
        <f>IF(MAIN_STGY[[#This Row],[RSLT]]="","", MAIN_STGY[[#This Row],[RSLT]])</f>
        <v/>
      </c>
      <c r="AF23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4" s="18">
        <f>IF(STGY2[[#This Row],[SNO]]=0,0,IF(AL$10, IF(AP233&gt;=AM$8, 0, STGY2[[#This Row],[INS]]+AH233), STGY2[[#This Row],[INS]]+AH233))</f>
        <v>100</v>
      </c>
      <c r="AI234" s="18">
        <f>IF(STGY2[[#This Row],[SNO]]=0,0,IF(AL$10, IF(AP233&gt;=AM$8, 0, AI233+STGY2[[#This Row],[RTN]]), AI233+STGY2[[#This Row],[RTN]]))</f>
        <v>0</v>
      </c>
      <c r="AJ234" s="18">
        <f>STGY2[[#This Row],[RTN-TL]]-STGY2[[#This Row],[INS-TL]]</f>
        <v>-100</v>
      </c>
      <c r="AK234" s="18">
        <f>IF(STGY2[[#This Row],[SNO]]=0,0,IF(AL$10, IF(STGY2[[#This Row],[INS]]=0, 0, AN233), AN233))</f>
        <v>0</v>
      </c>
      <c r="AL234" s="18">
        <f>STGY2[[#This Row],[INS]]</f>
        <v>0</v>
      </c>
      <c r="AM234" s="18">
        <f>IF(STGY2[[#This Row],[WrL]]="Loss", (STGY2[[#This Row],[INS]]*(1 + AP$8/100)), IF(STGY2[[#This Row],[WrL]]="Won", (0), 0))</f>
        <v>0</v>
      </c>
      <c r="AN234" s="18">
        <f>IF(STGY2[[#This Row],[WrL]]="Loss", (STGY2[[#This Row],[PAM]]+STGY2[[#This Row],[LOS-TEN]]), IF(STGY2[[#This Row],[WrL]]="Won", (STGY2[[#This Row],[INS]]), 0))</f>
        <v>0</v>
      </c>
      <c r="AO234" s="18">
        <f>STGY2[[#This Row],[PAPT]]/2</f>
        <v>0</v>
      </c>
      <c r="AP234" s="43">
        <f>IF(STGY2[[#This Row],[SNO]]=0,0,IF(AL$10, IF(STGY2[[#This Row],[INS-TL]]=0, 0, STGY2[[#This Row],[PFT]]/STGY2[[#This Row],[INS-TL]]%), STGY2[[#This Row],[PFT]]/STGY2[[#This Row],[INS-TL]]%))</f>
        <v>-100</v>
      </c>
      <c r="AS234" s="20"/>
      <c r="AT234" s="21"/>
      <c r="AZ234" s="22"/>
      <c r="BB234" s="42">
        <f t="shared" si="34"/>
        <v>219</v>
      </c>
      <c r="BC234" s="49"/>
      <c r="BD234" s="18">
        <f>IF(STGY3[[#This Row],[SNO]]=0,0,IF(STGY3[[#This Row],[SNO]]=1,BJ$8,IF(BL$10, IF(BP233&gt;=BM$8,0,IF(BP233=0,BJ$8,BO233)), BO233)))</f>
        <v>0</v>
      </c>
      <c r="BE234" s="18" t="str">
        <f>IF(MAIN_STGY[[#This Row],[RSLT]]="","", MAIN_STGY[[#This Row],[RSLT]])</f>
        <v/>
      </c>
      <c r="BF23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4" s="18">
        <f>IF(STGY3[[#This Row],[SNO]]=0,0,IF(BL$10, IF(BP233&gt;=BM$8, 0, STGY3[[#This Row],[INS]]+BH233), STGY3[[#This Row],[INS]]+BH233))</f>
        <v>100</v>
      </c>
      <c r="BI234" s="18">
        <f>IF(STGY3[[#This Row],[SNO]]=0,0,IF(BL$10, IF(BP233&gt;=BM$8, 0, BI233+STGY3[[#This Row],[RTN]]), BI233+STGY3[[#This Row],[RTN]]))</f>
        <v>0</v>
      </c>
      <c r="BJ234" s="18">
        <f>STGY3[[#This Row],[RTN-TL]]-STGY3[[#This Row],[INS-TL]]</f>
        <v>-100</v>
      </c>
      <c r="BK234" s="18">
        <f>IF(STGY3[[#This Row],[SNO]]=0,0,IF(BL$10, IF(STGY3[[#This Row],[INS]]=0, 0, BN233), BN233))</f>
        <v>0</v>
      </c>
      <c r="BL234" s="18">
        <f>STGY3[[#This Row],[INS]]</f>
        <v>0</v>
      </c>
      <c r="BM234" s="18">
        <f>IF(STGY3[[#This Row],[WrL]]="Loss", (STGY3[[#This Row],[INS]]*(1 + BP$8/100)), IF(STGY3[[#This Row],[WrL]]="Won", (0), 0))</f>
        <v>0</v>
      </c>
      <c r="BN234" s="18">
        <f>IF(STGY3[[#This Row],[WrL]]="Loss", (STGY3[[#This Row],[PAM]]+STGY3[[#This Row],[LOS-TEN]]), IF(STGY3[[#This Row],[WrL]]="Won", (STGY3[[#This Row],[INS]]), 0))</f>
        <v>0</v>
      </c>
      <c r="BO234" s="18">
        <f>STGY3[[#This Row],[PAPT]]/2</f>
        <v>0</v>
      </c>
      <c r="BP234" s="43">
        <f>IF(STGY3[[#This Row],[SNO]]=0,0,IF(BL$10, IF(STGY3[[#This Row],[INS-TL]]=0, 0, STGY3[[#This Row],[PFT]]/STGY3[[#This Row],[INS-TL]]%), STGY3[[#This Row],[PFT]]/STGY3[[#This Row],[INS-TL]]%))</f>
        <v>-100</v>
      </c>
      <c r="BS234" s="20"/>
      <c r="BT234" s="21"/>
      <c r="BZ234" s="22"/>
      <c r="CB234" s="42">
        <f t="shared" si="35"/>
        <v>219</v>
      </c>
      <c r="CC234" s="49"/>
      <c r="CD234" s="18">
        <f>IF(STGY4[[#This Row],[SNO]]=0,0,IF(STGY4[[#This Row],[SNO]]=1,CJ$8,IF(CL$10, IF(CP233&gt;=CM$8,0,IF(CP233=0,CJ$8,CO233)), CO233)))</f>
        <v>0</v>
      </c>
      <c r="CE234" s="18" t="str">
        <f>IF(MAIN_STGY[[#This Row],[RSLT]]="","", MAIN_STGY[[#This Row],[RSLT]])</f>
        <v/>
      </c>
      <c r="CF23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4" s="18">
        <f>IF(STGY4[[#This Row],[SNO]]=0,0,IF(CL$10, IF(CP233&gt;=CM$8, 0, STGY4[[#This Row],[INS]]+CH233), STGY4[[#This Row],[INS]]+CH233))</f>
        <v>100</v>
      </c>
      <c r="CI234" s="18">
        <f>IF(STGY4[[#This Row],[SNO]]=0,0,IF(CL$10, IF(CP233&gt;=CM$8, 0, CI233+STGY4[[#This Row],[RTN]]), CI233+STGY4[[#This Row],[RTN]]))</f>
        <v>0</v>
      </c>
      <c r="CJ234" s="18">
        <f>STGY4[[#This Row],[RTN-TL]]-STGY4[[#This Row],[INS-TL]]</f>
        <v>-100</v>
      </c>
      <c r="CK234" s="18">
        <f>IF(STGY4[[#This Row],[SNO]]=0,0,IF(CL$10, IF(STGY4[[#This Row],[INS]]=0, 0, CN233), CN233))</f>
        <v>0</v>
      </c>
      <c r="CL234" s="18">
        <f>STGY4[[#This Row],[INS]]</f>
        <v>0</v>
      </c>
      <c r="CM234" s="18">
        <f>IF(STGY4[[#This Row],[WrL]]="Loss", (STGY4[[#This Row],[INS]]*(1 + CP$8/100)), IF(STGY4[[#This Row],[WrL]]="Won", (0), 0))</f>
        <v>0</v>
      </c>
      <c r="CN234" s="18">
        <f>IF(STGY4[[#This Row],[WrL]]="Loss", (STGY4[[#This Row],[PAM]]+STGY4[[#This Row],[LOS-TEN]]), IF(STGY4[[#This Row],[WrL]]="Won", (STGY4[[#This Row],[INS]]), 0))</f>
        <v>0</v>
      </c>
      <c r="CO234" s="18">
        <f>STGY4[[#This Row],[PAPT]]/2</f>
        <v>0</v>
      </c>
      <c r="CP234" s="43">
        <f>IF(STGY4[[#This Row],[SNO]]=0,0,IF(CL$10, IF(STGY4[[#This Row],[INS-TL]]=0, 0, STGY4[[#This Row],[PFT]]/STGY4[[#This Row],[INS-TL]]%), STGY4[[#This Row],[PFT]]/STGY4[[#This Row],[INS-TL]]%))</f>
        <v>-100</v>
      </c>
      <c r="CS234" s="20"/>
      <c r="CT234" s="21"/>
      <c r="CZ234" s="22"/>
      <c r="DB234" s="42">
        <f t="shared" si="36"/>
        <v>219</v>
      </c>
      <c r="DC234" s="49"/>
      <c r="DD234" s="18">
        <f>IF(STGY5[[#This Row],[SNO]]=0,0,IF(STGY5[[#This Row],[SNO]]=1,DJ$8,IF(DL$10, IF(DP233&gt;=DM$8,0,IF(DP233=0,DJ$8,DO233)), DO233)))</f>
        <v>0</v>
      </c>
      <c r="DE234" s="18" t="str">
        <f>IF(MAIN_STGY[[#This Row],[RSLT]]="","", MAIN_STGY[[#This Row],[RSLT]])</f>
        <v/>
      </c>
      <c r="DF23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4" s="18">
        <f>IF(STGY5[[#This Row],[SNO]]=0,0,IF(DL$10, IF(DP233&gt;=DM$8, 0, STGY5[[#This Row],[INS]]+DH233), STGY5[[#This Row],[INS]]+DH233))</f>
        <v>100</v>
      </c>
      <c r="DI234" s="18">
        <f>IF(STGY5[[#This Row],[SNO]]=0,0,IF(DL$10, IF(DP233&gt;=DM$8, 0, DI233+STGY5[[#This Row],[RTN]]), DI233+STGY5[[#This Row],[RTN]]))</f>
        <v>0</v>
      </c>
      <c r="DJ234" s="18">
        <f>STGY5[[#This Row],[RTN-TL]]-STGY5[[#This Row],[INS-TL]]</f>
        <v>-100</v>
      </c>
      <c r="DK234" s="18">
        <f>IF(STGY5[[#This Row],[SNO]]=0,0,IF(DL$10, IF(STGY5[[#This Row],[INS]]=0, 0, DN233), DN233))</f>
        <v>0</v>
      </c>
      <c r="DL234" s="18">
        <f>STGY5[[#This Row],[INS]]</f>
        <v>0</v>
      </c>
      <c r="DM234" s="18">
        <f>IF(STGY5[[#This Row],[WrL]]="Loss", (STGY5[[#This Row],[INS]]*(1 + DP$8/100)), IF(STGY5[[#This Row],[WrL]]="Won", (0), 0))</f>
        <v>0</v>
      </c>
      <c r="DN234" s="18">
        <f>IF(STGY5[[#This Row],[WrL]]="Loss", (STGY5[[#This Row],[PAM]]+STGY5[[#This Row],[LOS-TEN]]), IF(STGY5[[#This Row],[WrL]]="Won", (STGY5[[#This Row],[INS]]), 0))</f>
        <v>0</v>
      </c>
      <c r="DO234" s="18">
        <f>STGY5[[#This Row],[PAPT]]/2</f>
        <v>0</v>
      </c>
      <c r="DP234" s="43">
        <f>IF(STGY5[[#This Row],[SNO]]=0,0,IF(DL$10, IF(STGY5[[#This Row],[INS-TL]]=0, 0, STGY5[[#This Row],[PFT]]/STGY5[[#This Row],[INS-TL]]%), STGY5[[#This Row],[PFT]]/STGY5[[#This Row],[INS-TL]]%))</f>
        <v>-100</v>
      </c>
      <c r="DS234" s="20"/>
      <c r="DT234" s="21"/>
      <c r="DZ234" s="22"/>
      <c r="EB234" s="42">
        <f t="shared" si="37"/>
        <v>219</v>
      </c>
      <c r="EC234" s="49"/>
      <c r="ED234" s="18">
        <f>IF(STGY6[[#This Row],[SNO]]=0,0,IF(STGY6[[#This Row],[SNO]]=1,EJ$8,IF(EL$10, IF(EP233&gt;=EM$8,0,IF(EP233=0,EJ$8,EO233)), EO233)))</f>
        <v>0</v>
      </c>
      <c r="EE234" s="18" t="str">
        <f>IF(MAIN_STGY[[#This Row],[RSLT]]="","", MAIN_STGY[[#This Row],[RSLT]])</f>
        <v/>
      </c>
      <c r="EF23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4" s="18">
        <f>IF(STGY6[[#This Row],[SNO]]=0,0,IF(EL$10, IF(EP233&gt;=EM$8, 0, STGY6[[#This Row],[INS]]+EH233), STGY6[[#This Row],[INS]]+EH233))</f>
        <v>100</v>
      </c>
      <c r="EI234" s="18">
        <f>IF(STGY6[[#This Row],[SNO]]=0,0,IF(EL$10, IF(EP233&gt;=EM$8, 0, EI233+STGY6[[#This Row],[RTN]]), EI233+STGY6[[#This Row],[RTN]]))</f>
        <v>0</v>
      </c>
      <c r="EJ234" s="18">
        <f>STGY6[[#This Row],[RTN-TL]]-STGY6[[#This Row],[INS-TL]]</f>
        <v>-100</v>
      </c>
      <c r="EK234" s="18">
        <f>IF(STGY6[[#This Row],[SNO]]=0,0,IF(EL$10, IF(STGY6[[#This Row],[INS]]=0, 0, EN233), EN233))</f>
        <v>0</v>
      </c>
      <c r="EL234" s="18">
        <f>STGY6[[#This Row],[INS]]</f>
        <v>0</v>
      </c>
      <c r="EM234" s="18">
        <f>IF(STGY6[[#This Row],[WrL]]="Loss", (STGY6[[#This Row],[INS]]*(1 + EP$8/100)), IF(STGY6[[#This Row],[WrL]]="Won", (0), 0))</f>
        <v>0</v>
      </c>
      <c r="EN234" s="18">
        <f>IF(STGY6[[#This Row],[WrL]]="Loss", (STGY6[[#This Row],[PAM]]+STGY6[[#This Row],[LOS-TEN]]), IF(STGY6[[#This Row],[WrL]]="Won", (STGY6[[#This Row],[INS]]), 0))</f>
        <v>0</v>
      </c>
      <c r="EO234" s="18">
        <f>STGY6[[#This Row],[PAPT]]/2</f>
        <v>0</v>
      </c>
      <c r="EP234" s="43">
        <f>IF(STGY6[[#This Row],[SNO]]=0,0,IF(EL$10, IF(STGY6[[#This Row],[INS-TL]]=0, 0, STGY6[[#This Row],[PFT]]/STGY6[[#This Row],[INS-TL]]%), STGY6[[#This Row],[PFT]]/STGY6[[#This Row],[INS-TL]]%))</f>
        <v>-100</v>
      </c>
      <c r="ES234" s="20"/>
      <c r="ET234" s="21"/>
      <c r="EZ234" s="22"/>
      <c r="FB234" s="42">
        <f t="shared" si="38"/>
        <v>219</v>
      </c>
      <c r="FC234" s="49"/>
      <c r="FD234" s="18">
        <f>IF(STGY7[[#This Row],[SNO]]=0,0,IF(STGY7[[#This Row],[SNO]]=1,FJ$8,IF(FL$10, IF(FP233&gt;=FM$8,0,IF(FP233=0,FJ$8,FO233)), FO233)))</f>
        <v>0</v>
      </c>
      <c r="FE234" s="18" t="str">
        <f>IF(MAIN_STGY[[#This Row],[RSLT]]="","", MAIN_STGY[[#This Row],[RSLT]])</f>
        <v/>
      </c>
      <c r="FF23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4" s="18">
        <f>IF(STGY7[[#This Row],[SNO]]=0,0,IF(FL$10, IF(FP233&gt;=FM$8, 0, STGY7[[#This Row],[INS]]+FH233), STGY7[[#This Row],[INS]]+FH233))</f>
        <v>100</v>
      </c>
      <c r="FI234" s="18">
        <f>IF(STGY7[[#This Row],[SNO]]=0,0,IF(FL$10, IF(FP233&gt;=FM$8, 0, FI233+STGY7[[#This Row],[RTN]]), FI233+STGY7[[#This Row],[RTN]]))</f>
        <v>0</v>
      </c>
      <c r="FJ234" s="18">
        <f>STGY7[[#This Row],[RTN-TL]]-STGY7[[#This Row],[INS-TL]]</f>
        <v>-100</v>
      </c>
      <c r="FK234" s="18">
        <f>IF(STGY7[[#This Row],[SNO]]=0,0,IF(FL$10, IF(STGY7[[#This Row],[INS]]=0, 0, FN233), FN233))</f>
        <v>0</v>
      </c>
      <c r="FL234" s="18">
        <f>STGY7[[#This Row],[INS]]</f>
        <v>0</v>
      </c>
      <c r="FM234" s="18">
        <f>IF(STGY7[[#This Row],[WrL]]="Loss", (STGY7[[#This Row],[INS]]*(1 + FP$8/100)), IF(STGY7[[#This Row],[WrL]]="Won", (0), 0))</f>
        <v>0</v>
      </c>
      <c r="FN234" s="18">
        <f>IF(STGY7[[#This Row],[WrL]]="Loss", (STGY7[[#This Row],[PAM]]+STGY7[[#This Row],[LOS-TEN]]), IF(STGY7[[#This Row],[WrL]]="Won", (STGY7[[#This Row],[INS]]), 0))</f>
        <v>0</v>
      </c>
      <c r="FO234" s="18">
        <f>STGY7[[#This Row],[PAPT]]/2</f>
        <v>0</v>
      </c>
      <c r="FP234" s="43">
        <f>IF(STGY7[[#This Row],[SNO]]=0,0,IF(FL$10, IF(STGY7[[#This Row],[INS-TL]]=0, 0, STGY7[[#This Row],[PFT]]/STGY7[[#This Row],[INS-TL]]%), STGY7[[#This Row],[PFT]]/STGY7[[#This Row],[INS-TL]]%))</f>
        <v>-100</v>
      </c>
      <c r="FS234" s="20"/>
      <c r="FT234" s="21"/>
      <c r="FZ234" s="22"/>
      <c r="GB234" s="42">
        <f t="shared" si="39"/>
        <v>219</v>
      </c>
      <c r="GC234" s="49"/>
      <c r="GD234" s="18">
        <f>IF(STGY8[[#This Row],[SNO]]=0,0,IF(STGY8[[#This Row],[SNO]]=1,GJ$8,IF(GL$10, IF(GP233&gt;=GM$8,0,IF(GP233=0,GJ$8,GO233)), GO233)))</f>
        <v>0</v>
      </c>
      <c r="GE234" s="18" t="str">
        <f>IF(MAIN_STGY[[#This Row],[RSLT]]="","", MAIN_STGY[[#This Row],[RSLT]])</f>
        <v/>
      </c>
      <c r="GF23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4" s="18">
        <f>IF(STGY8[[#This Row],[SNO]]=0,0,IF(GL$10, IF(GP233&gt;=GM$8, 0, STGY8[[#This Row],[INS]]+GH233), STGY8[[#This Row],[INS]]+GH233))</f>
        <v>100</v>
      </c>
      <c r="GI234" s="18">
        <f>IF(STGY8[[#This Row],[SNO]]=0,0,IF(GL$10, IF(GP233&gt;=GM$8, 0, GI233+STGY8[[#This Row],[RTN]]), GI233+STGY8[[#This Row],[RTN]]))</f>
        <v>0</v>
      </c>
      <c r="GJ234" s="18">
        <f>STGY8[[#This Row],[RTN-TL]]-STGY8[[#This Row],[INS-TL]]</f>
        <v>-100</v>
      </c>
      <c r="GK234" s="18">
        <f>IF(STGY8[[#This Row],[SNO]]=0,0,IF(GL$10, IF(STGY8[[#This Row],[INS]]=0, 0, GN233), GN233))</f>
        <v>0</v>
      </c>
      <c r="GL234" s="18">
        <f>STGY8[[#This Row],[INS]]</f>
        <v>0</v>
      </c>
      <c r="GM234" s="18">
        <f>IF(STGY8[[#This Row],[WrL]]="Loss", (STGY8[[#This Row],[INS]]*(1 + GP$8/100)), IF(STGY8[[#This Row],[WrL]]="Won", (0), 0))</f>
        <v>0</v>
      </c>
      <c r="GN234" s="18">
        <f>IF(STGY8[[#This Row],[WrL]]="Loss", (STGY8[[#This Row],[PAM]]+STGY8[[#This Row],[LOS-TEN]]), IF(STGY8[[#This Row],[WrL]]="Won", (STGY8[[#This Row],[INS]]), 0))</f>
        <v>0</v>
      </c>
      <c r="GO234" s="18">
        <f>STGY8[[#This Row],[PAPT]]/2</f>
        <v>0</v>
      </c>
      <c r="GP234" s="43">
        <f>IF(STGY8[[#This Row],[SNO]]=0,0,IF(GL$10, IF(STGY8[[#This Row],[INS-TL]]=0, 0, STGY8[[#This Row],[PFT]]/STGY8[[#This Row],[INS-TL]]%), STGY8[[#This Row],[PFT]]/STGY8[[#This Row],[INS-TL]]%))</f>
        <v>-100</v>
      </c>
      <c r="GS234" s="20"/>
      <c r="GT234" s="21"/>
      <c r="GZ234" s="22"/>
      <c r="HB234" s="42">
        <f t="shared" si="40"/>
        <v>219</v>
      </c>
      <c r="HC234" s="49"/>
      <c r="HD234" s="18">
        <f>IF(STGY9[[#This Row],[SNO]]=0,0,IF(STGY9[[#This Row],[SNO]]=1,HJ$8,IF(HL$10, IF(HP233&gt;=HM$8,0,IF(HP233=0,HJ$8,HO233)), HO233)))</f>
        <v>0</v>
      </c>
      <c r="HE234" s="18" t="str">
        <f>IF(MAIN_STGY[[#This Row],[RSLT]]="","", MAIN_STGY[[#This Row],[RSLT]])</f>
        <v/>
      </c>
      <c r="HF23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4" s="18">
        <f>IF(STGY9[[#This Row],[SNO]]=0,0,IF(HL$10, IF(HP233&gt;=HM$8, 0, STGY9[[#This Row],[INS]]+HH233), STGY9[[#This Row],[INS]]+HH233))</f>
        <v>100</v>
      </c>
      <c r="HI234" s="18">
        <f>IF(STGY9[[#This Row],[SNO]]=0,0,IF(HL$10, IF(HP233&gt;=HM$8, 0, HI233+STGY9[[#This Row],[RTN]]), HI233+STGY9[[#This Row],[RTN]]))</f>
        <v>0</v>
      </c>
      <c r="HJ234" s="18">
        <f>STGY9[[#This Row],[RTN-TL]]-STGY9[[#This Row],[INS-TL]]</f>
        <v>-100</v>
      </c>
      <c r="HK234" s="18">
        <f>IF(STGY9[[#This Row],[SNO]]=0,0,IF(HL$10, IF(STGY9[[#This Row],[INS]]=0, 0, HN233), HN233))</f>
        <v>0</v>
      </c>
      <c r="HL234" s="18">
        <f>STGY9[[#This Row],[INS]]</f>
        <v>0</v>
      </c>
      <c r="HM234" s="18">
        <f>IF(STGY9[[#This Row],[WrL]]="Loss", (STGY9[[#This Row],[INS]]*(1 + HP$8/100)), IF(STGY9[[#This Row],[WrL]]="Won", (0), 0))</f>
        <v>0</v>
      </c>
      <c r="HN234" s="18">
        <f>IF(STGY9[[#This Row],[WrL]]="Loss", (STGY9[[#This Row],[PAM]]+STGY9[[#This Row],[LOS-TEN]]), IF(STGY9[[#This Row],[WrL]]="Won", (STGY9[[#This Row],[INS]]), 0))</f>
        <v>0</v>
      </c>
      <c r="HO234" s="18">
        <f>STGY9[[#This Row],[PAPT]]/2</f>
        <v>0</v>
      </c>
      <c r="HP234" s="43">
        <f>IF(STGY9[[#This Row],[SNO]]=0,0,IF(HL$10, IF(STGY9[[#This Row],[INS-TL]]=0, 0, STGY9[[#This Row],[PFT]]/STGY9[[#This Row],[INS-TL]]%), STGY9[[#This Row],[PFT]]/STGY9[[#This Row],[INS-TL]]%))</f>
        <v>-100</v>
      </c>
      <c r="HS234" s="20"/>
      <c r="HT234" s="21"/>
      <c r="HZ234" s="22"/>
      <c r="IB234" s="42">
        <f t="shared" si="41"/>
        <v>219</v>
      </c>
      <c r="IC234" s="49"/>
      <c r="ID234" s="18">
        <f>IF(STGY10[[#This Row],[SNO]]=0,0,IF(STGY10[[#This Row],[SNO]]=1,IJ$8,IF(IL$10, IF(IP233&gt;=IM$8,0,IF(IP233=0,IJ$8,IO233)), IO233)))</f>
        <v>0</v>
      </c>
      <c r="IE234" s="18" t="str">
        <f>IF(MAIN_STGY[[#This Row],[RSLT]]="","", MAIN_STGY[[#This Row],[RSLT]])</f>
        <v/>
      </c>
      <c r="IF23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4" s="18">
        <f>IF(STGY10[[#This Row],[SNO]]=0,0,IF(IL$10, IF(IP233&gt;=IM$8, 0, STGY10[[#This Row],[INS]]+IH233), STGY10[[#This Row],[INS]]+IH233))</f>
        <v>100</v>
      </c>
      <c r="II234" s="18">
        <f>IF(STGY10[[#This Row],[SNO]]=0,0,IF(IL$10, IF(IP233&gt;=IM$8, 0, II233+STGY10[[#This Row],[RTN]]), II233+STGY10[[#This Row],[RTN]]))</f>
        <v>0</v>
      </c>
      <c r="IJ234" s="18">
        <f>STGY10[[#This Row],[RTN-TL]]-STGY10[[#This Row],[INS-TL]]</f>
        <v>-100</v>
      </c>
      <c r="IK234" s="18">
        <f>IF(STGY10[[#This Row],[SNO]]=0,0,IF(IL$10, IF(STGY10[[#This Row],[INS]]=0, 0, IN233), IN233))</f>
        <v>0</v>
      </c>
      <c r="IL234" s="18">
        <f>STGY10[[#This Row],[INS]]</f>
        <v>0</v>
      </c>
      <c r="IM234" s="18">
        <f>IF(STGY10[[#This Row],[WrL]]="Loss", (STGY10[[#This Row],[INS]]*(1 + IP$8/100)), IF(STGY10[[#This Row],[WrL]]="Won", (0), 0))</f>
        <v>0</v>
      </c>
      <c r="IN234" s="18">
        <f>IF(STGY10[[#This Row],[WrL]]="Loss", (STGY10[[#This Row],[PAM]]+STGY10[[#This Row],[LOS-TEN]]), IF(STGY10[[#This Row],[WrL]]="Won", (STGY10[[#This Row],[INS]]), 0))</f>
        <v>0</v>
      </c>
      <c r="IO234" s="18">
        <f>STGY10[[#This Row],[PAPT]]/2</f>
        <v>0</v>
      </c>
      <c r="IP234" s="43">
        <f>IF(STGY10[[#This Row],[SNO]]=0,0,IF(IL$10, IF(STGY10[[#This Row],[INS-TL]]=0, 0, STGY10[[#This Row],[PFT]]/STGY10[[#This Row],[INS-TL]]%), STGY10[[#This Row],[PFT]]/STGY10[[#This Row],[INS-TL]]%))</f>
        <v>-100</v>
      </c>
      <c r="IS234" s="20"/>
      <c r="IT234" s="21"/>
      <c r="IZ234" s="22"/>
    </row>
    <row r="235" spans="2:260" ht="15.65" x14ac:dyDescent="0.3">
      <c r="B235" s="89">
        <f t="shared" si="42"/>
        <v>220</v>
      </c>
      <c r="C235" s="49"/>
      <c r="D235" s="18">
        <f>IF(MAIN_STGY[[#This Row],[SNO]]=0,0,IF(MAIN_STGY[[#This Row],[SNO]]=1,J$8,IF(L$10, IF(P234&gt;=M$8,0,IF(P234=0,J$8,O234)), O234)))</f>
        <v>0</v>
      </c>
      <c r="E235" s="12"/>
      <c r="F23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5" s="18">
        <f>IF(MAIN_STGY[[#This Row],[SNO]]=0,0,IF(L$10, IF(P234&gt;=M$8, 0, MAIN_STGY[[#This Row],[INS]]+H234), MAIN_STGY[[#This Row],[INS]]+H234))</f>
        <v>100</v>
      </c>
      <c r="I235" s="18">
        <f>IF(MAIN_STGY[[#This Row],[SNO]]=0,0,IF(L$10, IF(P234&gt;=M$8, 0, I234+MAIN_STGY[[#This Row],[RTN]]), I234+MAIN_STGY[[#This Row],[RTN]]))</f>
        <v>0</v>
      </c>
      <c r="J235" s="18">
        <f>MAIN_STGY[[#This Row],[RTN-TL]]-MAIN_STGY[[#This Row],[INS-TL]]</f>
        <v>-100</v>
      </c>
      <c r="K235" s="18">
        <f>IF(MAIN_STGY[[#This Row],[SNO]]=0,0,IF(L$10, IF(MAIN_STGY[[#This Row],[INS]]=0, 0, N234), N234))</f>
        <v>0</v>
      </c>
      <c r="L235" s="18">
        <f>MAIN_STGY[[#This Row],[INS]]</f>
        <v>0</v>
      </c>
      <c r="M235" s="18">
        <f>IF(MAIN_STGY[[#This Row],[WrL]]="Loss", (MAIN_STGY[[#This Row],[INS]]*(1 + P$8/100)), IF(MAIN_STGY[[#This Row],[WrL]]="Won", (0), 0))</f>
        <v>0</v>
      </c>
      <c r="N235" s="18">
        <f>IF(MAIN_STGY[[#This Row],[WrL]]="Loss", (MAIN_STGY[[#This Row],[PAM]]+MAIN_STGY[[#This Row],[LOS-TEN]]), IF(MAIN_STGY[[#This Row],[WrL]]="Won", (MAIN_STGY[[#This Row],[INS]]), 0))</f>
        <v>0</v>
      </c>
      <c r="O235" s="18">
        <f>MAIN_STGY[[#This Row],[PAPT]]/2</f>
        <v>0</v>
      </c>
      <c r="P23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35" s="52" t="s">
        <v>68</v>
      </c>
      <c r="S235" s="52" t="s">
        <v>70</v>
      </c>
      <c r="T235" s="52" t="s">
        <v>70</v>
      </c>
      <c r="U235" s="52" t="s">
        <v>70</v>
      </c>
      <c r="V235" s="52" t="s">
        <v>70</v>
      </c>
      <c r="W235" s="55"/>
      <c r="X235" s="44"/>
      <c r="Z235" s="22"/>
      <c r="AB235" s="42">
        <f t="shared" si="33"/>
        <v>220</v>
      </c>
      <c r="AC235" s="49"/>
      <c r="AD235" s="18">
        <f>IF(STGY2[[#This Row],[SNO]]=0,0,IF(STGY2[[#This Row],[SNO]]=1,AJ$8,IF(AL$10, IF(AP234&gt;=AM$8,0,IF(AP234=0,AJ$8,AO234)), AO234)))</f>
        <v>0</v>
      </c>
      <c r="AE235" s="18" t="str">
        <f>IF(MAIN_STGY[[#This Row],[RSLT]]="","", MAIN_STGY[[#This Row],[RSLT]])</f>
        <v/>
      </c>
      <c r="AF23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5" s="18">
        <f>IF(STGY2[[#This Row],[SNO]]=0,0,IF(AL$10, IF(AP234&gt;=AM$8, 0, STGY2[[#This Row],[INS]]+AH234), STGY2[[#This Row],[INS]]+AH234))</f>
        <v>100</v>
      </c>
      <c r="AI235" s="18">
        <f>IF(STGY2[[#This Row],[SNO]]=0,0,IF(AL$10, IF(AP234&gt;=AM$8, 0, AI234+STGY2[[#This Row],[RTN]]), AI234+STGY2[[#This Row],[RTN]]))</f>
        <v>0</v>
      </c>
      <c r="AJ235" s="18">
        <f>STGY2[[#This Row],[RTN-TL]]-STGY2[[#This Row],[INS-TL]]</f>
        <v>-100</v>
      </c>
      <c r="AK235" s="18">
        <f>IF(STGY2[[#This Row],[SNO]]=0,0,IF(AL$10, IF(STGY2[[#This Row],[INS]]=0, 0, AN234), AN234))</f>
        <v>0</v>
      </c>
      <c r="AL235" s="18">
        <f>STGY2[[#This Row],[INS]]</f>
        <v>0</v>
      </c>
      <c r="AM235" s="18">
        <f>IF(STGY2[[#This Row],[WrL]]="Loss", (STGY2[[#This Row],[INS]]*(1 + AP$8/100)), IF(STGY2[[#This Row],[WrL]]="Won", (0), 0))</f>
        <v>0</v>
      </c>
      <c r="AN235" s="18">
        <f>IF(STGY2[[#This Row],[WrL]]="Loss", (STGY2[[#This Row],[PAM]]+STGY2[[#This Row],[LOS-TEN]]), IF(STGY2[[#This Row],[WrL]]="Won", (STGY2[[#This Row],[INS]]), 0))</f>
        <v>0</v>
      </c>
      <c r="AO235" s="18">
        <f>STGY2[[#This Row],[PAPT]]/2</f>
        <v>0</v>
      </c>
      <c r="AP235" s="43">
        <f>IF(STGY2[[#This Row],[SNO]]=0,0,IF(AL$10, IF(STGY2[[#This Row],[INS-TL]]=0, 0, STGY2[[#This Row],[PFT]]/STGY2[[#This Row],[INS-TL]]%), STGY2[[#This Row],[PFT]]/STGY2[[#This Row],[INS-TL]]%))</f>
        <v>-100</v>
      </c>
      <c r="AS235" s="20"/>
      <c r="AT235" s="21"/>
      <c r="AZ235" s="22"/>
      <c r="BB235" s="42">
        <f t="shared" si="34"/>
        <v>220</v>
      </c>
      <c r="BC235" s="49"/>
      <c r="BD235" s="18">
        <f>IF(STGY3[[#This Row],[SNO]]=0,0,IF(STGY3[[#This Row],[SNO]]=1,BJ$8,IF(BL$10, IF(BP234&gt;=BM$8,0,IF(BP234=0,BJ$8,BO234)), BO234)))</f>
        <v>0</v>
      </c>
      <c r="BE235" s="18" t="str">
        <f>IF(MAIN_STGY[[#This Row],[RSLT]]="","", MAIN_STGY[[#This Row],[RSLT]])</f>
        <v/>
      </c>
      <c r="BF23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5" s="18">
        <f>IF(STGY3[[#This Row],[SNO]]=0,0,IF(BL$10, IF(BP234&gt;=BM$8, 0, STGY3[[#This Row],[INS]]+BH234), STGY3[[#This Row],[INS]]+BH234))</f>
        <v>100</v>
      </c>
      <c r="BI235" s="18">
        <f>IF(STGY3[[#This Row],[SNO]]=0,0,IF(BL$10, IF(BP234&gt;=BM$8, 0, BI234+STGY3[[#This Row],[RTN]]), BI234+STGY3[[#This Row],[RTN]]))</f>
        <v>0</v>
      </c>
      <c r="BJ235" s="18">
        <f>STGY3[[#This Row],[RTN-TL]]-STGY3[[#This Row],[INS-TL]]</f>
        <v>-100</v>
      </c>
      <c r="BK235" s="18">
        <f>IF(STGY3[[#This Row],[SNO]]=0,0,IF(BL$10, IF(STGY3[[#This Row],[INS]]=0, 0, BN234), BN234))</f>
        <v>0</v>
      </c>
      <c r="BL235" s="18">
        <f>STGY3[[#This Row],[INS]]</f>
        <v>0</v>
      </c>
      <c r="BM235" s="18">
        <f>IF(STGY3[[#This Row],[WrL]]="Loss", (STGY3[[#This Row],[INS]]*(1 + BP$8/100)), IF(STGY3[[#This Row],[WrL]]="Won", (0), 0))</f>
        <v>0</v>
      </c>
      <c r="BN235" s="18">
        <f>IF(STGY3[[#This Row],[WrL]]="Loss", (STGY3[[#This Row],[PAM]]+STGY3[[#This Row],[LOS-TEN]]), IF(STGY3[[#This Row],[WrL]]="Won", (STGY3[[#This Row],[INS]]), 0))</f>
        <v>0</v>
      </c>
      <c r="BO235" s="18">
        <f>STGY3[[#This Row],[PAPT]]/2</f>
        <v>0</v>
      </c>
      <c r="BP235" s="43">
        <f>IF(STGY3[[#This Row],[SNO]]=0,0,IF(BL$10, IF(STGY3[[#This Row],[INS-TL]]=0, 0, STGY3[[#This Row],[PFT]]/STGY3[[#This Row],[INS-TL]]%), STGY3[[#This Row],[PFT]]/STGY3[[#This Row],[INS-TL]]%))</f>
        <v>-100</v>
      </c>
      <c r="BS235" s="20"/>
      <c r="BT235" s="21"/>
      <c r="BZ235" s="22"/>
      <c r="CB235" s="42">
        <f t="shared" si="35"/>
        <v>220</v>
      </c>
      <c r="CC235" s="49"/>
      <c r="CD235" s="18">
        <f>IF(STGY4[[#This Row],[SNO]]=0,0,IF(STGY4[[#This Row],[SNO]]=1,CJ$8,IF(CL$10, IF(CP234&gt;=CM$8,0,IF(CP234=0,CJ$8,CO234)), CO234)))</f>
        <v>0</v>
      </c>
      <c r="CE235" s="18" t="str">
        <f>IF(MAIN_STGY[[#This Row],[RSLT]]="","", MAIN_STGY[[#This Row],[RSLT]])</f>
        <v/>
      </c>
      <c r="CF23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5" s="18">
        <f>IF(STGY4[[#This Row],[SNO]]=0,0,IF(CL$10, IF(CP234&gt;=CM$8, 0, STGY4[[#This Row],[INS]]+CH234), STGY4[[#This Row],[INS]]+CH234))</f>
        <v>100</v>
      </c>
      <c r="CI235" s="18">
        <f>IF(STGY4[[#This Row],[SNO]]=0,0,IF(CL$10, IF(CP234&gt;=CM$8, 0, CI234+STGY4[[#This Row],[RTN]]), CI234+STGY4[[#This Row],[RTN]]))</f>
        <v>0</v>
      </c>
      <c r="CJ235" s="18">
        <f>STGY4[[#This Row],[RTN-TL]]-STGY4[[#This Row],[INS-TL]]</f>
        <v>-100</v>
      </c>
      <c r="CK235" s="18">
        <f>IF(STGY4[[#This Row],[SNO]]=0,0,IF(CL$10, IF(STGY4[[#This Row],[INS]]=0, 0, CN234), CN234))</f>
        <v>0</v>
      </c>
      <c r="CL235" s="18">
        <f>STGY4[[#This Row],[INS]]</f>
        <v>0</v>
      </c>
      <c r="CM235" s="18">
        <f>IF(STGY4[[#This Row],[WrL]]="Loss", (STGY4[[#This Row],[INS]]*(1 + CP$8/100)), IF(STGY4[[#This Row],[WrL]]="Won", (0), 0))</f>
        <v>0</v>
      </c>
      <c r="CN235" s="18">
        <f>IF(STGY4[[#This Row],[WrL]]="Loss", (STGY4[[#This Row],[PAM]]+STGY4[[#This Row],[LOS-TEN]]), IF(STGY4[[#This Row],[WrL]]="Won", (STGY4[[#This Row],[INS]]), 0))</f>
        <v>0</v>
      </c>
      <c r="CO235" s="18">
        <f>STGY4[[#This Row],[PAPT]]/2</f>
        <v>0</v>
      </c>
      <c r="CP235" s="43">
        <f>IF(STGY4[[#This Row],[SNO]]=0,0,IF(CL$10, IF(STGY4[[#This Row],[INS-TL]]=0, 0, STGY4[[#This Row],[PFT]]/STGY4[[#This Row],[INS-TL]]%), STGY4[[#This Row],[PFT]]/STGY4[[#This Row],[INS-TL]]%))</f>
        <v>-100</v>
      </c>
      <c r="CS235" s="20"/>
      <c r="CT235" s="21"/>
      <c r="CZ235" s="22"/>
      <c r="DB235" s="42">
        <f t="shared" si="36"/>
        <v>220</v>
      </c>
      <c r="DC235" s="49"/>
      <c r="DD235" s="18">
        <f>IF(STGY5[[#This Row],[SNO]]=0,0,IF(STGY5[[#This Row],[SNO]]=1,DJ$8,IF(DL$10, IF(DP234&gt;=DM$8,0,IF(DP234=0,DJ$8,DO234)), DO234)))</f>
        <v>0</v>
      </c>
      <c r="DE235" s="18" t="str">
        <f>IF(MAIN_STGY[[#This Row],[RSLT]]="","", MAIN_STGY[[#This Row],[RSLT]])</f>
        <v/>
      </c>
      <c r="DF23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5" s="18">
        <f>IF(STGY5[[#This Row],[SNO]]=0,0,IF(DL$10, IF(DP234&gt;=DM$8, 0, STGY5[[#This Row],[INS]]+DH234), STGY5[[#This Row],[INS]]+DH234))</f>
        <v>100</v>
      </c>
      <c r="DI235" s="18">
        <f>IF(STGY5[[#This Row],[SNO]]=0,0,IF(DL$10, IF(DP234&gt;=DM$8, 0, DI234+STGY5[[#This Row],[RTN]]), DI234+STGY5[[#This Row],[RTN]]))</f>
        <v>0</v>
      </c>
      <c r="DJ235" s="18">
        <f>STGY5[[#This Row],[RTN-TL]]-STGY5[[#This Row],[INS-TL]]</f>
        <v>-100</v>
      </c>
      <c r="DK235" s="18">
        <f>IF(STGY5[[#This Row],[SNO]]=0,0,IF(DL$10, IF(STGY5[[#This Row],[INS]]=0, 0, DN234), DN234))</f>
        <v>0</v>
      </c>
      <c r="DL235" s="18">
        <f>STGY5[[#This Row],[INS]]</f>
        <v>0</v>
      </c>
      <c r="DM235" s="18">
        <f>IF(STGY5[[#This Row],[WrL]]="Loss", (STGY5[[#This Row],[INS]]*(1 + DP$8/100)), IF(STGY5[[#This Row],[WrL]]="Won", (0), 0))</f>
        <v>0</v>
      </c>
      <c r="DN235" s="18">
        <f>IF(STGY5[[#This Row],[WrL]]="Loss", (STGY5[[#This Row],[PAM]]+STGY5[[#This Row],[LOS-TEN]]), IF(STGY5[[#This Row],[WrL]]="Won", (STGY5[[#This Row],[INS]]), 0))</f>
        <v>0</v>
      </c>
      <c r="DO235" s="18">
        <f>STGY5[[#This Row],[PAPT]]/2</f>
        <v>0</v>
      </c>
      <c r="DP235" s="43">
        <f>IF(STGY5[[#This Row],[SNO]]=0,0,IF(DL$10, IF(STGY5[[#This Row],[INS-TL]]=0, 0, STGY5[[#This Row],[PFT]]/STGY5[[#This Row],[INS-TL]]%), STGY5[[#This Row],[PFT]]/STGY5[[#This Row],[INS-TL]]%))</f>
        <v>-100</v>
      </c>
      <c r="DS235" s="20"/>
      <c r="DT235" s="21"/>
      <c r="DZ235" s="22"/>
      <c r="EB235" s="42">
        <f t="shared" si="37"/>
        <v>220</v>
      </c>
      <c r="EC235" s="49"/>
      <c r="ED235" s="18">
        <f>IF(STGY6[[#This Row],[SNO]]=0,0,IF(STGY6[[#This Row],[SNO]]=1,EJ$8,IF(EL$10, IF(EP234&gt;=EM$8,0,IF(EP234=0,EJ$8,EO234)), EO234)))</f>
        <v>0</v>
      </c>
      <c r="EE235" s="18" t="str">
        <f>IF(MAIN_STGY[[#This Row],[RSLT]]="","", MAIN_STGY[[#This Row],[RSLT]])</f>
        <v/>
      </c>
      <c r="EF23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5" s="18">
        <f>IF(STGY6[[#This Row],[SNO]]=0,0,IF(EL$10, IF(EP234&gt;=EM$8, 0, STGY6[[#This Row],[INS]]+EH234), STGY6[[#This Row],[INS]]+EH234))</f>
        <v>100</v>
      </c>
      <c r="EI235" s="18">
        <f>IF(STGY6[[#This Row],[SNO]]=0,0,IF(EL$10, IF(EP234&gt;=EM$8, 0, EI234+STGY6[[#This Row],[RTN]]), EI234+STGY6[[#This Row],[RTN]]))</f>
        <v>0</v>
      </c>
      <c r="EJ235" s="18">
        <f>STGY6[[#This Row],[RTN-TL]]-STGY6[[#This Row],[INS-TL]]</f>
        <v>-100</v>
      </c>
      <c r="EK235" s="18">
        <f>IF(STGY6[[#This Row],[SNO]]=0,0,IF(EL$10, IF(STGY6[[#This Row],[INS]]=0, 0, EN234), EN234))</f>
        <v>0</v>
      </c>
      <c r="EL235" s="18">
        <f>STGY6[[#This Row],[INS]]</f>
        <v>0</v>
      </c>
      <c r="EM235" s="18">
        <f>IF(STGY6[[#This Row],[WrL]]="Loss", (STGY6[[#This Row],[INS]]*(1 + EP$8/100)), IF(STGY6[[#This Row],[WrL]]="Won", (0), 0))</f>
        <v>0</v>
      </c>
      <c r="EN235" s="18">
        <f>IF(STGY6[[#This Row],[WrL]]="Loss", (STGY6[[#This Row],[PAM]]+STGY6[[#This Row],[LOS-TEN]]), IF(STGY6[[#This Row],[WrL]]="Won", (STGY6[[#This Row],[INS]]), 0))</f>
        <v>0</v>
      </c>
      <c r="EO235" s="18">
        <f>STGY6[[#This Row],[PAPT]]/2</f>
        <v>0</v>
      </c>
      <c r="EP235" s="43">
        <f>IF(STGY6[[#This Row],[SNO]]=0,0,IF(EL$10, IF(STGY6[[#This Row],[INS-TL]]=0, 0, STGY6[[#This Row],[PFT]]/STGY6[[#This Row],[INS-TL]]%), STGY6[[#This Row],[PFT]]/STGY6[[#This Row],[INS-TL]]%))</f>
        <v>-100</v>
      </c>
      <c r="ES235" s="20"/>
      <c r="ET235" s="21"/>
      <c r="EZ235" s="22"/>
      <c r="FB235" s="42">
        <f t="shared" si="38"/>
        <v>220</v>
      </c>
      <c r="FC235" s="49"/>
      <c r="FD235" s="18">
        <f>IF(STGY7[[#This Row],[SNO]]=0,0,IF(STGY7[[#This Row],[SNO]]=1,FJ$8,IF(FL$10, IF(FP234&gt;=FM$8,0,IF(FP234=0,FJ$8,FO234)), FO234)))</f>
        <v>0</v>
      </c>
      <c r="FE235" s="18" t="str">
        <f>IF(MAIN_STGY[[#This Row],[RSLT]]="","", MAIN_STGY[[#This Row],[RSLT]])</f>
        <v/>
      </c>
      <c r="FF23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5" s="18">
        <f>IF(STGY7[[#This Row],[SNO]]=0,0,IF(FL$10, IF(FP234&gt;=FM$8, 0, STGY7[[#This Row],[INS]]+FH234), STGY7[[#This Row],[INS]]+FH234))</f>
        <v>100</v>
      </c>
      <c r="FI235" s="18">
        <f>IF(STGY7[[#This Row],[SNO]]=0,0,IF(FL$10, IF(FP234&gt;=FM$8, 0, FI234+STGY7[[#This Row],[RTN]]), FI234+STGY7[[#This Row],[RTN]]))</f>
        <v>0</v>
      </c>
      <c r="FJ235" s="18">
        <f>STGY7[[#This Row],[RTN-TL]]-STGY7[[#This Row],[INS-TL]]</f>
        <v>-100</v>
      </c>
      <c r="FK235" s="18">
        <f>IF(STGY7[[#This Row],[SNO]]=0,0,IF(FL$10, IF(STGY7[[#This Row],[INS]]=0, 0, FN234), FN234))</f>
        <v>0</v>
      </c>
      <c r="FL235" s="18">
        <f>STGY7[[#This Row],[INS]]</f>
        <v>0</v>
      </c>
      <c r="FM235" s="18">
        <f>IF(STGY7[[#This Row],[WrL]]="Loss", (STGY7[[#This Row],[INS]]*(1 + FP$8/100)), IF(STGY7[[#This Row],[WrL]]="Won", (0), 0))</f>
        <v>0</v>
      </c>
      <c r="FN235" s="18">
        <f>IF(STGY7[[#This Row],[WrL]]="Loss", (STGY7[[#This Row],[PAM]]+STGY7[[#This Row],[LOS-TEN]]), IF(STGY7[[#This Row],[WrL]]="Won", (STGY7[[#This Row],[INS]]), 0))</f>
        <v>0</v>
      </c>
      <c r="FO235" s="18">
        <f>STGY7[[#This Row],[PAPT]]/2</f>
        <v>0</v>
      </c>
      <c r="FP235" s="43">
        <f>IF(STGY7[[#This Row],[SNO]]=0,0,IF(FL$10, IF(STGY7[[#This Row],[INS-TL]]=0, 0, STGY7[[#This Row],[PFT]]/STGY7[[#This Row],[INS-TL]]%), STGY7[[#This Row],[PFT]]/STGY7[[#This Row],[INS-TL]]%))</f>
        <v>-100</v>
      </c>
      <c r="FS235" s="20"/>
      <c r="FT235" s="21"/>
      <c r="FZ235" s="22"/>
      <c r="GB235" s="42">
        <f t="shared" si="39"/>
        <v>220</v>
      </c>
      <c r="GC235" s="49"/>
      <c r="GD235" s="18">
        <f>IF(STGY8[[#This Row],[SNO]]=0,0,IF(STGY8[[#This Row],[SNO]]=1,GJ$8,IF(GL$10, IF(GP234&gt;=GM$8,0,IF(GP234=0,GJ$8,GO234)), GO234)))</f>
        <v>0</v>
      </c>
      <c r="GE235" s="18" t="str">
        <f>IF(MAIN_STGY[[#This Row],[RSLT]]="","", MAIN_STGY[[#This Row],[RSLT]])</f>
        <v/>
      </c>
      <c r="GF23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5" s="18">
        <f>IF(STGY8[[#This Row],[SNO]]=0,0,IF(GL$10, IF(GP234&gt;=GM$8, 0, STGY8[[#This Row],[INS]]+GH234), STGY8[[#This Row],[INS]]+GH234))</f>
        <v>100</v>
      </c>
      <c r="GI235" s="18">
        <f>IF(STGY8[[#This Row],[SNO]]=0,0,IF(GL$10, IF(GP234&gt;=GM$8, 0, GI234+STGY8[[#This Row],[RTN]]), GI234+STGY8[[#This Row],[RTN]]))</f>
        <v>0</v>
      </c>
      <c r="GJ235" s="18">
        <f>STGY8[[#This Row],[RTN-TL]]-STGY8[[#This Row],[INS-TL]]</f>
        <v>-100</v>
      </c>
      <c r="GK235" s="18">
        <f>IF(STGY8[[#This Row],[SNO]]=0,0,IF(GL$10, IF(STGY8[[#This Row],[INS]]=0, 0, GN234), GN234))</f>
        <v>0</v>
      </c>
      <c r="GL235" s="18">
        <f>STGY8[[#This Row],[INS]]</f>
        <v>0</v>
      </c>
      <c r="GM235" s="18">
        <f>IF(STGY8[[#This Row],[WrL]]="Loss", (STGY8[[#This Row],[INS]]*(1 + GP$8/100)), IF(STGY8[[#This Row],[WrL]]="Won", (0), 0))</f>
        <v>0</v>
      </c>
      <c r="GN235" s="18">
        <f>IF(STGY8[[#This Row],[WrL]]="Loss", (STGY8[[#This Row],[PAM]]+STGY8[[#This Row],[LOS-TEN]]), IF(STGY8[[#This Row],[WrL]]="Won", (STGY8[[#This Row],[INS]]), 0))</f>
        <v>0</v>
      </c>
      <c r="GO235" s="18">
        <f>STGY8[[#This Row],[PAPT]]/2</f>
        <v>0</v>
      </c>
      <c r="GP235" s="43">
        <f>IF(STGY8[[#This Row],[SNO]]=0,0,IF(GL$10, IF(STGY8[[#This Row],[INS-TL]]=0, 0, STGY8[[#This Row],[PFT]]/STGY8[[#This Row],[INS-TL]]%), STGY8[[#This Row],[PFT]]/STGY8[[#This Row],[INS-TL]]%))</f>
        <v>-100</v>
      </c>
      <c r="GS235" s="20"/>
      <c r="GT235" s="21"/>
      <c r="GZ235" s="22"/>
      <c r="HB235" s="42">
        <f t="shared" si="40"/>
        <v>220</v>
      </c>
      <c r="HC235" s="49"/>
      <c r="HD235" s="18">
        <f>IF(STGY9[[#This Row],[SNO]]=0,0,IF(STGY9[[#This Row],[SNO]]=1,HJ$8,IF(HL$10, IF(HP234&gt;=HM$8,0,IF(HP234=0,HJ$8,HO234)), HO234)))</f>
        <v>0</v>
      </c>
      <c r="HE235" s="18" t="str">
        <f>IF(MAIN_STGY[[#This Row],[RSLT]]="","", MAIN_STGY[[#This Row],[RSLT]])</f>
        <v/>
      </c>
      <c r="HF23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5" s="18">
        <f>IF(STGY9[[#This Row],[SNO]]=0,0,IF(HL$10, IF(HP234&gt;=HM$8, 0, STGY9[[#This Row],[INS]]+HH234), STGY9[[#This Row],[INS]]+HH234))</f>
        <v>100</v>
      </c>
      <c r="HI235" s="18">
        <f>IF(STGY9[[#This Row],[SNO]]=0,0,IF(HL$10, IF(HP234&gt;=HM$8, 0, HI234+STGY9[[#This Row],[RTN]]), HI234+STGY9[[#This Row],[RTN]]))</f>
        <v>0</v>
      </c>
      <c r="HJ235" s="18">
        <f>STGY9[[#This Row],[RTN-TL]]-STGY9[[#This Row],[INS-TL]]</f>
        <v>-100</v>
      </c>
      <c r="HK235" s="18">
        <f>IF(STGY9[[#This Row],[SNO]]=0,0,IF(HL$10, IF(STGY9[[#This Row],[INS]]=0, 0, HN234), HN234))</f>
        <v>0</v>
      </c>
      <c r="HL235" s="18">
        <f>STGY9[[#This Row],[INS]]</f>
        <v>0</v>
      </c>
      <c r="HM235" s="18">
        <f>IF(STGY9[[#This Row],[WrL]]="Loss", (STGY9[[#This Row],[INS]]*(1 + HP$8/100)), IF(STGY9[[#This Row],[WrL]]="Won", (0), 0))</f>
        <v>0</v>
      </c>
      <c r="HN235" s="18">
        <f>IF(STGY9[[#This Row],[WrL]]="Loss", (STGY9[[#This Row],[PAM]]+STGY9[[#This Row],[LOS-TEN]]), IF(STGY9[[#This Row],[WrL]]="Won", (STGY9[[#This Row],[INS]]), 0))</f>
        <v>0</v>
      </c>
      <c r="HO235" s="18">
        <f>STGY9[[#This Row],[PAPT]]/2</f>
        <v>0</v>
      </c>
      <c r="HP235" s="43">
        <f>IF(STGY9[[#This Row],[SNO]]=0,0,IF(HL$10, IF(STGY9[[#This Row],[INS-TL]]=0, 0, STGY9[[#This Row],[PFT]]/STGY9[[#This Row],[INS-TL]]%), STGY9[[#This Row],[PFT]]/STGY9[[#This Row],[INS-TL]]%))</f>
        <v>-100</v>
      </c>
      <c r="HS235" s="20"/>
      <c r="HT235" s="21"/>
      <c r="HZ235" s="22"/>
      <c r="IB235" s="42">
        <f t="shared" si="41"/>
        <v>220</v>
      </c>
      <c r="IC235" s="49"/>
      <c r="ID235" s="18">
        <f>IF(STGY10[[#This Row],[SNO]]=0,0,IF(STGY10[[#This Row],[SNO]]=1,IJ$8,IF(IL$10, IF(IP234&gt;=IM$8,0,IF(IP234=0,IJ$8,IO234)), IO234)))</f>
        <v>0</v>
      </c>
      <c r="IE235" s="18" t="str">
        <f>IF(MAIN_STGY[[#This Row],[RSLT]]="","", MAIN_STGY[[#This Row],[RSLT]])</f>
        <v/>
      </c>
      <c r="IF23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5" s="18">
        <f>IF(STGY10[[#This Row],[SNO]]=0,0,IF(IL$10, IF(IP234&gt;=IM$8, 0, STGY10[[#This Row],[INS]]+IH234), STGY10[[#This Row],[INS]]+IH234))</f>
        <v>100</v>
      </c>
      <c r="II235" s="18">
        <f>IF(STGY10[[#This Row],[SNO]]=0,0,IF(IL$10, IF(IP234&gt;=IM$8, 0, II234+STGY10[[#This Row],[RTN]]), II234+STGY10[[#This Row],[RTN]]))</f>
        <v>0</v>
      </c>
      <c r="IJ235" s="18">
        <f>STGY10[[#This Row],[RTN-TL]]-STGY10[[#This Row],[INS-TL]]</f>
        <v>-100</v>
      </c>
      <c r="IK235" s="18">
        <f>IF(STGY10[[#This Row],[SNO]]=0,0,IF(IL$10, IF(STGY10[[#This Row],[INS]]=0, 0, IN234), IN234))</f>
        <v>0</v>
      </c>
      <c r="IL235" s="18">
        <f>STGY10[[#This Row],[INS]]</f>
        <v>0</v>
      </c>
      <c r="IM235" s="18">
        <f>IF(STGY10[[#This Row],[WrL]]="Loss", (STGY10[[#This Row],[INS]]*(1 + IP$8/100)), IF(STGY10[[#This Row],[WrL]]="Won", (0), 0))</f>
        <v>0</v>
      </c>
      <c r="IN235" s="18">
        <f>IF(STGY10[[#This Row],[WrL]]="Loss", (STGY10[[#This Row],[PAM]]+STGY10[[#This Row],[LOS-TEN]]), IF(STGY10[[#This Row],[WrL]]="Won", (STGY10[[#This Row],[INS]]), 0))</f>
        <v>0</v>
      </c>
      <c r="IO235" s="18">
        <f>STGY10[[#This Row],[PAPT]]/2</f>
        <v>0</v>
      </c>
      <c r="IP235" s="43">
        <f>IF(STGY10[[#This Row],[SNO]]=0,0,IF(IL$10, IF(STGY10[[#This Row],[INS-TL]]=0, 0, STGY10[[#This Row],[PFT]]/STGY10[[#This Row],[INS-TL]]%), STGY10[[#This Row],[PFT]]/STGY10[[#This Row],[INS-TL]]%))</f>
        <v>-100</v>
      </c>
      <c r="IS235" s="20"/>
      <c r="IT235" s="21"/>
      <c r="IZ235" s="22"/>
    </row>
    <row r="236" spans="2:260" ht="15.65" x14ac:dyDescent="0.3">
      <c r="B236" s="89">
        <f t="shared" si="42"/>
        <v>221</v>
      </c>
      <c r="C236" s="49"/>
      <c r="D236" s="18">
        <f>IF(MAIN_STGY[[#This Row],[SNO]]=0,0,IF(MAIN_STGY[[#This Row],[SNO]]=1,J$8,IF(L$10, IF(P235&gt;=M$8,0,IF(P235=0,J$8,O235)), O235)))</f>
        <v>0</v>
      </c>
      <c r="E236" s="12"/>
      <c r="F23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6" s="18">
        <f>IF(MAIN_STGY[[#This Row],[SNO]]=0,0,IF(L$10, IF(P235&gt;=M$8, 0, MAIN_STGY[[#This Row],[INS]]+H235), MAIN_STGY[[#This Row],[INS]]+H235))</f>
        <v>100</v>
      </c>
      <c r="I236" s="18">
        <f>IF(MAIN_STGY[[#This Row],[SNO]]=0,0,IF(L$10, IF(P235&gt;=M$8, 0, I235+MAIN_STGY[[#This Row],[RTN]]), I235+MAIN_STGY[[#This Row],[RTN]]))</f>
        <v>0</v>
      </c>
      <c r="J236" s="18">
        <f>MAIN_STGY[[#This Row],[RTN-TL]]-MAIN_STGY[[#This Row],[INS-TL]]</f>
        <v>-100</v>
      </c>
      <c r="K236" s="18">
        <f>IF(MAIN_STGY[[#This Row],[SNO]]=0,0,IF(L$10, IF(MAIN_STGY[[#This Row],[INS]]=0, 0, N235), N235))</f>
        <v>0</v>
      </c>
      <c r="L236" s="18">
        <f>MAIN_STGY[[#This Row],[INS]]</f>
        <v>0</v>
      </c>
      <c r="M236" s="18">
        <f>IF(MAIN_STGY[[#This Row],[WrL]]="Loss", (MAIN_STGY[[#This Row],[INS]]*(1 + P$8/100)), IF(MAIN_STGY[[#This Row],[WrL]]="Won", (0), 0))</f>
        <v>0</v>
      </c>
      <c r="N236" s="18">
        <f>IF(MAIN_STGY[[#This Row],[WrL]]="Loss", (MAIN_STGY[[#This Row],[PAM]]+MAIN_STGY[[#This Row],[LOS-TEN]]), IF(MAIN_STGY[[#This Row],[WrL]]="Won", (MAIN_STGY[[#This Row],[INS]]), 0))</f>
        <v>0</v>
      </c>
      <c r="O236" s="18">
        <f>MAIN_STGY[[#This Row],[PAPT]]/2</f>
        <v>0</v>
      </c>
      <c r="P23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36" s="53" t="s">
        <v>69</v>
      </c>
      <c r="S236" s="53" t="s">
        <v>69</v>
      </c>
      <c r="T236" s="53" t="s">
        <v>69</v>
      </c>
      <c r="U236" s="53" t="s">
        <v>69</v>
      </c>
      <c r="V236" s="53" t="s">
        <v>69</v>
      </c>
      <c r="W236" s="55"/>
      <c r="X236" s="44"/>
      <c r="Z236" s="22"/>
      <c r="AB236" s="42">
        <f t="shared" si="33"/>
        <v>221</v>
      </c>
      <c r="AC236" s="49"/>
      <c r="AD236" s="18">
        <f>IF(STGY2[[#This Row],[SNO]]=0,0,IF(STGY2[[#This Row],[SNO]]=1,AJ$8,IF(AL$10, IF(AP235&gt;=AM$8,0,IF(AP235=0,AJ$8,AO235)), AO235)))</f>
        <v>0</v>
      </c>
      <c r="AE236" s="18" t="str">
        <f>IF(MAIN_STGY[[#This Row],[RSLT]]="","", MAIN_STGY[[#This Row],[RSLT]])</f>
        <v/>
      </c>
      <c r="AF23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6" s="18">
        <f>IF(STGY2[[#This Row],[SNO]]=0,0,IF(AL$10, IF(AP235&gt;=AM$8, 0, STGY2[[#This Row],[INS]]+AH235), STGY2[[#This Row],[INS]]+AH235))</f>
        <v>100</v>
      </c>
      <c r="AI236" s="18">
        <f>IF(STGY2[[#This Row],[SNO]]=0,0,IF(AL$10, IF(AP235&gt;=AM$8, 0, AI235+STGY2[[#This Row],[RTN]]), AI235+STGY2[[#This Row],[RTN]]))</f>
        <v>0</v>
      </c>
      <c r="AJ236" s="18">
        <f>STGY2[[#This Row],[RTN-TL]]-STGY2[[#This Row],[INS-TL]]</f>
        <v>-100</v>
      </c>
      <c r="AK236" s="18">
        <f>IF(STGY2[[#This Row],[SNO]]=0,0,IF(AL$10, IF(STGY2[[#This Row],[INS]]=0, 0, AN235), AN235))</f>
        <v>0</v>
      </c>
      <c r="AL236" s="18">
        <f>STGY2[[#This Row],[INS]]</f>
        <v>0</v>
      </c>
      <c r="AM236" s="18">
        <f>IF(STGY2[[#This Row],[WrL]]="Loss", (STGY2[[#This Row],[INS]]*(1 + AP$8/100)), IF(STGY2[[#This Row],[WrL]]="Won", (0), 0))</f>
        <v>0</v>
      </c>
      <c r="AN236" s="18">
        <f>IF(STGY2[[#This Row],[WrL]]="Loss", (STGY2[[#This Row],[PAM]]+STGY2[[#This Row],[LOS-TEN]]), IF(STGY2[[#This Row],[WrL]]="Won", (STGY2[[#This Row],[INS]]), 0))</f>
        <v>0</v>
      </c>
      <c r="AO236" s="18">
        <f>STGY2[[#This Row],[PAPT]]/2</f>
        <v>0</v>
      </c>
      <c r="AP236" s="43">
        <f>IF(STGY2[[#This Row],[SNO]]=0,0,IF(AL$10, IF(STGY2[[#This Row],[INS-TL]]=0, 0, STGY2[[#This Row],[PFT]]/STGY2[[#This Row],[INS-TL]]%), STGY2[[#This Row],[PFT]]/STGY2[[#This Row],[INS-TL]]%))</f>
        <v>-100</v>
      </c>
      <c r="AS236" s="20"/>
      <c r="AT236" s="21"/>
      <c r="AZ236" s="22"/>
      <c r="BB236" s="42">
        <f t="shared" si="34"/>
        <v>221</v>
      </c>
      <c r="BC236" s="49"/>
      <c r="BD236" s="18">
        <f>IF(STGY3[[#This Row],[SNO]]=0,0,IF(STGY3[[#This Row],[SNO]]=1,BJ$8,IF(BL$10, IF(BP235&gt;=BM$8,0,IF(BP235=0,BJ$8,BO235)), BO235)))</f>
        <v>0</v>
      </c>
      <c r="BE236" s="18" t="str">
        <f>IF(MAIN_STGY[[#This Row],[RSLT]]="","", MAIN_STGY[[#This Row],[RSLT]])</f>
        <v/>
      </c>
      <c r="BF23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6" s="18">
        <f>IF(STGY3[[#This Row],[SNO]]=0,0,IF(BL$10, IF(BP235&gt;=BM$8, 0, STGY3[[#This Row],[INS]]+BH235), STGY3[[#This Row],[INS]]+BH235))</f>
        <v>100</v>
      </c>
      <c r="BI236" s="18">
        <f>IF(STGY3[[#This Row],[SNO]]=0,0,IF(BL$10, IF(BP235&gt;=BM$8, 0, BI235+STGY3[[#This Row],[RTN]]), BI235+STGY3[[#This Row],[RTN]]))</f>
        <v>0</v>
      </c>
      <c r="BJ236" s="18">
        <f>STGY3[[#This Row],[RTN-TL]]-STGY3[[#This Row],[INS-TL]]</f>
        <v>-100</v>
      </c>
      <c r="BK236" s="18">
        <f>IF(STGY3[[#This Row],[SNO]]=0,0,IF(BL$10, IF(STGY3[[#This Row],[INS]]=0, 0, BN235), BN235))</f>
        <v>0</v>
      </c>
      <c r="BL236" s="18">
        <f>STGY3[[#This Row],[INS]]</f>
        <v>0</v>
      </c>
      <c r="BM236" s="18">
        <f>IF(STGY3[[#This Row],[WrL]]="Loss", (STGY3[[#This Row],[INS]]*(1 + BP$8/100)), IF(STGY3[[#This Row],[WrL]]="Won", (0), 0))</f>
        <v>0</v>
      </c>
      <c r="BN236" s="18">
        <f>IF(STGY3[[#This Row],[WrL]]="Loss", (STGY3[[#This Row],[PAM]]+STGY3[[#This Row],[LOS-TEN]]), IF(STGY3[[#This Row],[WrL]]="Won", (STGY3[[#This Row],[INS]]), 0))</f>
        <v>0</v>
      </c>
      <c r="BO236" s="18">
        <f>STGY3[[#This Row],[PAPT]]/2</f>
        <v>0</v>
      </c>
      <c r="BP236" s="43">
        <f>IF(STGY3[[#This Row],[SNO]]=0,0,IF(BL$10, IF(STGY3[[#This Row],[INS-TL]]=0, 0, STGY3[[#This Row],[PFT]]/STGY3[[#This Row],[INS-TL]]%), STGY3[[#This Row],[PFT]]/STGY3[[#This Row],[INS-TL]]%))</f>
        <v>-100</v>
      </c>
      <c r="BS236" s="20"/>
      <c r="BT236" s="21"/>
      <c r="BZ236" s="22"/>
      <c r="CB236" s="42">
        <f t="shared" si="35"/>
        <v>221</v>
      </c>
      <c r="CC236" s="49"/>
      <c r="CD236" s="18">
        <f>IF(STGY4[[#This Row],[SNO]]=0,0,IF(STGY4[[#This Row],[SNO]]=1,CJ$8,IF(CL$10, IF(CP235&gt;=CM$8,0,IF(CP235=0,CJ$8,CO235)), CO235)))</f>
        <v>0</v>
      </c>
      <c r="CE236" s="18" t="str">
        <f>IF(MAIN_STGY[[#This Row],[RSLT]]="","", MAIN_STGY[[#This Row],[RSLT]])</f>
        <v/>
      </c>
      <c r="CF23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6" s="18">
        <f>IF(STGY4[[#This Row],[SNO]]=0,0,IF(CL$10, IF(CP235&gt;=CM$8, 0, STGY4[[#This Row],[INS]]+CH235), STGY4[[#This Row],[INS]]+CH235))</f>
        <v>100</v>
      </c>
      <c r="CI236" s="18">
        <f>IF(STGY4[[#This Row],[SNO]]=0,0,IF(CL$10, IF(CP235&gt;=CM$8, 0, CI235+STGY4[[#This Row],[RTN]]), CI235+STGY4[[#This Row],[RTN]]))</f>
        <v>0</v>
      </c>
      <c r="CJ236" s="18">
        <f>STGY4[[#This Row],[RTN-TL]]-STGY4[[#This Row],[INS-TL]]</f>
        <v>-100</v>
      </c>
      <c r="CK236" s="18">
        <f>IF(STGY4[[#This Row],[SNO]]=0,0,IF(CL$10, IF(STGY4[[#This Row],[INS]]=0, 0, CN235), CN235))</f>
        <v>0</v>
      </c>
      <c r="CL236" s="18">
        <f>STGY4[[#This Row],[INS]]</f>
        <v>0</v>
      </c>
      <c r="CM236" s="18">
        <f>IF(STGY4[[#This Row],[WrL]]="Loss", (STGY4[[#This Row],[INS]]*(1 + CP$8/100)), IF(STGY4[[#This Row],[WrL]]="Won", (0), 0))</f>
        <v>0</v>
      </c>
      <c r="CN236" s="18">
        <f>IF(STGY4[[#This Row],[WrL]]="Loss", (STGY4[[#This Row],[PAM]]+STGY4[[#This Row],[LOS-TEN]]), IF(STGY4[[#This Row],[WrL]]="Won", (STGY4[[#This Row],[INS]]), 0))</f>
        <v>0</v>
      </c>
      <c r="CO236" s="18">
        <f>STGY4[[#This Row],[PAPT]]/2</f>
        <v>0</v>
      </c>
      <c r="CP236" s="43">
        <f>IF(STGY4[[#This Row],[SNO]]=0,0,IF(CL$10, IF(STGY4[[#This Row],[INS-TL]]=0, 0, STGY4[[#This Row],[PFT]]/STGY4[[#This Row],[INS-TL]]%), STGY4[[#This Row],[PFT]]/STGY4[[#This Row],[INS-TL]]%))</f>
        <v>-100</v>
      </c>
      <c r="CS236" s="20"/>
      <c r="CT236" s="21"/>
      <c r="CZ236" s="22"/>
      <c r="DB236" s="42">
        <f t="shared" si="36"/>
        <v>221</v>
      </c>
      <c r="DC236" s="49"/>
      <c r="DD236" s="18">
        <f>IF(STGY5[[#This Row],[SNO]]=0,0,IF(STGY5[[#This Row],[SNO]]=1,DJ$8,IF(DL$10, IF(DP235&gt;=DM$8,0,IF(DP235=0,DJ$8,DO235)), DO235)))</f>
        <v>0</v>
      </c>
      <c r="DE236" s="18" t="str">
        <f>IF(MAIN_STGY[[#This Row],[RSLT]]="","", MAIN_STGY[[#This Row],[RSLT]])</f>
        <v/>
      </c>
      <c r="DF23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6" s="18">
        <f>IF(STGY5[[#This Row],[SNO]]=0,0,IF(DL$10, IF(DP235&gt;=DM$8, 0, STGY5[[#This Row],[INS]]+DH235), STGY5[[#This Row],[INS]]+DH235))</f>
        <v>100</v>
      </c>
      <c r="DI236" s="18">
        <f>IF(STGY5[[#This Row],[SNO]]=0,0,IF(DL$10, IF(DP235&gt;=DM$8, 0, DI235+STGY5[[#This Row],[RTN]]), DI235+STGY5[[#This Row],[RTN]]))</f>
        <v>0</v>
      </c>
      <c r="DJ236" s="18">
        <f>STGY5[[#This Row],[RTN-TL]]-STGY5[[#This Row],[INS-TL]]</f>
        <v>-100</v>
      </c>
      <c r="DK236" s="18">
        <f>IF(STGY5[[#This Row],[SNO]]=0,0,IF(DL$10, IF(STGY5[[#This Row],[INS]]=0, 0, DN235), DN235))</f>
        <v>0</v>
      </c>
      <c r="DL236" s="18">
        <f>STGY5[[#This Row],[INS]]</f>
        <v>0</v>
      </c>
      <c r="DM236" s="18">
        <f>IF(STGY5[[#This Row],[WrL]]="Loss", (STGY5[[#This Row],[INS]]*(1 + DP$8/100)), IF(STGY5[[#This Row],[WrL]]="Won", (0), 0))</f>
        <v>0</v>
      </c>
      <c r="DN236" s="18">
        <f>IF(STGY5[[#This Row],[WrL]]="Loss", (STGY5[[#This Row],[PAM]]+STGY5[[#This Row],[LOS-TEN]]), IF(STGY5[[#This Row],[WrL]]="Won", (STGY5[[#This Row],[INS]]), 0))</f>
        <v>0</v>
      </c>
      <c r="DO236" s="18">
        <f>STGY5[[#This Row],[PAPT]]/2</f>
        <v>0</v>
      </c>
      <c r="DP236" s="43">
        <f>IF(STGY5[[#This Row],[SNO]]=0,0,IF(DL$10, IF(STGY5[[#This Row],[INS-TL]]=0, 0, STGY5[[#This Row],[PFT]]/STGY5[[#This Row],[INS-TL]]%), STGY5[[#This Row],[PFT]]/STGY5[[#This Row],[INS-TL]]%))</f>
        <v>-100</v>
      </c>
      <c r="DS236" s="20"/>
      <c r="DT236" s="21"/>
      <c r="DZ236" s="22"/>
      <c r="EB236" s="42">
        <f t="shared" si="37"/>
        <v>221</v>
      </c>
      <c r="EC236" s="49"/>
      <c r="ED236" s="18">
        <f>IF(STGY6[[#This Row],[SNO]]=0,0,IF(STGY6[[#This Row],[SNO]]=1,EJ$8,IF(EL$10, IF(EP235&gt;=EM$8,0,IF(EP235=0,EJ$8,EO235)), EO235)))</f>
        <v>0</v>
      </c>
      <c r="EE236" s="18" t="str">
        <f>IF(MAIN_STGY[[#This Row],[RSLT]]="","", MAIN_STGY[[#This Row],[RSLT]])</f>
        <v/>
      </c>
      <c r="EF23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6" s="18">
        <f>IF(STGY6[[#This Row],[SNO]]=0,0,IF(EL$10, IF(EP235&gt;=EM$8, 0, STGY6[[#This Row],[INS]]+EH235), STGY6[[#This Row],[INS]]+EH235))</f>
        <v>100</v>
      </c>
      <c r="EI236" s="18">
        <f>IF(STGY6[[#This Row],[SNO]]=0,0,IF(EL$10, IF(EP235&gt;=EM$8, 0, EI235+STGY6[[#This Row],[RTN]]), EI235+STGY6[[#This Row],[RTN]]))</f>
        <v>0</v>
      </c>
      <c r="EJ236" s="18">
        <f>STGY6[[#This Row],[RTN-TL]]-STGY6[[#This Row],[INS-TL]]</f>
        <v>-100</v>
      </c>
      <c r="EK236" s="18">
        <f>IF(STGY6[[#This Row],[SNO]]=0,0,IF(EL$10, IF(STGY6[[#This Row],[INS]]=0, 0, EN235), EN235))</f>
        <v>0</v>
      </c>
      <c r="EL236" s="18">
        <f>STGY6[[#This Row],[INS]]</f>
        <v>0</v>
      </c>
      <c r="EM236" s="18">
        <f>IF(STGY6[[#This Row],[WrL]]="Loss", (STGY6[[#This Row],[INS]]*(1 + EP$8/100)), IF(STGY6[[#This Row],[WrL]]="Won", (0), 0))</f>
        <v>0</v>
      </c>
      <c r="EN236" s="18">
        <f>IF(STGY6[[#This Row],[WrL]]="Loss", (STGY6[[#This Row],[PAM]]+STGY6[[#This Row],[LOS-TEN]]), IF(STGY6[[#This Row],[WrL]]="Won", (STGY6[[#This Row],[INS]]), 0))</f>
        <v>0</v>
      </c>
      <c r="EO236" s="18">
        <f>STGY6[[#This Row],[PAPT]]/2</f>
        <v>0</v>
      </c>
      <c r="EP236" s="43">
        <f>IF(STGY6[[#This Row],[SNO]]=0,0,IF(EL$10, IF(STGY6[[#This Row],[INS-TL]]=0, 0, STGY6[[#This Row],[PFT]]/STGY6[[#This Row],[INS-TL]]%), STGY6[[#This Row],[PFT]]/STGY6[[#This Row],[INS-TL]]%))</f>
        <v>-100</v>
      </c>
      <c r="ES236" s="20"/>
      <c r="ET236" s="21"/>
      <c r="EZ236" s="22"/>
      <c r="FB236" s="42">
        <f t="shared" si="38"/>
        <v>221</v>
      </c>
      <c r="FC236" s="49"/>
      <c r="FD236" s="18">
        <f>IF(STGY7[[#This Row],[SNO]]=0,0,IF(STGY7[[#This Row],[SNO]]=1,FJ$8,IF(FL$10, IF(FP235&gt;=FM$8,0,IF(FP235=0,FJ$8,FO235)), FO235)))</f>
        <v>0</v>
      </c>
      <c r="FE236" s="18" t="str">
        <f>IF(MAIN_STGY[[#This Row],[RSLT]]="","", MAIN_STGY[[#This Row],[RSLT]])</f>
        <v/>
      </c>
      <c r="FF23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6" s="18">
        <f>IF(STGY7[[#This Row],[SNO]]=0,0,IF(FL$10, IF(FP235&gt;=FM$8, 0, STGY7[[#This Row],[INS]]+FH235), STGY7[[#This Row],[INS]]+FH235))</f>
        <v>100</v>
      </c>
      <c r="FI236" s="18">
        <f>IF(STGY7[[#This Row],[SNO]]=0,0,IF(FL$10, IF(FP235&gt;=FM$8, 0, FI235+STGY7[[#This Row],[RTN]]), FI235+STGY7[[#This Row],[RTN]]))</f>
        <v>0</v>
      </c>
      <c r="FJ236" s="18">
        <f>STGY7[[#This Row],[RTN-TL]]-STGY7[[#This Row],[INS-TL]]</f>
        <v>-100</v>
      </c>
      <c r="FK236" s="18">
        <f>IF(STGY7[[#This Row],[SNO]]=0,0,IF(FL$10, IF(STGY7[[#This Row],[INS]]=0, 0, FN235), FN235))</f>
        <v>0</v>
      </c>
      <c r="FL236" s="18">
        <f>STGY7[[#This Row],[INS]]</f>
        <v>0</v>
      </c>
      <c r="FM236" s="18">
        <f>IF(STGY7[[#This Row],[WrL]]="Loss", (STGY7[[#This Row],[INS]]*(1 + FP$8/100)), IF(STGY7[[#This Row],[WrL]]="Won", (0), 0))</f>
        <v>0</v>
      </c>
      <c r="FN236" s="18">
        <f>IF(STGY7[[#This Row],[WrL]]="Loss", (STGY7[[#This Row],[PAM]]+STGY7[[#This Row],[LOS-TEN]]), IF(STGY7[[#This Row],[WrL]]="Won", (STGY7[[#This Row],[INS]]), 0))</f>
        <v>0</v>
      </c>
      <c r="FO236" s="18">
        <f>STGY7[[#This Row],[PAPT]]/2</f>
        <v>0</v>
      </c>
      <c r="FP236" s="43">
        <f>IF(STGY7[[#This Row],[SNO]]=0,0,IF(FL$10, IF(STGY7[[#This Row],[INS-TL]]=0, 0, STGY7[[#This Row],[PFT]]/STGY7[[#This Row],[INS-TL]]%), STGY7[[#This Row],[PFT]]/STGY7[[#This Row],[INS-TL]]%))</f>
        <v>-100</v>
      </c>
      <c r="FS236" s="20"/>
      <c r="FT236" s="21"/>
      <c r="FZ236" s="22"/>
      <c r="GB236" s="42">
        <f t="shared" si="39"/>
        <v>221</v>
      </c>
      <c r="GC236" s="49"/>
      <c r="GD236" s="18">
        <f>IF(STGY8[[#This Row],[SNO]]=0,0,IF(STGY8[[#This Row],[SNO]]=1,GJ$8,IF(GL$10, IF(GP235&gt;=GM$8,0,IF(GP235=0,GJ$8,GO235)), GO235)))</f>
        <v>0</v>
      </c>
      <c r="GE236" s="18" t="str">
        <f>IF(MAIN_STGY[[#This Row],[RSLT]]="","", MAIN_STGY[[#This Row],[RSLT]])</f>
        <v/>
      </c>
      <c r="GF23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6" s="18">
        <f>IF(STGY8[[#This Row],[SNO]]=0,0,IF(GL$10, IF(GP235&gt;=GM$8, 0, STGY8[[#This Row],[INS]]+GH235), STGY8[[#This Row],[INS]]+GH235))</f>
        <v>100</v>
      </c>
      <c r="GI236" s="18">
        <f>IF(STGY8[[#This Row],[SNO]]=0,0,IF(GL$10, IF(GP235&gt;=GM$8, 0, GI235+STGY8[[#This Row],[RTN]]), GI235+STGY8[[#This Row],[RTN]]))</f>
        <v>0</v>
      </c>
      <c r="GJ236" s="18">
        <f>STGY8[[#This Row],[RTN-TL]]-STGY8[[#This Row],[INS-TL]]</f>
        <v>-100</v>
      </c>
      <c r="GK236" s="18">
        <f>IF(STGY8[[#This Row],[SNO]]=0,0,IF(GL$10, IF(STGY8[[#This Row],[INS]]=0, 0, GN235), GN235))</f>
        <v>0</v>
      </c>
      <c r="GL236" s="18">
        <f>STGY8[[#This Row],[INS]]</f>
        <v>0</v>
      </c>
      <c r="GM236" s="18">
        <f>IF(STGY8[[#This Row],[WrL]]="Loss", (STGY8[[#This Row],[INS]]*(1 + GP$8/100)), IF(STGY8[[#This Row],[WrL]]="Won", (0), 0))</f>
        <v>0</v>
      </c>
      <c r="GN236" s="18">
        <f>IF(STGY8[[#This Row],[WrL]]="Loss", (STGY8[[#This Row],[PAM]]+STGY8[[#This Row],[LOS-TEN]]), IF(STGY8[[#This Row],[WrL]]="Won", (STGY8[[#This Row],[INS]]), 0))</f>
        <v>0</v>
      </c>
      <c r="GO236" s="18">
        <f>STGY8[[#This Row],[PAPT]]/2</f>
        <v>0</v>
      </c>
      <c r="GP236" s="43">
        <f>IF(STGY8[[#This Row],[SNO]]=0,0,IF(GL$10, IF(STGY8[[#This Row],[INS-TL]]=0, 0, STGY8[[#This Row],[PFT]]/STGY8[[#This Row],[INS-TL]]%), STGY8[[#This Row],[PFT]]/STGY8[[#This Row],[INS-TL]]%))</f>
        <v>-100</v>
      </c>
      <c r="GS236" s="20"/>
      <c r="GT236" s="21"/>
      <c r="GZ236" s="22"/>
      <c r="HB236" s="42">
        <f t="shared" si="40"/>
        <v>221</v>
      </c>
      <c r="HC236" s="49"/>
      <c r="HD236" s="18">
        <f>IF(STGY9[[#This Row],[SNO]]=0,0,IF(STGY9[[#This Row],[SNO]]=1,HJ$8,IF(HL$10, IF(HP235&gt;=HM$8,0,IF(HP235=0,HJ$8,HO235)), HO235)))</f>
        <v>0</v>
      </c>
      <c r="HE236" s="18" t="str">
        <f>IF(MAIN_STGY[[#This Row],[RSLT]]="","", MAIN_STGY[[#This Row],[RSLT]])</f>
        <v/>
      </c>
      <c r="HF23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6" s="18">
        <f>IF(STGY9[[#This Row],[SNO]]=0,0,IF(HL$10, IF(HP235&gt;=HM$8, 0, STGY9[[#This Row],[INS]]+HH235), STGY9[[#This Row],[INS]]+HH235))</f>
        <v>100</v>
      </c>
      <c r="HI236" s="18">
        <f>IF(STGY9[[#This Row],[SNO]]=0,0,IF(HL$10, IF(HP235&gt;=HM$8, 0, HI235+STGY9[[#This Row],[RTN]]), HI235+STGY9[[#This Row],[RTN]]))</f>
        <v>0</v>
      </c>
      <c r="HJ236" s="18">
        <f>STGY9[[#This Row],[RTN-TL]]-STGY9[[#This Row],[INS-TL]]</f>
        <v>-100</v>
      </c>
      <c r="HK236" s="18">
        <f>IF(STGY9[[#This Row],[SNO]]=0,0,IF(HL$10, IF(STGY9[[#This Row],[INS]]=0, 0, HN235), HN235))</f>
        <v>0</v>
      </c>
      <c r="HL236" s="18">
        <f>STGY9[[#This Row],[INS]]</f>
        <v>0</v>
      </c>
      <c r="HM236" s="18">
        <f>IF(STGY9[[#This Row],[WrL]]="Loss", (STGY9[[#This Row],[INS]]*(1 + HP$8/100)), IF(STGY9[[#This Row],[WrL]]="Won", (0), 0))</f>
        <v>0</v>
      </c>
      <c r="HN236" s="18">
        <f>IF(STGY9[[#This Row],[WrL]]="Loss", (STGY9[[#This Row],[PAM]]+STGY9[[#This Row],[LOS-TEN]]), IF(STGY9[[#This Row],[WrL]]="Won", (STGY9[[#This Row],[INS]]), 0))</f>
        <v>0</v>
      </c>
      <c r="HO236" s="18">
        <f>STGY9[[#This Row],[PAPT]]/2</f>
        <v>0</v>
      </c>
      <c r="HP236" s="43">
        <f>IF(STGY9[[#This Row],[SNO]]=0,0,IF(HL$10, IF(STGY9[[#This Row],[INS-TL]]=0, 0, STGY9[[#This Row],[PFT]]/STGY9[[#This Row],[INS-TL]]%), STGY9[[#This Row],[PFT]]/STGY9[[#This Row],[INS-TL]]%))</f>
        <v>-100</v>
      </c>
      <c r="HS236" s="20"/>
      <c r="HT236" s="21"/>
      <c r="HZ236" s="22"/>
      <c r="IB236" s="42">
        <f t="shared" si="41"/>
        <v>221</v>
      </c>
      <c r="IC236" s="49"/>
      <c r="ID236" s="18">
        <f>IF(STGY10[[#This Row],[SNO]]=0,0,IF(STGY10[[#This Row],[SNO]]=1,IJ$8,IF(IL$10, IF(IP235&gt;=IM$8,0,IF(IP235=0,IJ$8,IO235)), IO235)))</f>
        <v>0</v>
      </c>
      <c r="IE236" s="18" t="str">
        <f>IF(MAIN_STGY[[#This Row],[RSLT]]="","", MAIN_STGY[[#This Row],[RSLT]])</f>
        <v/>
      </c>
      <c r="IF23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6" s="18">
        <f>IF(STGY10[[#This Row],[SNO]]=0,0,IF(IL$10, IF(IP235&gt;=IM$8, 0, STGY10[[#This Row],[INS]]+IH235), STGY10[[#This Row],[INS]]+IH235))</f>
        <v>100</v>
      </c>
      <c r="II236" s="18">
        <f>IF(STGY10[[#This Row],[SNO]]=0,0,IF(IL$10, IF(IP235&gt;=IM$8, 0, II235+STGY10[[#This Row],[RTN]]), II235+STGY10[[#This Row],[RTN]]))</f>
        <v>0</v>
      </c>
      <c r="IJ236" s="18">
        <f>STGY10[[#This Row],[RTN-TL]]-STGY10[[#This Row],[INS-TL]]</f>
        <v>-100</v>
      </c>
      <c r="IK236" s="18">
        <f>IF(STGY10[[#This Row],[SNO]]=0,0,IF(IL$10, IF(STGY10[[#This Row],[INS]]=0, 0, IN235), IN235))</f>
        <v>0</v>
      </c>
      <c r="IL236" s="18">
        <f>STGY10[[#This Row],[INS]]</f>
        <v>0</v>
      </c>
      <c r="IM236" s="18">
        <f>IF(STGY10[[#This Row],[WrL]]="Loss", (STGY10[[#This Row],[INS]]*(1 + IP$8/100)), IF(STGY10[[#This Row],[WrL]]="Won", (0), 0))</f>
        <v>0</v>
      </c>
      <c r="IN236" s="18">
        <f>IF(STGY10[[#This Row],[WrL]]="Loss", (STGY10[[#This Row],[PAM]]+STGY10[[#This Row],[LOS-TEN]]), IF(STGY10[[#This Row],[WrL]]="Won", (STGY10[[#This Row],[INS]]), 0))</f>
        <v>0</v>
      </c>
      <c r="IO236" s="18">
        <f>STGY10[[#This Row],[PAPT]]/2</f>
        <v>0</v>
      </c>
      <c r="IP236" s="43">
        <f>IF(STGY10[[#This Row],[SNO]]=0,0,IF(IL$10, IF(STGY10[[#This Row],[INS-TL]]=0, 0, STGY10[[#This Row],[PFT]]/STGY10[[#This Row],[INS-TL]]%), STGY10[[#This Row],[PFT]]/STGY10[[#This Row],[INS-TL]]%))</f>
        <v>-100</v>
      </c>
      <c r="IS236" s="20"/>
      <c r="IT236" s="21"/>
      <c r="IZ236" s="22"/>
    </row>
    <row r="237" spans="2:260" ht="15.65" x14ac:dyDescent="0.3">
      <c r="B237" s="89">
        <f t="shared" si="42"/>
        <v>222</v>
      </c>
      <c r="C237" s="49"/>
      <c r="D237" s="18">
        <f>IF(MAIN_STGY[[#This Row],[SNO]]=0,0,IF(MAIN_STGY[[#This Row],[SNO]]=1,J$8,IF(L$10, IF(P236&gt;=M$8,0,IF(P236=0,J$8,O236)), O236)))</f>
        <v>0</v>
      </c>
      <c r="E237" s="12"/>
      <c r="F23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7" s="18">
        <f>IF(MAIN_STGY[[#This Row],[SNO]]=0,0,IF(L$10, IF(P236&gt;=M$8, 0, MAIN_STGY[[#This Row],[INS]]+H236), MAIN_STGY[[#This Row],[INS]]+H236))</f>
        <v>100</v>
      </c>
      <c r="I237" s="18">
        <f>IF(MAIN_STGY[[#This Row],[SNO]]=0,0,IF(L$10, IF(P236&gt;=M$8, 0, I236+MAIN_STGY[[#This Row],[RTN]]), I236+MAIN_STGY[[#This Row],[RTN]]))</f>
        <v>0</v>
      </c>
      <c r="J237" s="18">
        <f>MAIN_STGY[[#This Row],[RTN-TL]]-MAIN_STGY[[#This Row],[INS-TL]]</f>
        <v>-100</v>
      </c>
      <c r="K237" s="18">
        <f>IF(MAIN_STGY[[#This Row],[SNO]]=0,0,IF(L$10, IF(MAIN_STGY[[#This Row],[INS]]=0, 0, N236), N236))</f>
        <v>0</v>
      </c>
      <c r="L237" s="18">
        <f>MAIN_STGY[[#This Row],[INS]]</f>
        <v>0</v>
      </c>
      <c r="M237" s="18">
        <f>IF(MAIN_STGY[[#This Row],[WrL]]="Loss", (MAIN_STGY[[#This Row],[INS]]*(1 + P$8/100)), IF(MAIN_STGY[[#This Row],[WrL]]="Won", (0), 0))</f>
        <v>0</v>
      </c>
      <c r="N237" s="18">
        <f>IF(MAIN_STGY[[#This Row],[WrL]]="Loss", (MAIN_STGY[[#This Row],[PAM]]+MAIN_STGY[[#This Row],[LOS-TEN]]), IF(MAIN_STGY[[#This Row],[WrL]]="Won", (MAIN_STGY[[#This Row],[INS]]), 0))</f>
        <v>0</v>
      </c>
      <c r="O237" s="18">
        <f>MAIN_STGY[[#This Row],[PAPT]]/2</f>
        <v>0</v>
      </c>
      <c r="P23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37" s="54" t="s">
        <v>56</v>
      </c>
      <c r="S237" s="54" t="s">
        <v>57</v>
      </c>
      <c r="T237" s="54" t="s">
        <v>71</v>
      </c>
      <c r="U237" s="54" t="s">
        <v>58</v>
      </c>
      <c r="V237" s="54" t="s">
        <v>59</v>
      </c>
      <c r="W237" s="55"/>
      <c r="X237" s="44"/>
      <c r="Z237" s="22"/>
      <c r="AB237" s="42">
        <f t="shared" si="33"/>
        <v>222</v>
      </c>
      <c r="AC237" s="49"/>
      <c r="AD237" s="18">
        <f>IF(STGY2[[#This Row],[SNO]]=0,0,IF(STGY2[[#This Row],[SNO]]=1,AJ$8,IF(AL$10, IF(AP236&gt;=AM$8,0,IF(AP236=0,AJ$8,AO236)), AO236)))</f>
        <v>0</v>
      </c>
      <c r="AE237" s="18" t="str">
        <f>IF(MAIN_STGY[[#This Row],[RSLT]]="","", MAIN_STGY[[#This Row],[RSLT]])</f>
        <v/>
      </c>
      <c r="AF23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7" s="18">
        <f>IF(STGY2[[#This Row],[SNO]]=0,0,IF(AL$10, IF(AP236&gt;=AM$8, 0, STGY2[[#This Row],[INS]]+AH236), STGY2[[#This Row],[INS]]+AH236))</f>
        <v>100</v>
      </c>
      <c r="AI237" s="18">
        <f>IF(STGY2[[#This Row],[SNO]]=0,0,IF(AL$10, IF(AP236&gt;=AM$8, 0, AI236+STGY2[[#This Row],[RTN]]), AI236+STGY2[[#This Row],[RTN]]))</f>
        <v>0</v>
      </c>
      <c r="AJ237" s="18">
        <f>STGY2[[#This Row],[RTN-TL]]-STGY2[[#This Row],[INS-TL]]</f>
        <v>-100</v>
      </c>
      <c r="AK237" s="18">
        <f>IF(STGY2[[#This Row],[SNO]]=0,0,IF(AL$10, IF(STGY2[[#This Row],[INS]]=0, 0, AN236), AN236))</f>
        <v>0</v>
      </c>
      <c r="AL237" s="18">
        <f>STGY2[[#This Row],[INS]]</f>
        <v>0</v>
      </c>
      <c r="AM237" s="18">
        <f>IF(STGY2[[#This Row],[WrL]]="Loss", (STGY2[[#This Row],[INS]]*(1 + AP$8/100)), IF(STGY2[[#This Row],[WrL]]="Won", (0), 0))</f>
        <v>0</v>
      </c>
      <c r="AN237" s="18">
        <f>IF(STGY2[[#This Row],[WrL]]="Loss", (STGY2[[#This Row],[PAM]]+STGY2[[#This Row],[LOS-TEN]]), IF(STGY2[[#This Row],[WrL]]="Won", (STGY2[[#This Row],[INS]]), 0))</f>
        <v>0</v>
      </c>
      <c r="AO237" s="18">
        <f>STGY2[[#This Row],[PAPT]]/2</f>
        <v>0</v>
      </c>
      <c r="AP237" s="43">
        <f>IF(STGY2[[#This Row],[SNO]]=0,0,IF(AL$10, IF(STGY2[[#This Row],[INS-TL]]=0, 0, STGY2[[#This Row],[PFT]]/STGY2[[#This Row],[INS-TL]]%), STGY2[[#This Row],[PFT]]/STGY2[[#This Row],[INS-TL]]%))</f>
        <v>-100</v>
      </c>
      <c r="AS237" s="20"/>
      <c r="AT237" s="21"/>
      <c r="AZ237" s="22"/>
      <c r="BB237" s="42">
        <f t="shared" si="34"/>
        <v>222</v>
      </c>
      <c r="BC237" s="49"/>
      <c r="BD237" s="18">
        <f>IF(STGY3[[#This Row],[SNO]]=0,0,IF(STGY3[[#This Row],[SNO]]=1,BJ$8,IF(BL$10, IF(BP236&gt;=BM$8,0,IF(BP236=0,BJ$8,BO236)), BO236)))</f>
        <v>0</v>
      </c>
      <c r="BE237" s="18" t="str">
        <f>IF(MAIN_STGY[[#This Row],[RSLT]]="","", MAIN_STGY[[#This Row],[RSLT]])</f>
        <v/>
      </c>
      <c r="BF23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7" s="18">
        <f>IF(STGY3[[#This Row],[SNO]]=0,0,IF(BL$10, IF(BP236&gt;=BM$8, 0, STGY3[[#This Row],[INS]]+BH236), STGY3[[#This Row],[INS]]+BH236))</f>
        <v>100</v>
      </c>
      <c r="BI237" s="18">
        <f>IF(STGY3[[#This Row],[SNO]]=0,0,IF(BL$10, IF(BP236&gt;=BM$8, 0, BI236+STGY3[[#This Row],[RTN]]), BI236+STGY3[[#This Row],[RTN]]))</f>
        <v>0</v>
      </c>
      <c r="BJ237" s="18">
        <f>STGY3[[#This Row],[RTN-TL]]-STGY3[[#This Row],[INS-TL]]</f>
        <v>-100</v>
      </c>
      <c r="BK237" s="18">
        <f>IF(STGY3[[#This Row],[SNO]]=0,0,IF(BL$10, IF(STGY3[[#This Row],[INS]]=0, 0, BN236), BN236))</f>
        <v>0</v>
      </c>
      <c r="BL237" s="18">
        <f>STGY3[[#This Row],[INS]]</f>
        <v>0</v>
      </c>
      <c r="BM237" s="18">
        <f>IF(STGY3[[#This Row],[WrL]]="Loss", (STGY3[[#This Row],[INS]]*(1 + BP$8/100)), IF(STGY3[[#This Row],[WrL]]="Won", (0), 0))</f>
        <v>0</v>
      </c>
      <c r="BN237" s="18">
        <f>IF(STGY3[[#This Row],[WrL]]="Loss", (STGY3[[#This Row],[PAM]]+STGY3[[#This Row],[LOS-TEN]]), IF(STGY3[[#This Row],[WrL]]="Won", (STGY3[[#This Row],[INS]]), 0))</f>
        <v>0</v>
      </c>
      <c r="BO237" s="18">
        <f>STGY3[[#This Row],[PAPT]]/2</f>
        <v>0</v>
      </c>
      <c r="BP237" s="43">
        <f>IF(STGY3[[#This Row],[SNO]]=0,0,IF(BL$10, IF(STGY3[[#This Row],[INS-TL]]=0, 0, STGY3[[#This Row],[PFT]]/STGY3[[#This Row],[INS-TL]]%), STGY3[[#This Row],[PFT]]/STGY3[[#This Row],[INS-TL]]%))</f>
        <v>-100</v>
      </c>
      <c r="BS237" s="20"/>
      <c r="BT237" s="21"/>
      <c r="BZ237" s="22"/>
      <c r="CB237" s="42">
        <f t="shared" si="35"/>
        <v>222</v>
      </c>
      <c r="CC237" s="49"/>
      <c r="CD237" s="18">
        <f>IF(STGY4[[#This Row],[SNO]]=0,0,IF(STGY4[[#This Row],[SNO]]=1,CJ$8,IF(CL$10, IF(CP236&gt;=CM$8,0,IF(CP236=0,CJ$8,CO236)), CO236)))</f>
        <v>0</v>
      </c>
      <c r="CE237" s="18" t="str">
        <f>IF(MAIN_STGY[[#This Row],[RSLT]]="","", MAIN_STGY[[#This Row],[RSLT]])</f>
        <v/>
      </c>
      <c r="CF23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7" s="18">
        <f>IF(STGY4[[#This Row],[SNO]]=0,0,IF(CL$10, IF(CP236&gt;=CM$8, 0, STGY4[[#This Row],[INS]]+CH236), STGY4[[#This Row],[INS]]+CH236))</f>
        <v>100</v>
      </c>
      <c r="CI237" s="18">
        <f>IF(STGY4[[#This Row],[SNO]]=0,0,IF(CL$10, IF(CP236&gt;=CM$8, 0, CI236+STGY4[[#This Row],[RTN]]), CI236+STGY4[[#This Row],[RTN]]))</f>
        <v>0</v>
      </c>
      <c r="CJ237" s="18">
        <f>STGY4[[#This Row],[RTN-TL]]-STGY4[[#This Row],[INS-TL]]</f>
        <v>-100</v>
      </c>
      <c r="CK237" s="18">
        <f>IF(STGY4[[#This Row],[SNO]]=0,0,IF(CL$10, IF(STGY4[[#This Row],[INS]]=0, 0, CN236), CN236))</f>
        <v>0</v>
      </c>
      <c r="CL237" s="18">
        <f>STGY4[[#This Row],[INS]]</f>
        <v>0</v>
      </c>
      <c r="CM237" s="18">
        <f>IF(STGY4[[#This Row],[WrL]]="Loss", (STGY4[[#This Row],[INS]]*(1 + CP$8/100)), IF(STGY4[[#This Row],[WrL]]="Won", (0), 0))</f>
        <v>0</v>
      </c>
      <c r="CN237" s="18">
        <f>IF(STGY4[[#This Row],[WrL]]="Loss", (STGY4[[#This Row],[PAM]]+STGY4[[#This Row],[LOS-TEN]]), IF(STGY4[[#This Row],[WrL]]="Won", (STGY4[[#This Row],[INS]]), 0))</f>
        <v>0</v>
      </c>
      <c r="CO237" s="18">
        <f>STGY4[[#This Row],[PAPT]]/2</f>
        <v>0</v>
      </c>
      <c r="CP237" s="43">
        <f>IF(STGY4[[#This Row],[SNO]]=0,0,IF(CL$10, IF(STGY4[[#This Row],[INS-TL]]=0, 0, STGY4[[#This Row],[PFT]]/STGY4[[#This Row],[INS-TL]]%), STGY4[[#This Row],[PFT]]/STGY4[[#This Row],[INS-TL]]%))</f>
        <v>-100</v>
      </c>
      <c r="CS237" s="20"/>
      <c r="CT237" s="21"/>
      <c r="CZ237" s="22"/>
      <c r="DB237" s="42">
        <f t="shared" si="36"/>
        <v>222</v>
      </c>
      <c r="DC237" s="49"/>
      <c r="DD237" s="18">
        <f>IF(STGY5[[#This Row],[SNO]]=0,0,IF(STGY5[[#This Row],[SNO]]=1,DJ$8,IF(DL$10, IF(DP236&gt;=DM$8,0,IF(DP236=0,DJ$8,DO236)), DO236)))</f>
        <v>0</v>
      </c>
      <c r="DE237" s="18" t="str">
        <f>IF(MAIN_STGY[[#This Row],[RSLT]]="","", MAIN_STGY[[#This Row],[RSLT]])</f>
        <v/>
      </c>
      <c r="DF23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7" s="18">
        <f>IF(STGY5[[#This Row],[SNO]]=0,0,IF(DL$10, IF(DP236&gt;=DM$8, 0, STGY5[[#This Row],[INS]]+DH236), STGY5[[#This Row],[INS]]+DH236))</f>
        <v>100</v>
      </c>
      <c r="DI237" s="18">
        <f>IF(STGY5[[#This Row],[SNO]]=0,0,IF(DL$10, IF(DP236&gt;=DM$8, 0, DI236+STGY5[[#This Row],[RTN]]), DI236+STGY5[[#This Row],[RTN]]))</f>
        <v>0</v>
      </c>
      <c r="DJ237" s="18">
        <f>STGY5[[#This Row],[RTN-TL]]-STGY5[[#This Row],[INS-TL]]</f>
        <v>-100</v>
      </c>
      <c r="DK237" s="18">
        <f>IF(STGY5[[#This Row],[SNO]]=0,0,IF(DL$10, IF(STGY5[[#This Row],[INS]]=0, 0, DN236), DN236))</f>
        <v>0</v>
      </c>
      <c r="DL237" s="18">
        <f>STGY5[[#This Row],[INS]]</f>
        <v>0</v>
      </c>
      <c r="DM237" s="18">
        <f>IF(STGY5[[#This Row],[WrL]]="Loss", (STGY5[[#This Row],[INS]]*(1 + DP$8/100)), IF(STGY5[[#This Row],[WrL]]="Won", (0), 0))</f>
        <v>0</v>
      </c>
      <c r="DN237" s="18">
        <f>IF(STGY5[[#This Row],[WrL]]="Loss", (STGY5[[#This Row],[PAM]]+STGY5[[#This Row],[LOS-TEN]]), IF(STGY5[[#This Row],[WrL]]="Won", (STGY5[[#This Row],[INS]]), 0))</f>
        <v>0</v>
      </c>
      <c r="DO237" s="18">
        <f>STGY5[[#This Row],[PAPT]]/2</f>
        <v>0</v>
      </c>
      <c r="DP237" s="43">
        <f>IF(STGY5[[#This Row],[SNO]]=0,0,IF(DL$10, IF(STGY5[[#This Row],[INS-TL]]=0, 0, STGY5[[#This Row],[PFT]]/STGY5[[#This Row],[INS-TL]]%), STGY5[[#This Row],[PFT]]/STGY5[[#This Row],[INS-TL]]%))</f>
        <v>-100</v>
      </c>
      <c r="DS237" s="20"/>
      <c r="DT237" s="21"/>
      <c r="DZ237" s="22"/>
      <c r="EB237" s="42">
        <f t="shared" si="37"/>
        <v>222</v>
      </c>
      <c r="EC237" s="49"/>
      <c r="ED237" s="18">
        <f>IF(STGY6[[#This Row],[SNO]]=0,0,IF(STGY6[[#This Row],[SNO]]=1,EJ$8,IF(EL$10, IF(EP236&gt;=EM$8,0,IF(EP236=0,EJ$8,EO236)), EO236)))</f>
        <v>0</v>
      </c>
      <c r="EE237" s="18" t="str">
        <f>IF(MAIN_STGY[[#This Row],[RSLT]]="","", MAIN_STGY[[#This Row],[RSLT]])</f>
        <v/>
      </c>
      <c r="EF23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7" s="18">
        <f>IF(STGY6[[#This Row],[SNO]]=0,0,IF(EL$10, IF(EP236&gt;=EM$8, 0, STGY6[[#This Row],[INS]]+EH236), STGY6[[#This Row],[INS]]+EH236))</f>
        <v>100</v>
      </c>
      <c r="EI237" s="18">
        <f>IF(STGY6[[#This Row],[SNO]]=0,0,IF(EL$10, IF(EP236&gt;=EM$8, 0, EI236+STGY6[[#This Row],[RTN]]), EI236+STGY6[[#This Row],[RTN]]))</f>
        <v>0</v>
      </c>
      <c r="EJ237" s="18">
        <f>STGY6[[#This Row],[RTN-TL]]-STGY6[[#This Row],[INS-TL]]</f>
        <v>-100</v>
      </c>
      <c r="EK237" s="18">
        <f>IF(STGY6[[#This Row],[SNO]]=0,0,IF(EL$10, IF(STGY6[[#This Row],[INS]]=0, 0, EN236), EN236))</f>
        <v>0</v>
      </c>
      <c r="EL237" s="18">
        <f>STGY6[[#This Row],[INS]]</f>
        <v>0</v>
      </c>
      <c r="EM237" s="18">
        <f>IF(STGY6[[#This Row],[WrL]]="Loss", (STGY6[[#This Row],[INS]]*(1 + EP$8/100)), IF(STGY6[[#This Row],[WrL]]="Won", (0), 0))</f>
        <v>0</v>
      </c>
      <c r="EN237" s="18">
        <f>IF(STGY6[[#This Row],[WrL]]="Loss", (STGY6[[#This Row],[PAM]]+STGY6[[#This Row],[LOS-TEN]]), IF(STGY6[[#This Row],[WrL]]="Won", (STGY6[[#This Row],[INS]]), 0))</f>
        <v>0</v>
      </c>
      <c r="EO237" s="18">
        <f>STGY6[[#This Row],[PAPT]]/2</f>
        <v>0</v>
      </c>
      <c r="EP237" s="43">
        <f>IF(STGY6[[#This Row],[SNO]]=0,0,IF(EL$10, IF(STGY6[[#This Row],[INS-TL]]=0, 0, STGY6[[#This Row],[PFT]]/STGY6[[#This Row],[INS-TL]]%), STGY6[[#This Row],[PFT]]/STGY6[[#This Row],[INS-TL]]%))</f>
        <v>-100</v>
      </c>
      <c r="ES237" s="20"/>
      <c r="ET237" s="21"/>
      <c r="EZ237" s="22"/>
      <c r="FB237" s="42">
        <f t="shared" si="38"/>
        <v>222</v>
      </c>
      <c r="FC237" s="49"/>
      <c r="FD237" s="18">
        <f>IF(STGY7[[#This Row],[SNO]]=0,0,IF(STGY7[[#This Row],[SNO]]=1,FJ$8,IF(FL$10, IF(FP236&gt;=FM$8,0,IF(FP236=0,FJ$8,FO236)), FO236)))</f>
        <v>0</v>
      </c>
      <c r="FE237" s="18" t="str">
        <f>IF(MAIN_STGY[[#This Row],[RSLT]]="","", MAIN_STGY[[#This Row],[RSLT]])</f>
        <v/>
      </c>
      <c r="FF23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7" s="18">
        <f>IF(STGY7[[#This Row],[SNO]]=0,0,IF(FL$10, IF(FP236&gt;=FM$8, 0, STGY7[[#This Row],[INS]]+FH236), STGY7[[#This Row],[INS]]+FH236))</f>
        <v>100</v>
      </c>
      <c r="FI237" s="18">
        <f>IF(STGY7[[#This Row],[SNO]]=0,0,IF(FL$10, IF(FP236&gt;=FM$8, 0, FI236+STGY7[[#This Row],[RTN]]), FI236+STGY7[[#This Row],[RTN]]))</f>
        <v>0</v>
      </c>
      <c r="FJ237" s="18">
        <f>STGY7[[#This Row],[RTN-TL]]-STGY7[[#This Row],[INS-TL]]</f>
        <v>-100</v>
      </c>
      <c r="FK237" s="18">
        <f>IF(STGY7[[#This Row],[SNO]]=0,0,IF(FL$10, IF(STGY7[[#This Row],[INS]]=0, 0, FN236), FN236))</f>
        <v>0</v>
      </c>
      <c r="FL237" s="18">
        <f>STGY7[[#This Row],[INS]]</f>
        <v>0</v>
      </c>
      <c r="FM237" s="18">
        <f>IF(STGY7[[#This Row],[WrL]]="Loss", (STGY7[[#This Row],[INS]]*(1 + FP$8/100)), IF(STGY7[[#This Row],[WrL]]="Won", (0), 0))</f>
        <v>0</v>
      </c>
      <c r="FN237" s="18">
        <f>IF(STGY7[[#This Row],[WrL]]="Loss", (STGY7[[#This Row],[PAM]]+STGY7[[#This Row],[LOS-TEN]]), IF(STGY7[[#This Row],[WrL]]="Won", (STGY7[[#This Row],[INS]]), 0))</f>
        <v>0</v>
      </c>
      <c r="FO237" s="18">
        <f>STGY7[[#This Row],[PAPT]]/2</f>
        <v>0</v>
      </c>
      <c r="FP237" s="43">
        <f>IF(STGY7[[#This Row],[SNO]]=0,0,IF(FL$10, IF(STGY7[[#This Row],[INS-TL]]=0, 0, STGY7[[#This Row],[PFT]]/STGY7[[#This Row],[INS-TL]]%), STGY7[[#This Row],[PFT]]/STGY7[[#This Row],[INS-TL]]%))</f>
        <v>-100</v>
      </c>
      <c r="FS237" s="20"/>
      <c r="FT237" s="21"/>
      <c r="FZ237" s="22"/>
      <c r="GB237" s="42">
        <f t="shared" si="39"/>
        <v>222</v>
      </c>
      <c r="GC237" s="49"/>
      <c r="GD237" s="18">
        <f>IF(STGY8[[#This Row],[SNO]]=0,0,IF(STGY8[[#This Row],[SNO]]=1,GJ$8,IF(GL$10, IF(GP236&gt;=GM$8,0,IF(GP236=0,GJ$8,GO236)), GO236)))</f>
        <v>0</v>
      </c>
      <c r="GE237" s="18" t="str">
        <f>IF(MAIN_STGY[[#This Row],[RSLT]]="","", MAIN_STGY[[#This Row],[RSLT]])</f>
        <v/>
      </c>
      <c r="GF23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7" s="18">
        <f>IF(STGY8[[#This Row],[SNO]]=0,0,IF(GL$10, IF(GP236&gt;=GM$8, 0, STGY8[[#This Row],[INS]]+GH236), STGY8[[#This Row],[INS]]+GH236))</f>
        <v>100</v>
      </c>
      <c r="GI237" s="18">
        <f>IF(STGY8[[#This Row],[SNO]]=0,0,IF(GL$10, IF(GP236&gt;=GM$8, 0, GI236+STGY8[[#This Row],[RTN]]), GI236+STGY8[[#This Row],[RTN]]))</f>
        <v>0</v>
      </c>
      <c r="GJ237" s="18">
        <f>STGY8[[#This Row],[RTN-TL]]-STGY8[[#This Row],[INS-TL]]</f>
        <v>-100</v>
      </c>
      <c r="GK237" s="18">
        <f>IF(STGY8[[#This Row],[SNO]]=0,0,IF(GL$10, IF(STGY8[[#This Row],[INS]]=0, 0, GN236), GN236))</f>
        <v>0</v>
      </c>
      <c r="GL237" s="18">
        <f>STGY8[[#This Row],[INS]]</f>
        <v>0</v>
      </c>
      <c r="GM237" s="18">
        <f>IF(STGY8[[#This Row],[WrL]]="Loss", (STGY8[[#This Row],[INS]]*(1 + GP$8/100)), IF(STGY8[[#This Row],[WrL]]="Won", (0), 0))</f>
        <v>0</v>
      </c>
      <c r="GN237" s="18">
        <f>IF(STGY8[[#This Row],[WrL]]="Loss", (STGY8[[#This Row],[PAM]]+STGY8[[#This Row],[LOS-TEN]]), IF(STGY8[[#This Row],[WrL]]="Won", (STGY8[[#This Row],[INS]]), 0))</f>
        <v>0</v>
      </c>
      <c r="GO237" s="18">
        <f>STGY8[[#This Row],[PAPT]]/2</f>
        <v>0</v>
      </c>
      <c r="GP237" s="43">
        <f>IF(STGY8[[#This Row],[SNO]]=0,0,IF(GL$10, IF(STGY8[[#This Row],[INS-TL]]=0, 0, STGY8[[#This Row],[PFT]]/STGY8[[#This Row],[INS-TL]]%), STGY8[[#This Row],[PFT]]/STGY8[[#This Row],[INS-TL]]%))</f>
        <v>-100</v>
      </c>
      <c r="GS237" s="20"/>
      <c r="GT237" s="21"/>
      <c r="GZ237" s="22"/>
      <c r="HB237" s="42">
        <f t="shared" si="40"/>
        <v>222</v>
      </c>
      <c r="HC237" s="49"/>
      <c r="HD237" s="18">
        <f>IF(STGY9[[#This Row],[SNO]]=0,0,IF(STGY9[[#This Row],[SNO]]=1,HJ$8,IF(HL$10, IF(HP236&gt;=HM$8,0,IF(HP236=0,HJ$8,HO236)), HO236)))</f>
        <v>0</v>
      </c>
      <c r="HE237" s="18" t="str">
        <f>IF(MAIN_STGY[[#This Row],[RSLT]]="","", MAIN_STGY[[#This Row],[RSLT]])</f>
        <v/>
      </c>
      <c r="HF23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7" s="18">
        <f>IF(STGY9[[#This Row],[SNO]]=0,0,IF(HL$10, IF(HP236&gt;=HM$8, 0, STGY9[[#This Row],[INS]]+HH236), STGY9[[#This Row],[INS]]+HH236))</f>
        <v>100</v>
      </c>
      <c r="HI237" s="18">
        <f>IF(STGY9[[#This Row],[SNO]]=0,0,IF(HL$10, IF(HP236&gt;=HM$8, 0, HI236+STGY9[[#This Row],[RTN]]), HI236+STGY9[[#This Row],[RTN]]))</f>
        <v>0</v>
      </c>
      <c r="HJ237" s="18">
        <f>STGY9[[#This Row],[RTN-TL]]-STGY9[[#This Row],[INS-TL]]</f>
        <v>-100</v>
      </c>
      <c r="HK237" s="18">
        <f>IF(STGY9[[#This Row],[SNO]]=0,0,IF(HL$10, IF(STGY9[[#This Row],[INS]]=0, 0, HN236), HN236))</f>
        <v>0</v>
      </c>
      <c r="HL237" s="18">
        <f>STGY9[[#This Row],[INS]]</f>
        <v>0</v>
      </c>
      <c r="HM237" s="18">
        <f>IF(STGY9[[#This Row],[WrL]]="Loss", (STGY9[[#This Row],[INS]]*(1 + HP$8/100)), IF(STGY9[[#This Row],[WrL]]="Won", (0), 0))</f>
        <v>0</v>
      </c>
      <c r="HN237" s="18">
        <f>IF(STGY9[[#This Row],[WrL]]="Loss", (STGY9[[#This Row],[PAM]]+STGY9[[#This Row],[LOS-TEN]]), IF(STGY9[[#This Row],[WrL]]="Won", (STGY9[[#This Row],[INS]]), 0))</f>
        <v>0</v>
      </c>
      <c r="HO237" s="18">
        <f>STGY9[[#This Row],[PAPT]]/2</f>
        <v>0</v>
      </c>
      <c r="HP237" s="43">
        <f>IF(STGY9[[#This Row],[SNO]]=0,0,IF(HL$10, IF(STGY9[[#This Row],[INS-TL]]=0, 0, STGY9[[#This Row],[PFT]]/STGY9[[#This Row],[INS-TL]]%), STGY9[[#This Row],[PFT]]/STGY9[[#This Row],[INS-TL]]%))</f>
        <v>-100</v>
      </c>
      <c r="HS237" s="20"/>
      <c r="HT237" s="21"/>
      <c r="HZ237" s="22"/>
      <c r="IB237" s="42">
        <f t="shared" si="41"/>
        <v>222</v>
      </c>
      <c r="IC237" s="49"/>
      <c r="ID237" s="18">
        <f>IF(STGY10[[#This Row],[SNO]]=0,0,IF(STGY10[[#This Row],[SNO]]=1,IJ$8,IF(IL$10, IF(IP236&gt;=IM$8,0,IF(IP236=0,IJ$8,IO236)), IO236)))</f>
        <v>0</v>
      </c>
      <c r="IE237" s="18" t="str">
        <f>IF(MAIN_STGY[[#This Row],[RSLT]]="","", MAIN_STGY[[#This Row],[RSLT]])</f>
        <v/>
      </c>
      <c r="IF23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7" s="18">
        <f>IF(STGY10[[#This Row],[SNO]]=0,0,IF(IL$10, IF(IP236&gt;=IM$8, 0, STGY10[[#This Row],[INS]]+IH236), STGY10[[#This Row],[INS]]+IH236))</f>
        <v>100</v>
      </c>
      <c r="II237" s="18">
        <f>IF(STGY10[[#This Row],[SNO]]=0,0,IF(IL$10, IF(IP236&gt;=IM$8, 0, II236+STGY10[[#This Row],[RTN]]), II236+STGY10[[#This Row],[RTN]]))</f>
        <v>0</v>
      </c>
      <c r="IJ237" s="18">
        <f>STGY10[[#This Row],[RTN-TL]]-STGY10[[#This Row],[INS-TL]]</f>
        <v>-100</v>
      </c>
      <c r="IK237" s="18">
        <f>IF(STGY10[[#This Row],[SNO]]=0,0,IF(IL$10, IF(STGY10[[#This Row],[INS]]=0, 0, IN236), IN236))</f>
        <v>0</v>
      </c>
      <c r="IL237" s="18">
        <f>STGY10[[#This Row],[INS]]</f>
        <v>0</v>
      </c>
      <c r="IM237" s="18">
        <f>IF(STGY10[[#This Row],[WrL]]="Loss", (STGY10[[#This Row],[INS]]*(1 + IP$8/100)), IF(STGY10[[#This Row],[WrL]]="Won", (0), 0))</f>
        <v>0</v>
      </c>
      <c r="IN237" s="18">
        <f>IF(STGY10[[#This Row],[WrL]]="Loss", (STGY10[[#This Row],[PAM]]+STGY10[[#This Row],[LOS-TEN]]), IF(STGY10[[#This Row],[WrL]]="Won", (STGY10[[#This Row],[INS]]), 0))</f>
        <v>0</v>
      </c>
      <c r="IO237" s="18">
        <f>STGY10[[#This Row],[PAPT]]/2</f>
        <v>0</v>
      </c>
      <c r="IP237" s="43">
        <f>IF(STGY10[[#This Row],[SNO]]=0,0,IF(IL$10, IF(STGY10[[#This Row],[INS-TL]]=0, 0, STGY10[[#This Row],[PFT]]/STGY10[[#This Row],[INS-TL]]%), STGY10[[#This Row],[PFT]]/STGY10[[#This Row],[INS-TL]]%))</f>
        <v>-100</v>
      </c>
      <c r="IS237" s="20"/>
      <c r="IT237" s="21"/>
      <c r="IZ237" s="22"/>
    </row>
    <row r="238" spans="2:260" ht="15.65" x14ac:dyDescent="0.3">
      <c r="B238" s="89">
        <f t="shared" si="42"/>
        <v>223</v>
      </c>
      <c r="C238" s="49"/>
      <c r="D238" s="18">
        <f>IF(MAIN_STGY[[#This Row],[SNO]]=0,0,IF(MAIN_STGY[[#This Row],[SNO]]=1,J$8,IF(L$10, IF(P237&gt;=M$8,0,IF(P237=0,J$8,O237)), O237)))</f>
        <v>0</v>
      </c>
      <c r="E238" s="12"/>
      <c r="F23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8" s="18">
        <f>IF(MAIN_STGY[[#This Row],[SNO]]=0,0,IF(L$10, IF(P237&gt;=M$8, 0, MAIN_STGY[[#This Row],[INS]]+H237), MAIN_STGY[[#This Row],[INS]]+H237))</f>
        <v>100</v>
      </c>
      <c r="I238" s="18">
        <f>IF(MAIN_STGY[[#This Row],[SNO]]=0,0,IF(L$10, IF(P237&gt;=M$8, 0, I237+MAIN_STGY[[#This Row],[RTN]]), I237+MAIN_STGY[[#This Row],[RTN]]))</f>
        <v>0</v>
      </c>
      <c r="J238" s="18">
        <f>MAIN_STGY[[#This Row],[RTN-TL]]-MAIN_STGY[[#This Row],[INS-TL]]</f>
        <v>-100</v>
      </c>
      <c r="K238" s="18">
        <f>IF(MAIN_STGY[[#This Row],[SNO]]=0,0,IF(L$10, IF(MAIN_STGY[[#This Row],[INS]]=0, 0, N237), N237))</f>
        <v>0</v>
      </c>
      <c r="L238" s="18">
        <f>MAIN_STGY[[#This Row],[INS]]</f>
        <v>0</v>
      </c>
      <c r="M238" s="18">
        <f>IF(MAIN_STGY[[#This Row],[WrL]]="Loss", (MAIN_STGY[[#This Row],[INS]]*(1 + P$8/100)), IF(MAIN_STGY[[#This Row],[WrL]]="Won", (0), 0))</f>
        <v>0</v>
      </c>
      <c r="N238" s="18">
        <f>IF(MAIN_STGY[[#This Row],[WrL]]="Loss", (MAIN_STGY[[#This Row],[PAM]]+MAIN_STGY[[#This Row],[LOS-TEN]]), IF(MAIN_STGY[[#This Row],[WrL]]="Won", (MAIN_STGY[[#This Row],[INS]]), 0))</f>
        <v>0</v>
      </c>
      <c r="O238" s="18">
        <f>MAIN_STGY[[#This Row],[PAPT]]/2</f>
        <v>0</v>
      </c>
      <c r="P23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38" s="51">
        <f>SUMIF(SORTALL30[S or B], "S", SORTALL30[Last Value])</f>
        <v>0</v>
      </c>
      <c r="S238" s="51">
        <f>SUMIF(SORTALL30[S or B], "B", SORTALL30[Last Value])</f>
        <v>0</v>
      </c>
      <c r="T238" s="51">
        <f>R238+S238</f>
        <v>0</v>
      </c>
      <c r="U238" s="51">
        <f>MAX(R238, S238) - MIN(R238, S238)</f>
        <v>0</v>
      </c>
      <c r="V238" s="51" t="str">
        <f>IF(R238 &gt; S238, "S", IF(S238 &gt; R238, "B", "Equal"))</f>
        <v>Equal</v>
      </c>
      <c r="W238" s="55"/>
      <c r="X238" s="44"/>
      <c r="Z238" s="22"/>
      <c r="AB238" s="42">
        <f t="shared" si="33"/>
        <v>223</v>
      </c>
      <c r="AC238" s="49"/>
      <c r="AD238" s="18">
        <f>IF(STGY2[[#This Row],[SNO]]=0,0,IF(STGY2[[#This Row],[SNO]]=1,AJ$8,IF(AL$10, IF(AP237&gt;=AM$8,0,IF(AP237=0,AJ$8,AO237)), AO237)))</f>
        <v>0</v>
      </c>
      <c r="AE238" s="18" t="str">
        <f>IF(MAIN_STGY[[#This Row],[RSLT]]="","", MAIN_STGY[[#This Row],[RSLT]])</f>
        <v/>
      </c>
      <c r="AF23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8" s="18">
        <f>IF(STGY2[[#This Row],[SNO]]=0,0,IF(AL$10, IF(AP237&gt;=AM$8, 0, STGY2[[#This Row],[INS]]+AH237), STGY2[[#This Row],[INS]]+AH237))</f>
        <v>100</v>
      </c>
      <c r="AI238" s="18">
        <f>IF(STGY2[[#This Row],[SNO]]=0,0,IF(AL$10, IF(AP237&gt;=AM$8, 0, AI237+STGY2[[#This Row],[RTN]]), AI237+STGY2[[#This Row],[RTN]]))</f>
        <v>0</v>
      </c>
      <c r="AJ238" s="18">
        <f>STGY2[[#This Row],[RTN-TL]]-STGY2[[#This Row],[INS-TL]]</f>
        <v>-100</v>
      </c>
      <c r="AK238" s="18">
        <f>IF(STGY2[[#This Row],[SNO]]=0,0,IF(AL$10, IF(STGY2[[#This Row],[INS]]=0, 0, AN237), AN237))</f>
        <v>0</v>
      </c>
      <c r="AL238" s="18">
        <f>STGY2[[#This Row],[INS]]</f>
        <v>0</v>
      </c>
      <c r="AM238" s="18">
        <f>IF(STGY2[[#This Row],[WrL]]="Loss", (STGY2[[#This Row],[INS]]*(1 + AP$8/100)), IF(STGY2[[#This Row],[WrL]]="Won", (0), 0))</f>
        <v>0</v>
      </c>
      <c r="AN238" s="18">
        <f>IF(STGY2[[#This Row],[WrL]]="Loss", (STGY2[[#This Row],[PAM]]+STGY2[[#This Row],[LOS-TEN]]), IF(STGY2[[#This Row],[WrL]]="Won", (STGY2[[#This Row],[INS]]), 0))</f>
        <v>0</v>
      </c>
      <c r="AO238" s="18">
        <f>STGY2[[#This Row],[PAPT]]/2</f>
        <v>0</v>
      </c>
      <c r="AP238" s="43">
        <f>IF(STGY2[[#This Row],[SNO]]=0,0,IF(AL$10, IF(STGY2[[#This Row],[INS-TL]]=0, 0, STGY2[[#This Row],[PFT]]/STGY2[[#This Row],[INS-TL]]%), STGY2[[#This Row],[PFT]]/STGY2[[#This Row],[INS-TL]]%))</f>
        <v>-100</v>
      </c>
      <c r="AS238" s="20"/>
      <c r="AT238" s="21"/>
      <c r="AZ238" s="22"/>
      <c r="BB238" s="42">
        <f t="shared" si="34"/>
        <v>223</v>
      </c>
      <c r="BC238" s="49"/>
      <c r="BD238" s="18">
        <f>IF(STGY3[[#This Row],[SNO]]=0,0,IF(STGY3[[#This Row],[SNO]]=1,BJ$8,IF(BL$10, IF(BP237&gt;=BM$8,0,IF(BP237=0,BJ$8,BO237)), BO237)))</f>
        <v>0</v>
      </c>
      <c r="BE238" s="18" t="str">
        <f>IF(MAIN_STGY[[#This Row],[RSLT]]="","", MAIN_STGY[[#This Row],[RSLT]])</f>
        <v/>
      </c>
      <c r="BF23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8" s="18">
        <f>IF(STGY3[[#This Row],[SNO]]=0,0,IF(BL$10, IF(BP237&gt;=BM$8, 0, STGY3[[#This Row],[INS]]+BH237), STGY3[[#This Row],[INS]]+BH237))</f>
        <v>100</v>
      </c>
      <c r="BI238" s="18">
        <f>IF(STGY3[[#This Row],[SNO]]=0,0,IF(BL$10, IF(BP237&gt;=BM$8, 0, BI237+STGY3[[#This Row],[RTN]]), BI237+STGY3[[#This Row],[RTN]]))</f>
        <v>0</v>
      </c>
      <c r="BJ238" s="18">
        <f>STGY3[[#This Row],[RTN-TL]]-STGY3[[#This Row],[INS-TL]]</f>
        <v>-100</v>
      </c>
      <c r="BK238" s="18">
        <f>IF(STGY3[[#This Row],[SNO]]=0,0,IF(BL$10, IF(STGY3[[#This Row],[INS]]=0, 0, BN237), BN237))</f>
        <v>0</v>
      </c>
      <c r="BL238" s="18">
        <f>STGY3[[#This Row],[INS]]</f>
        <v>0</v>
      </c>
      <c r="BM238" s="18">
        <f>IF(STGY3[[#This Row],[WrL]]="Loss", (STGY3[[#This Row],[INS]]*(1 + BP$8/100)), IF(STGY3[[#This Row],[WrL]]="Won", (0), 0))</f>
        <v>0</v>
      </c>
      <c r="BN238" s="18">
        <f>IF(STGY3[[#This Row],[WrL]]="Loss", (STGY3[[#This Row],[PAM]]+STGY3[[#This Row],[LOS-TEN]]), IF(STGY3[[#This Row],[WrL]]="Won", (STGY3[[#This Row],[INS]]), 0))</f>
        <v>0</v>
      </c>
      <c r="BO238" s="18">
        <f>STGY3[[#This Row],[PAPT]]/2</f>
        <v>0</v>
      </c>
      <c r="BP238" s="43">
        <f>IF(STGY3[[#This Row],[SNO]]=0,0,IF(BL$10, IF(STGY3[[#This Row],[INS-TL]]=0, 0, STGY3[[#This Row],[PFT]]/STGY3[[#This Row],[INS-TL]]%), STGY3[[#This Row],[PFT]]/STGY3[[#This Row],[INS-TL]]%))</f>
        <v>-100</v>
      </c>
      <c r="BS238" s="20"/>
      <c r="BT238" s="21"/>
      <c r="BZ238" s="22"/>
      <c r="CB238" s="42">
        <f t="shared" si="35"/>
        <v>223</v>
      </c>
      <c r="CC238" s="49"/>
      <c r="CD238" s="18">
        <f>IF(STGY4[[#This Row],[SNO]]=0,0,IF(STGY4[[#This Row],[SNO]]=1,CJ$8,IF(CL$10, IF(CP237&gt;=CM$8,0,IF(CP237=0,CJ$8,CO237)), CO237)))</f>
        <v>0</v>
      </c>
      <c r="CE238" s="18" t="str">
        <f>IF(MAIN_STGY[[#This Row],[RSLT]]="","", MAIN_STGY[[#This Row],[RSLT]])</f>
        <v/>
      </c>
      <c r="CF23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8" s="18">
        <f>IF(STGY4[[#This Row],[SNO]]=0,0,IF(CL$10, IF(CP237&gt;=CM$8, 0, STGY4[[#This Row],[INS]]+CH237), STGY4[[#This Row],[INS]]+CH237))</f>
        <v>100</v>
      </c>
      <c r="CI238" s="18">
        <f>IF(STGY4[[#This Row],[SNO]]=0,0,IF(CL$10, IF(CP237&gt;=CM$8, 0, CI237+STGY4[[#This Row],[RTN]]), CI237+STGY4[[#This Row],[RTN]]))</f>
        <v>0</v>
      </c>
      <c r="CJ238" s="18">
        <f>STGY4[[#This Row],[RTN-TL]]-STGY4[[#This Row],[INS-TL]]</f>
        <v>-100</v>
      </c>
      <c r="CK238" s="18">
        <f>IF(STGY4[[#This Row],[SNO]]=0,0,IF(CL$10, IF(STGY4[[#This Row],[INS]]=0, 0, CN237), CN237))</f>
        <v>0</v>
      </c>
      <c r="CL238" s="18">
        <f>STGY4[[#This Row],[INS]]</f>
        <v>0</v>
      </c>
      <c r="CM238" s="18">
        <f>IF(STGY4[[#This Row],[WrL]]="Loss", (STGY4[[#This Row],[INS]]*(1 + CP$8/100)), IF(STGY4[[#This Row],[WrL]]="Won", (0), 0))</f>
        <v>0</v>
      </c>
      <c r="CN238" s="18">
        <f>IF(STGY4[[#This Row],[WrL]]="Loss", (STGY4[[#This Row],[PAM]]+STGY4[[#This Row],[LOS-TEN]]), IF(STGY4[[#This Row],[WrL]]="Won", (STGY4[[#This Row],[INS]]), 0))</f>
        <v>0</v>
      </c>
      <c r="CO238" s="18">
        <f>STGY4[[#This Row],[PAPT]]/2</f>
        <v>0</v>
      </c>
      <c r="CP238" s="43">
        <f>IF(STGY4[[#This Row],[SNO]]=0,0,IF(CL$10, IF(STGY4[[#This Row],[INS-TL]]=0, 0, STGY4[[#This Row],[PFT]]/STGY4[[#This Row],[INS-TL]]%), STGY4[[#This Row],[PFT]]/STGY4[[#This Row],[INS-TL]]%))</f>
        <v>-100</v>
      </c>
      <c r="CS238" s="20"/>
      <c r="CT238" s="21"/>
      <c r="CZ238" s="22"/>
      <c r="DB238" s="42">
        <f t="shared" si="36"/>
        <v>223</v>
      </c>
      <c r="DC238" s="49"/>
      <c r="DD238" s="18">
        <f>IF(STGY5[[#This Row],[SNO]]=0,0,IF(STGY5[[#This Row],[SNO]]=1,DJ$8,IF(DL$10, IF(DP237&gt;=DM$8,0,IF(DP237=0,DJ$8,DO237)), DO237)))</f>
        <v>0</v>
      </c>
      <c r="DE238" s="18" t="str">
        <f>IF(MAIN_STGY[[#This Row],[RSLT]]="","", MAIN_STGY[[#This Row],[RSLT]])</f>
        <v/>
      </c>
      <c r="DF23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8" s="18">
        <f>IF(STGY5[[#This Row],[SNO]]=0,0,IF(DL$10, IF(DP237&gt;=DM$8, 0, STGY5[[#This Row],[INS]]+DH237), STGY5[[#This Row],[INS]]+DH237))</f>
        <v>100</v>
      </c>
      <c r="DI238" s="18">
        <f>IF(STGY5[[#This Row],[SNO]]=0,0,IF(DL$10, IF(DP237&gt;=DM$8, 0, DI237+STGY5[[#This Row],[RTN]]), DI237+STGY5[[#This Row],[RTN]]))</f>
        <v>0</v>
      </c>
      <c r="DJ238" s="18">
        <f>STGY5[[#This Row],[RTN-TL]]-STGY5[[#This Row],[INS-TL]]</f>
        <v>-100</v>
      </c>
      <c r="DK238" s="18">
        <f>IF(STGY5[[#This Row],[SNO]]=0,0,IF(DL$10, IF(STGY5[[#This Row],[INS]]=0, 0, DN237), DN237))</f>
        <v>0</v>
      </c>
      <c r="DL238" s="18">
        <f>STGY5[[#This Row],[INS]]</f>
        <v>0</v>
      </c>
      <c r="DM238" s="18">
        <f>IF(STGY5[[#This Row],[WrL]]="Loss", (STGY5[[#This Row],[INS]]*(1 + DP$8/100)), IF(STGY5[[#This Row],[WrL]]="Won", (0), 0))</f>
        <v>0</v>
      </c>
      <c r="DN238" s="18">
        <f>IF(STGY5[[#This Row],[WrL]]="Loss", (STGY5[[#This Row],[PAM]]+STGY5[[#This Row],[LOS-TEN]]), IF(STGY5[[#This Row],[WrL]]="Won", (STGY5[[#This Row],[INS]]), 0))</f>
        <v>0</v>
      </c>
      <c r="DO238" s="18">
        <f>STGY5[[#This Row],[PAPT]]/2</f>
        <v>0</v>
      </c>
      <c r="DP238" s="43">
        <f>IF(STGY5[[#This Row],[SNO]]=0,0,IF(DL$10, IF(STGY5[[#This Row],[INS-TL]]=0, 0, STGY5[[#This Row],[PFT]]/STGY5[[#This Row],[INS-TL]]%), STGY5[[#This Row],[PFT]]/STGY5[[#This Row],[INS-TL]]%))</f>
        <v>-100</v>
      </c>
      <c r="DS238" s="20"/>
      <c r="DT238" s="21"/>
      <c r="DZ238" s="22"/>
      <c r="EB238" s="42">
        <f t="shared" si="37"/>
        <v>223</v>
      </c>
      <c r="EC238" s="49"/>
      <c r="ED238" s="18">
        <f>IF(STGY6[[#This Row],[SNO]]=0,0,IF(STGY6[[#This Row],[SNO]]=1,EJ$8,IF(EL$10, IF(EP237&gt;=EM$8,0,IF(EP237=0,EJ$8,EO237)), EO237)))</f>
        <v>0</v>
      </c>
      <c r="EE238" s="18" t="str">
        <f>IF(MAIN_STGY[[#This Row],[RSLT]]="","", MAIN_STGY[[#This Row],[RSLT]])</f>
        <v/>
      </c>
      <c r="EF23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8" s="18">
        <f>IF(STGY6[[#This Row],[SNO]]=0,0,IF(EL$10, IF(EP237&gt;=EM$8, 0, STGY6[[#This Row],[INS]]+EH237), STGY6[[#This Row],[INS]]+EH237))</f>
        <v>100</v>
      </c>
      <c r="EI238" s="18">
        <f>IF(STGY6[[#This Row],[SNO]]=0,0,IF(EL$10, IF(EP237&gt;=EM$8, 0, EI237+STGY6[[#This Row],[RTN]]), EI237+STGY6[[#This Row],[RTN]]))</f>
        <v>0</v>
      </c>
      <c r="EJ238" s="18">
        <f>STGY6[[#This Row],[RTN-TL]]-STGY6[[#This Row],[INS-TL]]</f>
        <v>-100</v>
      </c>
      <c r="EK238" s="18">
        <f>IF(STGY6[[#This Row],[SNO]]=0,0,IF(EL$10, IF(STGY6[[#This Row],[INS]]=0, 0, EN237), EN237))</f>
        <v>0</v>
      </c>
      <c r="EL238" s="18">
        <f>STGY6[[#This Row],[INS]]</f>
        <v>0</v>
      </c>
      <c r="EM238" s="18">
        <f>IF(STGY6[[#This Row],[WrL]]="Loss", (STGY6[[#This Row],[INS]]*(1 + EP$8/100)), IF(STGY6[[#This Row],[WrL]]="Won", (0), 0))</f>
        <v>0</v>
      </c>
      <c r="EN238" s="18">
        <f>IF(STGY6[[#This Row],[WrL]]="Loss", (STGY6[[#This Row],[PAM]]+STGY6[[#This Row],[LOS-TEN]]), IF(STGY6[[#This Row],[WrL]]="Won", (STGY6[[#This Row],[INS]]), 0))</f>
        <v>0</v>
      </c>
      <c r="EO238" s="18">
        <f>STGY6[[#This Row],[PAPT]]/2</f>
        <v>0</v>
      </c>
      <c r="EP238" s="43">
        <f>IF(STGY6[[#This Row],[SNO]]=0,0,IF(EL$10, IF(STGY6[[#This Row],[INS-TL]]=0, 0, STGY6[[#This Row],[PFT]]/STGY6[[#This Row],[INS-TL]]%), STGY6[[#This Row],[PFT]]/STGY6[[#This Row],[INS-TL]]%))</f>
        <v>-100</v>
      </c>
      <c r="ES238" s="20"/>
      <c r="ET238" s="21"/>
      <c r="EZ238" s="22"/>
      <c r="FB238" s="42">
        <f t="shared" si="38"/>
        <v>223</v>
      </c>
      <c r="FC238" s="49"/>
      <c r="FD238" s="18">
        <f>IF(STGY7[[#This Row],[SNO]]=0,0,IF(STGY7[[#This Row],[SNO]]=1,FJ$8,IF(FL$10, IF(FP237&gt;=FM$8,0,IF(FP237=0,FJ$8,FO237)), FO237)))</f>
        <v>0</v>
      </c>
      <c r="FE238" s="18" t="str">
        <f>IF(MAIN_STGY[[#This Row],[RSLT]]="","", MAIN_STGY[[#This Row],[RSLT]])</f>
        <v/>
      </c>
      <c r="FF23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8" s="18">
        <f>IF(STGY7[[#This Row],[SNO]]=0,0,IF(FL$10, IF(FP237&gt;=FM$8, 0, STGY7[[#This Row],[INS]]+FH237), STGY7[[#This Row],[INS]]+FH237))</f>
        <v>100</v>
      </c>
      <c r="FI238" s="18">
        <f>IF(STGY7[[#This Row],[SNO]]=0,0,IF(FL$10, IF(FP237&gt;=FM$8, 0, FI237+STGY7[[#This Row],[RTN]]), FI237+STGY7[[#This Row],[RTN]]))</f>
        <v>0</v>
      </c>
      <c r="FJ238" s="18">
        <f>STGY7[[#This Row],[RTN-TL]]-STGY7[[#This Row],[INS-TL]]</f>
        <v>-100</v>
      </c>
      <c r="FK238" s="18">
        <f>IF(STGY7[[#This Row],[SNO]]=0,0,IF(FL$10, IF(STGY7[[#This Row],[INS]]=0, 0, FN237), FN237))</f>
        <v>0</v>
      </c>
      <c r="FL238" s="18">
        <f>STGY7[[#This Row],[INS]]</f>
        <v>0</v>
      </c>
      <c r="FM238" s="18">
        <f>IF(STGY7[[#This Row],[WrL]]="Loss", (STGY7[[#This Row],[INS]]*(1 + FP$8/100)), IF(STGY7[[#This Row],[WrL]]="Won", (0), 0))</f>
        <v>0</v>
      </c>
      <c r="FN238" s="18">
        <f>IF(STGY7[[#This Row],[WrL]]="Loss", (STGY7[[#This Row],[PAM]]+STGY7[[#This Row],[LOS-TEN]]), IF(STGY7[[#This Row],[WrL]]="Won", (STGY7[[#This Row],[INS]]), 0))</f>
        <v>0</v>
      </c>
      <c r="FO238" s="18">
        <f>STGY7[[#This Row],[PAPT]]/2</f>
        <v>0</v>
      </c>
      <c r="FP238" s="43">
        <f>IF(STGY7[[#This Row],[SNO]]=0,0,IF(FL$10, IF(STGY7[[#This Row],[INS-TL]]=0, 0, STGY7[[#This Row],[PFT]]/STGY7[[#This Row],[INS-TL]]%), STGY7[[#This Row],[PFT]]/STGY7[[#This Row],[INS-TL]]%))</f>
        <v>-100</v>
      </c>
      <c r="FS238" s="20"/>
      <c r="FT238" s="21"/>
      <c r="FZ238" s="22"/>
      <c r="GB238" s="42">
        <f t="shared" si="39"/>
        <v>223</v>
      </c>
      <c r="GC238" s="49"/>
      <c r="GD238" s="18">
        <f>IF(STGY8[[#This Row],[SNO]]=0,0,IF(STGY8[[#This Row],[SNO]]=1,GJ$8,IF(GL$10, IF(GP237&gt;=GM$8,0,IF(GP237=0,GJ$8,GO237)), GO237)))</f>
        <v>0</v>
      </c>
      <c r="GE238" s="18" t="str">
        <f>IF(MAIN_STGY[[#This Row],[RSLT]]="","", MAIN_STGY[[#This Row],[RSLT]])</f>
        <v/>
      </c>
      <c r="GF23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8" s="18">
        <f>IF(STGY8[[#This Row],[SNO]]=0,0,IF(GL$10, IF(GP237&gt;=GM$8, 0, STGY8[[#This Row],[INS]]+GH237), STGY8[[#This Row],[INS]]+GH237))</f>
        <v>100</v>
      </c>
      <c r="GI238" s="18">
        <f>IF(STGY8[[#This Row],[SNO]]=0,0,IF(GL$10, IF(GP237&gt;=GM$8, 0, GI237+STGY8[[#This Row],[RTN]]), GI237+STGY8[[#This Row],[RTN]]))</f>
        <v>0</v>
      </c>
      <c r="GJ238" s="18">
        <f>STGY8[[#This Row],[RTN-TL]]-STGY8[[#This Row],[INS-TL]]</f>
        <v>-100</v>
      </c>
      <c r="GK238" s="18">
        <f>IF(STGY8[[#This Row],[SNO]]=0,0,IF(GL$10, IF(STGY8[[#This Row],[INS]]=0, 0, GN237), GN237))</f>
        <v>0</v>
      </c>
      <c r="GL238" s="18">
        <f>STGY8[[#This Row],[INS]]</f>
        <v>0</v>
      </c>
      <c r="GM238" s="18">
        <f>IF(STGY8[[#This Row],[WrL]]="Loss", (STGY8[[#This Row],[INS]]*(1 + GP$8/100)), IF(STGY8[[#This Row],[WrL]]="Won", (0), 0))</f>
        <v>0</v>
      </c>
      <c r="GN238" s="18">
        <f>IF(STGY8[[#This Row],[WrL]]="Loss", (STGY8[[#This Row],[PAM]]+STGY8[[#This Row],[LOS-TEN]]), IF(STGY8[[#This Row],[WrL]]="Won", (STGY8[[#This Row],[INS]]), 0))</f>
        <v>0</v>
      </c>
      <c r="GO238" s="18">
        <f>STGY8[[#This Row],[PAPT]]/2</f>
        <v>0</v>
      </c>
      <c r="GP238" s="43">
        <f>IF(STGY8[[#This Row],[SNO]]=0,0,IF(GL$10, IF(STGY8[[#This Row],[INS-TL]]=0, 0, STGY8[[#This Row],[PFT]]/STGY8[[#This Row],[INS-TL]]%), STGY8[[#This Row],[PFT]]/STGY8[[#This Row],[INS-TL]]%))</f>
        <v>-100</v>
      </c>
      <c r="GS238" s="20"/>
      <c r="GT238" s="21"/>
      <c r="GZ238" s="22"/>
      <c r="HB238" s="42">
        <f t="shared" si="40"/>
        <v>223</v>
      </c>
      <c r="HC238" s="49"/>
      <c r="HD238" s="18">
        <f>IF(STGY9[[#This Row],[SNO]]=0,0,IF(STGY9[[#This Row],[SNO]]=1,HJ$8,IF(HL$10, IF(HP237&gt;=HM$8,0,IF(HP237=0,HJ$8,HO237)), HO237)))</f>
        <v>0</v>
      </c>
      <c r="HE238" s="18" t="str">
        <f>IF(MAIN_STGY[[#This Row],[RSLT]]="","", MAIN_STGY[[#This Row],[RSLT]])</f>
        <v/>
      </c>
      <c r="HF23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8" s="18">
        <f>IF(STGY9[[#This Row],[SNO]]=0,0,IF(HL$10, IF(HP237&gt;=HM$8, 0, STGY9[[#This Row],[INS]]+HH237), STGY9[[#This Row],[INS]]+HH237))</f>
        <v>100</v>
      </c>
      <c r="HI238" s="18">
        <f>IF(STGY9[[#This Row],[SNO]]=0,0,IF(HL$10, IF(HP237&gt;=HM$8, 0, HI237+STGY9[[#This Row],[RTN]]), HI237+STGY9[[#This Row],[RTN]]))</f>
        <v>0</v>
      </c>
      <c r="HJ238" s="18">
        <f>STGY9[[#This Row],[RTN-TL]]-STGY9[[#This Row],[INS-TL]]</f>
        <v>-100</v>
      </c>
      <c r="HK238" s="18">
        <f>IF(STGY9[[#This Row],[SNO]]=0,0,IF(HL$10, IF(STGY9[[#This Row],[INS]]=0, 0, HN237), HN237))</f>
        <v>0</v>
      </c>
      <c r="HL238" s="18">
        <f>STGY9[[#This Row],[INS]]</f>
        <v>0</v>
      </c>
      <c r="HM238" s="18">
        <f>IF(STGY9[[#This Row],[WrL]]="Loss", (STGY9[[#This Row],[INS]]*(1 + HP$8/100)), IF(STGY9[[#This Row],[WrL]]="Won", (0), 0))</f>
        <v>0</v>
      </c>
      <c r="HN238" s="18">
        <f>IF(STGY9[[#This Row],[WrL]]="Loss", (STGY9[[#This Row],[PAM]]+STGY9[[#This Row],[LOS-TEN]]), IF(STGY9[[#This Row],[WrL]]="Won", (STGY9[[#This Row],[INS]]), 0))</f>
        <v>0</v>
      </c>
      <c r="HO238" s="18">
        <f>STGY9[[#This Row],[PAPT]]/2</f>
        <v>0</v>
      </c>
      <c r="HP238" s="43">
        <f>IF(STGY9[[#This Row],[SNO]]=0,0,IF(HL$10, IF(STGY9[[#This Row],[INS-TL]]=0, 0, STGY9[[#This Row],[PFT]]/STGY9[[#This Row],[INS-TL]]%), STGY9[[#This Row],[PFT]]/STGY9[[#This Row],[INS-TL]]%))</f>
        <v>-100</v>
      </c>
      <c r="HS238" s="20"/>
      <c r="HT238" s="21"/>
      <c r="HZ238" s="22"/>
      <c r="IB238" s="42">
        <f t="shared" si="41"/>
        <v>223</v>
      </c>
      <c r="IC238" s="49"/>
      <c r="ID238" s="18">
        <f>IF(STGY10[[#This Row],[SNO]]=0,0,IF(STGY10[[#This Row],[SNO]]=1,IJ$8,IF(IL$10, IF(IP237&gt;=IM$8,0,IF(IP237=0,IJ$8,IO237)), IO237)))</f>
        <v>0</v>
      </c>
      <c r="IE238" s="18" t="str">
        <f>IF(MAIN_STGY[[#This Row],[RSLT]]="","", MAIN_STGY[[#This Row],[RSLT]])</f>
        <v/>
      </c>
      <c r="IF23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8" s="18">
        <f>IF(STGY10[[#This Row],[SNO]]=0,0,IF(IL$10, IF(IP237&gt;=IM$8, 0, STGY10[[#This Row],[INS]]+IH237), STGY10[[#This Row],[INS]]+IH237))</f>
        <v>100</v>
      </c>
      <c r="II238" s="18">
        <f>IF(STGY10[[#This Row],[SNO]]=0,0,IF(IL$10, IF(IP237&gt;=IM$8, 0, II237+STGY10[[#This Row],[RTN]]), II237+STGY10[[#This Row],[RTN]]))</f>
        <v>0</v>
      </c>
      <c r="IJ238" s="18">
        <f>STGY10[[#This Row],[RTN-TL]]-STGY10[[#This Row],[INS-TL]]</f>
        <v>-100</v>
      </c>
      <c r="IK238" s="18">
        <f>IF(STGY10[[#This Row],[SNO]]=0,0,IF(IL$10, IF(STGY10[[#This Row],[INS]]=0, 0, IN237), IN237))</f>
        <v>0</v>
      </c>
      <c r="IL238" s="18">
        <f>STGY10[[#This Row],[INS]]</f>
        <v>0</v>
      </c>
      <c r="IM238" s="18">
        <f>IF(STGY10[[#This Row],[WrL]]="Loss", (STGY10[[#This Row],[INS]]*(1 + IP$8/100)), IF(STGY10[[#This Row],[WrL]]="Won", (0), 0))</f>
        <v>0</v>
      </c>
      <c r="IN238" s="18">
        <f>IF(STGY10[[#This Row],[WrL]]="Loss", (STGY10[[#This Row],[PAM]]+STGY10[[#This Row],[LOS-TEN]]), IF(STGY10[[#This Row],[WrL]]="Won", (STGY10[[#This Row],[INS]]), 0))</f>
        <v>0</v>
      </c>
      <c r="IO238" s="18">
        <f>STGY10[[#This Row],[PAPT]]/2</f>
        <v>0</v>
      </c>
      <c r="IP238" s="43">
        <f>IF(STGY10[[#This Row],[SNO]]=0,0,IF(IL$10, IF(STGY10[[#This Row],[INS-TL]]=0, 0, STGY10[[#This Row],[PFT]]/STGY10[[#This Row],[INS-TL]]%), STGY10[[#This Row],[PFT]]/STGY10[[#This Row],[INS-TL]]%))</f>
        <v>-100</v>
      </c>
      <c r="IS238" s="20"/>
      <c r="IT238" s="21"/>
      <c r="IZ238" s="22"/>
    </row>
    <row r="239" spans="2:260" x14ac:dyDescent="0.3">
      <c r="B239" s="89">
        <f t="shared" si="42"/>
        <v>224</v>
      </c>
      <c r="C239" s="49"/>
      <c r="D239" s="18">
        <f>IF(MAIN_STGY[[#This Row],[SNO]]=0,0,IF(MAIN_STGY[[#This Row],[SNO]]=1,J$8,IF(L$10, IF(P238&gt;=M$8,0,IF(P238=0,J$8,O238)), O238)))</f>
        <v>0</v>
      </c>
      <c r="E239" s="12"/>
      <c r="F23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3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39" s="18">
        <f>IF(MAIN_STGY[[#This Row],[SNO]]=0,0,IF(L$10, IF(P238&gt;=M$8, 0, MAIN_STGY[[#This Row],[INS]]+H238), MAIN_STGY[[#This Row],[INS]]+H238))</f>
        <v>100</v>
      </c>
      <c r="I239" s="18">
        <f>IF(MAIN_STGY[[#This Row],[SNO]]=0,0,IF(L$10, IF(P238&gt;=M$8, 0, I238+MAIN_STGY[[#This Row],[RTN]]), I238+MAIN_STGY[[#This Row],[RTN]]))</f>
        <v>0</v>
      </c>
      <c r="J239" s="18">
        <f>MAIN_STGY[[#This Row],[RTN-TL]]-MAIN_STGY[[#This Row],[INS-TL]]</f>
        <v>-100</v>
      </c>
      <c r="K239" s="18">
        <f>IF(MAIN_STGY[[#This Row],[SNO]]=0,0,IF(L$10, IF(MAIN_STGY[[#This Row],[INS]]=0, 0, N238), N238))</f>
        <v>0</v>
      </c>
      <c r="L239" s="18">
        <f>MAIN_STGY[[#This Row],[INS]]</f>
        <v>0</v>
      </c>
      <c r="M239" s="18">
        <f>IF(MAIN_STGY[[#This Row],[WrL]]="Loss", (MAIN_STGY[[#This Row],[INS]]*(1 + P$8/100)), IF(MAIN_STGY[[#This Row],[WrL]]="Won", (0), 0))</f>
        <v>0</v>
      </c>
      <c r="N239" s="18">
        <f>IF(MAIN_STGY[[#This Row],[WrL]]="Loss", (MAIN_STGY[[#This Row],[PAM]]+MAIN_STGY[[#This Row],[LOS-TEN]]), IF(MAIN_STGY[[#This Row],[WrL]]="Won", (MAIN_STGY[[#This Row],[INS]]), 0))</f>
        <v>0</v>
      </c>
      <c r="O239" s="18">
        <f>MAIN_STGY[[#This Row],[PAPT]]/2</f>
        <v>0</v>
      </c>
      <c r="P23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39" s="45"/>
      <c r="S239" s="46"/>
      <c r="T239" s="84"/>
      <c r="U239" s="44"/>
      <c r="V239" s="44"/>
      <c r="W239" s="55"/>
      <c r="X239" s="44"/>
      <c r="Z239" s="22"/>
      <c r="AB239" s="42">
        <f t="shared" si="33"/>
        <v>224</v>
      </c>
      <c r="AC239" s="49"/>
      <c r="AD239" s="18">
        <f>IF(STGY2[[#This Row],[SNO]]=0,0,IF(STGY2[[#This Row],[SNO]]=1,AJ$8,IF(AL$10, IF(AP238&gt;=AM$8,0,IF(AP238=0,AJ$8,AO238)), AO238)))</f>
        <v>0</v>
      </c>
      <c r="AE239" s="18" t="str">
        <f>IF(MAIN_STGY[[#This Row],[RSLT]]="","", MAIN_STGY[[#This Row],[RSLT]])</f>
        <v/>
      </c>
      <c r="AF23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3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39" s="18">
        <f>IF(STGY2[[#This Row],[SNO]]=0,0,IF(AL$10, IF(AP238&gt;=AM$8, 0, STGY2[[#This Row],[INS]]+AH238), STGY2[[#This Row],[INS]]+AH238))</f>
        <v>100</v>
      </c>
      <c r="AI239" s="18">
        <f>IF(STGY2[[#This Row],[SNO]]=0,0,IF(AL$10, IF(AP238&gt;=AM$8, 0, AI238+STGY2[[#This Row],[RTN]]), AI238+STGY2[[#This Row],[RTN]]))</f>
        <v>0</v>
      </c>
      <c r="AJ239" s="18">
        <f>STGY2[[#This Row],[RTN-TL]]-STGY2[[#This Row],[INS-TL]]</f>
        <v>-100</v>
      </c>
      <c r="AK239" s="18">
        <f>IF(STGY2[[#This Row],[SNO]]=0,0,IF(AL$10, IF(STGY2[[#This Row],[INS]]=0, 0, AN238), AN238))</f>
        <v>0</v>
      </c>
      <c r="AL239" s="18">
        <f>STGY2[[#This Row],[INS]]</f>
        <v>0</v>
      </c>
      <c r="AM239" s="18">
        <f>IF(STGY2[[#This Row],[WrL]]="Loss", (STGY2[[#This Row],[INS]]*(1 + AP$8/100)), IF(STGY2[[#This Row],[WrL]]="Won", (0), 0))</f>
        <v>0</v>
      </c>
      <c r="AN239" s="18">
        <f>IF(STGY2[[#This Row],[WrL]]="Loss", (STGY2[[#This Row],[PAM]]+STGY2[[#This Row],[LOS-TEN]]), IF(STGY2[[#This Row],[WrL]]="Won", (STGY2[[#This Row],[INS]]), 0))</f>
        <v>0</v>
      </c>
      <c r="AO239" s="18">
        <f>STGY2[[#This Row],[PAPT]]/2</f>
        <v>0</v>
      </c>
      <c r="AP239" s="43">
        <f>IF(STGY2[[#This Row],[SNO]]=0,0,IF(AL$10, IF(STGY2[[#This Row],[INS-TL]]=0, 0, STGY2[[#This Row],[PFT]]/STGY2[[#This Row],[INS-TL]]%), STGY2[[#This Row],[PFT]]/STGY2[[#This Row],[INS-TL]]%))</f>
        <v>-100</v>
      </c>
      <c r="AS239" s="20"/>
      <c r="AT239" s="21"/>
      <c r="AZ239" s="22"/>
      <c r="BB239" s="42">
        <f t="shared" si="34"/>
        <v>224</v>
      </c>
      <c r="BC239" s="49"/>
      <c r="BD239" s="18">
        <f>IF(STGY3[[#This Row],[SNO]]=0,0,IF(STGY3[[#This Row],[SNO]]=1,BJ$8,IF(BL$10, IF(BP238&gt;=BM$8,0,IF(BP238=0,BJ$8,BO238)), BO238)))</f>
        <v>0</v>
      </c>
      <c r="BE239" s="18" t="str">
        <f>IF(MAIN_STGY[[#This Row],[RSLT]]="","", MAIN_STGY[[#This Row],[RSLT]])</f>
        <v/>
      </c>
      <c r="BF23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3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39" s="18">
        <f>IF(STGY3[[#This Row],[SNO]]=0,0,IF(BL$10, IF(BP238&gt;=BM$8, 0, STGY3[[#This Row],[INS]]+BH238), STGY3[[#This Row],[INS]]+BH238))</f>
        <v>100</v>
      </c>
      <c r="BI239" s="18">
        <f>IF(STGY3[[#This Row],[SNO]]=0,0,IF(BL$10, IF(BP238&gt;=BM$8, 0, BI238+STGY3[[#This Row],[RTN]]), BI238+STGY3[[#This Row],[RTN]]))</f>
        <v>0</v>
      </c>
      <c r="BJ239" s="18">
        <f>STGY3[[#This Row],[RTN-TL]]-STGY3[[#This Row],[INS-TL]]</f>
        <v>-100</v>
      </c>
      <c r="BK239" s="18">
        <f>IF(STGY3[[#This Row],[SNO]]=0,0,IF(BL$10, IF(STGY3[[#This Row],[INS]]=0, 0, BN238), BN238))</f>
        <v>0</v>
      </c>
      <c r="BL239" s="18">
        <f>STGY3[[#This Row],[INS]]</f>
        <v>0</v>
      </c>
      <c r="BM239" s="18">
        <f>IF(STGY3[[#This Row],[WrL]]="Loss", (STGY3[[#This Row],[INS]]*(1 + BP$8/100)), IF(STGY3[[#This Row],[WrL]]="Won", (0), 0))</f>
        <v>0</v>
      </c>
      <c r="BN239" s="18">
        <f>IF(STGY3[[#This Row],[WrL]]="Loss", (STGY3[[#This Row],[PAM]]+STGY3[[#This Row],[LOS-TEN]]), IF(STGY3[[#This Row],[WrL]]="Won", (STGY3[[#This Row],[INS]]), 0))</f>
        <v>0</v>
      </c>
      <c r="BO239" s="18">
        <f>STGY3[[#This Row],[PAPT]]/2</f>
        <v>0</v>
      </c>
      <c r="BP239" s="43">
        <f>IF(STGY3[[#This Row],[SNO]]=0,0,IF(BL$10, IF(STGY3[[#This Row],[INS-TL]]=0, 0, STGY3[[#This Row],[PFT]]/STGY3[[#This Row],[INS-TL]]%), STGY3[[#This Row],[PFT]]/STGY3[[#This Row],[INS-TL]]%))</f>
        <v>-100</v>
      </c>
      <c r="BS239" s="20"/>
      <c r="BT239" s="21"/>
      <c r="BZ239" s="22"/>
      <c r="CB239" s="42">
        <f t="shared" si="35"/>
        <v>224</v>
      </c>
      <c r="CC239" s="49"/>
      <c r="CD239" s="18">
        <f>IF(STGY4[[#This Row],[SNO]]=0,0,IF(STGY4[[#This Row],[SNO]]=1,CJ$8,IF(CL$10, IF(CP238&gt;=CM$8,0,IF(CP238=0,CJ$8,CO238)), CO238)))</f>
        <v>0</v>
      </c>
      <c r="CE239" s="18" t="str">
        <f>IF(MAIN_STGY[[#This Row],[RSLT]]="","", MAIN_STGY[[#This Row],[RSLT]])</f>
        <v/>
      </c>
      <c r="CF23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3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39" s="18">
        <f>IF(STGY4[[#This Row],[SNO]]=0,0,IF(CL$10, IF(CP238&gt;=CM$8, 0, STGY4[[#This Row],[INS]]+CH238), STGY4[[#This Row],[INS]]+CH238))</f>
        <v>100</v>
      </c>
      <c r="CI239" s="18">
        <f>IF(STGY4[[#This Row],[SNO]]=0,0,IF(CL$10, IF(CP238&gt;=CM$8, 0, CI238+STGY4[[#This Row],[RTN]]), CI238+STGY4[[#This Row],[RTN]]))</f>
        <v>0</v>
      </c>
      <c r="CJ239" s="18">
        <f>STGY4[[#This Row],[RTN-TL]]-STGY4[[#This Row],[INS-TL]]</f>
        <v>-100</v>
      </c>
      <c r="CK239" s="18">
        <f>IF(STGY4[[#This Row],[SNO]]=0,0,IF(CL$10, IF(STGY4[[#This Row],[INS]]=0, 0, CN238), CN238))</f>
        <v>0</v>
      </c>
      <c r="CL239" s="18">
        <f>STGY4[[#This Row],[INS]]</f>
        <v>0</v>
      </c>
      <c r="CM239" s="18">
        <f>IF(STGY4[[#This Row],[WrL]]="Loss", (STGY4[[#This Row],[INS]]*(1 + CP$8/100)), IF(STGY4[[#This Row],[WrL]]="Won", (0), 0))</f>
        <v>0</v>
      </c>
      <c r="CN239" s="18">
        <f>IF(STGY4[[#This Row],[WrL]]="Loss", (STGY4[[#This Row],[PAM]]+STGY4[[#This Row],[LOS-TEN]]), IF(STGY4[[#This Row],[WrL]]="Won", (STGY4[[#This Row],[INS]]), 0))</f>
        <v>0</v>
      </c>
      <c r="CO239" s="18">
        <f>STGY4[[#This Row],[PAPT]]/2</f>
        <v>0</v>
      </c>
      <c r="CP239" s="43">
        <f>IF(STGY4[[#This Row],[SNO]]=0,0,IF(CL$10, IF(STGY4[[#This Row],[INS-TL]]=0, 0, STGY4[[#This Row],[PFT]]/STGY4[[#This Row],[INS-TL]]%), STGY4[[#This Row],[PFT]]/STGY4[[#This Row],[INS-TL]]%))</f>
        <v>-100</v>
      </c>
      <c r="CS239" s="20"/>
      <c r="CT239" s="21"/>
      <c r="CZ239" s="22"/>
      <c r="DB239" s="42">
        <f t="shared" si="36"/>
        <v>224</v>
      </c>
      <c r="DC239" s="49"/>
      <c r="DD239" s="18">
        <f>IF(STGY5[[#This Row],[SNO]]=0,0,IF(STGY5[[#This Row],[SNO]]=1,DJ$8,IF(DL$10, IF(DP238&gt;=DM$8,0,IF(DP238=0,DJ$8,DO238)), DO238)))</f>
        <v>0</v>
      </c>
      <c r="DE239" s="18" t="str">
        <f>IF(MAIN_STGY[[#This Row],[RSLT]]="","", MAIN_STGY[[#This Row],[RSLT]])</f>
        <v/>
      </c>
      <c r="DF23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3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39" s="18">
        <f>IF(STGY5[[#This Row],[SNO]]=0,0,IF(DL$10, IF(DP238&gt;=DM$8, 0, STGY5[[#This Row],[INS]]+DH238), STGY5[[#This Row],[INS]]+DH238))</f>
        <v>100</v>
      </c>
      <c r="DI239" s="18">
        <f>IF(STGY5[[#This Row],[SNO]]=0,0,IF(DL$10, IF(DP238&gt;=DM$8, 0, DI238+STGY5[[#This Row],[RTN]]), DI238+STGY5[[#This Row],[RTN]]))</f>
        <v>0</v>
      </c>
      <c r="DJ239" s="18">
        <f>STGY5[[#This Row],[RTN-TL]]-STGY5[[#This Row],[INS-TL]]</f>
        <v>-100</v>
      </c>
      <c r="DK239" s="18">
        <f>IF(STGY5[[#This Row],[SNO]]=0,0,IF(DL$10, IF(STGY5[[#This Row],[INS]]=0, 0, DN238), DN238))</f>
        <v>0</v>
      </c>
      <c r="DL239" s="18">
        <f>STGY5[[#This Row],[INS]]</f>
        <v>0</v>
      </c>
      <c r="DM239" s="18">
        <f>IF(STGY5[[#This Row],[WrL]]="Loss", (STGY5[[#This Row],[INS]]*(1 + DP$8/100)), IF(STGY5[[#This Row],[WrL]]="Won", (0), 0))</f>
        <v>0</v>
      </c>
      <c r="DN239" s="18">
        <f>IF(STGY5[[#This Row],[WrL]]="Loss", (STGY5[[#This Row],[PAM]]+STGY5[[#This Row],[LOS-TEN]]), IF(STGY5[[#This Row],[WrL]]="Won", (STGY5[[#This Row],[INS]]), 0))</f>
        <v>0</v>
      </c>
      <c r="DO239" s="18">
        <f>STGY5[[#This Row],[PAPT]]/2</f>
        <v>0</v>
      </c>
      <c r="DP239" s="43">
        <f>IF(STGY5[[#This Row],[SNO]]=0,0,IF(DL$10, IF(STGY5[[#This Row],[INS-TL]]=0, 0, STGY5[[#This Row],[PFT]]/STGY5[[#This Row],[INS-TL]]%), STGY5[[#This Row],[PFT]]/STGY5[[#This Row],[INS-TL]]%))</f>
        <v>-100</v>
      </c>
      <c r="DS239" s="20"/>
      <c r="DT239" s="21"/>
      <c r="DZ239" s="22"/>
      <c r="EB239" s="42">
        <f t="shared" si="37"/>
        <v>224</v>
      </c>
      <c r="EC239" s="49"/>
      <c r="ED239" s="18">
        <f>IF(STGY6[[#This Row],[SNO]]=0,0,IF(STGY6[[#This Row],[SNO]]=1,EJ$8,IF(EL$10, IF(EP238&gt;=EM$8,0,IF(EP238=0,EJ$8,EO238)), EO238)))</f>
        <v>0</v>
      </c>
      <c r="EE239" s="18" t="str">
        <f>IF(MAIN_STGY[[#This Row],[RSLT]]="","", MAIN_STGY[[#This Row],[RSLT]])</f>
        <v/>
      </c>
      <c r="EF23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3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39" s="18">
        <f>IF(STGY6[[#This Row],[SNO]]=0,0,IF(EL$10, IF(EP238&gt;=EM$8, 0, STGY6[[#This Row],[INS]]+EH238), STGY6[[#This Row],[INS]]+EH238))</f>
        <v>100</v>
      </c>
      <c r="EI239" s="18">
        <f>IF(STGY6[[#This Row],[SNO]]=0,0,IF(EL$10, IF(EP238&gt;=EM$8, 0, EI238+STGY6[[#This Row],[RTN]]), EI238+STGY6[[#This Row],[RTN]]))</f>
        <v>0</v>
      </c>
      <c r="EJ239" s="18">
        <f>STGY6[[#This Row],[RTN-TL]]-STGY6[[#This Row],[INS-TL]]</f>
        <v>-100</v>
      </c>
      <c r="EK239" s="18">
        <f>IF(STGY6[[#This Row],[SNO]]=0,0,IF(EL$10, IF(STGY6[[#This Row],[INS]]=0, 0, EN238), EN238))</f>
        <v>0</v>
      </c>
      <c r="EL239" s="18">
        <f>STGY6[[#This Row],[INS]]</f>
        <v>0</v>
      </c>
      <c r="EM239" s="18">
        <f>IF(STGY6[[#This Row],[WrL]]="Loss", (STGY6[[#This Row],[INS]]*(1 + EP$8/100)), IF(STGY6[[#This Row],[WrL]]="Won", (0), 0))</f>
        <v>0</v>
      </c>
      <c r="EN239" s="18">
        <f>IF(STGY6[[#This Row],[WrL]]="Loss", (STGY6[[#This Row],[PAM]]+STGY6[[#This Row],[LOS-TEN]]), IF(STGY6[[#This Row],[WrL]]="Won", (STGY6[[#This Row],[INS]]), 0))</f>
        <v>0</v>
      </c>
      <c r="EO239" s="18">
        <f>STGY6[[#This Row],[PAPT]]/2</f>
        <v>0</v>
      </c>
      <c r="EP239" s="43">
        <f>IF(STGY6[[#This Row],[SNO]]=0,0,IF(EL$10, IF(STGY6[[#This Row],[INS-TL]]=0, 0, STGY6[[#This Row],[PFT]]/STGY6[[#This Row],[INS-TL]]%), STGY6[[#This Row],[PFT]]/STGY6[[#This Row],[INS-TL]]%))</f>
        <v>-100</v>
      </c>
      <c r="ES239" s="20"/>
      <c r="ET239" s="21"/>
      <c r="EZ239" s="22"/>
      <c r="FB239" s="42">
        <f t="shared" si="38"/>
        <v>224</v>
      </c>
      <c r="FC239" s="49"/>
      <c r="FD239" s="18">
        <f>IF(STGY7[[#This Row],[SNO]]=0,0,IF(STGY7[[#This Row],[SNO]]=1,FJ$8,IF(FL$10, IF(FP238&gt;=FM$8,0,IF(FP238=0,FJ$8,FO238)), FO238)))</f>
        <v>0</v>
      </c>
      <c r="FE239" s="18" t="str">
        <f>IF(MAIN_STGY[[#This Row],[RSLT]]="","", MAIN_STGY[[#This Row],[RSLT]])</f>
        <v/>
      </c>
      <c r="FF23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3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39" s="18">
        <f>IF(STGY7[[#This Row],[SNO]]=0,0,IF(FL$10, IF(FP238&gt;=FM$8, 0, STGY7[[#This Row],[INS]]+FH238), STGY7[[#This Row],[INS]]+FH238))</f>
        <v>100</v>
      </c>
      <c r="FI239" s="18">
        <f>IF(STGY7[[#This Row],[SNO]]=0,0,IF(FL$10, IF(FP238&gt;=FM$8, 0, FI238+STGY7[[#This Row],[RTN]]), FI238+STGY7[[#This Row],[RTN]]))</f>
        <v>0</v>
      </c>
      <c r="FJ239" s="18">
        <f>STGY7[[#This Row],[RTN-TL]]-STGY7[[#This Row],[INS-TL]]</f>
        <v>-100</v>
      </c>
      <c r="FK239" s="18">
        <f>IF(STGY7[[#This Row],[SNO]]=0,0,IF(FL$10, IF(STGY7[[#This Row],[INS]]=0, 0, FN238), FN238))</f>
        <v>0</v>
      </c>
      <c r="FL239" s="18">
        <f>STGY7[[#This Row],[INS]]</f>
        <v>0</v>
      </c>
      <c r="FM239" s="18">
        <f>IF(STGY7[[#This Row],[WrL]]="Loss", (STGY7[[#This Row],[INS]]*(1 + FP$8/100)), IF(STGY7[[#This Row],[WrL]]="Won", (0), 0))</f>
        <v>0</v>
      </c>
      <c r="FN239" s="18">
        <f>IF(STGY7[[#This Row],[WrL]]="Loss", (STGY7[[#This Row],[PAM]]+STGY7[[#This Row],[LOS-TEN]]), IF(STGY7[[#This Row],[WrL]]="Won", (STGY7[[#This Row],[INS]]), 0))</f>
        <v>0</v>
      </c>
      <c r="FO239" s="18">
        <f>STGY7[[#This Row],[PAPT]]/2</f>
        <v>0</v>
      </c>
      <c r="FP239" s="43">
        <f>IF(STGY7[[#This Row],[SNO]]=0,0,IF(FL$10, IF(STGY7[[#This Row],[INS-TL]]=0, 0, STGY7[[#This Row],[PFT]]/STGY7[[#This Row],[INS-TL]]%), STGY7[[#This Row],[PFT]]/STGY7[[#This Row],[INS-TL]]%))</f>
        <v>-100</v>
      </c>
      <c r="FS239" s="20"/>
      <c r="FT239" s="21"/>
      <c r="FZ239" s="22"/>
      <c r="GB239" s="42">
        <f t="shared" si="39"/>
        <v>224</v>
      </c>
      <c r="GC239" s="49"/>
      <c r="GD239" s="18">
        <f>IF(STGY8[[#This Row],[SNO]]=0,0,IF(STGY8[[#This Row],[SNO]]=1,GJ$8,IF(GL$10, IF(GP238&gt;=GM$8,0,IF(GP238=0,GJ$8,GO238)), GO238)))</f>
        <v>0</v>
      </c>
      <c r="GE239" s="18" t="str">
        <f>IF(MAIN_STGY[[#This Row],[RSLT]]="","", MAIN_STGY[[#This Row],[RSLT]])</f>
        <v/>
      </c>
      <c r="GF23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3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39" s="18">
        <f>IF(STGY8[[#This Row],[SNO]]=0,0,IF(GL$10, IF(GP238&gt;=GM$8, 0, STGY8[[#This Row],[INS]]+GH238), STGY8[[#This Row],[INS]]+GH238))</f>
        <v>100</v>
      </c>
      <c r="GI239" s="18">
        <f>IF(STGY8[[#This Row],[SNO]]=0,0,IF(GL$10, IF(GP238&gt;=GM$8, 0, GI238+STGY8[[#This Row],[RTN]]), GI238+STGY8[[#This Row],[RTN]]))</f>
        <v>0</v>
      </c>
      <c r="GJ239" s="18">
        <f>STGY8[[#This Row],[RTN-TL]]-STGY8[[#This Row],[INS-TL]]</f>
        <v>-100</v>
      </c>
      <c r="GK239" s="18">
        <f>IF(STGY8[[#This Row],[SNO]]=0,0,IF(GL$10, IF(STGY8[[#This Row],[INS]]=0, 0, GN238), GN238))</f>
        <v>0</v>
      </c>
      <c r="GL239" s="18">
        <f>STGY8[[#This Row],[INS]]</f>
        <v>0</v>
      </c>
      <c r="GM239" s="18">
        <f>IF(STGY8[[#This Row],[WrL]]="Loss", (STGY8[[#This Row],[INS]]*(1 + GP$8/100)), IF(STGY8[[#This Row],[WrL]]="Won", (0), 0))</f>
        <v>0</v>
      </c>
      <c r="GN239" s="18">
        <f>IF(STGY8[[#This Row],[WrL]]="Loss", (STGY8[[#This Row],[PAM]]+STGY8[[#This Row],[LOS-TEN]]), IF(STGY8[[#This Row],[WrL]]="Won", (STGY8[[#This Row],[INS]]), 0))</f>
        <v>0</v>
      </c>
      <c r="GO239" s="18">
        <f>STGY8[[#This Row],[PAPT]]/2</f>
        <v>0</v>
      </c>
      <c r="GP239" s="43">
        <f>IF(STGY8[[#This Row],[SNO]]=0,0,IF(GL$10, IF(STGY8[[#This Row],[INS-TL]]=0, 0, STGY8[[#This Row],[PFT]]/STGY8[[#This Row],[INS-TL]]%), STGY8[[#This Row],[PFT]]/STGY8[[#This Row],[INS-TL]]%))</f>
        <v>-100</v>
      </c>
      <c r="GS239" s="20"/>
      <c r="GT239" s="21"/>
      <c r="GZ239" s="22"/>
      <c r="HB239" s="42">
        <f t="shared" si="40"/>
        <v>224</v>
      </c>
      <c r="HC239" s="49"/>
      <c r="HD239" s="18">
        <f>IF(STGY9[[#This Row],[SNO]]=0,0,IF(STGY9[[#This Row],[SNO]]=1,HJ$8,IF(HL$10, IF(HP238&gt;=HM$8,0,IF(HP238=0,HJ$8,HO238)), HO238)))</f>
        <v>0</v>
      </c>
      <c r="HE239" s="18" t="str">
        <f>IF(MAIN_STGY[[#This Row],[RSLT]]="","", MAIN_STGY[[#This Row],[RSLT]])</f>
        <v/>
      </c>
      <c r="HF23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3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39" s="18">
        <f>IF(STGY9[[#This Row],[SNO]]=0,0,IF(HL$10, IF(HP238&gt;=HM$8, 0, STGY9[[#This Row],[INS]]+HH238), STGY9[[#This Row],[INS]]+HH238))</f>
        <v>100</v>
      </c>
      <c r="HI239" s="18">
        <f>IF(STGY9[[#This Row],[SNO]]=0,0,IF(HL$10, IF(HP238&gt;=HM$8, 0, HI238+STGY9[[#This Row],[RTN]]), HI238+STGY9[[#This Row],[RTN]]))</f>
        <v>0</v>
      </c>
      <c r="HJ239" s="18">
        <f>STGY9[[#This Row],[RTN-TL]]-STGY9[[#This Row],[INS-TL]]</f>
        <v>-100</v>
      </c>
      <c r="HK239" s="18">
        <f>IF(STGY9[[#This Row],[SNO]]=0,0,IF(HL$10, IF(STGY9[[#This Row],[INS]]=0, 0, HN238), HN238))</f>
        <v>0</v>
      </c>
      <c r="HL239" s="18">
        <f>STGY9[[#This Row],[INS]]</f>
        <v>0</v>
      </c>
      <c r="HM239" s="18">
        <f>IF(STGY9[[#This Row],[WrL]]="Loss", (STGY9[[#This Row],[INS]]*(1 + HP$8/100)), IF(STGY9[[#This Row],[WrL]]="Won", (0), 0))</f>
        <v>0</v>
      </c>
      <c r="HN239" s="18">
        <f>IF(STGY9[[#This Row],[WrL]]="Loss", (STGY9[[#This Row],[PAM]]+STGY9[[#This Row],[LOS-TEN]]), IF(STGY9[[#This Row],[WrL]]="Won", (STGY9[[#This Row],[INS]]), 0))</f>
        <v>0</v>
      </c>
      <c r="HO239" s="18">
        <f>STGY9[[#This Row],[PAPT]]/2</f>
        <v>0</v>
      </c>
      <c r="HP239" s="43">
        <f>IF(STGY9[[#This Row],[SNO]]=0,0,IF(HL$10, IF(STGY9[[#This Row],[INS-TL]]=0, 0, STGY9[[#This Row],[PFT]]/STGY9[[#This Row],[INS-TL]]%), STGY9[[#This Row],[PFT]]/STGY9[[#This Row],[INS-TL]]%))</f>
        <v>-100</v>
      </c>
      <c r="HS239" s="20"/>
      <c r="HT239" s="21"/>
      <c r="HZ239" s="22"/>
      <c r="IB239" s="42">
        <f t="shared" si="41"/>
        <v>224</v>
      </c>
      <c r="IC239" s="49"/>
      <c r="ID239" s="18">
        <f>IF(STGY10[[#This Row],[SNO]]=0,0,IF(STGY10[[#This Row],[SNO]]=1,IJ$8,IF(IL$10, IF(IP238&gt;=IM$8,0,IF(IP238=0,IJ$8,IO238)), IO238)))</f>
        <v>0</v>
      </c>
      <c r="IE239" s="18" t="str">
        <f>IF(MAIN_STGY[[#This Row],[RSLT]]="","", MAIN_STGY[[#This Row],[RSLT]])</f>
        <v/>
      </c>
      <c r="IF23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3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39" s="18">
        <f>IF(STGY10[[#This Row],[SNO]]=0,0,IF(IL$10, IF(IP238&gt;=IM$8, 0, STGY10[[#This Row],[INS]]+IH238), STGY10[[#This Row],[INS]]+IH238))</f>
        <v>100</v>
      </c>
      <c r="II239" s="18">
        <f>IF(STGY10[[#This Row],[SNO]]=0,0,IF(IL$10, IF(IP238&gt;=IM$8, 0, II238+STGY10[[#This Row],[RTN]]), II238+STGY10[[#This Row],[RTN]]))</f>
        <v>0</v>
      </c>
      <c r="IJ239" s="18">
        <f>STGY10[[#This Row],[RTN-TL]]-STGY10[[#This Row],[INS-TL]]</f>
        <v>-100</v>
      </c>
      <c r="IK239" s="18">
        <f>IF(STGY10[[#This Row],[SNO]]=0,0,IF(IL$10, IF(STGY10[[#This Row],[INS]]=0, 0, IN238), IN238))</f>
        <v>0</v>
      </c>
      <c r="IL239" s="18">
        <f>STGY10[[#This Row],[INS]]</f>
        <v>0</v>
      </c>
      <c r="IM239" s="18">
        <f>IF(STGY10[[#This Row],[WrL]]="Loss", (STGY10[[#This Row],[INS]]*(1 + IP$8/100)), IF(STGY10[[#This Row],[WrL]]="Won", (0), 0))</f>
        <v>0</v>
      </c>
      <c r="IN239" s="18">
        <f>IF(STGY10[[#This Row],[WrL]]="Loss", (STGY10[[#This Row],[PAM]]+STGY10[[#This Row],[LOS-TEN]]), IF(STGY10[[#This Row],[WrL]]="Won", (STGY10[[#This Row],[INS]]), 0))</f>
        <v>0</v>
      </c>
      <c r="IO239" s="18">
        <f>STGY10[[#This Row],[PAPT]]/2</f>
        <v>0</v>
      </c>
      <c r="IP239" s="43">
        <f>IF(STGY10[[#This Row],[SNO]]=0,0,IF(IL$10, IF(STGY10[[#This Row],[INS-TL]]=0, 0, STGY10[[#This Row],[PFT]]/STGY10[[#This Row],[INS-TL]]%), STGY10[[#This Row],[PFT]]/STGY10[[#This Row],[INS-TL]]%))</f>
        <v>-100</v>
      </c>
      <c r="IS239" s="20"/>
      <c r="IT239" s="21"/>
      <c r="IZ239" s="22"/>
    </row>
    <row r="240" spans="2:260" x14ac:dyDescent="0.3">
      <c r="B240" s="89">
        <f t="shared" si="42"/>
        <v>225</v>
      </c>
      <c r="C240" s="49"/>
      <c r="D240" s="18">
        <f>IF(MAIN_STGY[[#This Row],[SNO]]=0,0,IF(MAIN_STGY[[#This Row],[SNO]]=1,J$8,IF(L$10, IF(P239&gt;=M$8,0,IF(P239=0,J$8,O239)), O239)))</f>
        <v>0</v>
      </c>
      <c r="E240" s="12"/>
      <c r="F24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0" s="18">
        <f>IF(MAIN_STGY[[#This Row],[SNO]]=0,0,IF(L$10, IF(P239&gt;=M$8, 0, MAIN_STGY[[#This Row],[INS]]+H239), MAIN_STGY[[#This Row],[INS]]+H239))</f>
        <v>100</v>
      </c>
      <c r="I240" s="18">
        <f>IF(MAIN_STGY[[#This Row],[SNO]]=0,0,IF(L$10, IF(P239&gt;=M$8, 0, I239+MAIN_STGY[[#This Row],[RTN]]), I239+MAIN_STGY[[#This Row],[RTN]]))</f>
        <v>0</v>
      </c>
      <c r="J240" s="18">
        <f>MAIN_STGY[[#This Row],[RTN-TL]]-MAIN_STGY[[#This Row],[INS-TL]]</f>
        <v>-100</v>
      </c>
      <c r="K240" s="18">
        <f>IF(MAIN_STGY[[#This Row],[SNO]]=0,0,IF(L$10, IF(MAIN_STGY[[#This Row],[INS]]=0, 0, N239), N239))</f>
        <v>0</v>
      </c>
      <c r="L240" s="18">
        <f>MAIN_STGY[[#This Row],[INS]]</f>
        <v>0</v>
      </c>
      <c r="M240" s="18">
        <f>IF(MAIN_STGY[[#This Row],[WrL]]="Loss", (MAIN_STGY[[#This Row],[INS]]*(1 + P$8/100)), IF(MAIN_STGY[[#This Row],[WrL]]="Won", (0), 0))</f>
        <v>0</v>
      </c>
      <c r="N240" s="18">
        <f>IF(MAIN_STGY[[#This Row],[WrL]]="Loss", (MAIN_STGY[[#This Row],[PAM]]+MAIN_STGY[[#This Row],[LOS-TEN]]), IF(MAIN_STGY[[#This Row],[WrL]]="Won", (MAIN_STGY[[#This Row],[INS]]), 0))</f>
        <v>0</v>
      </c>
      <c r="O240" s="18">
        <f>MAIN_STGY[[#This Row],[PAPT]]/2</f>
        <v>0</v>
      </c>
      <c r="P24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0" s="56"/>
      <c r="S240" s="57"/>
      <c r="T240" s="85"/>
      <c r="U240" s="55"/>
      <c r="V240" s="55"/>
      <c r="W240" s="55"/>
      <c r="X240" s="44"/>
      <c r="Z240" s="22"/>
      <c r="AB240" s="42">
        <f t="shared" si="33"/>
        <v>225</v>
      </c>
      <c r="AC240" s="49"/>
      <c r="AD240" s="18">
        <f>IF(STGY2[[#This Row],[SNO]]=0,0,IF(STGY2[[#This Row],[SNO]]=1,AJ$8,IF(AL$10, IF(AP239&gt;=AM$8,0,IF(AP239=0,AJ$8,AO239)), AO239)))</f>
        <v>0</v>
      </c>
      <c r="AE240" s="18" t="str">
        <f>IF(MAIN_STGY[[#This Row],[RSLT]]="","", MAIN_STGY[[#This Row],[RSLT]])</f>
        <v/>
      </c>
      <c r="AF24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0" s="18">
        <f>IF(STGY2[[#This Row],[SNO]]=0,0,IF(AL$10, IF(AP239&gt;=AM$8, 0, STGY2[[#This Row],[INS]]+AH239), STGY2[[#This Row],[INS]]+AH239))</f>
        <v>100</v>
      </c>
      <c r="AI240" s="18">
        <f>IF(STGY2[[#This Row],[SNO]]=0,0,IF(AL$10, IF(AP239&gt;=AM$8, 0, AI239+STGY2[[#This Row],[RTN]]), AI239+STGY2[[#This Row],[RTN]]))</f>
        <v>0</v>
      </c>
      <c r="AJ240" s="18">
        <f>STGY2[[#This Row],[RTN-TL]]-STGY2[[#This Row],[INS-TL]]</f>
        <v>-100</v>
      </c>
      <c r="AK240" s="18">
        <f>IF(STGY2[[#This Row],[SNO]]=0,0,IF(AL$10, IF(STGY2[[#This Row],[INS]]=0, 0, AN239), AN239))</f>
        <v>0</v>
      </c>
      <c r="AL240" s="18">
        <f>STGY2[[#This Row],[INS]]</f>
        <v>0</v>
      </c>
      <c r="AM240" s="18">
        <f>IF(STGY2[[#This Row],[WrL]]="Loss", (STGY2[[#This Row],[INS]]*(1 + AP$8/100)), IF(STGY2[[#This Row],[WrL]]="Won", (0), 0))</f>
        <v>0</v>
      </c>
      <c r="AN240" s="18">
        <f>IF(STGY2[[#This Row],[WrL]]="Loss", (STGY2[[#This Row],[PAM]]+STGY2[[#This Row],[LOS-TEN]]), IF(STGY2[[#This Row],[WrL]]="Won", (STGY2[[#This Row],[INS]]), 0))</f>
        <v>0</v>
      </c>
      <c r="AO240" s="18">
        <f>STGY2[[#This Row],[PAPT]]/2</f>
        <v>0</v>
      </c>
      <c r="AP240" s="43">
        <f>IF(STGY2[[#This Row],[SNO]]=0,0,IF(AL$10, IF(STGY2[[#This Row],[INS-TL]]=0, 0, STGY2[[#This Row],[PFT]]/STGY2[[#This Row],[INS-TL]]%), STGY2[[#This Row],[PFT]]/STGY2[[#This Row],[INS-TL]]%))</f>
        <v>-100</v>
      </c>
      <c r="AS240" s="20"/>
      <c r="AT240" s="21"/>
      <c r="AZ240" s="22"/>
      <c r="BB240" s="42">
        <f t="shared" si="34"/>
        <v>225</v>
      </c>
      <c r="BC240" s="49"/>
      <c r="BD240" s="18">
        <f>IF(STGY3[[#This Row],[SNO]]=0,0,IF(STGY3[[#This Row],[SNO]]=1,BJ$8,IF(BL$10, IF(BP239&gt;=BM$8,0,IF(BP239=0,BJ$8,BO239)), BO239)))</f>
        <v>0</v>
      </c>
      <c r="BE240" s="18" t="str">
        <f>IF(MAIN_STGY[[#This Row],[RSLT]]="","", MAIN_STGY[[#This Row],[RSLT]])</f>
        <v/>
      </c>
      <c r="BF24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0" s="18">
        <f>IF(STGY3[[#This Row],[SNO]]=0,0,IF(BL$10, IF(BP239&gt;=BM$8, 0, STGY3[[#This Row],[INS]]+BH239), STGY3[[#This Row],[INS]]+BH239))</f>
        <v>100</v>
      </c>
      <c r="BI240" s="18">
        <f>IF(STGY3[[#This Row],[SNO]]=0,0,IF(BL$10, IF(BP239&gt;=BM$8, 0, BI239+STGY3[[#This Row],[RTN]]), BI239+STGY3[[#This Row],[RTN]]))</f>
        <v>0</v>
      </c>
      <c r="BJ240" s="18">
        <f>STGY3[[#This Row],[RTN-TL]]-STGY3[[#This Row],[INS-TL]]</f>
        <v>-100</v>
      </c>
      <c r="BK240" s="18">
        <f>IF(STGY3[[#This Row],[SNO]]=0,0,IF(BL$10, IF(STGY3[[#This Row],[INS]]=0, 0, BN239), BN239))</f>
        <v>0</v>
      </c>
      <c r="BL240" s="18">
        <f>STGY3[[#This Row],[INS]]</f>
        <v>0</v>
      </c>
      <c r="BM240" s="18">
        <f>IF(STGY3[[#This Row],[WrL]]="Loss", (STGY3[[#This Row],[INS]]*(1 + BP$8/100)), IF(STGY3[[#This Row],[WrL]]="Won", (0), 0))</f>
        <v>0</v>
      </c>
      <c r="BN240" s="18">
        <f>IF(STGY3[[#This Row],[WrL]]="Loss", (STGY3[[#This Row],[PAM]]+STGY3[[#This Row],[LOS-TEN]]), IF(STGY3[[#This Row],[WrL]]="Won", (STGY3[[#This Row],[INS]]), 0))</f>
        <v>0</v>
      </c>
      <c r="BO240" s="18">
        <f>STGY3[[#This Row],[PAPT]]/2</f>
        <v>0</v>
      </c>
      <c r="BP240" s="43">
        <f>IF(STGY3[[#This Row],[SNO]]=0,0,IF(BL$10, IF(STGY3[[#This Row],[INS-TL]]=0, 0, STGY3[[#This Row],[PFT]]/STGY3[[#This Row],[INS-TL]]%), STGY3[[#This Row],[PFT]]/STGY3[[#This Row],[INS-TL]]%))</f>
        <v>-100</v>
      </c>
      <c r="BS240" s="20"/>
      <c r="BT240" s="21"/>
      <c r="BZ240" s="22"/>
      <c r="CB240" s="42">
        <f t="shared" si="35"/>
        <v>225</v>
      </c>
      <c r="CC240" s="49"/>
      <c r="CD240" s="18">
        <f>IF(STGY4[[#This Row],[SNO]]=0,0,IF(STGY4[[#This Row],[SNO]]=1,CJ$8,IF(CL$10, IF(CP239&gt;=CM$8,0,IF(CP239=0,CJ$8,CO239)), CO239)))</f>
        <v>0</v>
      </c>
      <c r="CE240" s="18" t="str">
        <f>IF(MAIN_STGY[[#This Row],[RSLT]]="","", MAIN_STGY[[#This Row],[RSLT]])</f>
        <v/>
      </c>
      <c r="CF24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0" s="18">
        <f>IF(STGY4[[#This Row],[SNO]]=0,0,IF(CL$10, IF(CP239&gt;=CM$8, 0, STGY4[[#This Row],[INS]]+CH239), STGY4[[#This Row],[INS]]+CH239))</f>
        <v>100</v>
      </c>
      <c r="CI240" s="18">
        <f>IF(STGY4[[#This Row],[SNO]]=0,0,IF(CL$10, IF(CP239&gt;=CM$8, 0, CI239+STGY4[[#This Row],[RTN]]), CI239+STGY4[[#This Row],[RTN]]))</f>
        <v>0</v>
      </c>
      <c r="CJ240" s="18">
        <f>STGY4[[#This Row],[RTN-TL]]-STGY4[[#This Row],[INS-TL]]</f>
        <v>-100</v>
      </c>
      <c r="CK240" s="18">
        <f>IF(STGY4[[#This Row],[SNO]]=0,0,IF(CL$10, IF(STGY4[[#This Row],[INS]]=0, 0, CN239), CN239))</f>
        <v>0</v>
      </c>
      <c r="CL240" s="18">
        <f>STGY4[[#This Row],[INS]]</f>
        <v>0</v>
      </c>
      <c r="CM240" s="18">
        <f>IF(STGY4[[#This Row],[WrL]]="Loss", (STGY4[[#This Row],[INS]]*(1 + CP$8/100)), IF(STGY4[[#This Row],[WrL]]="Won", (0), 0))</f>
        <v>0</v>
      </c>
      <c r="CN240" s="18">
        <f>IF(STGY4[[#This Row],[WrL]]="Loss", (STGY4[[#This Row],[PAM]]+STGY4[[#This Row],[LOS-TEN]]), IF(STGY4[[#This Row],[WrL]]="Won", (STGY4[[#This Row],[INS]]), 0))</f>
        <v>0</v>
      </c>
      <c r="CO240" s="18">
        <f>STGY4[[#This Row],[PAPT]]/2</f>
        <v>0</v>
      </c>
      <c r="CP240" s="43">
        <f>IF(STGY4[[#This Row],[SNO]]=0,0,IF(CL$10, IF(STGY4[[#This Row],[INS-TL]]=0, 0, STGY4[[#This Row],[PFT]]/STGY4[[#This Row],[INS-TL]]%), STGY4[[#This Row],[PFT]]/STGY4[[#This Row],[INS-TL]]%))</f>
        <v>-100</v>
      </c>
      <c r="CS240" s="20"/>
      <c r="CT240" s="21"/>
      <c r="CZ240" s="22"/>
      <c r="DB240" s="42">
        <f t="shared" si="36"/>
        <v>225</v>
      </c>
      <c r="DC240" s="49"/>
      <c r="DD240" s="18">
        <f>IF(STGY5[[#This Row],[SNO]]=0,0,IF(STGY5[[#This Row],[SNO]]=1,DJ$8,IF(DL$10, IF(DP239&gt;=DM$8,0,IF(DP239=0,DJ$8,DO239)), DO239)))</f>
        <v>0</v>
      </c>
      <c r="DE240" s="18" t="str">
        <f>IF(MAIN_STGY[[#This Row],[RSLT]]="","", MAIN_STGY[[#This Row],[RSLT]])</f>
        <v/>
      </c>
      <c r="DF24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0" s="18">
        <f>IF(STGY5[[#This Row],[SNO]]=0,0,IF(DL$10, IF(DP239&gt;=DM$8, 0, STGY5[[#This Row],[INS]]+DH239), STGY5[[#This Row],[INS]]+DH239))</f>
        <v>100</v>
      </c>
      <c r="DI240" s="18">
        <f>IF(STGY5[[#This Row],[SNO]]=0,0,IF(DL$10, IF(DP239&gt;=DM$8, 0, DI239+STGY5[[#This Row],[RTN]]), DI239+STGY5[[#This Row],[RTN]]))</f>
        <v>0</v>
      </c>
      <c r="DJ240" s="18">
        <f>STGY5[[#This Row],[RTN-TL]]-STGY5[[#This Row],[INS-TL]]</f>
        <v>-100</v>
      </c>
      <c r="DK240" s="18">
        <f>IF(STGY5[[#This Row],[SNO]]=0,0,IF(DL$10, IF(STGY5[[#This Row],[INS]]=0, 0, DN239), DN239))</f>
        <v>0</v>
      </c>
      <c r="DL240" s="18">
        <f>STGY5[[#This Row],[INS]]</f>
        <v>0</v>
      </c>
      <c r="DM240" s="18">
        <f>IF(STGY5[[#This Row],[WrL]]="Loss", (STGY5[[#This Row],[INS]]*(1 + DP$8/100)), IF(STGY5[[#This Row],[WrL]]="Won", (0), 0))</f>
        <v>0</v>
      </c>
      <c r="DN240" s="18">
        <f>IF(STGY5[[#This Row],[WrL]]="Loss", (STGY5[[#This Row],[PAM]]+STGY5[[#This Row],[LOS-TEN]]), IF(STGY5[[#This Row],[WrL]]="Won", (STGY5[[#This Row],[INS]]), 0))</f>
        <v>0</v>
      </c>
      <c r="DO240" s="18">
        <f>STGY5[[#This Row],[PAPT]]/2</f>
        <v>0</v>
      </c>
      <c r="DP240" s="43">
        <f>IF(STGY5[[#This Row],[SNO]]=0,0,IF(DL$10, IF(STGY5[[#This Row],[INS-TL]]=0, 0, STGY5[[#This Row],[PFT]]/STGY5[[#This Row],[INS-TL]]%), STGY5[[#This Row],[PFT]]/STGY5[[#This Row],[INS-TL]]%))</f>
        <v>-100</v>
      </c>
      <c r="DS240" s="20"/>
      <c r="DT240" s="21"/>
      <c r="DZ240" s="22"/>
      <c r="EB240" s="42">
        <f t="shared" si="37"/>
        <v>225</v>
      </c>
      <c r="EC240" s="49"/>
      <c r="ED240" s="18">
        <f>IF(STGY6[[#This Row],[SNO]]=0,0,IF(STGY6[[#This Row],[SNO]]=1,EJ$8,IF(EL$10, IF(EP239&gt;=EM$8,0,IF(EP239=0,EJ$8,EO239)), EO239)))</f>
        <v>0</v>
      </c>
      <c r="EE240" s="18" t="str">
        <f>IF(MAIN_STGY[[#This Row],[RSLT]]="","", MAIN_STGY[[#This Row],[RSLT]])</f>
        <v/>
      </c>
      <c r="EF24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0" s="18">
        <f>IF(STGY6[[#This Row],[SNO]]=0,0,IF(EL$10, IF(EP239&gt;=EM$8, 0, STGY6[[#This Row],[INS]]+EH239), STGY6[[#This Row],[INS]]+EH239))</f>
        <v>100</v>
      </c>
      <c r="EI240" s="18">
        <f>IF(STGY6[[#This Row],[SNO]]=0,0,IF(EL$10, IF(EP239&gt;=EM$8, 0, EI239+STGY6[[#This Row],[RTN]]), EI239+STGY6[[#This Row],[RTN]]))</f>
        <v>0</v>
      </c>
      <c r="EJ240" s="18">
        <f>STGY6[[#This Row],[RTN-TL]]-STGY6[[#This Row],[INS-TL]]</f>
        <v>-100</v>
      </c>
      <c r="EK240" s="18">
        <f>IF(STGY6[[#This Row],[SNO]]=0,0,IF(EL$10, IF(STGY6[[#This Row],[INS]]=0, 0, EN239), EN239))</f>
        <v>0</v>
      </c>
      <c r="EL240" s="18">
        <f>STGY6[[#This Row],[INS]]</f>
        <v>0</v>
      </c>
      <c r="EM240" s="18">
        <f>IF(STGY6[[#This Row],[WrL]]="Loss", (STGY6[[#This Row],[INS]]*(1 + EP$8/100)), IF(STGY6[[#This Row],[WrL]]="Won", (0), 0))</f>
        <v>0</v>
      </c>
      <c r="EN240" s="18">
        <f>IF(STGY6[[#This Row],[WrL]]="Loss", (STGY6[[#This Row],[PAM]]+STGY6[[#This Row],[LOS-TEN]]), IF(STGY6[[#This Row],[WrL]]="Won", (STGY6[[#This Row],[INS]]), 0))</f>
        <v>0</v>
      </c>
      <c r="EO240" s="18">
        <f>STGY6[[#This Row],[PAPT]]/2</f>
        <v>0</v>
      </c>
      <c r="EP240" s="43">
        <f>IF(STGY6[[#This Row],[SNO]]=0,0,IF(EL$10, IF(STGY6[[#This Row],[INS-TL]]=0, 0, STGY6[[#This Row],[PFT]]/STGY6[[#This Row],[INS-TL]]%), STGY6[[#This Row],[PFT]]/STGY6[[#This Row],[INS-TL]]%))</f>
        <v>-100</v>
      </c>
      <c r="ES240" s="20"/>
      <c r="ET240" s="21"/>
      <c r="EZ240" s="22"/>
      <c r="FB240" s="42">
        <f t="shared" si="38"/>
        <v>225</v>
      </c>
      <c r="FC240" s="49"/>
      <c r="FD240" s="18">
        <f>IF(STGY7[[#This Row],[SNO]]=0,0,IF(STGY7[[#This Row],[SNO]]=1,FJ$8,IF(FL$10, IF(FP239&gt;=FM$8,0,IF(FP239=0,FJ$8,FO239)), FO239)))</f>
        <v>0</v>
      </c>
      <c r="FE240" s="18" t="str">
        <f>IF(MAIN_STGY[[#This Row],[RSLT]]="","", MAIN_STGY[[#This Row],[RSLT]])</f>
        <v/>
      </c>
      <c r="FF24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0" s="18">
        <f>IF(STGY7[[#This Row],[SNO]]=0,0,IF(FL$10, IF(FP239&gt;=FM$8, 0, STGY7[[#This Row],[INS]]+FH239), STGY7[[#This Row],[INS]]+FH239))</f>
        <v>100</v>
      </c>
      <c r="FI240" s="18">
        <f>IF(STGY7[[#This Row],[SNO]]=0,0,IF(FL$10, IF(FP239&gt;=FM$8, 0, FI239+STGY7[[#This Row],[RTN]]), FI239+STGY7[[#This Row],[RTN]]))</f>
        <v>0</v>
      </c>
      <c r="FJ240" s="18">
        <f>STGY7[[#This Row],[RTN-TL]]-STGY7[[#This Row],[INS-TL]]</f>
        <v>-100</v>
      </c>
      <c r="FK240" s="18">
        <f>IF(STGY7[[#This Row],[SNO]]=0,0,IF(FL$10, IF(STGY7[[#This Row],[INS]]=0, 0, FN239), FN239))</f>
        <v>0</v>
      </c>
      <c r="FL240" s="18">
        <f>STGY7[[#This Row],[INS]]</f>
        <v>0</v>
      </c>
      <c r="FM240" s="18">
        <f>IF(STGY7[[#This Row],[WrL]]="Loss", (STGY7[[#This Row],[INS]]*(1 + FP$8/100)), IF(STGY7[[#This Row],[WrL]]="Won", (0), 0))</f>
        <v>0</v>
      </c>
      <c r="FN240" s="18">
        <f>IF(STGY7[[#This Row],[WrL]]="Loss", (STGY7[[#This Row],[PAM]]+STGY7[[#This Row],[LOS-TEN]]), IF(STGY7[[#This Row],[WrL]]="Won", (STGY7[[#This Row],[INS]]), 0))</f>
        <v>0</v>
      </c>
      <c r="FO240" s="18">
        <f>STGY7[[#This Row],[PAPT]]/2</f>
        <v>0</v>
      </c>
      <c r="FP240" s="43">
        <f>IF(STGY7[[#This Row],[SNO]]=0,0,IF(FL$10, IF(STGY7[[#This Row],[INS-TL]]=0, 0, STGY7[[#This Row],[PFT]]/STGY7[[#This Row],[INS-TL]]%), STGY7[[#This Row],[PFT]]/STGY7[[#This Row],[INS-TL]]%))</f>
        <v>-100</v>
      </c>
      <c r="FS240" s="20"/>
      <c r="FT240" s="21"/>
      <c r="FZ240" s="22"/>
      <c r="GB240" s="42">
        <f t="shared" si="39"/>
        <v>225</v>
      </c>
      <c r="GC240" s="49"/>
      <c r="GD240" s="18">
        <f>IF(STGY8[[#This Row],[SNO]]=0,0,IF(STGY8[[#This Row],[SNO]]=1,GJ$8,IF(GL$10, IF(GP239&gt;=GM$8,0,IF(GP239=0,GJ$8,GO239)), GO239)))</f>
        <v>0</v>
      </c>
      <c r="GE240" s="18" t="str">
        <f>IF(MAIN_STGY[[#This Row],[RSLT]]="","", MAIN_STGY[[#This Row],[RSLT]])</f>
        <v/>
      </c>
      <c r="GF24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0" s="18">
        <f>IF(STGY8[[#This Row],[SNO]]=0,0,IF(GL$10, IF(GP239&gt;=GM$8, 0, STGY8[[#This Row],[INS]]+GH239), STGY8[[#This Row],[INS]]+GH239))</f>
        <v>100</v>
      </c>
      <c r="GI240" s="18">
        <f>IF(STGY8[[#This Row],[SNO]]=0,0,IF(GL$10, IF(GP239&gt;=GM$8, 0, GI239+STGY8[[#This Row],[RTN]]), GI239+STGY8[[#This Row],[RTN]]))</f>
        <v>0</v>
      </c>
      <c r="GJ240" s="18">
        <f>STGY8[[#This Row],[RTN-TL]]-STGY8[[#This Row],[INS-TL]]</f>
        <v>-100</v>
      </c>
      <c r="GK240" s="18">
        <f>IF(STGY8[[#This Row],[SNO]]=0,0,IF(GL$10, IF(STGY8[[#This Row],[INS]]=0, 0, GN239), GN239))</f>
        <v>0</v>
      </c>
      <c r="GL240" s="18">
        <f>STGY8[[#This Row],[INS]]</f>
        <v>0</v>
      </c>
      <c r="GM240" s="18">
        <f>IF(STGY8[[#This Row],[WrL]]="Loss", (STGY8[[#This Row],[INS]]*(1 + GP$8/100)), IF(STGY8[[#This Row],[WrL]]="Won", (0), 0))</f>
        <v>0</v>
      </c>
      <c r="GN240" s="18">
        <f>IF(STGY8[[#This Row],[WrL]]="Loss", (STGY8[[#This Row],[PAM]]+STGY8[[#This Row],[LOS-TEN]]), IF(STGY8[[#This Row],[WrL]]="Won", (STGY8[[#This Row],[INS]]), 0))</f>
        <v>0</v>
      </c>
      <c r="GO240" s="18">
        <f>STGY8[[#This Row],[PAPT]]/2</f>
        <v>0</v>
      </c>
      <c r="GP240" s="43">
        <f>IF(STGY8[[#This Row],[SNO]]=0,0,IF(GL$10, IF(STGY8[[#This Row],[INS-TL]]=0, 0, STGY8[[#This Row],[PFT]]/STGY8[[#This Row],[INS-TL]]%), STGY8[[#This Row],[PFT]]/STGY8[[#This Row],[INS-TL]]%))</f>
        <v>-100</v>
      </c>
      <c r="GS240" s="20"/>
      <c r="GT240" s="21"/>
      <c r="GZ240" s="22"/>
      <c r="HB240" s="42">
        <f t="shared" si="40"/>
        <v>225</v>
      </c>
      <c r="HC240" s="49"/>
      <c r="HD240" s="18">
        <f>IF(STGY9[[#This Row],[SNO]]=0,0,IF(STGY9[[#This Row],[SNO]]=1,HJ$8,IF(HL$10, IF(HP239&gt;=HM$8,0,IF(HP239=0,HJ$8,HO239)), HO239)))</f>
        <v>0</v>
      </c>
      <c r="HE240" s="18" t="str">
        <f>IF(MAIN_STGY[[#This Row],[RSLT]]="","", MAIN_STGY[[#This Row],[RSLT]])</f>
        <v/>
      </c>
      <c r="HF24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0" s="18">
        <f>IF(STGY9[[#This Row],[SNO]]=0,0,IF(HL$10, IF(HP239&gt;=HM$8, 0, STGY9[[#This Row],[INS]]+HH239), STGY9[[#This Row],[INS]]+HH239))</f>
        <v>100</v>
      </c>
      <c r="HI240" s="18">
        <f>IF(STGY9[[#This Row],[SNO]]=0,0,IF(HL$10, IF(HP239&gt;=HM$8, 0, HI239+STGY9[[#This Row],[RTN]]), HI239+STGY9[[#This Row],[RTN]]))</f>
        <v>0</v>
      </c>
      <c r="HJ240" s="18">
        <f>STGY9[[#This Row],[RTN-TL]]-STGY9[[#This Row],[INS-TL]]</f>
        <v>-100</v>
      </c>
      <c r="HK240" s="18">
        <f>IF(STGY9[[#This Row],[SNO]]=0,0,IF(HL$10, IF(STGY9[[#This Row],[INS]]=0, 0, HN239), HN239))</f>
        <v>0</v>
      </c>
      <c r="HL240" s="18">
        <f>STGY9[[#This Row],[INS]]</f>
        <v>0</v>
      </c>
      <c r="HM240" s="18">
        <f>IF(STGY9[[#This Row],[WrL]]="Loss", (STGY9[[#This Row],[INS]]*(1 + HP$8/100)), IF(STGY9[[#This Row],[WrL]]="Won", (0), 0))</f>
        <v>0</v>
      </c>
      <c r="HN240" s="18">
        <f>IF(STGY9[[#This Row],[WrL]]="Loss", (STGY9[[#This Row],[PAM]]+STGY9[[#This Row],[LOS-TEN]]), IF(STGY9[[#This Row],[WrL]]="Won", (STGY9[[#This Row],[INS]]), 0))</f>
        <v>0</v>
      </c>
      <c r="HO240" s="18">
        <f>STGY9[[#This Row],[PAPT]]/2</f>
        <v>0</v>
      </c>
      <c r="HP240" s="43">
        <f>IF(STGY9[[#This Row],[SNO]]=0,0,IF(HL$10, IF(STGY9[[#This Row],[INS-TL]]=0, 0, STGY9[[#This Row],[PFT]]/STGY9[[#This Row],[INS-TL]]%), STGY9[[#This Row],[PFT]]/STGY9[[#This Row],[INS-TL]]%))</f>
        <v>-100</v>
      </c>
      <c r="HS240" s="20"/>
      <c r="HT240" s="21"/>
      <c r="HZ240" s="22"/>
      <c r="IB240" s="42">
        <f t="shared" si="41"/>
        <v>225</v>
      </c>
      <c r="IC240" s="49"/>
      <c r="ID240" s="18">
        <f>IF(STGY10[[#This Row],[SNO]]=0,0,IF(STGY10[[#This Row],[SNO]]=1,IJ$8,IF(IL$10, IF(IP239&gt;=IM$8,0,IF(IP239=0,IJ$8,IO239)), IO239)))</f>
        <v>0</v>
      </c>
      <c r="IE240" s="18" t="str">
        <f>IF(MAIN_STGY[[#This Row],[RSLT]]="","", MAIN_STGY[[#This Row],[RSLT]])</f>
        <v/>
      </c>
      <c r="IF24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0" s="18">
        <f>IF(STGY10[[#This Row],[SNO]]=0,0,IF(IL$10, IF(IP239&gt;=IM$8, 0, STGY10[[#This Row],[INS]]+IH239), STGY10[[#This Row],[INS]]+IH239))</f>
        <v>100</v>
      </c>
      <c r="II240" s="18">
        <f>IF(STGY10[[#This Row],[SNO]]=0,0,IF(IL$10, IF(IP239&gt;=IM$8, 0, II239+STGY10[[#This Row],[RTN]]), II239+STGY10[[#This Row],[RTN]]))</f>
        <v>0</v>
      </c>
      <c r="IJ240" s="18">
        <f>STGY10[[#This Row],[RTN-TL]]-STGY10[[#This Row],[INS-TL]]</f>
        <v>-100</v>
      </c>
      <c r="IK240" s="18">
        <f>IF(STGY10[[#This Row],[SNO]]=0,0,IF(IL$10, IF(STGY10[[#This Row],[INS]]=0, 0, IN239), IN239))</f>
        <v>0</v>
      </c>
      <c r="IL240" s="18">
        <f>STGY10[[#This Row],[INS]]</f>
        <v>0</v>
      </c>
      <c r="IM240" s="18">
        <f>IF(STGY10[[#This Row],[WrL]]="Loss", (STGY10[[#This Row],[INS]]*(1 + IP$8/100)), IF(STGY10[[#This Row],[WrL]]="Won", (0), 0))</f>
        <v>0</v>
      </c>
      <c r="IN240" s="18">
        <f>IF(STGY10[[#This Row],[WrL]]="Loss", (STGY10[[#This Row],[PAM]]+STGY10[[#This Row],[LOS-TEN]]), IF(STGY10[[#This Row],[WrL]]="Won", (STGY10[[#This Row],[INS]]), 0))</f>
        <v>0</v>
      </c>
      <c r="IO240" s="18">
        <f>STGY10[[#This Row],[PAPT]]/2</f>
        <v>0</v>
      </c>
      <c r="IP240" s="43">
        <f>IF(STGY10[[#This Row],[SNO]]=0,0,IF(IL$10, IF(STGY10[[#This Row],[INS-TL]]=0, 0, STGY10[[#This Row],[PFT]]/STGY10[[#This Row],[INS-TL]]%), STGY10[[#This Row],[PFT]]/STGY10[[#This Row],[INS-TL]]%))</f>
        <v>-100</v>
      </c>
      <c r="IS240" s="20"/>
      <c r="IT240" s="21"/>
      <c r="IZ240" s="22"/>
    </row>
    <row r="241" spans="2:260" ht="18.2" x14ac:dyDescent="0.35">
      <c r="B241" s="89">
        <f t="shared" si="42"/>
        <v>226</v>
      </c>
      <c r="C241" s="49"/>
      <c r="D241" s="18">
        <f>IF(MAIN_STGY[[#This Row],[SNO]]=0,0,IF(MAIN_STGY[[#This Row],[SNO]]=1,J$8,IF(L$10, IF(P240&gt;=M$8,0,IF(P240=0,J$8,O240)), O240)))</f>
        <v>0</v>
      </c>
      <c r="E241" s="12"/>
      <c r="F24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1" s="18">
        <f>IF(MAIN_STGY[[#This Row],[SNO]]=0,0,IF(L$10, IF(P240&gt;=M$8, 0, MAIN_STGY[[#This Row],[INS]]+H240), MAIN_STGY[[#This Row],[INS]]+H240))</f>
        <v>100</v>
      </c>
      <c r="I241" s="18">
        <f>IF(MAIN_STGY[[#This Row],[SNO]]=0,0,IF(L$10, IF(P240&gt;=M$8, 0, I240+MAIN_STGY[[#This Row],[RTN]]), I240+MAIN_STGY[[#This Row],[RTN]]))</f>
        <v>0</v>
      </c>
      <c r="J241" s="18">
        <f>MAIN_STGY[[#This Row],[RTN-TL]]-MAIN_STGY[[#This Row],[INS-TL]]</f>
        <v>-100</v>
      </c>
      <c r="K241" s="18">
        <f>IF(MAIN_STGY[[#This Row],[SNO]]=0,0,IF(L$10, IF(MAIN_STGY[[#This Row],[INS]]=0, 0, N240), N240))</f>
        <v>0</v>
      </c>
      <c r="L241" s="18">
        <f>MAIN_STGY[[#This Row],[INS]]</f>
        <v>0</v>
      </c>
      <c r="M241" s="18">
        <f>IF(MAIN_STGY[[#This Row],[WrL]]="Loss", (MAIN_STGY[[#This Row],[INS]]*(1 + P$8/100)), IF(MAIN_STGY[[#This Row],[WrL]]="Won", (0), 0))</f>
        <v>0</v>
      </c>
      <c r="N241" s="18">
        <f>IF(MAIN_STGY[[#This Row],[WrL]]="Loss", (MAIN_STGY[[#This Row],[PAM]]+MAIN_STGY[[#This Row],[LOS-TEN]]), IF(MAIN_STGY[[#This Row],[WrL]]="Won", (MAIN_STGY[[#This Row],[INS]]), 0))</f>
        <v>0</v>
      </c>
      <c r="O241" s="18">
        <f>MAIN_STGY[[#This Row],[PAPT]]/2</f>
        <v>0</v>
      </c>
      <c r="P24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1" s="108" t="s">
        <v>66</v>
      </c>
      <c r="S241" s="109"/>
      <c r="T241" s="109"/>
      <c r="U241" s="109"/>
      <c r="V241" s="110"/>
      <c r="W241" s="55"/>
      <c r="X241" s="44"/>
      <c r="Z241" s="22"/>
      <c r="AB241" s="42">
        <f t="shared" si="33"/>
        <v>226</v>
      </c>
      <c r="AC241" s="49"/>
      <c r="AD241" s="18">
        <f>IF(STGY2[[#This Row],[SNO]]=0,0,IF(STGY2[[#This Row],[SNO]]=1,AJ$8,IF(AL$10, IF(AP240&gt;=AM$8,0,IF(AP240=0,AJ$8,AO240)), AO240)))</f>
        <v>0</v>
      </c>
      <c r="AE241" s="18" t="str">
        <f>IF(MAIN_STGY[[#This Row],[RSLT]]="","", MAIN_STGY[[#This Row],[RSLT]])</f>
        <v/>
      </c>
      <c r="AF24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1" s="18">
        <f>IF(STGY2[[#This Row],[SNO]]=0,0,IF(AL$10, IF(AP240&gt;=AM$8, 0, STGY2[[#This Row],[INS]]+AH240), STGY2[[#This Row],[INS]]+AH240))</f>
        <v>100</v>
      </c>
      <c r="AI241" s="18">
        <f>IF(STGY2[[#This Row],[SNO]]=0,0,IF(AL$10, IF(AP240&gt;=AM$8, 0, AI240+STGY2[[#This Row],[RTN]]), AI240+STGY2[[#This Row],[RTN]]))</f>
        <v>0</v>
      </c>
      <c r="AJ241" s="18">
        <f>STGY2[[#This Row],[RTN-TL]]-STGY2[[#This Row],[INS-TL]]</f>
        <v>-100</v>
      </c>
      <c r="AK241" s="18">
        <f>IF(STGY2[[#This Row],[SNO]]=0,0,IF(AL$10, IF(STGY2[[#This Row],[INS]]=0, 0, AN240), AN240))</f>
        <v>0</v>
      </c>
      <c r="AL241" s="18">
        <f>STGY2[[#This Row],[INS]]</f>
        <v>0</v>
      </c>
      <c r="AM241" s="18">
        <f>IF(STGY2[[#This Row],[WrL]]="Loss", (STGY2[[#This Row],[INS]]*(1 + AP$8/100)), IF(STGY2[[#This Row],[WrL]]="Won", (0), 0))</f>
        <v>0</v>
      </c>
      <c r="AN241" s="18">
        <f>IF(STGY2[[#This Row],[WrL]]="Loss", (STGY2[[#This Row],[PAM]]+STGY2[[#This Row],[LOS-TEN]]), IF(STGY2[[#This Row],[WrL]]="Won", (STGY2[[#This Row],[INS]]), 0))</f>
        <v>0</v>
      </c>
      <c r="AO241" s="18">
        <f>STGY2[[#This Row],[PAPT]]/2</f>
        <v>0</v>
      </c>
      <c r="AP241" s="43">
        <f>IF(STGY2[[#This Row],[SNO]]=0,0,IF(AL$10, IF(STGY2[[#This Row],[INS-TL]]=0, 0, STGY2[[#This Row],[PFT]]/STGY2[[#This Row],[INS-TL]]%), STGY2[[#This Row],[PFT]]/STGY2[[#This Row],[INS-TL]]%))</f>
        <v>-100</v>
      </c>
      <c r="AS241" s="20"/>
      <c r="AT241" s="21"/>
      <c r="AZ241" s="22"/>
      <c r="BB241" s="42">
        <f t="shared" si="34"/>
        <v>226</v>
      </c>
      <c r="BC241" s="49"/>
      <c r="BD241" s="18">
        <f>IF(STGY3[[#This Row],[SNO]]=0,0,IF(STGY3[[#This Row],[SNO]]=1,BJ$8,IF(BL$10, IF(BP240&gt;=BM$8,0,IF(BP240=0,BJ$8,BO240)), BO240)))</f>
        <v>0</v>
      </c>
      <c r="BE241" s="18" t="str">
        <f>IF(MAIN_STGY[[#This Row],[RSLT]]="","", MAIN_STGY[[#This Row],[RSLT]])</f>
        <v/>
      </c>
      <c r="BF24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1" s="18">
        <f>IF(STGY3[[#This Row],[SNO]]=0,0,IF(BL$10, IF(BP240&gt;=BM$8, 0, STGY3[[#This Row],[INS]]+BH240), STGY3[[#This Row],[INS]]+BH240))</f>
        <v>100</v>
      </c>
      <c r="BI241" s="18">
        <f>IF(STGY3[[#This Row],[SNO]]=0,0,IF(BL$10, IF(BP240&gt;=BM$8, 0, BI240+STGY3[[#This Row],[RTN]]), BI240+STGY3[[#This Row],[RTN]]))</f>
        <v>0</v>
      </c>
      <c r="BJ241" s="18">
        <f>STGY3[[#This Row],[RTN-TL]]-STGY3[[#This Row],[INS-TL]]</f>
        <v>-100</v>
      </c>
      <c r="BK241" s="18">
        <f>IF(STGY3[[#This Row],[SNO]]=0,0,IF(BL$10, IF(STGY3[[#This Row],[INS]]=0, 0, BN240), BN240))</f>
        <v>0</v>
      </c>
      <c r="BL241" s="18">
        <f>STGY3[[#This Row],[INS]]</f>
        <v>0</v>
      </c>
      <c r="BM241" s="18">
        <f>IF(STGY3[[#This Row],[WrL]]="Loss", (STGY3[[#This Row],[INS]]*(1 + BP$8/100)), IF(STGY3[[#This Row],[WrL]]="Won", (0), 0))</f>
        <v>0</v>
      </c>
      <c r="BN241" s="18">
        <f>IF(STGY3[[#This Row],[WrL]]="Loss", (STGY3[[#This Row],[PAM]]+STGY3[[#This Row],[LOS-TEN]]), IF(STGY3[[#This Row],[WrL]]="Won", (STGY3[[#This Row],[INS]]), 0))</f>
        <v>0</v>
      </c>
      <c r="BO241" s="18">
        <f>STGY3[[#This Row],[PAPT]]/2</f>
        <v>0</v>
      </c>
      <c r="BP241" s="43">
        <f>IF(STGY3[[#This Row],[SNO]]=0,0,IF(BL$10, IF(STGY3[[#This Row],[INS-TL]]=0, 0, STGY3[[#This Row],[PFT]]/STGY3[[#This Row],[INS-TL]]%), STGY3[[#This Row],[PFT]]/STGY3[[#This Row],[INS-TL]]%))</f>
        <v>-100</v>
      </c>
      <c r="BS241" s="20"/>
      <c r="BT241" s="21"/>
      <c r="BZ241" s="22"/>
      <c r="CB241" s="42">
        <f t="shared" si="35"/>
        <v>226</v>
      </c>
      <c r="CC241" s="49"/>
      <c r="CD241" s="18">
        <f>IF(STGY4[[#This Row],[SNO]]=0,0,IF(STGY4[[#This Row],[SNO]]=1,CJ$8,IF(CL$10, IF(CP240&gt;=CM$8,0,IF(CP240=0,CJ$8,CO240)), CO240)))</f>
        <v>0</v>
      </c>
      <c r="CE241" s="18" t="str">
        <f>IF(MAIN_STGY[[#This Row],[RSLT]]="","", MAIN_STGY[[#This Row],[RSLT]])</f>
        <v/>
      </c>
      <c r="CF24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1" s="18">
        <f>IF(STGY4[[#This Row],[SNO]]=0,0,IF(CL$10, IF(CP240&gt;=CM$8, 0, STGY4[[#This Row],[INS]]+CH240), STGY4[[#This Row],[INS]]+CH240))</f>
        <v>100</v>
      </c>
      <c r="CI241" s="18">
        <f>IF(STGY4[[#This Row],[SNO]]=0,0,IF(CL$10, IF(CP240&gt;=CM$8, 0, CI240+STGY4[[#This Row],[RTN]]), CI240+STGY4[[#This Row],[RTN]]))</f>
        <v>0</v>
      </c>
      <c r="CJ241" s="18">
        <f>STGY4[[#This Row],[RTN-TL]]-STGY4[[#This Row],[INS-TL]]</f>
        <v>-100</v>
      </c>
      <c r="CK241" s="18">
        <f>IF(STGY4[[#This Row],[SNO]]=0,0,IF(CL$10, IF(STGY4[[#This Row],[INS]]=0, 0, CN240), CN240))</f>
        <v>0</v>
      </c>
      <c r="CL241" s="18">
        <f>STGY4[[#This Row],[INS]]</f>
        <v>0</v>
      </c>
      <c r="CM241" s="18">
        <f>IF(STGY4[[#This Row],[WrL]]="Loss", (STGY4[[#This Row],[INS]]*(1 + CP$8/100)), IF(STGY4[[#This Row],[WrL]]="Won", (0), 0))</f>
        <v>0</v>
      </c>
      <c r="CN241" s="18">
        <f>IF(STGY4[[#This Row],[WrL]]="Loss", (STGY4[[#This Row],[PAM]]+STGY4[[#This Row],[LOS-TEN]]), IF(STGY4[[#This Row],[WrL]]="Won", (STGY4[[#This Row],[INS]]), 0))</f>
        <v>0</v>
      </c>
      <c r="CO241" s="18">
        <f>STGY4[[#This Row],[PAPT]]/2</f>
        <v>0</v>
      </c>
      <c r="CP241" s="43">
        <f>IF(STGY4[[#This Row],[SNO]]=0,0,IF(CL$10, IF(STGY4[[#This Row],[INS-TL]]=0, 0, STGY4[[#This Row],[PFT]]/STGY4[[#This Row],[INS-TL]]%), STGY4[[#This Row],[PFT]]/STGY4[[#This Row],[INS-TL]]%))</f>
        <v>-100</v>
      </c>
      <c r="CS241" s="20"/>
      <c r="CT241" s="21"/>
      <c r="CZ241" s="22"/>
      <c r="DB241" s="42">
        <f t="shared" si="36"/>
        <v>226</v>
      </c>
      <c r="DC241" s="49"/>
      <c r="DD241" s="18">
        <f>IF(STGY5[[#This Row],[SNO]]=0,0,IF(STGY5[[#This Row],[SNO]]=1,DJ$8,IF(DL$10, IF(DP240&gt;=DM$8,0,IF(DP240=0,DJ$8,DO240)), DO240)))</f>
        <v>0</v>
      </c>
      <c r="DE241" s="18" t="str">
        <f>IF(MAIN_STGY[[#This Row],[RSLT]]="","", MAIN_STGY[[#This Row],[RSLT]])</f>
        <v/>
      </c>
      <c r="DF24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1" s="18">
        <f>IF(STGY5[[#This Row],[SNO]]=0,0,IF(DL$10, IF(DP240&gt;=DM$8, 0, STGY5[[#This Row],[INS]]+DH240), STGY5[[#This Row],[INS]]+DH240))</f>
        <v>100</v>
      </c>
      <c r="DI241" s="18">
        <f>IF(STGY5[[#This Row],[SNO]]=0,0,IF(DL$10, IF(DP240&gt;=DM$8, 0, DI240+STGY5[[#This Row],[RTN]]), DI240+STGY5[[#This Row],[RTN]]))</f>
        <v>0</v>
      </c>
      <c r="DJ241" s="18">
        <f>STGY5[[#This Row],[RTN-TL]]-STGY5[[#This Row],[INS-TL]]</f>
        <v>-100</v>
      </c>
      <c r="DK241" s="18">
        <f>IF(STGY5[[#This Row],[SNO]]=0,0,IF(DL$10, IF(STGY5[[#This Row],[INS]]=0, 0, DN240), DN240))</f>
        <v>0</v>
      </c>
      <c r="DL241" s="18">
        <f>STGY5[[#This Row],[INS]]</f>
        <v>0</v>
      </c>
      <c r="DM241" s="18">
        <f>IF(STGY5[[#This Row],[WrL]]="Loss", (STGY5[[#This Row],[INS]]*(1 + DP$8/100)), IF(STGY5[[#This Row],[WrL]]="Won", (0), 0))</f>
        <v>0</v>
      </c>
      <c r="DN241" s="18">
        <f>IF(STGY5[[#This Row],[WrL]]="Loss", (STGY5[[#This Row],[PAM]]+STGY5[[#This Row],[LOS-TEN]]), IF(STGY5[[#This Row],[WrL]]="Won", (STGY5[[#This Row],[INS]]), 0))</f>
        <v>0</v>
      </c>
      <c r="DO241" s="18">
        <f>STGY5[[#This Row],[PAPT]]/2</f>
        <v>0</v>
      </c>
      <c r="DP241" s="43">
        <f>IF(STGY5[[#This Row],[SNO]]=0,0,IF(DL$10, IF(STGY5[[#This Row],[INS-TL]]=0, 0, STGY5[[#This Row],[PFT]]/STGY5[[#This Row],[INS-TL]]%), STGY5[[#This Row],[PFT]]/STGY5[[#This Row],[INS-TL]]%))</f>
        <v>-100</v>
      </c>
      <c r="DS241" s="20"/>
      <c r="DT241" s="21"/>
      <c r="DZ241" s="22"/>
      <c r="EB241" s="42">
        <f t="shared" si="37"/>
        <v>226</v>
      </c>
      <c r="EC241" s="49"/>
      <c r="ED241" s="18">
        <f>IF(STGY6[[#This Row],[SNO]]=0,0,IF(STGY6[[#This Row],[SNO]]=1,EJ$8,IF(EL$10, IF(EP240&gt;=EM$8,0,IF(EP240=0,EJ$8,EO240)), EO240)))</f>
        <v>0</v>
      </c>
      <c r="EE241" s="18" t="str">
        <f>IF(MAIN_STGY[[#This Row],[RSLT]]="","", MAIN_STGY[[#This Row],[RSLT]])</f>
        <v/>
      </c>
      <c r="EF24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1" s="18">
        <f>IF(STGY6[[#This Row],[SNO]]=0,0,IF(EL$10, IF(EP240&gt;=EM$8, 0, STGY6[[#This Row],[INS]]+EH240), STGY6[[#This Row],[INS]]+EH240))</f>
        <v>100</v>
      </c>
      <c r="EI241" s="18">
        <f>IF(STGY6[[#This Row],[SNO]]=0,0,IF(EL$10, IF(EP240&gt;=EM$8, 0, EI240+STGY6[[#This Row],[RTN]]), EI240+STGY6[[#This Row],[RTN]]))</f>
        <v>0</v>
      </c>
      <c r="EJ241" s="18">
        <f>STGY6[[#This Row],[RTN-TL]]-STGY6[[#This Row],[INS-TL]]</f>
        <v>-100</v>
      </c>
      <c r="EK241" s="18">
        <f>IF(STGY6[[#This Row],[SNO]]=0,0,IF(EL$10, IF(STGY6[[#This Row],[INS]]=0, 0, EN240), EN240))</f>
        <v>0</v>
      </c>
      <c r="EL241" s="18">
        <f>STGY6[[#This Row],[INS]]</f>
        <v>0</v>
      </c>
      <c r="EM241" s="18">
        <f>IF(STGY6[[#This Row],[WrL]]="Loss", (STGY6[[#This Row],[INS]]*(1 + EP$8/100)), IF(STGY6[[#This Row],[WrL]]="Won", (0), 0))</f>
        <v>0</v>
      </c>
      <c r="EN241" s="18">
        <f>IF(STGY6[[#This Row],[WrL]]="Loss", (STGY6[[#This Row],[PAM]]+STGY6[[#This Row],[LOS-TEN]]), IF(STGY6[[#This Row],[WrL]]="Won", (STGY6[[#This Row],[INS]]), 0))</f>
        <v>0</v>
      </c>
      <c r="EO241" s="18">
        <f>STGY6[[#This Row],[PAPT]]/2</f>
        <v>0</v>
      </c>
      <c r="EP241" s="43">
        <f>IF(STGY6[[#This Row],[SNO]]=0,0,IF(EL$10, IF(STGY6[[#This Row],[INS-TL]]=0, 0, STGY6[[#This Row],[PFT]]/STGY6[[#This Row],[INS-TL]]%), STGY6[[#This Row],[PFT]]/STGY6[[#This Row],[INS-TL]]%))</f>
        <v>-100</v>
      </c>
      <c r="ES241" s="20"/>
      <c r="ET241" s="21"/>
      <c r="EZ241" s="22"/>
      <c r="FB241" s="42">
        <f t="shared" si="38"/>
        <v>226</v>
      </c>
      <c r="FC241" s="49"/>
      <c r="FD241" s="18">
        <f>IF(STGY7[[#This Row],[SNO]]=0,0,IF(STGY7[[#This Row],[SNO]]=1,FJ$8,IF(FL$10, IF(FP240&gt;=FM$8,0,IF(FP240=0,FJ$8,FO240)), FO240)))</f>
        <v>0</v>
      </c>
      <c r="FE241" s="18" t="str">
        <f>IF(MAIN_STGY[[#This Row],[RSLT]]="","", MAIN_STGY[[#This Row],[RSLT]])</f>
        <v/>
      </c>
      <c r="FF24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1" s="18">
        <f>IF(STGY7[[#This Row],[SNO]]=0,0,IF(FL$10, IF(FP240&gt;=FM$8, 0, STGY7[[#This Row],[INS]]+FH240), STGY7[[#This Row],[INS]]+FH240))</f>
        <v>100</v>
      </c>
      <c r="FI241" s="18">
        <f>IF(STGY7[[#This Row],[SNO]]=0,0,IF(FL$10, IF(FP240&gt;=FM$8, 0, FI240+STGY7[[#This Row],[RTN]]), FI240+STGY7[[#This Row],[RTN]]))</f>
        <v>0</v>
      </c>
      <c r="FJ241" s="18">
        <f>STGY7[[#This Row],[RTN-TL]]-STGY7[[#This Row],[INS-TL]]</f>
        <v>-100</v>
      </c>
      <c r="FK241" s="18">
        <f>IF(STGY7[[#This Row],[SNO]]=0,0,IF(FL$10, IF(STGY7[[#This Row],[INS]]=0, 0, FN240), FN240))</f>
        <v>0</v>
      </c>
      <c r="FL241" s="18">
        <f>STGY7[[#This Row],[INS]]</f>
        <v>0</v>
      </c>
      <c r="FM241" s="18">
        <f>IF(STGY7[[#This Row],[WrL]]="Loss", (STGY7[[#This Row],[INS]]*(1 + FP$8/100)), IF(STGY7[[#This Row],[WrL]]="Won", (0), 0))</f>
        <v>0</v>
      </c>
      <c r="FN241" s="18">
        <f>IF(STGY7[[#This Row],[WrL]]="Loss", (STGY7[[#This Row],[PAM]]+STGY7[[#This Row],[LOS-TEN]]), IF(STGY7[[#This Row],[WrL]]="Won", (STGY7[[#This Row],[INS]]), 0))</f>
        <v>0</v>
      </c>
      <c r="FO241" s="18">
        <f>STGY7[[#This Row],[PAPT]]/2</f>
        <v>0</v>
      </c>
      <c r="FP241" s="43">
        <f>IF(STGY7[[#This Row],[SNO]]=0,0,IF(FL$10, IF(STGY7[[#This Row],[INS-TL]]=0, 0, STGY7[[#This Row],[PFT]]/STGY7[[#This Row],[INS-TL]]%), STGY7[[#This Row],[PFT]]/STGY7[[#This Row],[INS-TL]]%))</f>
        <v>-100</v>
      </c>
      <c r="FS241" s="20"/>
      <c r="FT241" s="21"/>
      <c r="FZ241" s="22"/>
      <c r="GB241" s="42">
        <f t="shared" si="39"/>
        <v>226</v>
      </c>
      <c r="GC241" s="49"/>
      <c r="GD241" s="18">
        <f>IF(STGY8[[#This Row],[SNO]]=0,0,IF(STGY8[[#This Row],[SNO]]=1,GJ$8,IF(GL$10, IF(GP240&gt;=GM$8,0,IF(GP240=0,GJ$8,GO240)), GO240)))</f>
        <v>0</v>
      </c>
      <c r="GE241" s="18" t="str">
        <f>IF(MAIN_STGY[[#This Row],[RSLT]]="","", MAIN_STGY[[#This Row],[RSLT]])</f>
        <v/>
      </c>
      <c r="GF24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1" s="18">
        <f>IF(STGY8[[#This Row],[SNO]]=0,0,IF(GL$10, IF(GP240&gt;=GM$8, 0, STGY8[[#This Row],[INS]]+GH240), STGY8[[#This Row],[INS]]+GH240))</f>
        <v>100</v>
      </c>
      <c r="GI241" s="18">
        <f>IF(STGY8[[#This Row],[SNO]]=0,0,IF(GL$10, IF(GP240&gt;=GM$8, 0, GI240+STGY8[[#This Row],[RTN]]), GI240+STGY8[[#This Row],[RTN]]))</f>
        <v>0</v>
      </c>
      <c r="GJ241" s="18">
        <f>STGY8[[#This Row],[RTN-TL]]-STGY8[[#This Row],[INS-TL]]</f>
        <v>-100</v>
      </c>
      <c r="GK241" s="18">
        <f>IF(STGY8[[#This Row],[SNO]]=0,0,IF(GL$10, IF(STGY8[[#This Row],[INS]]=0, 0, GN240), GN240))</f>
        <v>0</v>
      </c>
      <c r="GL241" s="18">
        <f>STGY8[[#This Row],[INS]]</f>
        <v>0</v>
      </c>
      <c r="GM241" s="18">
        <f>IF(STGY8[[#This Row],[WrL]]="Loss", (STGY8[[#This Row],[INS]]*(1 + GP$8/100)), IF(STGY8[[#This Row],[WrL]]="Won", (0), 0))</f>
        <v>0</v>
      </c>
      <c r="GN241" s="18">
        <f>IF(STGY8[[#This Row],[WrL]]="Loss", (STGY8[[#This Row],[PAM]]+STGY8[[#This Row],[LOS-TEN]]), IF(STGY8[[#This Row],[WrL]]="Won", (STGY8[[#This Row],[INS]]), 0))</f>
        <v>0</v>
      </c>
      <c r="GO241" s="18">
        <f>STGY8[[#This Row],[PAPT]]/2</f>
        <v>0</v>
      </c>
      <c r="GP241" s="43">
        <f>IF(STGY8[[#This Row],[SNO]]=0,0,IF(GL$10, IF(STGY8[[#This Row],[INS-TL]]=0, 0, STGY8[[#This Row],[PFT]]/STGY8[[#This Row],[INS-TL]]%), STGY8[[#This Row],[PFT]]/STGY8[[#This Row],[INS-TL]]%))</f>
        <v>-100</v>
      </c>
      <c r="GS241" s="20"/>
      <c r="GT241" s="21"/>
      <c r="GZ241" s="22"/>
      <c r="HB241" s="42">
        <f t="shared" si="40"/>
        <v>226</v>
      </c>
      <c r="HC241" s="49"/>
      <c r="HD241" s="18">
        <f>IF(STGY9[[#This Row],[SNO]]=0,0,IF(STGY9[[#This Row],[SNO]]=1,HJ$8,IF(HL$10, IF(HP240&gt;=HM$8,0,IF(HP240=0,HJ$8,HO240)), HO240)))</f>
        <v>0</v>
      </c>
      <c r="HE241" s="18" t="str">
        <f>IF(MAIN_STGY[[#This Row],[RSLT]]="","", MAIN_STGY[[#This Row],[RSLT]])</f>
        <v/>
      </c>
      <c r="HF24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1" s="18">
        <f>IF(STGY9[[#This Row],[SNO]]=0,0,IF(HL$10, IF(HP240&gt;=HM$8, 0, STGY9[[#This Row],[INS]]+HH240), STGY9[[#This Row],[INS]]+HH240))</f>
        <v>100</v>
      </c>
      <c r="HI241" s="18">
        <f>IF(STGY9[[#This Row],[SNO]]=0,0,IF(HL$10, IF(HP240&gt;=HM$8, 0, HI240+STGY9[[#This Row],[RTN]]), HI240+STGY9[[#This Row],[RTN]]))</f>
        <v>0</v>
      </c>
      <c r="HJ241" s="18">
        <f>STGY9[[#This Row],[RTN-TL]]-STGY9[[#This Row],[INS-TL]]</f>
        <v>-100</v>
      </c>
      <c r="HK241" s="18">
        <f>IF(STGY9[[#This Row],[SNO]]=0,0,IF(HL$10, IF(STGY9[[#This Row],[INS]]=0, 0, HN240), HN240))</f>
        <v>0</v>
      </c>
      <c r="HL241" s="18">
        <f>STGY9[[#This Row],[INS]]</f>
        <v>0</v>
      </c>
      <c r="HM241" s="18">
        <f>IF(STGY9[[#This Row],[WrL]]="Loss", (STGY9[[#This Row],[INS]]*(1 + HP$8/100)), IF(STGY9[[#This Row],[WrL]]="Won", (0), 0))</f>
        <v>0</v>
      </c>
      <c r="HN241" s="18">
        <f>IF(STGY9[[#This Row],[WrL]]="Loss", (STGY9[[#This Row],[PAM]]+STGY9[[#This Row],[LOS-TEN]]), IF(STGY9[[#This Row],[WrL]]="Won", (STGY9[[#This Row],[INS]]), 0))</f>
        <v>0</v>
      </c>
      <c r="HO241" s="18">
        <f>STGY9[[#This Row],[PAPT]]/2</f>
        <v>0</v>
      </c>
      <c r="HP241" s="43">
        <f>IF(STGY9[[#This Row],[SNO]]=0,0,IF(HL$10, IF(STGY9[[#This Row],[INS-TL]]=0, 0, STGY9[[#This Row],[PFT]]/STGY9[[#This Row],[INS-TL]]%), STGY9[[#This Row],[PFT]]/STGY9[[#This Row],[INS-TL]]%))</f>
        <v>-100</v>
      </c>
      <c r="HS241" s="20"/>
      <c r="HT241" s="21"/>
      <c r="HZ241" s="22"/>
      <c r="IB241" s="42">
        <f t="shared" si="41"/>
        <v>226</v>
      </c>
      <c r="IC241" s="49"/>
      <c r="ID241" s="18">
        <f>IF(STGY10[[#This Row],[SNO]]=0,0,IF(STGY10[[#This Row],[SNO]]=1,IJ$8,IF(IL$10, IF(IP240&gt;=IM$8,0,IF(IP240=0,IJ$8,IO240)), IO240)))</f>
        <v>0</v>
      </c>
      <c r="IE241" s="18" t="str">
        <f>IF(MAIN_STGY[[#This Row],[RSLT]]="","", MAIN_STGY[[#This Row],[RSLT]])</f>
        <v/>
      </c>
      <c r="IF24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1" s="18">
        <f>IF(STGY10[[#This Row],[SNO]]=0,0,IF(IL$10, IF(IP240&gt;=IM$8, 0, STGY10[[#This Row],[INS]]+IH240), STGY10[[#This Row],[INS]]+IH240))</f>
        <v>100</v>
      </c>
      <c r="II241" s="18">
        <f>IF(STGY10[[#This Row],[SNO]]=0,0,IF(IL$10, IF(IP240&gt;=IM$8, 0, II240+STGY10[[#This Row],[RTN]]), II240+STGY10[[#This Row],[RTN]]))</f>
        <v>0</v>
      </c>
      <c r="IJ241" s="18">
        <f>STGY10[[#This Row],[RTN-TL]]-STGY10[[#This Row],[INS-TL]]</f>
        <v>-100</v>
      </c>
      <c r="IK241" s="18">
        <f>IF(STGY10[[#This Row],[SNO]]=0,0,IF(IL$10, IF(STGY10[[#This Row],[INS]]=0, 0, IN240), IN240))</f>
        <v>0</v>
      </c>
      <c r="IL241" s="18">
        <f>STGY10[[#This Row],[INS]]</f>
        <v>0</v>
      </c>
      <c r="IM241" s="18">
        <f>IF(STGY10[[#This Row],[WrL]]="Loss", (STGY10[[#This Row],[INS]]*(1 + IP$8/100)), IF(STGY10[[#This Row],[WrL]]="Won", (0), 0))</f>
        <v>0</v>
      </c>
      <c r="IN241" s="18">
        <f>IF(STGY10[[#This Row],[WrL]]="Loss", (STGY10[[#This Row],[PAM]]+STGY10[[#This Row],[LOS-TEN]]), IF(STGY10[[#This Row],[WrL]]="Won", (STGY10[[#This Row],[INS]]), 0))</f>
        <v>0</v>
      </c>
      <c r="IO241" s="18">
        <f>STGY10[[#This Row],[PAPT]]/2</f>
        <v>0</v>
      </c>
      <c r="IP241" s="43">
        <f>IF(STGY10[[#This Row],[SNO]]=0,0,IF(IL$10, IF(STGY10[[#This Row],[INS-TL]]=0, 0, STGY10[[#This Row],[PFT]]/STGY10[[#This Row],[INS-TL]]%), STGY10[[#This Row],[PFT]]/STGY10[[#This Row],[INS-TL]]%))</f>
        <v>-100</v>
      </c>
      <c r="IS241" s="20"/>
      <c r="IT241" s="21"/>
      <c r="IZ241" s="22"/>
    </row>
    <row r="242" spans="2:260" ht="16.3" thickBot="1" x14ac:dyDescent="0.35">
      <c r="B242" s="89">
        <f t="shared" si="42"/>
        <v>227</v>
      </c>
      <c r="C242" s="49"/>
      <c r="D242" s="18">
        <f>IF(MAIN_STGY[[#This Row],[SNO]]=0,0,IF(MAIN_STGY[[#This Row],[SNO]]=1,J$8,IF(L$10, IF(P241&gt;=M$8,0,IF(P241=0,J$8,O241)), O241)))</f>
        <v>0</v>
      </c>
      <c r="E242" s="12"/>
      <c r="F24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2" s="18">
        <f>IF(MAIN_STGY[[#This Row],[SNO]]=0,0,IF(L$10, IF(P241&gt;=M$8, 0, MAIN_STGY[[#This Row],[INS]]+H241), MAIN_STGY[[#This Row],[INS]]+H241))</f>
        <v>100</v>
      </c>
      <c r="I242" s="18">
        <f>IF(MAIN_STGY[[#This Row],[SNO]]=0,0,IF(L$10, IF(P241&gt;=M$8, 0, I241+MAIN_STGY[[#This Row],[RTN]]), I241+MAIN_STGY[[#This Row],[RTN]]))</f>
        <v>0</v>
      </c>
      <c r="J242" s="18">
        <f>MAIN_STGY[[#This Row],[RTN-TL]]-MAIN_STGY[[#This Row],[INS-TL]]</f>
        <v>-100</v>
      </c>
      <c r="K242" s="18">
        <f>IF(MAIN_STGY[[#This Row],[SNO]]=0,0,IF(L$10, IF(MAIN_STGY[[#This Row],[INS]]=0, 0, N241), N241))</f>
        <v>0</v>
      </c>
      <c r="L242" s="18">
        <f>MAIN_STGY[[#This Row],[INS]]</f>
        <v>0</v>
      </c>
      <c r="M242" s="18">
        <f>IF(MAIN_STGY[[#This Row],[WrL]]="Loss", (MAIN_STGY[[#This Row],[INS]]*(1 + P$8/100)), IF(MAIN_STGY[[#This Row],[WrL]]="Won", (0), 0))</f>
        <v>0</v>
      </c>
      <c r="N242" s="18">
        <f>IF(MAIN_STGY[[#This Row],[WrL]]="Loss", (MAIN_STGY[[#This Row],[PAM]]+MAIN_STGY[[#This Row],[LOS-TEN]]), IF(MAIN_STGY[[#This Row],[WrL]]="Won", (MAIN_STGY[[#This Row],[INS]]), 0))</f>
        <v>0</v>
      </c>
      <c r="O242" s="18">
        <f>MAIN_STGY[[#This Row],[PAPT]]/2</f>
        <v>0</v>
      </c>
      <c r="P24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2" s="105" t="s">
        <v>52</v>
      </c>
      <c r="S242" s="106" t="s">
        <v>53</v>
      </c>
      <c r="T242" s="107" t="s">
        <v>54</v>
      </c>
      <c r="U242" s="85"/>
      <c r="V242" s="44"/>
      <c r="W242" s="55"/>
      <c r="X242" s="44"/>
      <c r="Z242" s="22"/>
      <c r="AB242" s="42">
        <f t="shared" si="33"/>
        <v>227</v>
      </c>
      <c r="AC242" s="49"/>
      <c r="AD242" s="18">
        <f>IF(STGY2[[#This Row],[SNO]]=0,0,IF(STGY2[[#This Row],[SNO]]=1,AJ$8,IF(AL$10, IF(AP241&gt;=AM$8,0,IF(AP241=0,AJ$8,AO241)), AO241)))</f>
        <v>0</v>
      </c>
      <c r="AE242" s="18" t="str">
        <f>IF(MAIN_STGY[[#This Row],[RSLT]]="","", MAIN_STGY[[#This Row],[RSLT]])</f>
        <v/>
      </c>
      <c r="AF24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2" s="18">
        <f>IF(STGY2[[#This Row],[SNO]]=0,0,IF(AL$10, IF(AP241&gt;=AM$8, 0, STGY2[[#This Row],[INS]]+AH241), STGY2[[#This Row],[INS]]+AH241))</f>
        <v>100</v>
      </c>
      <c r="AI242" s="18">
        <f>IF(STGY2[[#This Row],[SNO]]=0,0,IF(AL$10, IF(AP241&gt;=AM$8, 0, AI241+STGY2[[#This Row],[RTN]]), AI241+STGY2[[#This Row],[RTN]]))</f>
        <v>0</v>
      </c>
      <c r="AJ242" s="18">
        <f>STGY2[[#This Row],[RTN-TL]]-STGY2[[#This Row],[INS-TL]]</f>
        <v>-100</v>
      </c>
      <c r="AK242" s="18">
        <f>IF(STGY2[[#This Row],[SNO]]=0,0,IF(AL$10, IF(STGY2[[#This Row],[INS]]=0, 0, AN241), AN241))</f>
        <v>0</v>
      </c>
      <c r="AL242" s="18">
        <f>STGY2[[#This Row],[INS]]</f>
        <v>0</v>
      </c>
      <c r="AM242" s="18">
        <f>IF(STGY2[[#This Row],[WrL]]="Loss", (STGY2[[#This Row],[INS]]*(1 + AP$8/100)), IF(STGY2[[#This Row],[WrL]]="Won", (0), 0))</f>
        <v>0</v>
      </c>
      <c r="AN242" s="18">
        <f>IF(STGY2[[#This Row],[WrL]]="Loss", (STGY2[[#This Row],[PAM]]+STGY2[[#This Row],[LOS-TEN]]), IF(STGY2[[#This Row],[WrL]]="Won", (STGY2[[#This Row],[INS]]), 0))</f>
        <v>0</v>
      </c>
      <c r="AO242" s="18">
        <f>STGY2[[#This Row],[PAPT]]/2</f>
        <v>0</v>
      </c>
      <c r="AP242" s="43">
        <f>IF(STGY2[[#This Row],[SNO]]=0,0,IF(AL$10, IF(STGY2[[#This Row],[INS-TL]]=0, 0, STGY2[[#This Row],[PFT]]/STGY2[[#This Row],[INS-TL]]%), STGY2[[#This Row],[PFT]]/STGY2[[#This Row],[INS-TL]]%))</f>
        <v>-100</v>
      </c>
      <c r="AS242" s="20"/>
      <c r="AT242" s="21"/>
      <c r="AZ242" s="22"/>
      <c r="BB242" s="42">
        <f t="shared" si="34"/>
        <v>227</v>
      </c>
      <c r="BC242" s="49"/>
      <c r="BD242" s="18">
        <f>IF(STGY3[[#This Row],[SNO]]=0,0,IF(STGY3[[#This Row],[SNO]]=1,BJ$8,IF(BL$10, IF(BP241&gt;=BM$8,0,IF(BP241=0,BJ$8,BO241)), BO241)))</f>
        <v>0</v>
      </c>
      <c r="BE242" s="18" t="str">
        <f>IF(MAIN_STGY[[#This Row],[RSLT]]="","", MAIN_STGY[[#This Row],[RSLT]])</f>
        <v/>
      </c>
      <c r="BF24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2" s="18">
        <f>IF(STGY3[[#This Row],[SNO]]=0,0,IF(BL$10, IF(BP241&gt;=BM$8, 0, STGY3[[#This Row],[INS]]+BH241), STGY3[[#This Row],[INS]]+BH241))</f>
        <v>100</v>
      </c>
      <c r="BI242" s="18">
        <f>IF(STGY3[[#This Row],[SNO]]=0,0,IF(BL$10, IF(BP241&gt;=BM$8, 0, BI241+STGY3[[#This Row],[RTN]]), BI241+STGY3[[#This Row],[RTN]]))</f>
        <v>0</v>
      </c>
      <c r="BJ242" s="18">
        <f>STGY3[[#This Row],[RTN-TL]]-STGY3[[#This Row],[INS-TL]]</f>
        <v>-100</v>
      </c>
      <c r="BK242" s="18">
        <f>IF(STGY3[[#This Row],[SNO]]=0,0,IF(BL$10, IF(STGY3[[#This Row],[INS]]=0, 0, BN241), BN241))</f>
        <v>0</v>
      </c>
      <c r="BL242" s="18">
        <f>STGY3[[#This Row],[INS]]</f>
        <v>0</v>
      </c>
      <c r="BM242" s="18">
        <f>IF(STGY3[[#This Row],[WrL]]="Loss", (STGY3[[#This Row],[INS]]*(1 + BP$8/100)), IF(STGY3[[#This Row],[WrL]]="Won", (0), 0))</f>
        <v>0</v>
      </c>
      <c r="BN242" s="18">
        <f>IF(STGY3[[#This Row],[WrL]]="Loss", (STGY3[[#This Row],[PAM]]+STGY3[[#This Row],[LOS-TEN]]), IF(STGY3[[#This Row],[WrL]]="Won", (STGY3[[#This Row],[INS]]), 0))</f>
        <v>0</v>
      </c>
      <c r="BO242" s="18">
        <f>STGY3[[#This Row],[PAPT]]/2</f>
        <v>0</v>
      </c>
      <c r="BP242" s="43">
        <f>IF(STGY3[[#This Row],[SNO]]=0,0,IF(BL$10, IF(STGY3[[#This Row],[INS-TL]]=0, 0, STGY3[[#This Row],[PFT]]/STGY3[[#This Row],[INS-TL]]%), STGY3[[#This Row],[PFT]]/STGY3[[#This Row],[INS-TL]]%))</f>
        <v>-100</v>
      </c>
      <c r="BS242" s="20"/>
      <c r="BT242" s="21"/>
      <c r="BZ242" s="22"/>
      <c r="CB242" s="42">
        <f t="shared" si="35"/>
        <v>227</v>
      </c>
      <c r="CC242" s="49"/>
      <c r="CD242" s="18">
        <f>IF(STGY4[[#This Row],[SNO]]=0,0,IF(STGY4[[#This Row],[SNO]]=1,CJ$8,IF(CL$10, IF(CP241&gt;=CM$8,0,IF(CP241=0,CJ$8,CO241)), CO241)))</f>
        <v>0</v>
      </c>
      <c r="CE242" s="18" t="str">
        <f>IF(MAIN_STGY[[#This Row],[RSLT]]="","", MAIN_STGY[[#This Row],[RSLT]])</f>
        <v/>
      </c>
      <c r="CF24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2" s="18">
        <f>IF(STGY4[[#This Row],[SNO]]=0,0,IF(CL$10, IF(CP241&gt;=CM$8, 0, STGY4[[#This Row],[INS]]+CH241), STGY4[[#This Row],[INS]]+CH241))</f>
        <v>100</v>
      </c>
      <c r="CI242" s="18">
        <f>IF(STGY4[[#This Row],[SNO]]=0,0,IF(CL$10, IF(CP241&gt;=CM$8, 0, CI241+STGY4[[#This Row],[RTN]]), CI241+STGY4[[#This Row],[RTN]]))</f>
        <v>0</v>
      </c>
      <c r="CJ242" s="18">
        <f>STGY4[[#This Row],[RTN-TL]]-STGY4[[#This Row],[INS-TL]]</f>
        <v>-100</v>
      </c>
      <c r="CK242" s="18">
        <f>IF(STGY4[[#This Row],[SNO]]=0,0,IF(CL$10, IF(STGY4[[#This Row],[INS]]=0, 0, CN241), CN241))</f>
        <v>0</v>
      </c>
      <c r="CL242" s="18">
        <f>STGY4[[#This Row],[INS]]</f>
        <v>0</v>
      </c>
      <c r="CM242" s="18">
        <f>IF(STGY4[[#This Row],[WrL]]="Loss", (STGY4[[#This Row],[INS]]*(1 + CP$8/100)), IF(STGY4[[#This Row],[WrL]]="Won", (0), 0))</f>
        <v>0</v>
      </c>
      <c r="CN242" s="18">
        <f>IF(STGY4[[#This Row],[WrL]]="Loss", (STGY4[[#This Row],[PAM]]+STGY4[[#This Row],[LOS-TEN]]), IF(STGY4[[#This Row],[WrL]]="Won", (STGY4[[#This Row],[INS]]), 0))</f>
        <v>0</v>
      </c>
      <c r="CO242" s="18">
        <f>STGY4[[#This Row],[PAPT]]/2</f>
        <v>0</v>
      </c>
      <c r="CP242" s="43">
        <f>IF(STGY4[[#This Row],[SNO]]=0,0,IF(CL$10, IF(STGY4[[#This Row],[INS-TL]]=0, 0, STGY4[[#This Row],[PFT]]/STGY4[[#This Row],[INS-TL]]%), STGY4[[#This Row],[PFT]]/STGY4[[#This Row],[INS-TL]]%))</f>
        <v>-100</v>
      </c>
      <c r="CS242" s="20"/>
      <c r="CT242" s="21"/>
      <c r="CZ242" s="22"/>
      <c r="DB242" s="42">
        <f t="shared" si="36"/>
        <v>227</v>
      </c>
      <c r="DC242" s="49"/>
      <c r="DD242" s="18">
        <f>IF(STGY5[[#This Row],[SNO]]=0,0,IF(STGY5[[#This Row],[SNO]]=1,DJ$8,IF(DL$10, IF(DP241&gt;=DM$8,0,IF(DP241=0,DJ$8,DO241)), DO241)))</f>
        <v>0</v>
      </c>
      <c r="DE242" s="18" t="str">
        <f>IF(MAIN_STGY[[#This Row],[RSLT]]="","", MAIN_STGY[[#This Row],[RSLT]])</f>
        <v/>
      </c>
      <c r="DF24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2" s="18">
        <f>IF(STGY5[[#This Row],[SNO]]=0,0,IF(DL$10, IF(DP241&gt;=DM$8, 0, STGY5[[#This Row],[INS]]+DH241), STGY5[[#This Row],[INS]]+DH241))</f>
        <v>100</v>
      </c>
      <c r="DI242" s="18">
        <f>IF(STGY5[[#This Row],[SNO]]=0,0,IF(DL$10, IF(DP241&gt;=DM$8, 0, DI241+STGY5[[#This Row],[RTN]]), DI241+STGY5[[#This Row],[RTN]]))</f>
        <v>0</v>
      </c>
      <c r="DJ242" s="18">
        <f>STGY5[[#This Row],[RTN-TL]]-STGY5[[#This Row],[INS-TL]]</f>
        <v>-100</v>
      </c>
      <c r="DK242" s="18">
        <f>IF(STGY5[[#This Row],[SNO]]=0,0,IF(DL$10, IF(STGY5[[#This Row],[INS]]=0, 0, DN241), DN241))</f>
        <v>0</v>
      </c>
      <c r="DL242" s="18">
        <f>STGY5[[#This Row],[INS]]</f>
        <v>0</v>
      </c>
      <c r="DM242" s="18">
        <f>IF(STGY5[[#This Row],[WrL]]="Loss", (STGY5[[#This Row],[INS]]*(1 + DP$8/100)), IF(STGY5[[#This Row],[WrL]]="Won", (0), 0))</f>
        <v>0</v>
      </c>
      <c r="DN242" s="18">
        <f>IF(STGY5[[#This Row],[WrL]]="Loss", (STGY5[[#This Row],[PAM]]+STGY5[[#This Row],[LOS-TEN]]), IF(STGY5[[#This Row],[WrL]]="Won", (STGY5[[#This Row],[INS]]), 0))</f>
        <v>0</v>
      </c>
      <c r="DO242" s="18">
        <f>STGY5[[#This Row],[PAPT]]/2</f>
        <v>0</v>
      </c>
      <c r="DP242" s="43">
        <f>IF(STGY5[[#This Row],[SNO]]=0,0,IF(DL$10, IF(STGY5[[#This Row],[INS-TL]]=0, 0, STGY5[[#This Row],[PFT]]/STGY5[[#This Row],[INS-TL]]%), STGY5[[#This Row],[PFT]]/STGY5[[#This Row],[INS-TL]]%))</f>
        <v>-100</v>
      </c>
      <c r="DS242" s="20"/>
      <c r="DT242" s="21"/>
      <c r="DZ242" s="22"/>
      <c r="EB242" s="42">
        <f t="shared" si="37"/>
        <v>227</v>
      </c>
      <c r="EC242" s="49"/>
      <c r="ED242" s="18">
        <f>IF(STGY6[[#This Row],[SNO]]=0,0,IF(STGY6[[#This Row],[SNO]]=1,EJ$8,IF(EL$10, IF(EP241&gt;=EM$8,0,IF(EP241=0,EJ$8,EO241)), EO241)))</f>
        <v>0</v>
      </c>
      <c r="EE242" s="18" t="str">
        <f>IF(MAIN_STGY[[#This Row],[RSLT]]="","", MAIN_STGY[[#This Row],[RSLT]])</f>
        <v/>
      </c>
      <c r="EF24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2" s="18">
        <f>IF(STGY6[[#This Row],[SNO]]=0,0,IF(EL$10, IF(EP241&gt;=EM$8, 0, STGY6[[#This Row],[INS]]+EH241), STGY6[[#This Row],[INS]]+EH241))</f>
        <v>100</v>
      </c>
      <c r="EI242" s="18">
        <f>IF(STGY6[[#This Row],[SNO]]=0,0,IF(EL$10, IF(EP241&gt;=EM$8, 0, EI241+STGY6[[#This Row],[RTN]]), EI241+STGY6[[#This Row],[RTN]]))</f>
        <v>0</v>
      </c>
      <c r="EJ242" s="18">
        <f>STGY6[[#This Row],[RTN-TL]]-STGY6[[#This Row],[INS-TL]]</f>
        <v>-100</v>
      </c>
      <c r="EK242" s="18">
        <f>IF(STGY6[[#This Row],[SNO]]=0,0,IF(EL$10, IF(STGY6[[#This Row],[INS]]=0, 0, EN241), EN241))</f>
        <v>0</v>
      </c>
      <c r="EL242" s="18">
        <f>STGY6[[#This Row],[INS]]</f>
        <v>0</v>
      </c>
      <c r="EM242" s="18">
        <f>IF(STGY6[[#This Row],[WrL]]="Loss", (STGY6[[#This Row],[INS]]*(1 + EP$8/100)), IF(STGY6[[#This Row],[WrL]]="Won", (0), 0))</f>
        <v>0</v>
      </c>
      <c r="EN242" s="18">
        <f>IF(STGY6[[#This Row],[WrL]]="Loss", (STGY6[[#This Row],[PAM]]+STGY6[[#This Row],[LOS-TEN]]), IF(STGY6[[#This Row],[WrL]]="Won", (STGY6[[#This Row],[INS]]), 0))</f>
        <v>0</v>
      </c>
      <c r="EO242" s="18">
        <f>STGY6[[#This Row],[PAPT]]/2</f>
        <v>0</v>
      </c>
      <c r="EP242" s="43">
        <f>IF(STGY6[[#This Row],[SNO]]=0,0,IF(EL$10, IF(STGY6[[#This Row],[INS-TL]]=0, 0, STGY6[[#This Row],[PFT]]/STGY6[[#This Row],[INS-TL]]%), STGY6[[#This Row],[PFT]]/STGY6[[#This Row],[INS-TL]]%))</f>
        <v>-100</v>
      </c>
      <c r="ES242" s="20"/>
      <c r="ET242" s="21"/>
      <c r="EZ242" s="22"/>
      <c r="FB242" s="42">
        <f t="shared" si="38"/>
        <v>227</v>
      </c>
      <c r="FC242" s="49"/>
      <c r="FD242" s="18">
        <f>IF(STGY7[[#This Row],[SNO]]=0,0,IF(STGY7[[#This Row],[SNO]]=1,FJ$8,IF(FL$10, IF(FP241&gt;=FM$8,0,IF(FP241=0,FJ$8,FO241)), FO241)))</f>
        <v>0</v>
      </c>
      <c r="FE242" s="18" t="str">
        <f>IF(MAIN_STGY[[#This Row],[RSLT]]="","", MAIN_STGY[[#This Row],[RSLT]])</f>
        <v/>
      </c>
      <c r="FF24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2" s="18">
        <f>IF(STGY7[[#This Row],[SNO]]=0,0,IF(FL$10, IF(FP241&gt;=FM$8, 0, STGY7[[#This Row],[INS]]+FH241), STGY7[[#This Row],[INS]]+FH241))</f>
        <v>100</v>
      </c>
      <c r="FI242" s="18">
        <f>IF(STGY7[[#This Row],[SNO]]=0,0,IF(FL$10, IF(FP241&gt;=FM$8, 0, FI241+STGY7[[#This Row],[RTN]]), FI241+STGY7[[#This Row],[RTN]]))</f>
        <v>0</v>
      </c>
      <c r="FJ242" s="18">
        <f>STGY7[[#This Row],[RTN-TL]]-STGY7[[#This Row],[INS-TL]]</f>
        <v>-100</v>
      </c>
      <c r="FK242" s="18">
        <f>IF(STGY7[[#This Row],[SNO]]=0,0,IF(FL$10, IF(STGY7[[#This Row],[INS]]=0, 0, FN241), FN241))</f>
        <v>0</v>
      </c>
      <c r="FL242" s="18">
        <f>STGY7[[#This Row],[INS]]</f>
        <v>0</v>
      </c>
      <c r="FM242" s="18">
        <f>IF(STGY7[[#This Row],[WrL]]="Loss", (STGY7[[#This Row],[INS]]*(1 + FP$8/100)), IF(STGY7[[#This Row],[WrL]]="Won", (0), 0))</f>
        <v>0</v>
      </c>
      <c r="FN242" s="18">
        <f>IF(STGY7[[#This Row],[WrL]]="Loss", (STGY7[[#This Row],[PAM]]+STGY7[[#This Row],[LOS-TEN]]), IF(STGY7[[#This Row],[WrL]]="Won", (STGY7[[#This Row],[INS]]), 0))</f>
        <v>0</v>
      </c>
      <c r="FO242" s="18">
        <f>STGY7[[#This Row],[PAPT]]/2</f>
        <v>0</v>
      </c>
      <c r="FP242" s="43">
        <f>IF(STGY7[[#This Row],[SNO]]=0,0,IF(FL$10, IF(STGY7[[#This Row],[INS-TL]]=0, 0, STGY7[[#This Row],[PFT]]/STGY7[[#This Row],[INS-TL]]%), STGY7[[#This Row],[PFT]]/STGY7[[#This Row],[INS-TL]]%))</f>
        <v>-100</v>
      </c>
      <c r="FS242" s="20"/>
      <c r="FT242" s="21"/>
      <c r="FZ242" s="22"/>
      <c r="GB242" s="42">
        <f t="shared" si="39"/>
        <v>227</v>
      </c>
      <c r="GC242" s="49"/>
      <c r="GD242" s="18">
        <f>IF(STGY8[[#This Row],[SNO]]=0,0,IF(STGY8[[#This Row],[SNO]]=1,GJ$8,IF(GL$10, IF(GP241&gt;=GM$8,0,IF(GP241=0,GJ$8,GO241)), GO241)))</f>
        <v>0</v>
      </c>
      <c r="GE242" s="18" t="str">
        <f>IF(MAIN_STGY[[#This Row],[RSLT]]="","", MAIN_STGY[[#This Row],[RSLT]])</f>
        <v/>
      </c>
      <c r="GF24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2" s="18">
        <f>IF(STGY8[[#This Row],[SNO]]=0,0,IF(GL$10, IF(GP241&gt;=GM$8, 0, STGY8[[#This Row],[INS]]+GH241), STGY8[[#This Row],[INS]]+GH241))</f>
        <v>100</v>
      </c>
      <c r="GI242" s="18">
        <f>IF(STGY8[[#This Row],[SNO]]=0,0,IF(GL$10, IF(GP241&gt;=GM$8, 0, GI241+STGY8[[#This Row],[RTN]]), GI241+STGY8[[#This Row],[RTN]]))</f>
        <v>0</v>
      </c>
      <c r="GJ242" s="18">
        <f>STGY8[[#This Row],[RTN-TL]]-STGY8[[#This Row],[INS-TL]]</f>
        <v>-100</v>
      </c>
      <c r="GK242" s="18">
        <f>IF(STGY8[[#This Row],[SNO]]=0,0,IF(GL$10, IF(STGY8[[#This Row],[INS]]=0, 0, GN241), GN241))</f>
        <v>0</v>
      </c>
      <c r="GL242" s="18">
        <f>STGY8[[#This Row],[INS]]</f>
        <v>0</v>
      </c>
      <c r="GM242" s="18">
        <f>IF(STGY8[[#This Row],[WrL]]="Loss", (STGY8[[#This Row],[INS]]*(1 + GP$8/100)), IF(STGY8[[#This Row],[WrL]]="Won", (0), 0))</f>
        <v>0</v>
      </c>
      <c r="GN242" s="18">
        <f>IF(STGY8[[#This Row],[WrL]]="Loss", (STGY8[[#This Row],[PAM]]+STGY8[[#This Row],[LOS-TEN]]), IF(STGY8[[#This Row],[WrL]]="Won", (STGY8[[#This Row],[INS]]), 0))</f>
        <v>0</v>
      </c>
      <c r="GO242" s="18">
        <f>STGY8[[#This Row],[PAPT]]/2</f>
        <v>0</v>
      </c>
      <c r="GP242" s="43">
        <f>IF(STGY8[[#This Row],[SNO]]=0,0,IF(GL$10, IF(STGY8[[#This Row],[INS-TL]]=0, 0, STGY8[[#This Row],[PFT]]/STGY8[[#This Row],[INS-TL]]%), STGY8[[#This Row],[PFT]]/STGY8[[#This Row],[INS-TL]]%))</f>
        <v>-100</v>
      </c>
      <c r="GS242" s="20"/>
      <c r="GT242" s="21"/>
      <c r="GZ242" s="22"/>
      <c r="HB242" s="42">
        <f t="shared" si="40"/>
        <v>227</v>
      </c>
      <c r="HC242" s="49"/>
      <c r="HD242" s="18">
        <f>IF(STGY9[[#This Row],[SNO]]=0,0,IF(STGY9[[#This Row],[SNO]]=1,HJ$8,IF(HL$10, IF(HP241&gt;=HM$8,0,IF(HP241=0,HJ$8,HO241)), HO241)))</f>
        <v>0</v>
      </c>
      <c r="HE242" s="18" t="str">
        <f>IF(MAIN_STGY[[#This Row],[RSLT]]="","", MAIN_STGY[[#This Row],[RSLT]])</f>
        <v/>
      </c>
      <c r="HF24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2" s="18">
        <f>IF(STGY9[[#This Row],[SNO]]=0,0,IF(HL$10, IF(HP241&gt;=HM$8, 0, STGY9[[#This Row],[INS]]+HH241), STGY9[[#This Row],[INS]]+HH241))</f>
        <v>100</v>
      </c>
      <c r="HI242" s="18">
        <f>IF(STGY9[[#This Row],[SNO]]=0,0,IF(HL$10, IF(HP241&gt;=HM$8, 0, HI241+STGY9[[#This Row],[RTN]]), HI241+STGY9[[#This Row],[RTN]]))</f>
        <v>0</v>
      </c>
      <c r="HJ242" s="18">
        <f>STGY9[[#This Row],[RTN-TL]]-STGY9[[#This Row],[INS-TL]]</f>
        <v>-100</v>
      </c>
      <c r="HK242" s="18">
        <f>IF(STGY9[[#This Row],[SNO]]=0,0,IF(HL$10, IF(STGY9[[#This Row],[INS]]=0, 0, HN241), HN241))</f>
        <v>0</v>
      </c>
      <c r="HL242" s="18">
        <f>STGY9[[#This Row],[INS]]</f>
        <v>0</v>
      </c>
      <c r="HM242" s="18">
        <f>IF(STGY9[[#This Row],[WrL]]="Loss", (STGY9[[#This Row],[INS]]*(1 + HP$8/100)), IF(STGY9[[#This Row],[WrL]]="Won", (0), 0))</f>
        <v>0</v>
      </c>
      <c r="HN242" s="18">
        <f>IF(STGY9[[#This Row],[WrL]]="Loss", (STGY9[[#This Row],[PAM]]+STGY9[[#This Row],[LOS-TEN]]), IF(STGY9[[#This Row],[WrL]]="Won", (STGY9[[#This Row],[INS]]), 0))</f>
        <v>0</v>
      </c>
      <c r="HO242" s="18">
        <f>STGY9[[#This Row],[PAPT]]/2</f>
        <v>0</v>
      </c>
      <c r="HP242" s="43">
        <f>IF(STGY9[[#This Row],[SNO]]=0,0,IF(HL$10, IF(STGY9[[#This Row],[INS-TL]]=0, 0, STGY9[[#This Row],[PFT]]/STGY9[[#This Row],[INS-TL]]%), STGY9[[#This Row],[PFT]]/STGY9[[#This Row],[INS-TL]]%))</f>
        <v>-100</v>
      </c>
      <c r="HS242" s="20"/>
      <c r="HT242" s="21"/>
      <c r="HZ242" s="22"/>
      <c r="IB242" s="42">
        <f t="shared" si="41"/>
        <v>227</v>
      </c>
      <c r="IC242" s="49"/>
      <c r="ID242" s="18">
        <f>IF(STGY10[[#This Row],[SNO]]=0,0,IF(STGY10[[#This Row],[SNO]]=1,IJ$8,IF(IL$10, IF(IP241&gt;=IM$8,0,IF(IP241=0,IJ$8,IO241)), IO241)))</f>
        <v>0</v>
      </c>
      <c r="IE242" s="18" t="str">
        <f>IF(MAIN_STGY[[#This Row],[RSLT]]="","", MAIN_STGY[[#This Row],[RSLT]])</f>
        <v/>
      </c>
      <c r="IF24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2" s="18">
        <f>IF(STGY10[[#This Row],[SNO]]=0,0,IF(IL$10, IF(IP241&gt;=IM$8, 0, STGY10[[#This Row],[INS]]+IH241), STGY10[[#This Row],[INS]]+IH241))</f>
        <v>100</v>
      </c>
      <c r="II242" s="18">
        <f>IF(STGY10[[#This Row],[SNO]]=0,0,IF(IL$10, IF(IP241&gt;=IM$8, 0, II241+STGY10[[#This Row],[RTN]]), II241+STGY10[[#This Row],[RTN]]))</f>
        <v>0</v>
      </c>
      <c r="IJ242" s="18">
        <f>STGY10[[#This Row],[RTN-TL]]-STGY10[[#This Row],[INS-TL]]</f>
        <v>-100</v>
      </c>
      <c r="IK242" s="18">
        <f>IF(STGY10[[#This Row],[SNO]]=0,0,IF(IL$10, IF(STGY10[[#This Row],[INS]]=0, 0, IN241), IN241))</f>
        <v>0</v>
      </c>
      <c r="IL242" s="18">
        <f>STGY10[[#This Row],[INS]]</f>
        <v>0</v>
      </c>
      <c r="IM242" s="18">
        <f>IF(STGY10[[#This Row],[WrL]]="Loss", (STGY10[[#This Row],[INS]]*(1 + IP$8/100)), IF(STGY10[[#This Row],[WrL]]="Won", (0), 0))</f>
        <v>0</v>
      </c>
      <c r="IN242" s="18">
        <f>IF(STGY10[[#This Row],[WrL]]="Loss", (STGY10[[#This Row],[PAM]]+STGY10[[#This Row],[LOS-TEN]]), IF(STGY10[[#This Row],[WrL]]="Won", (STGY10[[#This Row],[INS]]), 0))</f>
        <v>0</v>
      </c>
      <c r="IO242" s="18">
        <f>STGY10[[#This Row],[PAPT]]/2</f>
        <v>0</v>
      </c>
      <c r="IP242" s="43">
        <f>IF(STGY10[[#This Row],[SNO]]=0,0,IF(IL$10, IF(STGY10[[#This Row],[INS-TL]]=0, 0, STGY10[[#This Row],[PFT]]/STGY10[[#This Row],[INS-TL]]%), STGY10[[#This Row],[PFT]]/STGY10[[#This Row],[INS-TL]]%))</f>
        <v>-100</v>
      </c>
      <c r="IS242" s="20"/>
      <c r="IT242" s="21"/>
      <c r="IZ242" s="22"/>
    </row>
    <row r="243" spans="2:260" ht="15.65" x14ac:dyDescent="0.3">
      <c r="B243" s="89">
        <f t="shared" si="42"/>
        <v>228</v>
      </c>
      <c r="C243" s="49"/>
      <c r="D243" s="18">
        <f>IF(MAIN_STGY[[#This Row],[SNO]]=0,0,IF(MAIN_STGY[[#This Row],[SNO]]=1,J$8,IF(L$10, IF(P242&gt;=M$8,0,IF(P242=0,J$8,O242)), O242)))</f>
        <v>0</v>
      </c>
      <c r="E243" s="12"/>
      <c r="F24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3" s="18">
        <f>IF(MAIN_STGY[[#This Row],[SNO]]=0,0,IF(L$10, IF(P242&gt;=M$8, 0, MAIN_STGY[[#This Row],[INS]]+H242), MAIN_STGY[[#This Row],[INS]]+H242))</f>
        <v>100</v>
      </c>
      <c r="I243" s="18">
        <f>IF(MAIN_STGY[[#This Row],[SNO]]=0,0,IF(L$10, IF(P242&gt;=M$8, 0, I242+MAIN_STGY[[#This Row],[RTN]]), I242+MAIN_STGY[[#This Row],[RTN]]))</f>
        <v>0</v>
      </c>
      <c r="J243" s="18">
        <f>MAIN_STGY[[#This Row],[RTN-TL]]-MAIN_STGY[[#This Row],[INS-TL]]</f>
        <v>-100</v>
      </c>
      <c r="K243" s="18">
        <f>IF(MAIN_STGY[[#This Row],[SNO]]=0,0,IF(L$10, IF(MAIN_STGY[[#This Row],[INS]]=0, 0, N242), N242))</f>
        <v>0</v>
      </c>
      <c r="L243" s="18">
        <f>MAIN_STGY[[#This Row],[INS]]</f>
        <v>0</v>
      </c>
      <c r="M243" s="18">
        <f>IF(MAIN_STGY[[#This Row],[WrL]]="Loss", (MAIN_STGY[[#This Row],[INS]]*(1 + P$8/100)), IF(MAIN_STGY[[#This Row],[WrL]]="Won", (0), 0))</f>
        <v>0</v>
      </c>
      <c r="N243" s="18">
        <f>IF(MAIN_STGY[[#This Row],[WrL]]="Loss", (MAIN_STGY[[#This Row],[PAM]]+MAIN_STGY[[#This Row],[LOS-TEN]]), IF(MAIN_STGY[[#This Row],[WrL]]="Won", (MAIN_STGY[[#This Row],[INS]]), 0))</f>
        <v>0</v>
      </c>
      <c r="O243" s="18">
        <f>MAIN_STGY[[#This Row],[PAPT]]/2</f>
        <v>0</v>
      </c>
      <c r="P24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3" s="47" t="str" cm="1">
        <f t="array" ref="R243:T252">_xlfn._xlws.SORT(SORTALL30[], MATCH("Last Value", SORTALL30[#Headers], 0), -1)</f>
        <v>Strategy 01</v>
      </c>
      <c r="S243" s="86">
        <v>0</v>
      </c>
      <c r="T243" s="87">
        <v>100</v>
      </c>
      <c r="U243" s="85"/>
      <c r="V243" s="44"/>
      <c r="W243" s="55"/>
      <c r="X243" s="44"/>
      <c r="Z243" s="22"/>
      <c r="AB243" s="42">
        <f t="shared" si="33"/>
        <v>228</v>
      </c>
      <c r="AC243" s="49"/>
      <c r="AD243" s="18">
        <f>IF(STGY2[[#This Row],[SNO]]=0,0,IF(STGY2[[#This Row],[SNO]]=1,AJ$8,IF(AL$10, IF(AP242&gt;=AM$8,0,IF(AP242=0,AJ$8,AO242)), AO242)))</f>
        <v>0</v>
      </c>
      <c r="AE243" s="18" t="str">
        <f>IF(MAIN_STGY[[#This Row],[RSLT]]="","", MAIN_STGY[[#This Row],[RSLT]])</f>
        <v/>
      </c>
      <c r="AF24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3" s="18">
        <f>IF(STGY2[[#This Row],[SNO]]=0,0,IF(AL$10, IF(AP242&gt;=AM$8, 0, STGY2[[#This Row],[INS]]+AH242), STGY2[[#This Row],[INS]]+AH242))</f>
        <v>100</v>
      </c>
      <c r="AI243" s="18">
        <f>IF(STGY2[[#This Row],[SNO]]=0,0,IF(AL$10, IF(AP242&gt;=AM$8, 0, AI242+STGY2[[#This Row],[RTN]]), AI242+STGY2[[#This Row],[RTN]]))</f>
        <v>0</v>
      </c>
      <c r="AJ243" s="18">
        <f>STGY2[[#This Row],[RTN-TL]]-STGY2[[#This Row],[INS-TL]]</f>
        <v>-100</v>
      </c>
      <c r="AK243" s="18">
        <f>IF(STGY2[[#This Row],[SNO]]=0,0,IF(AL$10, IF(STGY2[[#This Row],[INS]]=0, 0, AN242), AN242))</f>
        <v>0</v>
      </c>
      <c r="AL243" s="18">
        <f>STGY2[[#This Row],[INS]]</f>
        <v>0</v>
      </c>
      <c r="AM243" s="18">
        <f>IF(STGY2[[#This Row],[WrL]]="Loss", (STGY2[[#This Row],[INS]]*(1 + AP$8/100)), IF(STGY2[[#This Row],[WrL]]="Won", (0), 0))</f>
        <v>0</v>
      </c>
      <c r="AN243" s="18">
        <f>IF(STGY2[[#This Row],[WrL]]="Loss", (STGY2[[#This Row],[PAM]]+STGY2[[#This Row],[LOS-TEN]]), IF(STGY2[[#This Row],[WrL]]="Won", (STGY2[[#This Row],[INS]]), 0))</f>
        <v>0</v>
      </c>
      <c r="AO243" s="18">
        <f>STGY2[[#This Row],[PAPT]]/2</f>
        <v>0</v>
      </c>
      <c r="AP243" s="43">
        <f>IF(STGY2[[#This Row],[SNO]]=0,0,IF(AL$10, IF(STGY2[[#This Row],[INS-TL]]=0, 0, STGY2[[#This Row],[PFT]]/STGY2[[#This Row],[INS-TL]]%), STGY2[[#This Row],[PFT]]/STGY2[[#This Row],[INS-TL]]%))</f>
        <v>-100</v>
      </c>
      <c r="AS243" s="20"/>
      <c r="AT243" s="21"/>
      <c r="AZ243" s="22"/>
      <c r="BB243" s="42">
        <f t="shared" si="34"/>
        <v>228</v>
      </c>
      <c r="BC243" s="49"/>
      <c r="BD243" s="18">
        <f>IF(STGY3[[#This Row],[SNO]]=0,0,IF(STGY3[[#This Row],[SNO]]=1,BJ$8,IF(BL$10, IF(BP242&gt;=BM$8,0,IF(BP242=0,BJ$8,BO242)), BO242)))</f>
        <v>0</v>
      </c>
      <c r="BE243" s="18" t="str">
        <f>IF(MAIN_STGY[[#This Row],[RSLT]]="","", MAIN_STGY[[#This Row],[RSLT]])</f>
        <v/>
      </c>
      <c r="BF24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3" s="18">
        <f>IF(STGY3[[#This Row],[SNO]]=0,0,IF(BL$10, IF(BP242&gt;=BM$8, 0, STGY3[[#This Row],[INS]]+BH242), STGY3[[#This Row],[INS]]+BH242))</f>
        <v>100</v>
      </c>
      <c r="BI243" s="18">
        <f>IF(STGY3[[#This Row],[SNO]]=0,0,IF(BL$10, IF(BP242&gt;=BM$8, 0, BI242+STGY3[[#This Row],[RTN]]), BI242+STGY3[[#This Row],[RTN]]))</f>
        <v>0</v>
      </c>
      <c r="BJ243" s="18">
        <f>STGY3[[#This Row],[RTN-TL]]-STGY3[[#This Row],[INS-TL]]</f>
        <v>-100</v>
      </c>
      <c r="BK243" s="18">
        <f>IF(STGY3[[#This Row],[SNO]]=0,0,IF(BL$10, IF(STGY3[[#This Row],[INS]]=0, 0, BN242), BN242))</f>
        <v>0</v>
      </c>
      <c r="BL243" s="18">
        <f>STGY3[[#This Row],[INS]]</f>
        <v>0</v>
      </c>
      <c r="BM243" s="18">
        <f>IF(STGY3[[#This Row],[WrL]]="Loss", (STGY3[[#This Row],[INS]]*(1 + BP$8/100)), IF(STGY3[[#This Row],[WrL]]="Won", (0), 0))</f>
        <v>0</v>
      </c>
      <c r="BN243" s="18">
        <f>IF(STGY3[[#This Row],[WrL]]="Loss", (STGY3[[#This Row],[PAM]]+STGY3[[#This Row],[LOS-TEN]]), IF(STGY3[[#This Row],[WrL]]="Won", (STGY3[[#This Row],[INS]]), 0))</f>
        <v>0</v>
      </c>
      <c r="BO243" s="18">
        <f>STGY3[[#This Row],[PAPT]]/2</f>
        <v>0</v>
      </c>
      <c r="BP243" s="43">
        <f>IF(STGY3[[#This Row],[SNO]]=0,0,IF(BL$10, IF(STGY3[[#This Row],[INS-TL]]=0, 0, STGY3[[#This Row],[PFT]]/STGY3[[#This Row],[INS-TL]]%), STGY3[[#This Row],[PFT]]/STGY3[[#This Row],[INS-TL]]%))</f>
        <v>-100</v>
      </c>
      <c r="BS243" s="20"/>
      <c r="BT243" s="21"/>
      <c r="BZ243" s="22"/>
      <c r="CB243" s="42">
        <f t="shared" si="35"/>
        <v>228</v>
      </c>
      <c r="CC243" s="49"/>
      <c r="CD243" s="18">
        <f>IF(STGY4[[#This Row],[SNO]]=0,0,IF(STGY4[[#This Row],[SNO]]=1,CJ$8,IF(CL$10, IF(CP242&gt;=CM$8,0,IF(CP242=0,CJ$8,CO242)), CO242)))</f>
        <v>0</v>
      </c>
      <c r="CE243" s="18" t="str">
        <f>IF(MAIN_STGY[[#This Row],[RSLT]]="","", MAIN_STGY[[#This Row],[RSLT]])</f>
        <v/>
      </c>
      <c r="CF24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3" s="18">
        <f>IF(STGY4[[#This Row],[SNO]]=0,0,IF(CL$10, IF(CP242&gt;=CM$8, 0, STGY4[[#This Row],[INS]]+CH242), STGY4[[#This Row],[INS]]+CH242))</f>
        <v>100</v>
      </c>
      <c r="CI243" s="18">
        <f>IF(STGY4[[#This Row],[SNO]]=0,0,IF(CL$10, IF(CP242&gt;=CM$8, 0, CI242+STGY4[[#This Row],[RTN]]), CI242+STGY4[[#This Row],[RTN]]))</f>
        <v>0</v>
      </c>
      <c r="CJ243" s="18">
        <f>STGY4[[#This Row],[RTN-TL]]-STGY4[[#This Row],[INS-TL]]</f>
        <v>-100</v>
      </c>
      <c r="CK243" s="18">
        <f>IF(STGY4[[#This Row],[SNO]]=0,0,IF(CL$10, IF(STGY4[[#This Row],[INS]]=0, 0, CN242), CN242))</f>
        <v>0</v>
      </c>
      <c r="CL243" s="18">
        <f>STGY4[[#This Row],[INS]]</f>
        <v>0</v>
      </c>
      <c r="CM243" s="18">
        <f>IF(STGY4[[#This Row],[WrL]]="Loss", (STGY4[[#This Row],[INS]]*(1 + CP$8/100)), IF(STGY4[[#This Row],[WrL]]="Won", (0), 0))</f>
        <v>0</v>
      </c>
      <c r="CN243" s="18">
        <f>IF(STGY4[[#This Row],[WrL]]="Loss", (STGY4[[#This Row],[PAM]]+STGY4[[#This Row],[LOS-TEN]]), IF(STGY4[[#This Row],[WrL]]="Won", (STGY4[[#This Row],[INS]]), 0))</f>
        <v>0</v>
      </c>
      <c r="CO243" s="18">
        <f>STGY4[[#This Row],[PAPT]]/2</f>
        <v>0</v>
      </c>
      <c r="CP243" s="43">
        <f>IF(STGY4[[#This Row],[SNO]]=0,0,IF(CL$10, IF(STGY4[[#This Row],[INS-TL]]=0, 0, STGY4[[#This Row],[PFT]]/STGY4[[#This Row],[INS-TL]]%), STGY4[[#This Row],[PFT]]/STGY4[[#This Row],[INS-TL]]%))</f>
        <v>-100</v>
      </c>
      <c r="CS243" s="20"/>
      <c r="CT243" s="21"/>
      <c r="CZ243" s="22"/>
      <c r="DB243" s="42">
        <f t="shared" si="36"/>
        <v>228</v>
      </c>
      <c r="DC243" s="49"/>
      <c r="DD243" s="18">
        <f>IF(STGY5[[#This Row],[SNO]]=0,0,IF(STGY5[[#This Row],[SNO]]=1,DJ$8,IF(DL$10, IF(DP242&gt;=DM$8,0,IF(DP242=0,DJ$8,DO242)), DO242)))</f>
        <v>0</v>
      </c>
      <c r="DE243" s="18" t="str">
        <f>IF(MAIN_STGY[[#This Row],[RSLT]]="","", MAIN_STGY[[#This Row],[RSLT]])</f>
        <v/>
      </c>
      <c r="DF24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3" s="18">
        <f>IF(STGY5[[#This Row],[SNO]]=0,0,IF(DL$10, IF(DP242&gt;=DM$8, 0, STGY5[[#This Row],[INS]]+DH242), STGY5[[#This Row],[INS]]+DH242))</f>
        <v>100</v>
      </c>
      <c r="DI243" s="18">
        <f>IF(STGY5[[#This Row],[SNO]]=0,0,IF(DL$10, IF(DP242&gt;=DM$8, 0, DI242+STGY5[[#This Row],[RTN]]), DI242+STGY5[[#This Row],[RTN]]))</f>
        <v>0</v>
      </c>
      <c r="DJ243" s="18">
        <f>STGY5[[#This Row],[RTN-TL]]-STGY5[[#This Row],[INS-TL]]</f>
        <v>-100</v>
      </c>
      <c r="DK243" s="18">
        <f>IF(STGY5[[#This Row],[SNO]]=0,0,IF(DL$10, IF(STGY5[[#This Row],[INS]]=0, 0, DN242), DN242))</f>
        <v>0</v>
      </c>
      <c r="DL243" s="18">
        <f>STGY5[[#This Row],[INS]]</f>
        <v>0</v>
      </c>
      <c r="DM243" s="18">
        <f>IF(STGY5[[#This Row],[WrL]]="Loss", (STGY5[[#This Row],[INS]]*(1 + DP$8/100)), IF(STGY5[[#This Row],[WrL]]="Won", (0), 0))</f>
        <v>0</v>
      </c>
      <c r="DN243" s="18">
        <f>IF(STGY5[[#This Row],[WrL]]="Loss", (STGY5[[#This Row],[PAM]]+STGY5[[#This Row],[LOS-TEN]]), IF(STGY5[[#This Row],[WrL]]="Won", (STGY5[[#This Row],[INS]]), 0))</f>
        <v>0</v>
      </c>
      <c r="DO243" s="18">
        <f>STGY5[[#This Row],[PAPT]]/2</f>
        <v>0</v>
      </c>
      <c r="DP243" s="43">
        <f>IF(STGY5[[#This Row],[SNO]]=0,0,IF(DL$10, IF(STGY5[[#This Row],[INS-TL]]=0, 0, STGY5[[#This Row],[PFT]]/STGY5[[#This Row],[INS-TL]]%), STGY5[[#This Row],[PFT]]/STGY5[[#This Row],[INS-TL]]%))</f>
        <v>-100</v>
      </c>
      <c r="DS243" s="20"/>
      <c r="DT243" s="21"/>
      <c r="DZ243" s="22"/>
      <c r="EB243" s="42">
        <f t="shared" si="37"/>
        <v>228</v>
      </c>
      <c r="EC243" s="49"/>
      <c r="ED243" s="18">
        <f>IF(STGY6[[#This Row],[SNO]]=0,0,IF(STGY6[[#This Row],[SNO]]=1,EJ$8,IF(EL$10, IF(EP242&gt;=EM$8,0,IF(EP242=0,EJ$8,EO242)), EO242)))</f>
        <v>0</v>
      </c>
      <c r="EE243" s="18" t="str">
        <f>IF(MAIN_STGY[[#This Row],[RSLT]]="","", MAIN_STGY[[#This Row],[RSLT]])</f>
        <v/>
      </c>
      <c r="EF24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3" s="18">
        <f>IF(STGY6[[#This Row],[SNO]]=0,0,IF(EL$10, IF(EP242&gt;=EM$8, 0, STGY6[[#This Row],[INS]]+EH242), STGY6[[#This Row],[INS]]+EH242))</f>
        <v>100</v>
      </c>
      <c r="EI243" s="18">
        <f>IF(STGY6[[#This Row],[SNO]]=0,0,IF(EL$10, IF(EP242&gt;=EM$8, 0, EI242+STGY6[[#This Row],[RTN]]), EI242+STGY6[[#This Row],[RTN]]))</f>
        <v>0</v>
      </c>
      <c r="EJ243" s="18">
        <f>STGY6[[#This Row],[RTN-TL]]-STGY6[[#This Row],[INS-TL]]</f>
        <v>-100</v>
      </c>
      <c r="EK243" s="18">
        <f>IF(STGY6[[#This Row],[SNO]]=0,0,IF(EL$10, IF(STGY6[[#This Row],[INS]]=0, 0, EN242), EN242))</f>
        <v>0</v>
      </c>
      <c r="EL243" s="18">
        <f>STGY6[[#This Row],[INS]]</f>
        <v>0</v>
      </c>
      <c r="EM243" s="18">
        <f>IF(STGY6[[#This Row],[WrL]]="Loss", (STGY6[[#This Row],[INS]]*(1 + EP$8/100)), IF(STGY6[[#This Row],[WrL]]="Won", (0), 0))</f>
        <v>0</v>
      </c>
      <c r="EN243" s="18">
        <f>IF(STGY6[[#This Row],[WrL]]="Loss", (STGY6[[#This Row],[PAM]]+STGY6[[#This Row],[LOS-TEN]]), IF(STGY6[[#This Row],[WrL]]="Won", (STGY6[[#This Row],[INS]]), 0))</f>
        <v>0</v>
      </c>
      <c r="EO243" s="18">
        <f>STGY6[[#This Row],[PAPT]]/2</f>
        <v>0</v>
      </c>
      <c r="EP243" s="43">
        <f>IF(STGY6[[#This Row],[SNO]]=0,0,IF(EL$10, IF(STGY6[[#This Row],[INS-TL]]=0, 0, STGY6[[#This Row],[PFT]]/STGY6[[#This Row],[INS-TL]]%), STGY6[[#This Row],[PFT]]/STGY6[[#This Row],[INS-TL]]%))</f>
        <v>-100</v>
      </c>
      <c r="ES243" s="20"/>
      <c r="ET243" s="21"/>
      <c r="EZ243" s="22"/>
      <c r="FB243" s="42">
        <f t="shared" si="38"/>
        <v>228</v>
      </c>
      <c r="FC243" s="49"/>
      <c r="FD243" s="18">
        <f>IF(STGY7[[#This Row],[SNO]]=0,0,IF(STGY7[[#This Row],[SNO]]=1,FJ$8,IF(FL$10, IF(FP242&gt;=FM$8,0,IF(FP242=0,FJ$8,FO242)), FO242)))</f>
        <v>0</v>
      </c>
      <c r="FE243" s="18" t="str">
        <f>IF(MAIN_STGY[[#This Row],[RSLT]]="","", MAIN_STGY[[#This Row],[RSLT]])</f>
        <v/>
      </c>
      <c r="FF24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3" s="18">
        <f>IF(STGY7[[#This Row],[SNO]]=0,0,IF(FL$10, IF(FP242&gt;=FM$8, 0, STGY7[[#This Row],[INS]]+FH242), STGY7[[#This Row],[INS]]+FH242))</f>
        <v>100</v>
      </c>
      <c r="FI243" s="18">
        <f>IF(STGY7[[#This Row],[SNO]]=0,0,IF(FL$10, IF(FP242&gt;=FM$8, 0, FI242+STGY7[[#This Row],[RTN]]), FI242+STGY7[[#This Row],[RTN]]))</f>
        <v>0</v>
      </c>
      <c r="FJ243" s="18">
        <f>STGY7[[#This Row],[RTN-TL]]-STGY7[[#This Row],[INS-TL]]</f>
        <v>-100</v>
      </c>
      <c r="FK243" s="18">
        <f>IF(STGY7[[#This Row],[SNO]]=0,0,IF(FL$10, IF(STGY7[[#This Row],[INS]]=0, 0, FN242), FN242))</f>
        <v>0</v>
      </c>
      <c r="FL243" s="18">
        <f>STGY7[[#This Row],[INS]]</f>
        <v>0</v>
      </c>
      <c r="FM243" s="18">
        <f>IF(STGY7[[#This Row],[WrL]]="Loss", (STGY7[[#This Row],[INS]]*(1 + FP$8/100)), IF(STGY7[[#This Row],[WrL]]="Won", (0), 0))</f>
        <v>0</v>
      </c>
      <c r="FN243" s="18">
        <f>IF(STGY7[[#This Row],[WrL]]="Loss", (STGY7[[#This Row],[PAM]]+STGY7[[#This Row],[LOS-TEN]]), IF(STGY7[[#This Row],[WrL]]="Won", (STGY7[[#This Row],[INS]]), 0))</f>
        <v>0</v>
      </c>
      <c r="FO243" s="18">
        <f>STGY7[[#This Row],[PAPT]]/2</f>
        <v>0</v>
      </c>
      <c r="FP243" s="43">
        <f>IF(STGY7[[#This Row],[SNO]]=0,0,IF(FL$10, IF(STGY7[[#This Row],[INS-TL]]=0, 0, STGY7[[#This Row],[PFT]]/STGY7[[#This Row],[INS-TL]]%), STGY7[[#This Row],[PFT]]/STGY7[[#This Row],[INS-TL]]%))</f>
        <v>-100</v>
      </c>
      <c r="FS243" s="20"/>
      <c r="FT243" s="21"/>
      <c r="FZ243" s="22"/>
      <c r="GB243" s="42">
        <f t="shared" si="39"/>
        <v>228</v>
      </c>
      <c r="GC243" s="49"/>
      <c r="GD243" s="18">
        <f>IF(STGY8[[#This Row],[SNO]]=0,0,IF(STGY8[[#This Row],[SNO]]=1,GJ$8,IF(GL$10, IF(GP242&gt;=GM$8,0,IF(GP242=0,GJ$8,GO242)), GO242)))</f>
        <v>0</v>
      </c>
      <c r="GE243" s="18" t="str">
        <f>IF(MAIN_STGY[[#This Row],[RSLT]]="","", MAIN_STGY[[#This Row],[RSLT]])</f>
        <v/>
      </c>
      <c r="GF24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3" s="18">
        <f>IF(STGY8[[#This Row],[SNO]]=0,0,IF(GL$10, IF(GP242&gt;=GM$8, 0, STGY8[[#This Row],[INS]]+GH242), STGY8[[#This Row],[INS]]+GH242))</f>
        <v>100</v>
      </c>
      <c r="GI243" s="18">
        <f>IF(STGY8[[#This Row],[SNO]]=0,0,IF(GL$10, IF(GP242&gt;=GM$8, 0, GI242+STGY8[[#This Row],[RTN]]), GI242+STGY8[[#This Row],[RTN]]))</f>
        <v>0</v>
      </c>
      <c r="GJ243" s="18">
        <f>STGY8[[#This Row],[RTN-TL]]-STGY8[[#This Row],[INS-TL]]</f>
        <v>-100</v>
      </c>
      <c r="GK243" s="18">
        <f>IF(STGY8[[#This Row],[SNO]]=0,0,IF(GL$10, IF(STGY8[[#This Row],[INS]]=0, 0, GN242), GN242))</f>
        <v>0</v>
      </c>
      <c r="GL243" s="18">
        <f>STGY8[[#This Row],[INS]]</f>
        <v>0</v>
      </c>
      <c r="GM243" s="18">
        <f>IF(STGY8[[#This Row],[WrL]]="Loss", (STGY8[[#This Row],[INS]]*(1 + GP$8/100)), IF(STGY8[[#This Row],[WrL]]="Won", (0), 0))</f>
        <v>0</v>
      </c>
      <c r="GN243" s="18">
        <f>IF(STGY8[[#This Row],[WrL]]="Loss", (STGY8[[#This Row],[PAM]]+STGY8[[#This Row],[LOS-TEN]]), IF(STGY8[[#This Row],[WrL]]="Won", (STGY8[[#This Row],[INS]]), 0))</f>
        <v>0</v>
      </c>
      <c r="GO243" s="18">
        <f>STGY8[[#This Row],[PAPT]]/2</f>
        <v>0</v>
      </c>
      <c r="GP243" s="43">
        <f>IF(STGY8[[#This Row],[SNO]]=0,0,IF(GL$10, IF(STGY8[[#This Row],[INS-TL]]=0, 0, STGY8[[#This Row],[PFT]]/STGY8[[#This Row],[INS-TL]]%), STGY8[[#This Row],[PFT]]/STGY8[[#This Row],[INS-TL]]%))</f>
        <v>-100</v>
      </c>
      <c r="GS243" s="20"/>
      <c r="GT243" s="21"/>
      <c r="GZ243" s="22"/>
      <c r="HB243" s="42">
        <f t="shared" si="40"/>
        <v>228</v>
      </c>
      <c r="HC243" s="49"/>
      <c r="HD243" s="18">
        <f>IF(STGY9[[#This Row],[SNO]]=0,0,IF(STGY9[[#This Row],[SNO]]=1,HJ$8,IF(HL$10, IF(HP242&gt;=HM$8,0,IF(HP242=0,HJ$8,HO242)), HO242)))</f>
        <v>0</v>
      </c>
      <c r="HE243" s="18" t="str">
        <f>IF(MAIN_STGY[[#This Row],[RSLT]]="","", MAIN_STGY[[#This Row],[RSLT]])</f>
        <v/>
      </c>
      <c r="HF24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3" s="18">
        <f>IF(STGY9[[#This Row],[SNO]]=0,0,IF(HL$10, IF(HP242&gt;=HM$8, 0, STGY9[[#This Row],[INS]]+HH242), STGY9[[#This Row],[INS]]+HH242))</f>
        <v>100</v>
      </c>
      <c r="HI243" s="18">
        <f>IF(STGY9[[#This Row],[SNO]]=0,0,IF(HL$10, IF(HP242&gt;=HM$8, 0, HI242+STGY9[[#This Row],[RTN]]), HI242+STGY9[[#This Row],[RTN]]))</f>
        <v>0</v>
      </c>
      <c r="HJ243" s="18">
        <f>STGY9[[#This Row],[RTN-TL]]-STGY9[[#This Row],[INS-TL]]</f>
        <v>-100</v>
      </c>
      <c r="HK243" s="18">
        <f>IF(STGY9[[#This Row],[SNO]]=0,0,IF(HL$10, IF(STGY9[[#This Row],[INS]]=0, 0, HN242), HN242))</f>
        <v>0</v>
      </c>
      <c r="HL243" s="18">
        <f>STGY9[[#This Row],[INS]]</f>
        <v>0</v>
      </c>
      <c r="HM243" s="18">
        <f>IF(STGY9[[#This Row],[WrL]]="Loss", (STGY9[[#This Row],[INS]]*(1 + HP$8/100)), IF(STGY9[[#This Row],[WrL]]="Won", (0), 0))</f>
        <v>0</v>
      </c>
      <c r="HN243" s="18">
        <f>IF(STGY9[[#This Row],[WrL]]="Loss", (STGY9[[#This Row],[PAM]]+STGY9[[#This Row],[LOS-TEN]]), IF(STGY9[[#This Row],[WrL]]="Won", (STGY9[[#This Row],[INS]]), 0))</f>
        <v>0</v>
      </c>
      <c r="HO243" s="18">
        <f>STGY9[[#This Row],[PAPT]]/2</f>
        <v>0</v>
      </c>
      <c r="HP243" s="43">
        <f>IF(STGY9[[#This Row],[SNO]]=0,0,IF(HL$10, IF(STGY9[[#This Row],[INS-TL]]=0, 0, STGY9[[#This Row],[PFT]]/STGY9[[#This Row],[INS-TL]]%), STGY9[[#This Row],[PFT]]/STGY9[[#This Row],[INS-TL]]%))</f>
        <v>-100</v>
      </c>
      <c r="HS243" s="20"/>
      <c r="HT243" s="21"/>
      <c r="HZ243" s="22"/>
      <c r="IB243" s="42">
        <f t="shared" si="41"/>
        <v>228</v>
      </c>
      <c r="IC243" s="49"/>
      <c r="ID243" s="18">
        <f>IF(STGY10[[#This Row],[SNO]]=0,0,IF(STGY10[[#This Row],[SNO]]=1,IJ$8,IF(IL$10, IF(IP242&gt;=IM$8,0,IF(IP242=0,IJ$8,IO242)), IO242)))</f>
        <v>0</v>
      </c>
      <c r="IE243" s="18" t="str">
        <f>IF(MAIN_STGY[[#This Row],[RSLT]]="","", MAIN_STGY[[#This Row],[RSLT]])</f>
        <v/>
      </c>
      <c r="IF24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3" s="18">
        <f>IF(STGY10[[#This Row],[SNO]]=0,0,IF(IL$10, IF(IP242&gt;=IM$8, 0, STGY10[[#This Row],[INS]]+IH242), STGY10[[#This Row],[INS]]+IH242))</f>
        <v>100</v>
      </c>
      <c r="II243" s="18">
        <f>IF(STGY10[[#This Row],[SNO]]=0,0,IF(IL$10, IF(IP242&gt;=IM$8, 0, II242+STGY10[[#This Row],[RTN]]), II242+STGY10[[#This Row],[RTN]]))</f>
        <v>0</v>
      </c>
      <c r="IJ243" s="18">
        <f>STGY10[[#This Row],[RTN-TL]]-STGY10[[#This Row],[INS-TL]]</f>
        <v>-100</v>
      </c>
      <c r="IK243" s="18">
        <f>IF(STGY10[[#This Row],[SNO]]=0,0,IF(IL$10, IF(STGY10[[#This Row],[INS]]=0, 0, IN242), IN242))</f>
        <v>0</v>
      </c>
      <c r="IL243" s="18">
        <f>STGY10[[#This Row],[INS]]</f>
        <v>0</v>
      </c>
      <c r="IM243" s="18">
        <f>IF(STGY10[[#This Row],[WrL]]="Loss", (STGY10[[#This Row],[INS]]*(1 + IP$8/100)), IF(STGY10[[#This Row],[WrL]]="Won", (0), 0))</f>
        <v>0</v>
      </c>
      <c r="IN243" s="18">
        <f>IF(STGY10[[#This Row],[WrL]]="Loss", (STGY10[[#This Row],[PAM]]+STGY10[[#This Row],[LOS-TEN]]), IF(STGY10[[#This Row],[WrL]]="Won", (STGY10[[#This Row],[INS]]), 0))</f>
        <v>0</v>
      </c>
      <c r="IO243" s="18">
        <f>STGY10[[#This Row],[PAPT]]/2</f>
        <v>0</v>
      </c>
      <c r="IP243" s="43">
        <f>IF(STGY10[[#This Row],[SNO]]=0,0,IF(IL$10, IF(STGY10[[#This Row],[INS-TL]]=0, 0, STGY10[[#This Row],[PFT]]/STGY10[[#This Row],[INS-TL]]%), STGY10[[#This Row],[PFT]]/STGY10[[#This Row],[INS-TL]]%))</f>
        <v>-100</v>
      </c>
      <c r="IS243" s="20"/>
      <c r="IT243" s="21"/>
      <c r="IZ243" s="22"/>
    </row>
    <row r="244" spans="2:260" ht="15.65" x14ac:dyDescent="0.3">
      <c r="B244" s="89">
        <f t="shared" ref="B244:B275" si="43">IF(B243="SNO",0,B243+1)</f>
        <v>229</v>
      </c>
      <c r="C244" s="49"/>
      <c r="D244" s="18">
        <f>IF(MAIN_STGY[[#This Row],[SNO]]=0,0,IF(MAIN_STGY[[#This Row],[SNO]]=1,J$8,IF(L$10, IF(P243&gt;=M$8,0,IF(P243=0,J$8,O243)), O243)))</f>
        <v>0</v>
      </c>
      <c r="E244" s="12"/>
      <c r="F24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4" s="18">
        <f>IF(MAIN_STGY[[#This Row],[SNO]]=0,0,IF(L$10, IF(P243&gt;=M$8, 0, MAIN_STGY[[#This Row],[INS]]+H243), MAIN_STGY[[#This Row],[INS]]+H243))</f>
        <v>100</v>
      </c>
      <c r="I244" s="18">
        <f>IF(MAIN_STGY[[#This Row],[SNO]]=0,0,IF(L$10, IF(P243&gt;=M$8, 0, I243+MAIN_STGY[[#This Row],[RTN]]), I243+MAIN_STGY[[#This Row],[RTN]]))</f>
        <v>0</v>
      </c>
      <c r="J244" s="18">
        <f>MAIN_STGY[[#This Row],[RTN-TL]]-MAIN_STGY[[#This Row],[INS-TL]]</f>
        <v>-100</v>
      </c>
      <c r="K244" s="18">
        <f>IF(MAIN_STGY[[#This Row],[SNO]]=0,0,IF(L$10, IF(MAIN_STGY[[#This Row],[INS]]=0, 0, N243), N243))</f>
        <v>0</v>
      </c>
      <c r="L244" s="18">
        <f>MAIN_STGY[[#This Row],[INS]]</f>
        <v>0</v>
      </c>
      <c r="M244" s="18">
        <f>IF(MAIN_STGY[[#This Row],[WrL]]="Loss", (MAIN_STGY[[#This Row],[INS]]*(1 + P$8/100)), IF(MAIN_STGY[[#This Row],[WrL]]="Won", (0), 0))</f>
        <v>0</v>
      </c>
      <c r="N244" s="18">
        <f>IF(MAIN_STGY[[#This Row],[WrL]]="Loss", (MAIN_STGY[[#This Row],[PAM]]+MAIN_STGY[[#This Row],[LOS-TEN]]), IF(MAIN_STGY[[#This Row],[WrL]]="Won", (MAIN_STGY[[#This Row],[INS]]), 0))</f>
        <v>0</v>
      </c>
      <c r="O244" s="18">
        <f>MAIN_STGY[[#This Row],[PAPT]]/2</f>
        <v>0</v>
      </c>
      <c r="P24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4" s="47" t="str">
        <v>Strategy 02</v>
      </c>
      <c r="S244" s="86">
        <v>0</v>
      </c>
      <c r="T244" s="87">
        <v>100</v>
      </c>
      <c r="U244" s="85"/>
      <c r="V244" s="44"/>
      <c r="W244" s="55"/>
      <c r="X244" s="44"/>
      <c r="Z244" s="22"/>
      <c r="AB244" s="42">
        <f t="shared" si="33"/>
        <v>229</v>
      </c>
      <c r="AC244" s="49"/>
      <c r="AD244" s="18">
        <f>IF(STGY2[[#This Row],[SNO]]=0,0,IF(STGY2[[#This Row],[SNO]]=1,AJ$8,IF(AL$10, IF(AP243&gt;=AM$8,0,IF(AP243=0,AJ$8,AO243)), AO243)))</f>
        <v>0</v>
      </c>
      <c r="AE244" s="18" t="str">
        <f>IF(MAIN_STGY[[#This Row],[RSLT]]="","", MAIN_STGY[[#This Row],[RSLT]])</f>
        <v/>
      </c>
      <c r="AF24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4" s="18">
        <f>IF(STGY2[[#This Row],[SNO]]=0,0,IF(AL$10, IF(AP243&gt;=AM$8, 0, STGY2[[#This Row],[INS]]+AH243), STGY2[[#This Row],[INS]]+AH243))</f>
        <v>100</v>
      </c>
      <c r="AI244" s="18">
        <f>IF(STGY2[[#This Row],[SNO]]=0,0,IF(AL$10, IF(AP243&gt;=AM$8, 0, AI243+STGY2[[#This Row],[RTN]]), AI243+STGY2[[#This Row],[RTN]]))</f>
        <v>0</v>
      </c>
      <c r="AJ244" s="18">
        <f>STGY2[[#This Row],[RTN-TL]]-STGY2[[#This Row],[INS-TL]]</f>
        <v>-100</v>
      </c>
      <c r="AK244" s="18">
        <f>IF(STGY2[[#This Row],[SNO]]=0,0,IF(AL$10, IF(STGY2[[#This Row],[INS]]=0, 0, AN243), AN243))</f>
        <v>0</v>
      </c>
      <c r="AL244" s="18">
        <f>STGY2[[#This Row],[INS]]</f>
        <v>0</v>
      </c>
      <c r="AM244" s="18">
        <f>IF(STGY2[[#This Row],[WrL]]="Loss", (STGY2[[#This Row],[INS]]*(1 + AP$8/100)), IF(STGY2[[#This Row],[WrL]]="Won", (0), 0))</f>
        <v>0</v>
      </c>
      <c r="AN244" s="18">
        <f>IF(STGY2[[#This Row],[WrL]]="Loss", (STGY2[[#This Row],[PAM]]+STGY2[[#This Row],[LOS-TEN]]), IF(STGY2[[#This Row],[WrL]]="Won", (STGY2[[#This Row],[INS]]), 0))</f>
        <v>0</v>
      </c>
      <c r="AO244" s="18">
        <f>STGY2[[#This Row],[PAPT]]/2</f>
        <v>0</v>
      </c>
      <c r="AP244" s="43">
        <f>IF(STGY2[[#This Row],[SNO]]=0,0,IF(AL$10, IF(STGY2[[#This Row],[INS-TL]]=0, 0, STGY2[[#This Row],[PFT]]/STGY2[[#This Row],[INS-TL]]%), STGY2[[#This Row],[PFT]]/STGY2[[#This Row],[INS-TL]]%))</f>
        <v>-100</v>
      </c>
      <c r="AS244" s="20"/>
      <c r="AT244" s="21"/>
      <c r="AZ244" s="22"/>
      <c r="BB244" s="42">
        <f t="shared" si="34"/>
        <v>229</v>
      </c>
      <c r="BC244" s="49"/>
      <c r="BD244" s="18">
        <f>IF(STGY3[[#This Row],[SNO]]=0,0,IF(STGY3[[#This Row],[SNO]]=1,BJ$8,IF(BL$10, IF(BP243&gt;=BM$8,0,IF(BP243=0,BJ$8,BO243)), BO243)))</f>
        <v>0</v>
      </c>
      <c r="BE244" s="18" t="str">
        <f>IF(MAIN_STGY[[#This Row],[RSLT]]="","", MAIN_STGY[[#This Row],[RSLT]])</f>
        <v/>
      </c>
      <c r="BF24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4" s="18">
        <f>IF(STGY3[[#This Row],[SNO]]=0,0,IF(BL$10, IF(BP243&gt;=BM$8, 0, STGY3[[#This Row],[INS]]+BH243), STGY3[[#This Row],[INS]]+BH243))</f>
        <v>100</v>
      </c>
      <c r="BI244" s="18">
        <f>IF(STGY3[[#This Row],[SNO]]=0,0,IF(BL$10, IF(BP243&gt;=BM$8, 0, BI243+STGY3[[#This Row],[RTN]]), BI243+STGY3[[#This Row],[RTN]]))</f>
        <v>0</v>
      </c>
      <c r="BJ244" s="18">
        <f>STGY3[[#This Row],[RTN-TL]]-STGY3[[#This Row],[INS-TL]]</f>
        <v>-100</v>
      </c>
      <c r="BK244" s="18">
        <f>IF(STGY3[[#This Row],[SNO]]=0,0,IF(BL$10, IF(STGY3[[#This Row],[INS]]=0, 0, BN243), BN243))</f>
        <v>0</v>
      </c>
      <c r="BL244" s="18">
        <f>STGY3[[#This Row],[INS]]</f>
        <v>0</v>
      </c>
      <c r="BM244" s="18">
        <f>IF(STGY3[[#This Row],[WrL]]="Loss", (STGY3[[#This Row],[INS]]*(1 + BP$8/100)), IF(STGY3[[#This Row],[WrL]]="Won", (0), 0))</f>
        <v>0</v>
      </c>
      <c r="BN244" s="18">
        <f>IF(STGY3[[#This Row],[WrL]]="Loss", (STGY3[[#This Row],[PAM]]+STGY3[[#This Row],[LOS-TEN]]), IF(STGY3[[#This Row],[WrL]]="Won", (STGY3[[#This Row],[INS]]), 0))</f>
        <v>0</v>
      </c>
      <c r="BO244" s="18">
        <f>STGY3[[#This Row],[PAPT]]/2</f>
        <v>0</v>
      </c>
      <c r="BP244" s="43">
        <f>IF(STGY3[[#This Row],[SNO]]=0,0,IF(BL$10, IF(STGY3[[#This Row],[INS-TL]]=0, 0, STGY3[[#This Row],[PFT]]/STGY3[[#This Row],[INS-TL]]%), STGY3[[#This Row],[PFT]]/STGY3[[#This Row],[INS-TL]]%))</f>
        <v>-100</v>
      </c>
      <c r="BS244" s="20"/>
      <c r="BT244" s="21"/>
      <c r="BZ244" s="22"/>
      <c r="CB244" s="42">
        <f t="shared" si="35"/>
        <v>229</v>
      </c>
      <c r="CC244" s="49"/>
      <c r="CD244" s="18">
        <f>IF(STGY4[[#This Row],[SNO]]=0,0,IF(STGY4[[#This Row],[SNO]]=1,CJ$8,IF(CL$10, IF(CP243&gt;=CM$8,0,IF(CP243=0,CJ$8,CO243)), CO243)))</f>
        <v>0</v>
      </c>
      <c r="CE244" s="18" t="str">
        <f>IF(MAIN_STGY[[#This Row],[RSLT]]="","", MAIN_STGY[[#This Row],[RSLT]])</f>
        <v/>
      </c>
      <c r="CF24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4" s="18">
        <f>IF(STGY4[[#This Row],[SNO]]=0,0,IF(CL$10, IF(CP243&gt;=CM$8, 0, STGY4[[#This Row],[INS]]+CH243), STGY4[[#This Row],[INS]]+CH243))</f>
        <v>100</v>
      </c>
      <c r="CI244" s="18">
        <f>IF(STGY4[[#This Row],[SNO]]=0,0,IF(CL$10, IF(CP243&gt;=CM$8, 0, CI243+STGY4[[#This Row],[RTN]]), CI243+STGY4[[#This Row],[RTN]]))</f>
        <v>0</v>
      </c>
      <c r="CJ244" s="18">
        <f>STGY4[[#This Row],[RTN-TL]]-STGY4[[#This Row],[INS-TL]]</f>
        <v>-100</v>
      </c>
      <c r="CK244" s="18">
        <f>IF(STGY4[[#This Row],[SNO]]=0,0,IF(CL$10, IF(STGY4[[#This Row],[INS]]=0, 0, CN243), CN243))</f>
        <v>0</v>
      </c>
      <c r="CL244" s="18">
        <f>STGY4[[#This Row],[INS]]</f>
        <v>0</v>
      </c>
      <c r="CM244" s="18">
        <f>IF(STGY4[[#This Row],[WrL]]="Loss", (STGY4[[#This Row],[INS]]*(1 + CP$8/100)), IF(STGY4[[#This Row],[WrL]]="Won", (0), 0))</f>
        <v>0</v>
      </c>
      <c r="CN244" s="18">
        <f>IF(STGY4[[#This Row],[WrL]]="Loss", (STGY4[[#This Row],[PAM]]+STGY4[[#This Row],[LOS-TEN]]), IF(STGY4[[#This Row],[WrL]]="Won", (STGY4[[#This Row],[INS]]), 0))</f>
        <v>0</v>
      </c>
      <c r="CO244" s="18">
        <f>STGY4[[#This Row],[PAPT]]/2</f>
        <v>0</v>
      </c>
      <c r="CP244" s="43">
        <f>IF(STGY4[[#This Row],[SNO]]=0,0,IF(CL$10, IF(STGY4[[#This Row],[INS-TL]]=0, 0, STGY4[[#This Row],[PFT]]/STGY4[[#This Row],[INS-TL]]%), STGY4[[#This Row],[PFT]]/STGY4[[#This Row],[INS-TL]]%))</f>
        <v>-100</v>
      </c>
      <c r="CS244" s="20"/>
      <c r="CT244" s="21"/>
      <c r="CZ244" s="22"/>
      <c r="DB244" s="42">
        <f t="shared" si="36"/>
        <v>229</v>
      </c>
      <c r="DC244" s="49"/>
      <c r="DD244" s="18">
        <f>IF(STGY5[[#This Row],[SNO]]=0,0,IF(STGY5[[#This Row],[SNO]]=1,DJ$8,IF(DL$10, IF(DP243&gt;=DM$8,0,IF(DP243=0,DJ$8,DO243)), DO243)))</f>
        <v>0</v>
      </c>
      <c r="DE244" s="18" t="str">
        <f>IF(MAIN_STGY[[#This Row],[RSLT]]="","", MAIN_STGY[[#This Row],[RSLT]])</f>
        <v/>
      </c>
      <c r="DF24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4" s="18">
        <f>IF(STGY5[[#This Row],[SNO]]=0,0,IF(DL$10, IF(DP243&gt;=DM$8, 0, STGY5[[#This Row],[INS]]+DH243), STGY5[[#This Row],[INS]]+DH243))</f>
        <v>100</v>
      </c>
      <c r="DI244" s="18">
        <f>IF(STGY5[[#This Row],[SNO]]=0,0,IF(DL$10, IF(DP243&gt;=DM$8, 0, DI243+STGY5[[#This Row],[RTN]]), DI243+STGY5[[#This Row],[RTN]]))</f>
        <v>0</v>
      </c>
      <c r="DJ244" s="18">
        <f>STGY5[[#This Row],[RTN-TL]]-STGY5[[#This Row],[INS-TL]]</f>
        <v>-100</v>
      </c>
      <c r="DK244" s="18">
        <f>IF(STGY5[[#This Row],[SNO]]=0,0,IF(DL$10, IF(STGY5[[#This Row],[INS]]=0, 0, DN243), DN243))</f>
        <v>0</v>
      </c>
      <c r="DL244" s="18">
        <f>STGY5[[#This Row],[INS]]</f>
        <v>0</v>
      </c>
      <c r="DM244" s="18">
        <f>IF(STGY5[[#This Row],[WrL]]="Loss", (STGY5[[#This Row],[INS]]*(1 + DP$8/100)), IF(STGY5[[#This Row],[WrL]]="Won", (0), 0))</f>
        <v>0</v>
      </c>
      <c r="DN244" s="18">
        <f>IF(STGY5[[#This Row],[WrL]]="Loss", (STGY5[[#This Row],[PAM]]+STGY5[[#This Row],[LOS-TEN]]), IF(STGY5[[#This Row],[WrL]]="Won", (STGY5[[#This Row],[INS]]), 0))</f>
        <v>0</v>
      </c>
      <c r="DO244" s="18">
        <f>STGY5[[#This Row],[PAPT]]/2</f>
        <v>0</v>
      </c>
      <c r="DP244" s="43">
        <f>IF(STGY5[[#This Row],[SNO]]=0,0,IF(DL$10, IF(STGY5[[#This Row],[INS-TL]]=0, 0, STGY5[[#This Row],[PFT]]/STGY5[[#This Row],[INS-TL]]%), STGY5[[#This Row],[PFT]]/STGY5[[#This Row],[INS-TL]]%))</f>
        <v>-100</v>
      </c>
      <c r="DS244" s="20"/>
      <c r="DT244" s="21"/>
      <c r="DZ244" s="22"/>
      <c r="EB244" s="42">
        <f t="shared" si="37"/>
        <v>229</v>
      </c>
      <c r="EC244" s="49"/>
      <c r="ED244" s="18">
        <f>IF(STGY6[[#This Row],[SNO]]=0,0,IF(STGY6[[#This Row],[SNO]]=1,EJ$8,IF(EL$10, IF(EP243&gt;=EM$8,0,IF(EP243=0,EJ$8,EO243)), EO243)))</f>
        <v>0</v>
      </c>
      <c r="EE244" s="18" t="str">
        <f>IF(MAIN_STGY[[#This Row],[RSLT]]="","", MAIN_STGY[[#This Row],[RSLT]])</f>
        <v/>
      </c>
      <c r="EF24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4" s="18">
        <f>IF(STGY6[[#This Row],[SNO]]=0,0,IF(EL$10, IF(EP243&gt;=EM$8, 0, STGY6[[#This Row],[INS]]+EH243), STGY6[[#This Row],[INS]]+EH243))</f>
        <v>100</v>
      </c>
      <c r="EI244" s="18">
        <f>IF(STGY6[[#This Row],[SNO]]=0,0,IF(EL$10, IF(EP243&gt;=EM$8, 0, EI243+STGY6[[#This Row],[RTN]]), EI243+STGY6[[#This Row],[RTN]]))</f>
        <v>0</v>
      </c>
      <c r="EJ244" s="18">
        <f>STGY6[[#This Row],[RTN-TL]]-STGY6[[#This Row],[INS-TL]]</f>
        <v>-100</v>
      </c>
      <c r="EK244" s="18">
        <f>IF(STGY6[[#This Row],[SNO]]=0,0,IF(EL$10, IF(STGY6[[#This Row],[INS]]=0, 0, EN243), EN243))</f>
        <v>0</v>
      </c>
      <c r="EL244" s="18">
        <f>STGY6[[#This Row],[INS]]</f>
        <v>0</v>
      </c>
      <c r="EM244" s="18">
        <f>IF(STGY6[[#This Row],[WrL]]="Loss", (STGY6[[#This Row],[INS]]*(1 + EP$8/100)), IF(STGY6[[#This Row],[WrL]]="Won", (0), 0))</f>
        <v>0</v>
      </c>
      <c r="EN244" s="18">
        <f>IF(STGY6[[#This Row],[WrL]]="Loss", (STGY6[[#This Row],[PAM]]+STGY6[[#This Row],[LOS-TEN]]), IF(STGY6[[#This Row],[WrL]]="Won", (STGY6[[#This Row],[INS]]), 0))</f>
        <v>0</v>
      </c>
      <c r="EO244" s="18">
        <f>STGY6[[#This Row],[PAPT]]/2</f>
        <v>0</v>
      </c>
      <c r="EP244" s="43">
        <f>IF(STGY6[[#This Row],[SNO]]=0,0,IF(EL$10, IF(STGY6[[#This Row],[INS-TL]]=0, 0, STGY6[[#This Row],[PFT]]/STGY6[[#This Row],[INS-TL]]%), STGY6[[#This Row],[PFT]]/STGY6[[#This Row],[INS-TL]]%))</f>
        <v>-100</v>
      </c>
      <c r="ES244" s="20"/>
      <c r="ET244" s="21"/>
      <c r="EZ244" s="22"/>
      <c r="FB244" s="42">
        <f t="shared" si="38"/>
        <v>229</v>
      </c>
      <c r="FC244" s="49"/>
      <c r="FD244" s="18">
        <f>IF(STGY7[[#This Row],[SNO]]=0,0,IF(STGY7[[#This Row],[SNO]]=1,FJ$8,IF(FL$10, IF(FP243&gt;=FM$8,0,IF(FP243=0,FJ$8,FO243)), FO243)))</f>
        <v>0</v>
      </c>
      <c r="FE244" s="18" t="str">
        <f>IF(MAIN_STGY[[#This Row],[RSLT]]="","", MAIN_STGY[[#This Row],[RSLT]])</f>
        <v/>
      </c>
      <c r="FF24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4" s="18">
        <f>IF(STGY7[[#This Row],[SNO]]=0,0,IF(FL$10, IF(FP243&gt;=FM$8, 0, STGY7[[#This Row],[INS]]+FH243), STGY7[[#This Row],[INS]]+FH243))</f>
        <v>100</v>
      </c>
      <c r="FI244" s="18">
        <f>IF(STGY7[[#This Row],[SNO]]=0,0,IF(FL$10, IF(FP243&gt;=FM$8, 0, FI243+STGY7[[#This Row],[RTN]]), FI243+STGY7[[#This Row],[RTN]]))</f>
        <v>0</v>
      </c>
      <c r="FJ244" s="18">
        <f>STGY7[[#This Row],[RTN-TL]]-STGY7[[#This Row],[INS-TL]]</f>
        <v>-100</v>
      </c>
      <c r="FK244" s="18">
        <f>IF(STGY7[[#This Row],[SNO]]=0,0,IF(FL$10, IF(STGY7[[#This Row],[INS]]=0, 0, FN243), FN243))</f>
        <v>0</v>
      </c>
      <c r="FL244" s="18">
        <f>STGY7[[#This Row],[INS]]</f>
        <v>0</v>
      </c>
      <c r="FM244" s="18">
        <f>IF(STGY7[[#This Row],[WrL]]="Loss", (STGY7[[#This Row],[INS]]*(1 + FP$8/100)), IF(STGY7[[#This Row],[WrL]]="Won", (0), 0))</f>
        <v>0</v>
      </c>
      <c r="FN244" s="18">
        <f>IF(STGY7[[#This Row],[WrL]]="Loss", (STGY7[[#This Row],[PAM]]+STGY7[[#This Row],[LOS-TEN]]), IF(STGY7[[#This Row],[WrL]]="Won", (STGY7[[#This Row],[INS]]), 0))</f>
        <v>0</v>
      </c>
      <c r="FO244" s="18">
        <f>STGY7[[#This Row],[PAPT]]/2</f>
        <v>0</v>
      </c>
      <c r="FP244" s="43">
        <f>IF(STGY7[[#This Row],[SNO]]=0,0,IF(FL$10, IF(STGY7[[#This Row],[INS-TL]]=0, 0, STGY7[[#This Row],[PFT]]/STGY7[[#This Row],[INS-TL]]%), STGY7[[#This Row],[PFT]]/STGY7[[#This Row],[INS-TL]]%))</f>
        <v>-100</v>
      </c>
      <c r="FS244" s="20"/>
      <c r="FT244" s="21"/>
      <c r="FZ244" s="22"/>
      <c r="GB244" s="42">
        <f t="shared" si="39"/>
        <v>229</v>
      </c>
      <c r="GC244" s="49"/>
      <c r="GD244" s="18">
        <f>IF(STGY8[[#This Row],[SNO]]=0,0,IF(STGY8[[#This Row],[SNO]]=1,GJ$8,IF(GL$10, IF(GP243&gt;=GM$8,0,IF(GP243=0,GJ$8,GO243)), GO243)))</f>
        <v>0</v>
      </c>
      <c r="GE244" s="18" t="str">
        <f>IF(MAIN_STGY[[#This Row],[RSLT]]="","", MAIN_STGY[[#This Row],[RSLT]])</f>
        <v/>
      </c>
      <c r="GF24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4" s="18">
        <f>IF(STGY8[[#This Row],[SNO]]=0,0,IF(GL$10, IF(GP243&gt;=GM$8, 0, STGY8[[#This Row],[INS]]+GH243), STGY8[[#This Row],[INS]]+GH243))</f>
        <v>100</v>
      </c>
      <c r="GI244" s="18">
        <f>IF(STGY8[[#This Row],[SNO]]=0,0,IF(GL$10, IF(GP243&gt;=GM$8, 0, GI243+STGY8[[#This Row],[RTN]]), GI243+STGY8[[#This Row],[RTN]]))</f>
        <v>0</v>
      </c>
      <c r="GJ244" s="18">
        <f>STGY8[[#This Row],[RTN-TL]]-STGY8[[#This Row],[INS-TL]]</f>
        <v>-100</v>
      </c>
      <c r="GK244" s="18">
        <f>IF(STGY8[[#This Row],[SNO]]=0,0,IF(GL$10, IF(STGY8[[#This Row],[INS]]=0, 0, GN243), GN243))</f>
        <v>0</v>
      </c>
      <c r="GL244" s="18">
        <f>STGY8[[#This Row],[INS]]</f>
        <v>0</v>
      </c>
      <c r="GM244" s="18">
        <f>IF(STGY8[[#This Row],[WrL]]="Loss", (STGY8[[#This Row],[INS]]*(1 + GP$8/100)), IF(STGY8[[#This Row],[WrL]]="Won", (0), 0))</f>
        <v>0</v>
      </c>
      <c r="GN244" s="18">
        <f>IF(STGY8[[#This Row],[WrL]]="Loss", (STGY8[[#This Row],[PAM]]+STGY8[[#This Row],[LOS-TEN]]), IF(STGY8[[#This Row],[WrL]]="Won", (STGY8[[#This Row],[INS]]), 0))</f>
        <v>0</v>
      </c>
      <c r="GO244" s="18">
        <f>STGY8[[#This Row],[PAPT]]/2</f>
        <v>0</v>
      </c>
      <c r="GP244" s="43">
        <f>IF(STGY8[[#This Row],[SNO]]=0,0,IF(GL$10, IF(STGY8[[#This Row],[INS-TL]]=0, 0, STGY8[[#This Row],[PFT]]/STGY8[[#This Row],[INS-TL]]%), STGY8[[#This Row],[PFT]]/STGY8[[#This Row],[INS-TL]]%))</f>
        <v>-100</v>
      </c>
      <c r="GS244" s="20"/>
      <c r="GT244" s="21"/>
      <c r="GZ244" s="22"/>
      <c r="HB244" s="42">
        <f t="shared" si="40"/>
        <v>229</v>
      </c>
      <c r="HC244" s="49"/>
      <c r="HD244" s="18">
        <f>IF(STGY9[[#This Row],[SNO]]=0,0,IF(STGY9[[#This Row],[SNO]]=1,HJ$8,IF(HL$10, IF(HP243&gt;=HM$8,0,IF(HP243=0,HJ$8,HO243)), HO243)))</f>
        <v>0</v>
      </c>
      <c r="HE244" s="18" t="str">
        <f>IF(MAIN_STGY[[#This Row],[RSLT]]="","", MAIN_STGY[[#This Row],[RSLT]])</f>
        <v/>
      </c>
      <c r="HF24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4" s="18">
        <f>IF(STGY9[[#This Row],[SNO]]=0,0,IF(HL$10, IF(HP243&gt;=HM$8, 0, STGY9[[#This Row],[INS]]+HH243), STGY9[[#This Row],[INS]]+HH243))</f>
        <v>100</v>
      </c>
      <c r="HI244" s="18">
        <f>IF(STGY9[[#This Row],[SNO]]=0,0,IF(HL$10, IF(HP243&gt;=HM$8, 0, HI243+STGY9[[#This Row],[RTN]]), HI243+STGY9[[#This Row],[RTN]]))</f>
        <v>0</v>
      </c>
      <c r="HJ244" s="18">
        <f>STGY9[[#This Row],[RTN-TL]]-STGY9[[#This Row],[INS-TL]]</f>
        <v>-100</v>
      </c>
      <c r="HK244" s="18">
        <f>IF(STGY9[[#This Row],[SNO]]=0,0,IF(HL$10, IF(STGY9[[#This Row],[INS]]=0, 0, HN243), HN243))</f>
        <v>0</v>
      </c>
      <c r="HL244" s="18">
        <f>STGY9[[#This Row],[INS]]</f>
        <v>0</v>
      </c>
      <c r="HM244" s="18">
        <f>IF(STGY9[[#This Row],[WrL]]="Loss", (STGY9[[#This Row],[INS]]*(1 + HP$8/100)), IF(STGY9[[#This Row],[WrL]]="Won", (0), 0))</f>
        <v>0</v>
      </c>
      <c r="HN244" s="18">
        <f>IF(STGY9[[#This Row],[WrL]]="Loss", (STGY9[[#This Row],[PAM]]+STGY9[[#This Row],[LOS-TEN]]), IF(STGY9[[#This Row],[WrL]]="Won", (STGY9[[#This Row],[INS]]), 0))</f>
        <v>0</v>
      </c>
      <c r="HO244" s="18">
        <f>STGY9[[#This Row],[PAPT]]/2</f>
        <v>0</v>
      </c>
      <c r="HP244" s="43">
        <f>IF(STGY9[[#This Row],[SNO]]=0,0,IF(HL$10, IF(STGY9[[#This Row],[INS-TL]]=0, 0, STGY9[[#This Row],[PFT]]/STGY9[[#This Row],[INS-TL]]%), STGY9[[#This Row],[PFT]]/STGY9[[#This Row],[INS-TL]]%))</f>
        <v>-100</v>
      </c>
      <c r="HS244" s="20"/>
      <c r="HT244" s="21"/>
      <c r="HZ244" s="22"/>
      <c r="IB244" s="42">
        <f t="shared" si="41"/>
        <v>229</v>
      </c>
      <c r="IC244" s="49"/>
      <c r="ID244" s="18">
        <f>IF(STGY10[[#This Row],[SNO]]=0,0,IF(STGY10[[#This Row],[SNO]]=1,IJ$8,IF(IL$10, IF(IP243&gt;=IM$8,0,IF(IP243=0,IJ$8,IO243)), IO243)))</f>
        <v>0</v>
      </c>
      <c r="IE244" s="18" t="str">
        <f>IF(MAIN_STGY[[#This Row],[RSLT]]="","", MAIN_STGY[[#This Row],[RSLT]])</f>
        <v/>
      </c>
      <c r="IF24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4" s="18">
        <f>IF(STGY10[[#This Row],[SNO]]=0,0,IF(IL$10, IF(IP243&gt;=IM$8, 0, STGY10[[#This Row],[INS]]+IH243), STGY10[[#This Row],[INS]]+IH243))</f>
        <v>100</v>
      </c>
      <c r="II244" s="18">
        <f>IF(STGY10[[#This Row],[SNO]]=0,0,IF(IL$10, IF(IP243&gt;=IM$8, 0, II243+STGY10[[#This Row],[RTN]]), II243+STGY10[[#This Row],[RTN]]))</f>
        <v>0</v>
      </c>
      <c r="IJ244" s="18">
        <f>STGY10[[#This Row],[RTN-TL]]-STGY10[[#This Row],[INS-TL]]</f>
        <v>-100</v>
      </c>
      <c r="IK244" s="18">
        <f>IF(STGY10[[#This Row],[SNO]]=0,0,IF(IL$10, IF(STGY10[[#This Row],[INS]]=0, 0, IN243), IN243))</f>
        <v>0</v>
      </c>
      <c r="IL244" s="18">
        <f>STGY10[[#This Row],[INS]]</f>
        <v>0</v>
      </c>
      <c r="IM244" s="18">
        <f>IF(STGY10[[#This Row],[WrL]]="Loss", (STGY10[[#This Row],[INS]]*(1 + IP$8/100)), IF(STGY10[[#This Row],[WrL]]="Won", (0), 0))</f>
        <v>0</v>
      </c>
      <c r="IN244" s="18">
        <f>IF(STGY10[[#This Row],[WrL]]="Loss", (STGY10[[#This Row],[PAM]]+STGY10[[#This Row],[LOS-TEN]]), IF(STGY10[[#This Row],[WrL]]="Won", (STGY10[[#This Row],[INS]]), 0))</f>
        <v>0</v>
      </c>
      <c r="IO244" s="18">
        <f>STGY10[[#This Row],[PAPT]]/2</f>
        <v>0</v>
      </c>
      <c r="IP244" s="43">
        <f>IF(STGY10[[#This Row],[SNO]]=0,0,IF(IL$10, IF(STGY10[[#This Row],[INS-TL]]=0, 0, STGY10[[#This Row],[PFT]]/STGY10[[#This Row],[INS-TL]]%), STGY10[[#This Row],[PFT]]/STGY10[[#This Row],[INS-TL]]%))</f>
        <v>-100</v>
      </c>
      <c r="IS244" s="20"/>
      <c r="IT244" s="21"/>
      <c r="IZ244" s="22"/>
    </row>
    <row r="245" spans="2:260" ht="15.65" x14ac:dyDescent="0.3">
      <c r="B245" s="89">
        <f t="shared" si="43"/>
        <v>230</v>
      </c>
      <c r="C245" s="49"/>
      <c r="D245" s="18">
        <f>IF(MAIN_STGY[[#This Row],[SNO]]=0,0,IF(MAIN_STGY[[#This Row],[SNO]]=1,J$8,IF(L$10, IF(P244&gt;=M$8,0,IF(P244=0,J$8,O244)), O244)))</f>
        <v>0</v>
      </c>
      <c r="E245" s="12"/>
      <c r="F24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5" s="18">
        <f>IF(MAIN_STGY[[#This Row],[SNO]]=0,0,IF(L$10, IF(P244&gt;=M$8, 0, MAIN_STGY[[#This Row],[INS]]+H244), MAIN_STGY[[#This Row],[INS]]+H244))</f>
        <v>100</v>
      </c>
      <c r="I245" s="18">
        <f>IF(MAIN_STGY[[#This Row],[SNO]]=0,0,IF(L$10, IF(P244&gt;=M$8, 0, I244+MAIN_STGY[[#This Row],[RTN]]), I244+MAIN_STGY[[#This Row],[RTN]]))</f>
        <v>0</v>
      </c>
      <c r="J245" s="18">
        <f>MAIN_STGY[[#This Row],[RTN-TL]]-MAIN_STGY[[#This Row],[INS-TL]]</f>
        <v>-100</v>
      </c>
      <c r="K245" s="18">
        <f>IF(MAIN_STGY[[#This Row],[SNO]]=0,0,IF(L$10, IF(MAIN_STGY[[#This Row],[INS]]=0, 0, N244), N244))</f>
        <v>0</v>
      </c>
      <c r="L245" s="18">
        <f>MAIN_STGY[[#This Row],[INS]]</f>
        <v>0</v>
      </c>
      <c r="M245" s="18">
        <f>IF(MAIN_STGY[[#This Row],[WrL]]="Loss", (MAIN_STGY[[#This Row],[INS]]*(1 + P$8/100)), IF(MAIN_STGY[[#This Row],[WrL]]="Won", (0), 0))</f>
        <v>0</v>
      </c>
      <c r="N245" s="18">
        <f>IF(MAIN_STGY[[#This Row],[WrL]]="Loss", (MAIN_STGY[[#This Row],[PAM]]+MAIN_STGY[[#This Row],[LOS-TEN]]), IF(MAIN_STGY[[#This Row],[WrL]]="Won", (MAIN_STGY[[#This Row],[INS]]), 0))</f>
        <v>0</v>
      </c>
      <c r="O245" s="18">
        <f>MAIN_STGY[[#This Row],[PAPT]]/2</f>
        <v>0</v>
      </c>
      <c r="P24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5" s="47" t="str">
        <v>Strategy 03</v>
      </c>
      <c r="S245" s="86">
        <v>0</v>
      </c>
      <c r="T245" s="87">
        <v>100</v>
      </c>
      <c r="U245" s="85"/>
      <c r="V245" s="44"/>
      <c r="W245" s="55"/>
      <c r="X245" s="44"/>
      <c r="Z245" s="22"/>
      <c r="AB245" s="42">
        <f t="shared" si="33"/>
        <v>230</v>
      </c>
      <c r="AC245" s="49"/>
      <c r="AD245" s="18">
        <f>IF(STGY2[[#This Row],[SNO]]=0,0,IF(STGY2[[#This Row],[SNO]]=1,AJ$8,IF(AL$10, IF(AP244&gt;=AM$8,0,IF(AP244=0,AJ$8,AO244)), AO244)))</f>
        <v>0</v>
      </c>
      <c r="AE245" s="18" t="str">
        <f>IF(MAIN_STGY[[#This Row],[RSLT]]="","", MAIN_STGY[[#This Row],[RSLT]])</f>
        <v/>
      </c>
      <c r="AF24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5" s="18">
        <f>IF(STGY2[[#This Row],[SNO]]=0,0,IF(AL$10, IF(AP244&gt;=AM$8, 0, STGY2[[#This Row],[INS]]+AH244), STGY2[[#This Row],[INS]]+AH244))</f>
        <v>100</v>
      </c>
      <c r="AI245" s="18">
        <f>IF(STGY2[[#This Row],[SNO]]=0,0,IF(AL$10, IF(AP244&gt;=AM$8, 0, AI244+STGY2[[#This Row],[RTN]]), AI244+STGY2[[#This Row],[RTN]]))</f>
        <v>0</v>
      </c>
      <c r="AJ245" s="18">
        <f>STGY2[[#This Row],[RTN-TL]]-STGY2[[#This Row],[INS-TL]]</f>
        <v>-100</v>
      </c>
      <c r="AK245" s="18">
        <f>IF(STGY2[[#This Row],[SNO]]=0,0,IF(AL$10, IF(STGY2[[#This Row],[INS]]=0, 0, AN244), AN244))</f>
        <v>0</v>
      </c>
      <c r="AL245" s="18">
        <f>STGY2[[#This Row],[INS]]</f>
        <v>0</v>
      </c>
      <c r="AM245" s="18">
        <f>IF(STGY2[[#This Row],[WrL]]="Loss", (STGY2[[#This Row],[INS]]*(1 + AP$8/100)), IF(STGY2[[#This Row],[WrL]]="Won", (0), 0))</f>
        <v>0</v>
      </c>
      <c r="AN245" s="18">
        <f>IF(STGY2[[#This Row],[WrL]]="Loss", (STGY2[[#This Row],[PAM]]+STGY2[[#This Row],[LOS-TEN]]), IF(STGY2[[#This Row],[WrL]]="Won", (STGY2[[#This Row],[INS]]), 0))</f>
        <v>0</v>
      </c>
      <c r="AO245" s="18">
        <f>STGY2[[#This Row],[PAPT]]/2</f>
        <v>0</v>
      </c>
      <c r="AP245" s="43">
        <f>IF(STGY2[[#This Row],[SNO]]=0,0,IF(AL$10, IF(STGY2[[#This Row],[INS-TL]]=0, 0, STGY2[[#This Row],[PFT]]/STGY2[[#This Row],[INS-TL]]%), STGY2[[#This Row],[PFT]]/STGY2[[#This Row],[INS-TL]]%))</f>
        <v>-100</v>
      </c>
      <c r="AS245" s="20"/>
      <c r="AT245" s="21"/>
      <c r="AZ245" s="22"/>
      <c r="BB245" s="42">
        <f t="shared" si="34"/>
        <v>230</v>
      </c>
      <c r="BC245" s="49"/>
      <c r="BD245" s="18">
        <f>IF(STGY3[[#This Row],[SNO]]=0,0,IF(STGY3[[#This Row],[SNO]]=1,BJ$8,IF(BL$10, IF(BP244&gt;=BM$8,0,IF(BP244=0,BJ$8,BO244)), BO244)))</f>
        <v>0</v>
      </c>
      <c r="BE245" s="18" t="str">
        <f>IF(MAIN_STGY[[#This Row],[RSLT]]="","", MAIN_STGY[[#This Row],[RSLT]])</f>
        <v/>
      </c>
      <c r="BF24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5" s="18">
        <f>IF(STGY3[[#This Row],[SNO]]=0,0,IF(BL$10, IF(BP244&gt;=BM$8, 0, STGY3[[#This Row],[INS]]+BH244), STGY3[[#This Row],[INS]]+BH244))</f>
        <v>100</v>
      </c>
      <c r="BI245" s="18">
        <f>IF(STGY3[[#This Row],[SNO]]=0,0,IF(BL$10, IF(BP244&gt;=BM$8, 0, BI244+STGY3[[#This Row],[RTN]]), BI244+STGY3[[#This Row],[RTN]]))</f>
        <v>0</v>
      </c>
      <c r="BJ245" s="18">
        <f>STGY3[[#This Row],[RTN-TL]]-STGY3[[#This Row],[INS-TL]]</f>
        <v>-100</v>
      </c>
      <c r="BK245" s="18">
        <f>IF(STGY3[[#This Row],[SNO]]=0,0,IF(BL$10, IF(STGY3[[#This Row],[INS]]=0, 0, BN244), BN244))</f>
        <v>0</v>
      </c>
      <c r="BL245" s="18">
        <f>STGY3[[#This Row],[INS]]</f>
        <v>0</v>
      </c>
      <c r="BM245" s="18">
        <f>IF(STGY3[[#This Row],[WrL]]="Loss", (STGY3[[#This Row],[INS]]*(1 + BP$8/100)), IF(STGY3[[#This Row],[WrL]]="Won", (0), 0))</f>
        <v>0</v>
      </c>
      <c r="BN245" s="18">
        <f>IF(STGY3[[#This Row],[WrL]]="Loss", (STGY3[[#This Row],[PAM]]+STGY3[[#This Row],[LOS-TEN]]), IF(STGY3[[#This Row],[WrL]]="Won", (STGY3[[#This Row],[INS]]), 0))</f>
        <v>0</v>
      </c>
      <c r="BO245" s="18">
        <f>STGY3[[#This Row],[PAPT]]/2</f>
        <v>0</v>
      </c>
      <c r="BP245" s="43">
        <f>IF(STGY3[[#This Row],[SNO]]=0,0,IF(BL$10, IF(STGY3[[#This Row],[INS-TL]]=0, 0, STGY3[[#This Row],[PFT]]/STGY3[[#This Row],[INS-TL]]%), STGY3[[#This Row],[PFT]]/STGY3[[#This Row],[INS-TL]]%))</f>
        <v>-100</v>
      </c>
      <c r="BS245" s="20"/>
      <c r="BT245" s="21"/>
      <c r="BZ245" s="22"/>
      <c r="CB245" s="42">
        <f t="shared" si="35"/>
        <v>230</v>
      </c>
      <c r="CC245" s="49"/>
      <c r="CD245" s="18">
        <f>IF(STGY4[[#This Row],[SNO]]=0,0,IF(STGY4[[#This Row],[SNO]]=1,CJ$8,IF(CL$10, IF(CP244&gt;=CM$8,0,IF(CP244=0,CJ$8,CO244)), CO244)))</f>
        <v>0</v>
      </c>
      <c r="CE245" s="18" t="str">
        <f>IF(MAIN_STGY[[#This Row],[RSLT]]="","", MAIN_STGY[[#This Row],[RSLT]])</f>
        <v/>
      </c>
      <c r="CF24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5" s="18">
        <f>IF(STGY4[[#This Row],[SNO]]=0,0,IF(CL$10, IF(CP244&gt;=CM$8, 0, STGY4[[#This Row],[INS]]+CH244), STGY4[[#This Row],[INS]]+CH244))</f>
        <v>100</v>
      </c>
      <c r="CI245" s="18">
        <f>IF(STGY4[[#This Row],[SNO]]=0,0,IF(CL$10, IF(CP244&gt;=CM$8, 0, CI244+STGY4[[#This Row],[RTN]]), CI244+STGY4[[#This Row],[RTN]]))</f>
        <v>0</v>
      </c>
      <c r="CJ245" s="18">
        <f>STGY4[[#This Row],[RTN-TL]]-STGY4[[#This Row],[INS-TL]]</f>
        <v>-100</v>
      </c>
      <c r="CK245" s="18">
        <f>IF(STGY4[[#This Row],[SNO]]=0,0,IF(CL$10, IF(STGY4[[#This Row],[INS]]=0, 0, CN244), CN244))</f>
        <v>0</v>
      </c>
      <c r="CL245" s="18">
        <f>STGY4[[#This Row],[INS]]</f>
        <v>0</v>
      </c>
      <c r="CM245" s="18">
        <f>IF(STGY4[[#This Row],[WrL]]="Loss", (STGY4[[#This Row],[INS]]*(1 + CP$8/100)), IF(STGY4[[#This Row],[WrL]]="Won", (0), 0))</f>
        <v>0</v>
      </c>
      <c r="CN245" s="18">
        <f>IF(STGY4[[#This Row],[WrL]]="Loss", (STGY4[[#This Row],[PAM]]+STGY4[[#This Row],[LOS-TEN]]), IF(STGY4[[#This Row],[WrL]]="Won", (STGY4[[#This Row],[INS]]), 0))</f>
        <v>0</v>
      </c>
      <c r="CO245" s="18">
        <f>STGY4[[#This Row],[PAPT]]/2</f>
        <v>0</v>
      </c>
      <c r="CP245" s="43">
        <f>IF(STGY4[[#This Row],[SNO]]=0,0,IF(CL$10, IF(STGY4[[#This Row],[INS-TL]]=0, 0, STGY4[[#This Row],[PFT]]/STGY4[[#This Row],[INS-TL]]%), STGY4[[#This Row],[PFT]]/STGY4[[#This Row],[INS-TL]]%))</f>
        <v>-100</v>
      </c>
      <c r="CS245" s="20"/>
      <c r="CT245" s="21"/>
      <c r="CZ245" s="22"/>
      <c r="DB245" s="42">
        <f t="shared" si="36"/>
        <v>230</v>
      </c>
      <c r="DC245" s="49"/>
      <c r="DD245" s="18">
        <f>IF(STGY5[[#This Row],[SNO]]=0,0,IF(STGY5[[#This Row],[SNO]]=1,DJ$8,IF(DL$10, IF(DP244&gt;=DM$8,0,IF(DP244=0,DJ$8,DO244)), DO244)))</f>
        <v>0</v>
      </c>
      <c r="DE245" s="18" t="str">
        <f>IF(MAIN_STGY[[#This Row],[RSLT]]="","", MAIN_STGY[[#This Row],[RSLT]])</f>
        <v/>
      </c>
      <c r="DF24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5" s="18">
        <f>IF(STGY5[[#This Row],[SNO]]=0,0,IF(DL$10, IF(DP244&gt;=DM$8, 0, STGY5[[#This Row],[INS]]+DH244), STGY5[[#This Row],[INS]]+DH244))</f>
        <v>100</v>
      </c>
      <c r="DI245" s="18">
        <f>IF(STGY5[[#This Row],[SNO]]=0,0,IF(DL$10, IF(DP244&gt;=DM$8, 0, DI244+STGY5[[#This Row],[RTN]]), DI244+STGY5[[#This Row],[RTN]]))</f>
        <v>0</v>
      </c>
      <c r="DJ245" s="18">
        <f>STGY5[[#This Row],[RTN-TL]]-STGY5[[#This Row],[INS-TL]]</f>
        <v>-100</v>
      </c>
      <c r="DK245" s="18">
        <f>IF(STGY5[[#This Row],[SNO]]=0,0,IF(DL$10, IF(STGY5[[#This Row],[INS]]=0, 0, DN244), DN244))</f>
        <v>0</v>
      </c>
      <c r="DL245" s="18">
        <f>STGY5[[#This Row],[INS]]</f>
        <v>0</v>
      </c>
      <c r="DM245" s="18">
        <f>IF(STGY5[[#This Row],[WrL]]="Loss", (STGY5[[#This Row],[INS]]*(1 + DP$8/100)), IF(STGY5[[#This Row],[WrL]]="Won", (0), 0))</f>
        <v>0</v>
      </c>
      <c r="DN245" s="18">
        <f>IF(STGY5[[#This Row],[WrL]]="Loss", (STGY5[[#This Row],[PAM]]+STGY5[[#This Row],[LOS-TEN]]), IF(STGY5[[#This Row],[WrL]]="Won", (STGY5[[#This Row],[INS]]), 0))</f>
        <v>0</v>
      </c>
      <c r="DO245" s="18">
        <f>STGY5[[#This Row],[PAPT]]/2</f>
        <v>0</v>
      </c>
      <c r="DP245" s="43">
        <f>IF(STGY5[[#This Row],[SNO]]=0,0,IF(DL$10, IF(STGY5[[#This Row],[INS-TL]]=0, 0, STGY5[[#This Row],[PFT]]/STGY5[[#This Row],[INS-TL]]%), STGY5[[#This Row],[PFT]]/STGY5[[#This Row],[INS-TL]]%))</f>
        <v>-100</v>
      </c>
      <c r="DS245" s="20"/>
      <c r="DT245" s="21"/>
      <c r="DZ245" s="22"/>
      <c r="EB245" s="42">
        <f t="shared" si="37"/>
        <v>230</v>
      </c>
      <c r="EC245" s="49"/>
      <c r="ED245" s="18">
        <f>IF(STGY6[[#This Row],[SNO]]=0,0,IF(STGY6[[#This Row],[SNO]]=1,EJ$8,IF(EL$10, IF(EP244&gt;=EM$8,0,IF(EP244=0,EJ$8,EO244)), EO244)))</f>
        <v>0</v>
      </c>
      <c r="EE245" s="18" t="str">
        <f>IF(MAIN_STGY[[#This Row],[RSLT]]="","", MAIN_STGY[[#This Row],[RSLT]])</f>
        <v/>
      </c>
      <c r="EF24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5" s="18">
        <f>IF(STGY6[[#This Row],[SNO]]=0,0,IF(EL$10, IF(EP244&gt;=EM$8, 0, STGY6[[#This Row],[INS]]+EH244), STGY6[[#This Row],[INS]]+EH244))</f>
        <v>100</v>
      </c>
      <c r="EI245" s="18">
        <f>IF(STGY6[[#This Row],[SNO]]=0,0,IF(EL$10, IF(EP244&gt;=EM$8, 0, EI244+STGY6[[#This Row],[RTN]]), EI244+STGY6[[#This Row],[RTN]]))</f>
        <v>0</v>
      </c>
      <c r="EJ245" s="18">
        <f>STGY6[[#This Row],[RTN-TL]]-STGY6[[#This Row],[INS-TL]]</f>
        <v>-100</v>
      </c>
      <c r="EK245" s="18">
        <f>IF(STGY6[[#This Row],[SNO]]=0,0,IF(EL$10, IF(STGY6[[#This Row],[INS]]=0, 0, EN244), EN244))</f>
        <v>0</v>
      </c>
      <c r="EL245" s="18">
        <f>STGY6[[#This Row],[INS]]</f>
        <v>0</v>
      </c>
      <c r="EM245" s="18">
        <f>IF(STGY6[[#This Row],[WrL]]="Loss", (STGY6[[#This Row],[INS]]*(1 + EP$8/100)), IF(STGY6[[#This Row],[WrL]]="Won", (0), 0))</f>
        <v>0</v>
      </c>
      <c r="EN245" s="18">
        <f>IF(STGY6[[#This Row],[WrL]]="Loss", (STGY6[[#This Row],[PAM]]+STGY6[[#This Row],[LOS-TEN]]), IF(STGY6[[#This Row],[WrL]]="Won", (STGY6[[#This Row],[INS]]), 0))</f>
        <v>0</v>
      </c>
      <c r="EO245" s="18">
        <f>STGY6[[#This Row],[PAPT]]/2</f>
        <v>0</v>
      </c>
      <c r="EP245" s="43">
        <f>IF(STGY6[[#This Row],[SNO]]=0,0,IF(EL$10, IF(STGY6[[#This Row],[INS-TL]]=0, 0, STGY6[[#This Row],[PFT]]/STGY6[[#This Row],[INS-TL]]%), STGY6[[#This Row],[PFT]]/STGY6[[#This Row],[INS-TL]]%))</f>
        <v>-100</v>
      </c>
      <c r="ES245" s="20"/>
      <c r="ET245" s="21"/>
      <c r="EZ245" s="22"/>
      <c r="FB245" s="42">
        <f t="shared" si="38"/>
        <v>230</v>
      </c>
      <c r="FC245" s="49"/>
      <c r="FD245" s="18">
        <f>IF(STGY7[[#This Row],[SNO]]=0,0,IF(STGY7[[#This Row],[SNO]]=1,FJ$8,IF(FL$10, IF(FP244&gt;=FM$8,0,IF(FP244=0,FJ$8,FO244)), FO244)))</f>
        <v>0</v>
      </c>
      <c r="FE245" s="18" t="str">
        <f>IF(MAIN_STGY[[#This Row],[RSLT]]="","", MAIN_STGY[[#This Row],[RSLT]])</f>
        <v/>
      </c>
      <c r="FF24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5" s="18">
        <f>IF(STGY7[[#This Row],[SNO]]=0,0,IF(FL$10, IF(FP244&gt;=FM$8, 0, STGY7[[#This Row],[INS]]+FH244), STGY7[[#This Row],[INS]]+FH244))</f>
        <v>100</v>
      </c>
      <c r="FI245" s="18">
        <f>IF(STGY7[[#This Row],[SNO]]=0,0,IF(FL$10, IF(FP244&gt;=FM$8, 0, FI244+STGY7[[#This Row],[RTN]]), FI244+STGY7[[#This Row],[RTN]]))</f>
        <v>0</v>
      </c>
      <c r="FJ245" s="18">
        <f>STGY7[[#This Row],[RTN-TL]]-STGY7[[#This Row],[INS-TL]]</f>
        <v>-100</v>
      </c>
      <c r="FK245" s="18">
        <f>IF(STGY7[[#This Row],[SNO]]=0,0,IF(FL$10, IF(STGY7[[#This Row],[INS]]=0, 0, FN244), FN244))</f>
        <v>0</v>
      </c>
      <c r="FL245" s="18">
        <f>STGY7[[#This Row],[INS]]</f>
        <v>0</v>
      </c>
      <c r="FM245" s="18">
        <f>IF(STGY7[[#This Row],[WrL]]="Loss", (STGY7[[#This Row],[INS]]*(1 + FP$8/100)), IF(STGY7[[#This Row],[WrL]]="Won", (0), 0))</f>
        <v>0</v>
      </c>
      <c r="FN245" s="18">
        <f>IF(STGY7[[#This Row],[WrL]]="Loss", (STGY7[[#This Row],[PAM]]+STGY7[[#This Row],[LOS-TEN]]), IF(STGY7[[#This Row],[WrL]]="Won", (STGY7[[#This Row],[INS]]), 0))</f>
        <v>0</v>
      </c>
      <c r="FO245" s="18">
        <f>STGY7[[#This Row],[PAPT]]/2</f>
        <v>0</v>
      </c>
      <c r="FP245" s="43">
        <f>IF(STGY7[[#This Row],[SNO]]=0,0,IF(FL$10, IF(STGY7[[#This Row],[INS-TL]]=0, 0, STGY7[[#This Row],[PFT]]/STGY7[[#This Row],[INS-TL]]%), STGY7[[#This Row],[PFT]]/STGY7[[#This Row],[INS-TL]]%))</f>
        <v>-100</v>
      </c>
      <c r="FS245" s="20"/>
      <c r="FT245" s="21"/>
      <c r="FZ245" s="22"/>
      <c r="GB245" s="42">
        <f t="shared" si="39"/>
        <v>230</v>
      </c>
      <c r="GC245" s="49"/>
      <c r="GD245" s="18">
        <f>IF(STGY8[[#This Row],[SNO]]=0,0,IF(STGY8[[#This Row],[SNO]]=1,GJ$8,IF(GL$10, IF(GP244&gt;=GM$8,0,IF(GP244=0,GJ$8,GO244)), GO244)))</f>
        <v>0</v>
      </c>
      <c r="GE245" s="18" t="str">
        <f>IF(MAIN_STGY[[#This Row],[RSLT]]="","", MAIN_STGY[[#This Row],[RSLT]])</f>
        <v/>
      </c>
      <c r="GF24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5" s="18">
        <f>IF(STGY8[[#This Row],[SNO]]=0,0,IF(GL$10, IF(GP244&gt;=GM$8, 0, STGY8[[#This Row],[INS]]+GH244), STGY8[[#This Row],[INS]]+GH244))</f>
        <v>100</v>
      </c>
      <c r="GI245" s="18">
        <f>IF(STGY8[[#This Row],[SNO]]=0,0,IF(GL$10, IF(GP244&gt;=GM$8, 0, GI244+STGY8[[#This Row],[RTN]]), GI244+STGY8[[#This Row],[RTN]]))</f>
        <v>0</v>
      </c>
      <c r="GJ245" s="18">
        <f>STGY8[[#This Row],[RTN-TL]]-STGY8[[#This Row],[INS-TL]]</f>
        <v>-100</v>
      </c>
      <c r="GK245" s="18">
        <f>IF(STGY8[[#This Row],[SNO]]=0,0,IF(GL$10, IF(STGY8[[#This Row],[INS]]=0, 0, GN244), GN244))</f>
        <v>0</v>
      </c>
      <c r="GL245" s="18">
        <f>STGY8[[#This Row],[INS]]</f>
        <v>0</v>
      </c>
      <c r="GM245" s="18">
        <f>IF(STGY8[[#This Row],[WrL]]="Loss", (STGY8[[#This Row],[INS]]*(1 + GP$8/100)), IF(STGY8[[#This Row],[WrL]]="Won", (0), 0))</f>
        <v>0</v>
      </c>
      <c r="GN245" s="18">
        <f>IF(STGY8[[#This Row],[WrL]]="Loss", (STGY8[[#This Row],[PAM]]+STGY8[[#This Row],[LOS-TEN]]), IF(STGY8[[#This Row],[WrL]]="Won", (STGY8[[#This Row],[INS]]), 0))</f>
        <v>0</v>
      </c>
      <c r="GO245" s="18">
        <f>STGY8[[#This Row],[PAPT]]/2</f>
        <v>0</v>
      </c>
      <c r="GP245" s="43">
        <f>IF(STGY8[[#This Row],[SNO]]=0,0,IF(GL$10, IF(STGY8[[#This Row],[INS-TL]]=0, 0, STGY8[[#This Row],[PFT]]/STGY8[[#This Row],[INS-TL]]%), STGY8[[#This Row],[PFT]]/STGY8[[#This Row],[INS-TL]]%))</f>
        <v>-100</v>
      </c>
      <c r="GS245" s="20"/>
      <c r="GT245" s="21"/>
      <c r="GZ245" s="22"/>
      <c r="HB245" s="42">
        <f t="shared" si="40"/>
        <v>230</v>
      </c>
      <c r="HC245" s="49"/>
      <c r="HD245" s="18">
        <f>IF(STGY9[[#This Row],[SNO]]=0,0,IF(STGY9[[#This Row],[SNO]]=1,HJ$8,IF(HL$10, IF(HP244&gt;=HM$8,0,IF(HP244=0,HJ$8,HO244)), HO244)))</f>
        <v>0</v>
      </c>
      <c r="HE245" s="18" t="str">
        <f>IF(MAIN_STGY[[#This Row],[RSLT]]="","", MAIN_STGY[[#This Row],[RSLT]])</f>
        <v/>
      </c>
      <c r="HF24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5" s="18">
        <f>IF(STGY9[[#This Row],[SNO]]=0,0,IF(HL$10, IF(HP244&gt;=HM$8, 0, STGY9[[#This Row],[INS]]+HH244), STGY9[[#This Row],[INS]]+HH244))</f>
        <v>100</v>
      </c>
      <c r="HI245" s="18">
        <f>IF(STGY9[[#This Row],[SNO]]=0,0,IF(HL$10, IF(HP244&gt;=HM$8, 0, HI244+STGY9[[#This Row],[RTN]]), HI244+STGY9[[#This Row],[RTN]]))</f>
        <v>0</v>
      </c>
      <c r="HJ245" s="18">
        <f>STGY9[[#This Row],[RTN-TL]]-STGY9[[#This Row],[INS-TL]]</f>
        <v>-100</v>
      </c>
      <c r="HK245" s="18">
        <f>IF(STGY9[[#This Row],[SNO]]=0,0,IF(HL$10, IF(STGY9[[#This Row],[INS]]=0, 0, HN244), HN244))</f>
        <v>0</v>
      </c>
      <c r="HL245" s="18">
        <f>STGY9[[#This Row],[INS]]</f>
        <v>0</v>
      </c>
      <c r="HM245" s="18">
        <f>IF(STGY9[[#This Row],[WrL]]="Loss", (STGY9[[#This Row],[INS]]*(1 + HP$8/100)), IF(STGY9[[#This Row],[WrL]]="Won", (0), 0))</f>
        <v>0</v>
      </c>
      <c r="HN245" s="18">
        <f>IF(STGY9[[#This Row],[WrL]]="Loss", (STGY9[[#This Row],[PAM]]+STGY9[[#This Row],[LOS-TEN]]), IF(STGY9[[#This Row],[WrL]]="Won", (STGY9[[#This Row],[INS]]), 0))</f>
        <v>0</v>
      </c>
      <c r="HO245" s="18">
        <f>STGY9[[#This Row],[PAPT]]/2</f>
        <v>0</v>
      </c>
      <c r="HP245" s="43">
        <f>IF(STGY9[[#This Row],[SNO]]=0,0,IF(HL$10, IF(STGY9[[#This Row],[INS-TL]]=0, 0, STGY9[[#This Row],[PFT]]/STGY9[[#This Row],[INS-TL]]%), STGY9[[#This Row],[PFT]]/STGY9[[#This Row],[INS-TL]]%))</f>
        <v>-100</v>
      </c>
      <c r="HS245" s="20"/>
      <c r="HT245" s="21"/>
      <c r="HZ245" s="22"/>
      <c r="IB245" s="42">
        <f t="shared" si="41"/>
        <v>230</v>
      </c>
      <c r="IC245" s="49"/>
      <c r="ID245" s="18">
        <f>IF(STGY10[[#This Row],[SNO]]=0,0,IF(STGY10[[#This Row],[SNO]]=1,IJ$8,IF(IL$10, IF(IP244&gt;=IM$8,0,IF(IP244=0,IJ$8,IO244)), IO244)))</f>
        <v>0</v>
      </c>
      <c r="IE245" s="18" t="str">
        <f>IF(MAIN_STGY[[#This Row],[RSLT]]="","", MAIN_STGY[[#This Row],[RSLT]])</f>
        <v/>
      </c>
      <c r="IF24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5" s="18">
        <f>IF(STGY10[[#This Row],[SNO]]=0,0,IF(IL$10, IF(IP244&gt;=IM$8, 0, STGY10[[#This Row],[INS]]+IH244), STGY10[[#This Row],[INS]]+IH244))</f>
        <v>100</v>
      </c>
      <c r="II245" s="18">
        <f>IF(STGY10[[#This Row],[SNO]]=0,0,IF(IL$10, IF(IP244&gt;=IM$8, 0, II244+STGY10[[#This Row],[RTN]]), II244+STGY10[[#This Row],[RTN]]))</f>
        <v>0</v>
      </c>
      <c r="IJ245" s="18">
        <f>STGY10[[#This Row],[RTN-TL]]-STGY10[[#This Row],[INS-TL]]</f>
        <v>-100</v>
      </c>
      <c r="IK245" s="18">
        <f>IF(STGY10[[#This Row],[SNO]]=0,0,IF(IL$10, IF(STGY10[[#This Row],[INS]]=0, 0, IN244), IN244))</f>
        <v>0</v>
      </c>
      <c r="IL245" s="18">
        <f>STGY10[[#This Row],[INS]]</f>
        <v>0</v>
      </c>
      <c r="IM245" s="18">
        <f>IF(STGY10[[#This Row],[WrL]]="Loss", (STGY10[[#This Row],[INS]]*(1 + IP$8/100)), IF(STGY10[[#This Row],[WrL]]="Won", (0), 0))</f>
        <v>0</v>
      </c>
      <c r="IN245" s="18">
        <f>IF(STGY10[[#This Row],[WrL]]="Loss", (STGY10[[#This Row],[PAM]]+STGY10[[#This Row],[LOS-TEN]]), IF(STGY10[[#This Row],[WrL]]="Won", (STGY10[[#This Row],[INS]]), 0))</f>
        <v>0</v>
      </c>
      <c r="IO245" s="18">
        <f>STGY10[[#This Row],[PAPT]]/2</f>
        <v>0</v>
      </c>
      <c r="IP245" s="43">
        <f>IF(STGY10[[#This Row],[SNO]]=0,0,IF(IL$10, IF(STGY10[[#This Row],[INS-TL]]=0, 0, STGY10[[#This Row],[PFT]]/STGY10[[#This Row],[INS-TL]]%), STGY10[[#This Row],[PFT]]/STGY10[[#This Row],[INS-TL]]%))</f>
        <v>-100</v>
      </c>
      <c r="IS245" s="20"/>
      <c r="IT245" s="21"/>
      <c r="IZ245" s="22"/>
    </row>
    <row r="246" spans="2:260" ht="15.65" x14ac:dyDescent="0.3">
      <c r="B246" s="89">
        <f t="shared" si="43"/>
        <v>231</v>
      </c>
      <c r="C246" s="49"/>
      <c r="D246" s="18">
        <f>IF(MAIN_STGY[[#This Row],[SNO]]=0,0,IF(MAIN_STGY[[#This Row],[SNO]]=1,J$8,IF(L$10, IF(P245&gt;=M$8,0,IF(P245=0,J$8,O245)), O245)))</f>
        <v>0</v>
      </c>
      <c r="E246" s="12"/>
      <c r="F24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6" s="18">
        <f>IF(MAIN_STGY[[#This Row],[SNO]]=0,0,IF(L$10, IF(P245&gt;=M$8, 0, MAIN_STGY[[#This Row],[INS]]+H245), MAIN_STGY[[#This Row],[INS]]+H245))</f>
        <v>100</v>
      </c>
      <c r="I246" s="18">
        <f>IF(MAIN_STGY[[#This Row],[SNO]]=0,0,IF(L$10, IF(P245&gt;=M$8, 0, I245+MAIN_STGY[[#This Row],[RTN]]), I245+MAIN_STGY[[#This Row],[RTN]]))</f>
        <v>0</v>
      </c>
      <c r="J246" s="18">
        <f>MAIN_STGY[[#This Row],[RTN-TL]]-MAIN_STGY[[#This Row],[INS-TL]]</f>
        <v>-100</v>
      </c>
      <c r="K246" s="18">
        <f>IF(MAIN_STGY[[#This Row],[SNO]]=0,0,IF(L$10, IF(MAIN_STGY[[#This Row],[INS]]=0, 0, N245), N245))</f>
        <v>0</v>
      </c>
      <c r="L246" s="18">
        <f>MAIN_STGY[[#This Row],[INS]]</f>
        <v>0</v>
      </c>
      <c r="M246" s="18">
        <f>IF(MAIN_STGY[[#This Row],[WrL]]="Loss", (MAIN_STGY[[#This Row],[INS]]*(1 + P$8/100)), IF(MAIN_STGY[[#This Row],[WrL]]="Won", (0), 0))</f>
        <v>0</v>
      </c>
      <c r="N246" s="18">
        <f>IF(MAIN_STGY[[#This Row],[WrL]]="Loss", (MAIN_STGY[[#This Row],[PAM]]+MAIN_STGY[[#This Row],[LOS-TEN]]), IF(MAIN_STGY[[#This Row],[WrL]]="Won", (MAIN_STGY[[#This Row],[INS]]), 0))</f>
        <v>0</v>
      </c>
      <c r="O246" s="18">
        <f>MAIN_STGY[[#This Row],[PAPT]]/2</f>
        <v>0</v>
      </c>
      <c r="P24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6" s="47" t="str">
        <v>Strategy 04</v>
      </c>
      <c r="S246" s="86">
        <v>0</v>
      </c>
      <c r="T246" s="87">
        <v>100</v>
      </c>
      <c r="U246" s="85"/>
      <c r="V246" s="44"/>
      <c r="W246" s="55"/>
      <c r="X246" s="44"/>
      <c r="Z246" s="22"/>
      <c r="AB246" s="42">
        <f t="shared" si="33"/>
        <v>231</v>
      </c>
      <c r="AC246" s="49"/>
      <c r="AD246" s="18">
        <f>IF(STGY2[[#This Row],[SNO]]=0,0,IF(STGY2[[#This Row],[SNO]]=1,AJ$8,IF(AL$10, IF(AP245&gt;=AM$8,0,IF(AP245=0,AJ$8,AO245)), AO245)))</f>
        <v>0</v>
      </c>
      <c r="AE246" s="18" t="str">
        <f>IF(MAIN_STGY[[#This Row],[RSLT]]="","", MAIN_STGY[[#This Row],[RSLT]])</f>
        <v/>
      </c>
      <c r="AF24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6" s="18">
        <f>IF(STGY2[[#This Row],[SNO]]=0,0,IF(AL$10, IF(AP245&gt;=AM$8, 0, STGY2[[#This Row],[INS]]+AH245), STGY2[[#This Row],[INS]]+AH245))</f>
        <v>100</v>
      </c>
      <c r="AI246" s="18">
        <f>IF(STGY2[[#This Row],[SNO]]=0,0,IF(AL$10, IF(AP245&gt;=AM$8, 0, AI245+STGY2[[#This Row],[RTN]]), AI245+STGY2[[#This Row],[RTN]]))</f>
        <v>0</v>
      </c>
      <c r="AJ246" s="18">
        <f>STGY2[[#This Row],[RTN-TL]]-STGY2[[#This Row],[INS-TL]]</f>
        <v>-100</v>
      </c>
      <c r="AK246" s="18">
        <f>IF(STGY2[[#This Row],[SNO]]=0,0,IF(AL$10, IF(STGY2[[#This Row],[INS]]=0, 0, AN245), AN245))</f>
        <v>0</v>
      </c>
      <c r="AL246" s="18">
        <f>STGY2[[#This Row],[INS]]</f>
        <v>0</v>
      </c>
      <c r="AM246" s="18">
        <f>IF(STGY2[[#This Row],[WrL]]="Loss", (STGY2[[#This Row],[INS]]*(1 + AP$8/100)), IF(STGY2[[#This Row],[WrL]]="Won", (0), 0))</f>
        <v>0</v>
      </c>
      <c r="AN246" s="18">
        <f>IF(STGY2[[#This Row],[WrL]]="Loss", (STGY2[[#This Row],[PAM]]+STGY2[[#This Row],[LOS-TEN]]), IF(STGY2[[#This Row],[WrL]]="Won", (STGY2[[#This Row],[INS]]), 0))</f>
        <v>0</v>
      </c>
      <c r="AO246" s="18">
        <f>STGY2[[#This Row],[PAPT]]/2</f>
        <v>0</v>
      </c>
      <c r="AP246" s="43">
        <f>IF(STGY2[[#This Row],[SNO]]=0,0,IF(AL$10, IF(STGY2[[#This Row],[INS-TL]]=0, 0, STGY2[[#This Row],[PFT]]/STGY2[[#This Row],[INS-TL]]%), STGY2[[#This Row],[PFT]]/STGY2[[#This Row],[INS-TL]]%))</f>
        <v>-100</v>
      </c>
      <c r="AS246" s="20"/>
      <c r="AT246" s="21"/>
      <c r="AZ246" s="22"/>
      <c r="BB246" s="42">
        <f t="shared" si="34"/>
        <v>231</v>
      </c>
      <c r="BC246" s="49"/>
      <c r="BD246" s="18">
        <f>IF(STGY3[[#This Row],[SNO]]=0,0,IF(STGY3[[#This Row],[SNO]]=1,BJ$8,IF(BL$10, IF(BP245&gt;=BM$8,0,IF(BP245=0,BJ$8,BO245)), BO245)))</f>
        <v>0</v>
      </c>
      <c r="BE246" s="18" t="str">
        <f>IF(MAIN_STGY[[#This Row],[RSLT]]="","", MAIN_STGY[[#This Row],[RSLT]])</f>
        <v/>
      </c>
      <c r="BF24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6" s="18">
        <f>IF(STGY3[[#This Row],[SNO]]=0,0,IF(BL$10, IF(BP245&gt;=BM$8, 0, STGY3[[#This Row],[INS]]+BH245), STGY3[[#This Row],[INS]]+BH245))</f>
        <v>100</v>
      </c>
      <c r="BI246" s="18">
        <f>IF(STGY3[[#This Row],[SNO]]=0,0,IF(BL$10, IF(BP245&gt;=BM$8, 0, BI245+STGY3[[#This Row],[RTN]]), BI245+STGY3[[#This Row],[RTN]]))</f>
        <v>0</v>
      </c>
      <c r="BJ246" s="18">
        <f>STGY3[[#This Row],[RTN-TL]]-STGY3[[#This Row],[INS-TL]]</f>
        <v>-100</v>
      </c>
      <c r="BK246" s="18">
        <f>IF(STGY3[[#This Row],[SNO]]=0,0,IF(BL$10, IF(STGY3[[#This Row],[INS]]=0, 0, BN245), BN245))</f>
        <v>0</v>
      </c>
      <c r="BL246" s="18">
        <f>STGY3[[#This Row],[INS]]</f>
        <v>0</v>
      </c>
      <c r="BM246" s="18">
        <f>IF(STGY3[[#This Row],[WrL]]="Loss", (STGY3[[#This Row],[INS]]*(1 + BP$8/100)), IF(STGY3[[#This Row],[WrL]]="Won", (0), 0))</f>
        <v>0</v>
      </c>
      <c r="BN246" s="18">
        <f>IF(STGY3[[#This Row],[WrL]]="Loss", (STGY3[[#This Row],[PAM]]+STGY3[[#This Row],[LOS-TEN]]), IF(STGY3[[#This Row],[WrL]]="Won", (STGY3[[#This Row],[INS]]), 0))</f>
        <v>0</v>
      </c>
      <c r="BO246" s="18">
        <f>STGY3[[#This Row],[PAPT]]/2</f>
        <v>0</v>
      </c>
      <c r="BP246" s="43">
        <f>IF(STGY3[[#This Row],[SNO]]=0,0,IF(BL$10, IF(STGY3[[#This Row],[INS-TL]]=0, 0, STGY3[[#This Row],[PFT]]/STGY3[[#This Row],[INS-TL]]%), STGY3[[#This Row],[PFT]]/STGY3[[#This Row],[INS-TL]]%))</f>
        <v>-100</v>
      </c>
      <c r="BS246" s="20"/>
      <c r="BT246" s="21"/>
      <c r="BZ246" s="22"/>
      <c r="CB246" s="42">
        <f t="shared" si="35"/>
        <v>231</v>
      </c>
      <c r="CC246" s="49"/>
      <c r="CD246" s="18">
        <f>IF(STGY4[[#This Row],[SNO]]=0,0,IF(STGY4[[#This Row],[SNO]]=1,CJ$8,IF(CL$10, IF(CP245&gt;=CM$8,0,IF(CP245=0,CJ$8,CO245)), CO245)))</f>
        <v>0</v>
      </c>
      <c r="CE246" s="18" t="str">
        <f>IF(MAIN_STGY[[#This Row],[RSLT]]="","", MAIN_STGY[[#This Row],[RSLT]])</f>
        <v/>
      </c>
      <c r="CF24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6" s="18">
        <f>IF(STGY4[[#This Row],[SNO]]=0,0,IF(CL$10, IF(CP245&gt;=CM$8, 0, STGY4[[#This Row],[INS]]+CH245), STGY4[[#This Row],[INS]]+CH245))</f>
        <v>100</v>
      </c>
      <c r="CI246" s="18">
        <f>IF(STGY4[[#This Row],[SNO]]=0,0,IF(CL$10, IF(CP245&gt;=CM$8, 0, CI245+STGY4[[#This Row],[RTN]]), CI245+STGY4[[#This Row],[RTN]]))</f>
        <v>0</v>
      </c>
      <c r="CJ246" s="18">
        <f>STGY4[[#This Row],[RTN-TL]]-STGY4[[#This Row],[INS-TL]]</f>
        <v>-100</v>
      </c>
      <c r="CK246" s="18">
        <f>IF(STGY4[[#This Row],[SNO]]=0,0,IF(CL$10, IF(STGY4[[#This Row],[INS]]=0, 0, CN245), CN245))</f>
        <v>0</v>
      </c>
      <c r="CL246" s="18">
        <f>STGY4[[#This Row],[INS]]</f>
        <v>0</v>
      </c>
      <c r="CM246" s="18">
        <f>IF(STGY4[[#This Row],[WrL]]="Loss", (STGY4[[#This Row],[INS]]*(1 + CP$8/100)), IF(STGY4[[#This Row],[WrL]]="Won", (0), 0))</f>
        <v>0</v>
      </c>
      <c r="CN246" s="18">
        <f>IF(STGY4[[#This Row],[WrL]]="Loss", (STGY4[[#This Row],[PAM]]+STGY4[[#This Row],[LOS-TEN]]), IF(STGY4[[#This Row],[WrL]]="Won", (STGY4[[#This Row],[INS]]), 0))</f>
        <v>0</v>
      </c>
      <c r="CO246" s="18">
        <f>STGY4[[#This Row],[PAPT]]/2</f>
        <v>0</v>
      </c>
      <c r="CP246" s="43">
        <f>IF(STGY4[[#This Row],[SNO]]=0,0,IF(CL$10, IF(STGY4[[#This Row],[INS-TL]]=0, 0, STGY4[[#This Row],[PFT]]/STGY4[[#This Row],[INS-TL]]%), STGY4[[#This Row],[PFT]]/STGY4[[#This Row],[INS-TL]]%))</f>
        <v>-100</v>
      </c>
      <c r="CS246" s="20"/>
      <c r="CT246" s="21"/>
      <c r="CZ246" s="22"/>
      <c r="DB246" s="42">
        <f t="shared" si="36"/>
        <v>231</v>
      </c>
      <c r="DC246" s="49"/>
      <c r="DD246" s="18">
        <f>IF(STGY5[[#This Row],[SNO]]=0,0,IF(STGY5[[#This Row],[SNO]]=1,DJ$8,IF(DL$10, IF(DP245&gt;=DM$8,0,IF(DP245=0,DJ$8,DO245)), DO245)))</f>
        <v>0</v>
      </c>
      <c r="DE246" s="18" t="str">
        <f>IF(MAIN_STGY[[#This Row],[RSLT]]="","", MAIN_STGY[[#This Row],[RSLT]])</f>
        <v/>
      </c>
      <c r="DF24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6" s="18">
        <f>IF(STGY5[[#This Row],[SNO]]=0,0,IF(DL$10, IF(DP245&gt;=DM$8, 0, STGY5[[#This Row],[INS]]+DH245), STGY5[[#This Row],[INS]]+DH245))</f>
        <v>100</v>
      </c>
      <c r="DI246" s="18">
        <f>IF(STGY5[[#This Row],[SNO]]=0,0,IF(DL$10, IF(DP245&gt;=DM$8, 0, DI245+STGY5[[#This Row],[RTN]]), DI245+STGY5[[#This Row],[RTN]]))</f>
        <v>0</v>
      </c>
      <c r="DJ246" s="18">
        <f>STGY5[[#This Row],[RTN-TL]]-STGY5[[#This Row],[INS-TL]]</f>
        <v>-100</v>
      </c>
      <c r="DK246" s="18">
        <f>IF(STGY5[[#This Row],[SNO]]=0,0,IF(DL$10, IF(STGY5[[#This Row],[INS]]=0, 0, DN245), DN245))</f>
        <v>0</v>
      </c>
      <c r="DL246" s="18">
        <f>STGY5[[#This Row],[INS]]</f>
        <v>0</v>
      </c>
      <c r="DM246" s="18">
        <f>IF(STGY5[[#This Row],[WrL]]="Loss", (STGY5[[#This Row],[INS]]*(1 + DP$8/100)), IF(STGY5[[#This Row],[WrL]]="Won", (0), 0))</f>
        <v>0</v>
      </c>
      <c r="DN246" s="18">
        <f>IF(STGY5[[#This Row],[WrL]]="Loss", (STGY5[[#This Row],[PAM]]+STGY5[[#This Row],[LOS-TEN]]), IF(STGY5[[#This Row],[WrL]]="Won", (STGY5[[#This Row],[INS]]), 0))</f>
        <v>0</v>
      </c>
      <c r="DO246" s="18">
        <f>STGY5[[#This Row],[PAPT]]/2</f>
        <v>0</v>
      </c>
      <c r="DP246" s="43">
        <f>IF(STGY5[[#This Row],[SNO]]=0,0,IF(DL$10, IF(STGY5[[#This Row],[INS-TL]]=0, 0, STGY5[[#This Row],[PFT]]/STGY5[[#This Row],[INS-TL]]%), STGY5[[#This Row],[PFT]]/STGY5[[#This Row],[INS-TL]]%))</f>
        <v>-100</v>
      </c>
      <c r="DS246" s="20"/>
      <c r="DT246" s="21"/>
      <c r="DZ246" s="22"/>
      <c r="EB246" s="42">
        <f t="shared" si="37"/>
        <v>231</v>
      </c>
      <c r="EC246" s="49"/>
      <c r="ED246" s="18">
        <f>IF(STGY6[[#This Row],[SNO]]=0,0,IF(STGY6[[#This Row],[SNO]]=1,EJ$8,IF(EL$10, IF(EP245&gt;=EM$8,0,IF(EP245=0,EJ$8,EO245)), EO245)))</f>
        <v>0</v>
      </c>
      <c r="EE246" s="18" t="str">
        <f>IF(MAIN_STGY[[#This Row],[RSLT]]="","", MAIN_STGY[[#This Row],[RSLT]])</f>
        <v/>
      </c>
      <c r="EF24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6" s="18">
        <f>IF(STGY6[[#This Row],[SNO]]=0,0,IF(EL$10, IF(EP245&gt;=EM$8, 0, STGY6[[#This Row],[INS]]+EH245), STGY6[[#This Row],[INS]]+EH245))</f>
        <v>100</v>
      </c>
      <c r="EI246" s="18">
        <f>IF(STGY6[[#This Row],[SNO]]=0,0,IF(EL$10, IF(EP245&gt;=EM$8, 0, EI245+STGY6[[#This Row],[RTN]]), EI245+STGY6[[#This Row],[RTN]]))</f>
        <v>0</v>
      </c>
      <c r="EJ246" s="18">
        <f>STGY6[[#This Row],[RTN-TL]]-STGY6[[#This Row],[INS-TL]]</f>
        <v>-100</v>
      </c>
      <c r="EK246" s="18">
        <f>IF(STGY6[[#This Row],[SNO]]=0,0,IF(EL$10, IF(STGY6[[#This Row],[INS]]=0, 0, EN245), EN245))</f>
        <v>0</v>
      </c>
      <c r="EL246" s="18">
        <f>STGY6[[#This Row],[INS]]</f>
        <v>0</v>
      </c>
      <c r="EM246" s="18">
        <f>IF(STGY6[[#This Row],[WrL]]="Loss", (STGY6[[#This Row],[INS]]*(1 + EP$8/100)), IF(STGY6[[#This Row],[WrL]]="Won", (0), 0))</f>
        <v>0</v>
      </c>
      <c r="EN246" s="18">
        <f>IF(STGY6[[#This Row],[WrL]]="Loss", (STGY6[[#This Row],[PAM]]+STGY6[[#This Row],[LOS-TEN]]), IF(STGY6[[#This Row],[WrL]]="Won", (STGY6[[#This Row],[INS]]), 0))</f>
        <v>0</v>
      </c>
      <c r="EO246" s="18">
        <f>STGY6[[#This Row],[PAPT]]/2</f>
        <v>0</v>
      </c>
      <c r="EP246" s="43">
        <f>IF(STGY6[[#This Row],[SNO]]=0,0,IF(EL$10, IF(STGY6[[#This Row],[INS-TL]]=0, 0, STGY6[[#This Row],[PFT]]/STGY6[[#This Row],[INS-TL]]%), STGY6[[#This Row],[PFT]]/STGY6[[#This Row],[INS-TL]]%))</f>
        <v>-100</v>
      </c>
      <c r="ES246" s="20"/>
      <c r="ET246" s="21"/>
      <c r="EZ246" s="22"/>
      <c r="FB246" s="42">
        <f t="shared" si="38"/>
        <v>231</v>
      </c>
      <c r="FC246" s="49"/>
      <c r="FD246" s="18">
        <f>IF(STGY7[[#This Row],[SNO]]=0,0,IF(STGY7[[#This Row],[SNO]]=1,FJ$8,IF(FL$10, IF(FP245&gt;=FM$8,0,IF(FP245=0,FJ$8,FO245)), FO245)))</f>
        <v>0</v>
      </c>
      <c r="FE246" s="18" t="str">
        <f>IF(MAIN_STGY[[#This Row],[RSLT]]="","", MAIN_STGY[[#This Row],[RSLT]])</f>
        <v/>
      </c>
      <c r="FF24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6" s="18">
        <f>IF(STGY7[[#This Row],[SNO]]=0,0,IF(FL$10, IF(FP245&gt;=FM$8, 0, STGY7[[#This Row],[INS]]+FH245), STGY7[[#This Row],[INS]]+FH245))</f>
        <v>100</v>
      </c>
      <c r="FI246" s="18">
        <f>IF(STGY7[[#This Row],[SNO]]=0,0,IF(FL$10, IF(FP245&gt;=FM$8, 0, FI245+STGY7[[#This Row],[RTN]]), FI245+STGY7[[#This Row],[RTN]]))</f>
        <v>0</v>
      </c>
      <c r="FJ246" s="18">
        <f>STGY7[[#This Row],[RTN-TL]]-STGY7[[#This Row],[INS-TL]]</f>
        <v>-100</v>
      </c>
      <c r="FK246" s="18">
        <f>IF(STGY7[[#This Row],[SNO]]=0,0,IF(FL$10, IF(STGY7[[#This Row],[INS]]=0, 0, FN245), FN245))</f>
        <v>0</v>
      </c>
      <c r="FL246" s="18">
        <f>STGY7[[#This Row],[INS]]</f>
        <v>0</v>
      </c>
      <c r="FM246" s="18">
        <f>IF(STGY7[[#This Row],[WrL]]="Loss", (STGY7[[#This Row],[INS]]*(1 + FP$8/100)), IF(STGY7[[#This Row],[WrL]]="Won", (0), 0))</f>
        <v>0</v>
      </c>
      <c r="FN246" s="18">
        <f>IF(STGY7[[#This Row],[WrL]]="Loss", (STGY7[[#This Row],[PAM]]+STGY7[[#This Row],[LOS-TEN]]), IF(STGY7[[#This Row],[WrL]]="Won", (STGY7[[#This Row],[INS]]), 0))</f>
        <v>0</v>
      </c>
      <c r="FO246" s="18">
        <f>STGY7[[#This Row],[PAPT]]/2</f>
        <v>0</v>
      </c>
      <c r="FP246" s="43">
        <f>IF(STGY7[[#This Row],[SNO]]=0,0,IF(FL$10, IF(STGY7[[#This Row],[INS-TL]]=0, 0, STGY7[[#This Row],[PFT]]/STGY7[[#This Row],[INS-TL]]%), STGY7[[#This Row],[PFT]]/STGY7[[#This Row],[INS-TL]]%))</f>
        <v>-100</v>
      </c>
      <c r="FS246" s="20"/>
      <c r="FT246" s="21"/>
      <c r="FZ246" s="22"/>
      <c r="GB246" s="42">
        <f t="shared" si="39"/>
        <v>231</v>
      </c>
      <c r="GC246" s="49"/>
      <c r="GD246" s="18">
        <f>IF(STGY8[[#This Row],[SNO]]=0,0,IF(STGY8[[#This Row],[SNO]]=1,GJ$8,IF(GL$10, IF(GP245&gt;=GM$8,0,IF(GP245=0,GJ$8,GO245)), GO245)))</f>
        <v>0</v>
      </c>
      <c r="GE246" s="18" t="str">
        <f>IF(MAIN_STGY[[#This Row],[RSLT]]="","", MAIN_STGY[[#This Row],[RSLT]])</f>
        <v/>
      </c>
      <c r="GF24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6" s="18">
        <f>IF(STGY8[[#This Row],[SNO]]=0,0,IF(GL$10, IF(GP245&gt;=GM$8, 0, STGY8[[#This Row],[INS]]+GH245), STGY8[[#This Row],[INS]]+GH245))</f>
        <v>100</v>
      </c>
      <c r="GI246" s="18">
        <f>IF(STGY8[[#This Row],[SNO]]=0,0,IF(GL$10, IF(GP245&gt;=GM$8, 0, GI245+STGY8[[#This Row],[RTN]]), GI245+STGY8[[#This Row],[RTN]]))</f>
        <v>0</v>
      </c>
      <c r="GJ246" s="18">
        <f>STGY8[[#This Row],[RTN-TL]]-STGY8[[#This Row],[INS-TL]]</f>
        <v>-100</v>
      </c>
      <c r="GK246" s="18">
        <f>IF(STGY8[[#This Row],[SNO]]=0,0,IF(GL$10, IF(STGY8[[#This Row],[INS]]=0, 0, GN245), GN245))</f>
        <v>0</v>
      </c>
      <c r="GL246" s="18">
        <f>STGY8[[#This Row],[INS]]</f>
        <v>0</v>
      </c>
      <c r="GM246" s="18">
        <f>IF(STGY8[[#This Row],[WrL]]="Loss", (STGY8[[#This Row],[INS]]*(1 + GP$8/100)), IF(STGY8[[#This Row],[WrL]]="Won", (0), 0))</f>
        <v>0</v>
      </c>
      <c r="GN246" s="18">
        <f>IF(STGY8[[#This Row],[WrL]]="Loss", (STGY8[[#This Row],[PAM]]+STGY8[[#This Row],[LOS-TEN]]), IF(STGY8[[#This Row],[WrL]]="Won", (STGY8[[#This Row],[INS]]), 0))</f>
        <v>0</v>
      </c>
      <c r="GO246" s="18">
        <f>STGY8[[#This Row],[PAPT]]/2</f>
        <v>0</v>
      </c>
      <c r="GP246" s="43">
        <f>IF(STGY8[[#This Row],[SNO]]=0,0,IF(GL$10, IF(STGY8[[#This Row],[INS-TL]]=0, 0, STGY8[[#This Row],[PFT]]/STGY8[[#This Row],[INS-TL]]%), STGY8[[#This Row],[PFT]]/STGY8[[#This Row],[INS-TL]]%))</f>
        <v>-100</v>
      </c>
      <c r="GS246" s="20"/>
      <c r="GT246" s="21"/>
      <c r="GZ246" s="22"/>
      <c r="HB246" s="42">
        <f t="shared" si="40"/>
        <v>231</v>
      </c>
      <c r="HC246" s="49"/>
      <c r="HD246" s="18">
        <f>IF(STGY9[[#This Row],[SNO]]=0,0,IF(STGY9[[#This Row],[SNO]]=1,HJ$8,IF(HL$10, IF(HP245&gt;=HM$8,0,IF(HP245=0,HJ$8,HO245)), HO245)))</f>
        <v>0</v>
      </c>
      <c r="HE246" s="18" t="str">
        <f>IF(MAIN_STGY[[#This Row],[RSLT]]="","", MAIN_STGY[[#This Row],[RSLT]])</f>
        <v/>
      </c>
      <c r="HF24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6" s="18">
        <f>IF(STGY9[[#This Row],[SNO]]=0,0,IF(HL$10, IF(HP245&gt;=HM$8, 0, STGY9[[#This Row],[INS]]+HH245), STGY9[[#This Row],[INS]]+HH245))</f>
        <v>100</v>
      </c>
      <c r="HI246" s="18">
        <f>IF(STGY9[[#This Row],[SNO]]=0,0,IF(HL$10, IF(HP245&gt;=HM$8, 0, HI245+STGY9[[#This Row],[RTN]]), HI245+STGY9[[#This Row],[RTN]]))</f>
        <v>0</v>
      </c>
      <c r="HJ246" s="18">
        <f>STGY9[[#This Row],[RTN-TL]]-STGY9[[#This Row],[INS-TL]]</f>
        <v>-100</v>
      </c>
      <c r="HK246" s="18">
        <f>IF(STGY9[[#This Row],[SNO]]=0,0,IF(HL$10, IF(STGY9[[#This Row],[INS]]=0, 0, HN245), HN245))</f>
        <v>0</v>
      </c>
      <c r="HL246" s="18">
        <f>STGY9[[#This Row],[INS]]</f>
        <v>0</v>
      </c>
      <c r="HM246" s="18">
        <f>IF(STGY9[[#This Row],[WrL]]="Loss", (STGY9[[#This Row],[INS]]*(1 + HP$8/100)), IF(STGY9[[#This Row],[WrL]]="Won", (0), 0))</f>
        <v>0</v>
      </c>
      <c r="HN246" s="18">
        <f>IF(STGY9[[#This Row],[WrL]]="Loss", (STGY9[[#This Row],[PAM]]+STGY9[[#This Row],[LOS-TEN]]), IF(STGY9[[#This Row],[WrL]]="Won", (STGY9[[#This Row],[INS]]), 0))</f>
        <v>0</v>
      </c>
      <c r="HO246" s="18">
        <f>STGY9[[#This Row],[PAPT]]/2</f>
        <v>0</v>
      </c>
      <c r="HP246" s="43">
        <f>IF(STGY9[[#This Row],[SNO]]=0,0,IF(HL$10, IF(STGY9[[#This Row],[INS-TL]]=0, 0, STGY9[[#This Row],[PFT]]/STGY9[[#This Row],[INS-TL]]%), STGY9[[#This Row],[PFT]]/STGY9[[#This Row],[INS-TL]]%))</f>
        <v>-100</v>
      </c>
      <c r="HS246" s="20"/>
      <c r="HT246" s="21"/>
      <c r="HZ246" s="22"/>
      <c r="IB246" s="42">
        <f t="shared" si="41"/>
        <v>231</v>
      </c>
      <c r="IC246" s="49"/>
      <c r="ID246" s="18">
        <f>IF(STGY10[[#This Row],[SNO]]=0,0,IF(STGY10[[#This Row],[SNO]]=1,IJ$8,IF(IL$10, IF(IP245&gt;=IM$8,0,IF(IP245=0,IJ$8,IO245)), IO245)))</f>
        <v>0</v>
      </c>
      <c r="IE246" s="18" t="str">
        <f>IF(MAIN_STGY[[#This Row],[RSLT]]="","", MAIN_STGY[[#This Row],[RSLT]])</f>
        <v/>
      </c>
      <c r="IF24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6" s="18">
        <f>IF(STGY10[[#This Row],[SNO]]=0,0,IF(IL$10, IF(IP245&gt;=IM$8, 0, STGY10[[#This Row],[INS]]+IH245), STGY10[[#This Row],[INS]]+IH245))</f>
        <v>100</v>
      </c>
      <c r="II246" s="18">
        <f>IF(STGY10[[#This Row],[SNO]]=0,0,IF(IL$10, IF(IP245&gt;=IM$8, 0, II245+STGY10[[#This Row],[RTN]]), II245+STGY10[[#This Row],[RTN]]))</f>
        <v>0</v>
      </c>
      <c r="IJ246" s="18">
        <f>STGY10[[#This Row],[RTN-TL]]-STGY10[[#This Row],[INS-TL]]</f>
        <v>-100</v>
      </c>
      <c r="IK246" s="18">
        <f>IF(STGY10[[#This Row],[SNO]]=0,0,IF(IL$10, IF(STGY10[[#This Row],[INS]]=0, 0, IN245), IN245))</f>
        <v>0</v>
      </c>
      <c r="IL246" s="18">
        <f>STGY10[[#This Row],[INS]]</f>
        <v>0</v>
      </c>
      <c r="IM246" s="18">
        <f>IF(STGY10[[#This Row],[WrL]]="Loss", (STGY10[[#This Row],[INS]]*(1 + IP$8/100)), IF(STGY10[[#This Row],[WrL]]="Won", (0), 0))</f>
        <v>0</v>
      </c>
      <c r="IN246" s="18">
        <f>IF(STGY10[[#This Row],[WrL]]="Loss", (STGY10[[#This Row],[PAM]]+STGY10[[#This Row],[LOS-TEN]]), IF(STGY10[[#This Row],[WrL]]="Won", (STGY10[[#This Row],[INS]]), 0))</f>
        <v>0</v>
      </c>
      <c r="IO246" s="18">
        <f>STGY10[[#This Row],[PAPT]]/2</f>
        <v>0</v>
      </c>
      <c r="IP246" s="43">
        <f>IF(STGY10[[#This Row],[SNO]]=0,0,IF(IL$10, IF(STGY10[[#This Row],[INS-TL]]=0, 0, STGY10[[#This Row],[PFT]]/STGY10[[#This Row],[INS-TL]]%), STGY10[[#This Row],[PFT]]/STGY10[[#This Row],[INS-TL]]%))</f>
        <v>-100</v>
      </c>
      <c r="IS246" s="20"/>
      <c r="IT246" s="21"/>
      <c r="IZ246" s="22"/>
    </row>
    <row r="247" spans="2:260" ht="15.65" x14ac:dyDescent="0.3">
      <c r="B247" s="89">
        <f t="shared" si="43"/>
        <v>232</v>
      </c>
      <c r="C247" s="49"/>
      <c r="D247" s="18">
        <f>IF(MAIN_STGY[[#This Row],[SNO]]=0,0,IF(MAIN_STGY[[#This Row],[SNO]]=1,J$8,IF(L$10, IF(P246&gt;=M$8,0,IF(P246=0,J$8,O246)), O246)))</f>
        <v>0</v>
      </c>
      <c r="E247" s="12"/>
      <c r="F24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7" s="18">
        <f>IF(MAIN_STGY[[#This Row],[SNO]]=0,0,IF(L$10, IF(P246&gt;=M$8, 0, MAIN_STGY[[#This Row],[INS]]+H246), MAIN_STGY[[#This Row],[INS]]+H246))</f>
        <v>100</v>
      </c>
      <c r="I247" s="18">
        <f>IF(MAIN_STGY[[#This Row],[SNO]]=0,0,IF(L$10, IF(P246&gt;=M$8, 0, I246+MAIN_STGY[[#This Row],[RTN]]), I246+MAIN_STGY[[#This Row],[RTN]]))</f>
        <v>0</v>
      </c>
      <c r="J247" s="18">
        <f>MAIN_STGY[[#This Row],[RTN-TL]]-MAIN_STGY[[#This Row],[INS-TL]]</f>
        <v>-100</v>
      </c>
      <c r="K247" s="18">
        <f>IF(MAIN_STGY[[#This Row],[SNO]]=0,0,IF(L$10, IF(MAIN_STGY[[#This Row],[INS]]=0, 0, N246), N246))</f>
        <v>0</v>
      </c>
      <c r="L247" s="18">
        <f>MAIN_STGY[[#This Row],[INS]]</f>
        <v>0</v>
      </c>
      <c r="M247" s="18">
        <f>IF(MAIN_STGY[[#This Row],[WrL]]="Loss", (MAIN_STGY[[#This Row],[INS]]*(1 + P$8/100)), IF(MAIN_STGY[[#This Row],[WrL]]="Won", (0), 0))</f>
        <v>0</v>
      </c>
      <c r="N247" s="18">
        <f>IF(MAIN_STGY[[#This Row],[WrL]]="Loss", (MAIN_STGY[[#This Row],[PAM]]+MAIN_STGY[[#This Row],[LOS-TEN]]), IF(MAIN_STGY[[#This Row],[WrL]]="Won", (MAIN_STGY[[#This Row],[INS]]), 0))</f>
        <v>0</v>
      </c>
      <c r="O247" s="18">
        <f>MAIN_STGY[[#This Row],[PAPT]]/2</f>
        <v>0</v>
      </c>
      <c r="P24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7" s="47" t="str">
        <v>Strategy 05</v>
      </c>
      <c r="S247" s="86">
        <v>0</v>
      </c>
      <c r="T247" s="87">
        <v>100</v>
      </c>
      <c r="U247" s="85"/>
      <c r="V247" s="44"/>
      <c r="W247" s="55"/>
      <c r="X247" s="44"/>
      <c r="Z247" s="22"/>
      <c r="AB247" s="42">
        <f t="shared" si="33"/>
        <v>232</v>
      </c>
      <c r="AC247" s="49"/>
      <c r="AD247" s="18">
        <f>IF(STGY2[[#This Row],[SNO]]=0,0,IF(STGY2[[#This Row],[SNO]]=1,AJ$8,IF(AL$10, IF(AP246&gt;=AM$8,0,IF(AP246=0,AJ$8,AO246)), AO246)))</f>
        <v>0</v>
      </c>
      <c r="AE247" s="18" t="str">
        <f>IF(MAIN_STGY[[#This Row],[RSLT]]="","", MAIN_STGY[[#This Row],[RSLT]])</f>
        <v/>
      </c>
      <c r="AF24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7" s="18">
        <f>IF(STGY2[[#This Row],[SNO]]=0,0,IF(AL$10, IF(AP246&gt;=AM$8, 0, STGY2[[#This Row],[INS]]+AH246), STGY2[[#This Row],[INS]]+AH246))</f>
        <v>100</v>
      </c>
      <c r="AI247" s="18">
        <f>IF(STGY2[[#This Row],[SNO]]=0,0,IF(AL$10, IF(AP246&gt;=AM$8, 0, AI246+STGY2[[#This Row],[RTN]]), AI246+STGY2[[#This Row],[RTN]]))</f>
        <v>0</v>
      </c>
      <c r="AJ247" s="18">
        <f>STGY2[[#This Row],[RTN-TL]]-STGY2[[#This Row],[INS-TL]]</f>
        <v>-100</v>
      </c>
      <c r="AK247" s="18">
        <f>IF(STGY2[[#This Row],[SNO]]=0,0,IF(AL$10, IF(STGY2[[#This Row],[INS]]=0, 0, AN246), AN246))</f>
        <v>0</v>
      </c>
      <c r="AL247" s="18">
        <f>STGY2[[#This Row],[INS]]</f>
        <v>0</v>
      </c>
      <c r="AM247" s="18">
        <f>IF(STGY2[[#This Row],[WrL]]="Loss", (STGY2[[#This Row],[INS]]*(1 + AP$8/100)), IF(STGY2[[#This Row],[WrL]]="Won", (0), 0))</f>
        <v>0</v>
      </c>
      <c r="AN247" s="18">
        <f>IF(STGY2[[#This Row],[WrL]]="Loss", (STGY2[[#This Row],[PAM]]+STGY2[[#This Row],[LOS-TEN]]), IF(STGY2[[#This Row],[WrL]]="Won", (STGY2[[#This Row],[INS]]), 0))</f>
        <v>0</v>
      </c>
      <c r="AO247" s="18">
        <f>STGY2[[#This Row],[PAPT]]/2</f>
        <v>0</v>
      </c>
      <c r="AP247" s="43">
        <f>IF(STGY2[[#This Row],[SNO]]=0,0,IF(AL$10, IF(STGY2[[#This Row],[INS-TL]]=0, 0, STGY2[[#This Row],[PFT]]/STGY2[[#This Row],[INS-TL]]%), STGY2[[#This Row],[PFT]]/STGY2[[#This Row],[INS-TL]]%))</f>
        <v>-100</v>
      </c>
      <c r="AS247" s="20"/>
      <c r="AT247" s="21"/>
      <c r="AZ247" s="22"/>
      <c r="BB247" s="42">
        <f t="shared" si="34"/>
        <v>232</v>
      </c>
      <c r="BC247" s="49"/>
      <c r="BD247" s="18">
        <f>IF(STGY3[[#This Row],[SNO]]=0,0,IF(STGY3[[#This Row],[SNO]]=1,BJ$8,IF(BL$10, IF(BP246&gt;=BM$8,0,IF(BP246=0,BJ$8,BO246)), BO246)))</f>
        <v>0</v>
      </c>
      <c r="BE247" s="18" t="str">
        <f>IF(MAIN_STGY[[#This Row],[RSLT]]="","", MAIN_STGY[[#This Row],[RSLT]])</f>
        <v/>
      </c>
      <c r="BF24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7" s="18">
        <f>IF(STGY3[[#This Row],[SNO]]=0,0,IF(BL$10, IF(BP246&gt;=BM$8, 0, STGY3[[#This Row],[INS]]+BH246), STGY3[[#This Row],[INS]]+BH246))</f>
        <v>100</v>
      </c>
      <c r="BI247" s="18">
        <f>IF(STGY3[[#This Row],[SNO]]=0,0,IF(BL$10, IF(BP246&gt;=BM$8, 0, BI246+STGY3[[#This Row],[RTN]]), BI246+STGY3[[#This Row],[RTN]]))</f>
        <v>0</v>
      </c>
      <c r="BJ247" s="18">
        <f>STGY3[[#This Row],[RTN-TL]]-STGY3[[#This Row],[INS-TL]]</f>
        <v>-100</v>
      </c>
      <c r="BK247" s="18">
        <f>IF(STGY3[[#This Row],[SNO]]=0,0,IF(BL$10, IF(STGY3[[#This Row],[INS]]=0, 0, BN246), BN246))</f>
        <v>0</v>
      </c>
      <c r="BL247" s="18">
        <f>STGY3[[#This Row],[INS]]</f>
        <v>0</v>
      </c>
      <c r="BM247" s="18">
        <f>IF(STGY3[[#This Row],[WrL]]="Loss", (STGY3[[#This Row],[INS]]*(1 + BP$8/100)), IF(STGY3[[#This Row],[WrL]]="Won", (0), 0))</f>
        <v>0</v>
      </c>
      <c r="BN247" s="18">
        <f>IF(STGY3[[#This Row],[WrL]]="Loss", (STGY3[[#This Row],[PAM]]+STGY3[[#This Row],[LOS-TEN]]), IF(STGY3[[#This Row],[WrL]]="Won", (STGY3[[#This Row],[INS]]), 0))</f>
        <v>0</v>
      </c>
      <c r="BO247" s="18">
        <f>STGY3[[#This Row],[PAPT]]/2</f>
        <v>0</v>
      </c>
      <c r="BP247" s="43">
        <f>IF(STGY3[[#This Row],[SNO]]=0,0,IF(BL$10, IF(STGY3[[#This Row],[INS-TL]]=0, 0, STGY3[[#This Row],[PFT]]/STGY3[[#This Row],[INS-TL]]%), STGY3[[#This Row],[PFT]]/STGY3[[#This Row],[INS-TL]]%))</f>
        <v>-100</v>
      </c>
      <c r="BS247" s="20"/>
      <c r="BT247" s="21"/>
      <c r="BZ247" s="22"/>
      <c r="CB247" s="42">
        <f t="shared" si="35"/>
        <v>232</v>
      </c>
      <c r="CC247" s="49"/>
      <c r="CD247" s="18">
        <f>IF(STGY4[[#This Row],[SNO]]=0,0,IF(STGY4[[#This Row],[SNO]]=1,CJ$8,IF(CL$10, IF(CP246&gt;=CM$8,0,IF(CP246=0,CJ$8,CO246)), CO246)))</f>
        <v>0</v>
      </c>
      <c r="CE247" s="18" t="str">
        <f>IF(MAIN_STGY[[#This Row],[RSLT]]="","", MAIN_STGY[[#This Row],[RSLT]])</f>
        <v/>
      </c>
      <c r="CF24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7" s="18">
        <f>IF(STGY4[[#This Row],[SNO]]=0,0,IF(CL$10, IF(CP246&gt;=CM$8, 0, STGY4[[#This Row],[INS]]+CH246), STGY4[[#This Row],[INS]]+CH246))</f>
        <v>100</v>
      </c>
      <c r="CI247" s="18">
        <f>IF(STGY4[[#This Row],[SNO]]=0,0,IF(CL$10, IF(CP246&gt;=CM$8, 0, CI246+STGY4[[#This Row],[RTN]]), CI246+STGY4[[#This Row],[RTN]]))</f>
        <v>0</v>
      </c>
      <c r="CJ247" s="18">
        <f>STGY4[[#This Row],[RTN-TL]]-STGY4[[#This Row],[INS-TL]]</f>
        <v>-100</v>
      </c>
      <c r="CK247" s="18">
        <f>IF(STGY4[[#This Row],[SNO]]=0,0,IF(CL$10, IF(STGY4[[#This Row],[INS]]=0, 0, CN246), CN246))</f>
        <v>0</v>
      </c>
      <c r="CL247" s="18">
        <f>STGY4[[#This Row],[INS]]</f>
        <v>0</v>
      </c>
      <c r="CM247" s="18">
        <f>IF(STGY4[[#This Row],[WrL]]="Loss", (STGY4[[#This Row],[INS]]*(1 + CP$8/100)), IF(STGY4[[#This Row],[WrL]]="Won", (0), 0))</f>
        <v>0</v>
      </c>
      <c r="CN247" s="18">
        <f>IF(STGY4[[#This Row],[WrL]]="Loss", (STGY4[[#This Row],[PAM]]+STGY4[[#This Row],[LOS-TEN]]), IF(STGY4[[#This Row],[WrL]]="Won", (STGY4[[#This Row],[INS]]), 0))</f>
        <v>0</v>
      </c>
      <c r="CO247" s="18">
        <f>STGY4[[#This Row],[PAPT]]/2</f>
        <v>0</v>
      </c>
      <c r="CP247" s="43">
        <f>IF(STGY4[[#This Row],[SNO]]=0,0,IF(CL$10, IF(STGY4[[#This Row],[INS-TL]]=0, 0, STGY4[[#This Row],[PFT]]/STGY4[[#This Row],[INS-TL]]%), STGY4[[#This Row],[PFT]]/STGY4[[#This Row],[INS-TL]]%))</f>
        <v>-100</v>
      </c>
      <c r="CS247" s="20"/>
      <c r="CT247" s="21"/>
      <c r="CZ247" s="22"/>
      <c r="DB247" s="42">
        <f t="shared" si="36"/>
        <v>232</v>
      </c>
      <c r="DC247" s="49"/>
      <c r="DD247" s="18">
        <f>IF(STGY5[[#This Row],[SNO]]=0,0,IF(STGY5[[#This Row],[SNO]]=1,DJ$8,IF(DL$10, IF(DP246&gt;=DM$8,0,IF(DP246=0,DJ$8,DO246)), DO246)))</f>
        <v>0</v>
      </c>
      <c r="DE247" s="18" t="str">
        <f>IF(MAIN_STGY[[#This Row],[RSLT]]="","", MAIN_STGY[[#This Row],[RSLT]])</f>
        <v/>
      </c>
      <c r="DF24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7" s="18">
        <f>IF(STGY5[[#This Row],[SNO]]=0,0,IF(DL$10, IF(DP246&gt;=DM$8, 0, STGY5[[#This Row],[INS]]+DH246), STGY5[[#This Row],[INS]]+DH246))</f>
        <v>100</v>
      </c>
      <c r="DI247" s="18">
        <f>IF(STGY5[[#This Row],[SNO]]=0,0,IF(DL$10, IF(DP246&gt;=DM$8, 0, DI246+STGY5[[#This Row],[RTN]]), DI246+STGY5[[#This Row],[RTN]]))</f>
        <v>0</v>
      </c>
      <c r="DJ247" s="18">
        <f>STGY5[[#This Row],[RTN-TL]]-STGY5[[#This Row],[INS-TL]]</f>
        <v>-100</v>
      </c>
      <c r="DK247" s="18">
        <f>IF(STGY5[[#This Row],[SNO]]=0,0,IF(DL$10, IF(STGY5[[#This Row],[INS]]=0, 0, DN246), DN246))</f>
        <v>0</v>
      </c>
      <c r="DL247" s="18">
        <f>STGY5[[#This Row],[INS]]</f>
        <v>0</v>
      </c>
      <c r="DM247" s="18">
        <f>IF(STGY5[[#This Row],[WrL]]="Loss", (STGY5[[#This Row],[INS]]*(1 + DP$8/100)), IF(STGY5[[#This Row],[WrL]]="Won", (0), 0))</f>
        <v>0</v>
      </c>
      <c r="DN247" s="18">
        <f>IF(STGY5[[#This Row],[WrL]]="Loss", (STGY5[[#This Row],[PAM]]+STGY5[[#This Row],[LOS-TEN]]), IF(STGY5[[#This Row],[WrL]]="Won", (STGY5[[#This Row],[INS]]), 0))</f>
        <v>0</v>
      </c>
      <c r="DO247" s="18">
        <f>STGY5[[#This Row],[PAPT]]/2</f>
        <v>0</v>
      </c>
      <c r="DP247" s="43">
        <f>IF(STGY5[[#This Row],[SNO]]=0,0,IF(DL$10, IF(STGY5[[#This Row],[INS-TL]]=0, 0, STGY5[[#This Row],[PFT]]/STGY5[[#This Row],[INS-TL]]%), STGY5[[#This Row],[PFT]]/STGY5[[#This Row],[INS-TL]]%))</f>
        <v>-100</v>
      </c>
      <c r="DS247" s="20"/>
      <c r="DT247" s="21"/>
      <c r="DZ247" s="22"/>
      <c r="EB247" s="42">
        <f t="shared" si="37"/>
        <v>232</v>
      </c>
      <c r="EC247" s="49"/>
      <c r="ED247" s="18">
        <f>IF(STGY6[[#This Row],[SNO]]=0,0,IF(STGY6[[#This Row],[SNO]]=1,EJ$8,IF(EL$10, IF(EP246&gt;=EM$8,0,IF(EP246=0,EJ$8,EO246)), EO246)))</f>
        <v>0</v>
      </c>
      <c r="EE247" s="18" t="str">
        <f>IF(MAIN_STGY[[#This Row],[RSLT]]="","", MAIN_STGY[[#This Row],[RSLT]])</f>
        <v/>
      </c>
      <c r="EF24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7" s="18">
        <f>IF(STGY6[[#This Row],[SNO]]=0,0,IF(EL$10, IF(EP246&gt;=EM$8, 0, STGY6[[#This Row],[INS]]+EH246), STGY6[[#This Row],[INS]]+EH246))</f>
        <v>100</v>
      </c>
      <c r="EI247" s="18">
        <f>IF(STGY6[[#This Row],[SNO]]=0,0,IF(EL$10, IF(EP246&gt;=EM$8, 0, EI246+STGY6[[#This Row],[RTN]]), EI246+STGY6[[#This Row],[RTN]]))</f>
        <v>0</v>
      </c>
      <c r="EJ247" s="18">
        <f>STGY6[[#This Row],[RTN-TL]]-STGY6[[#This Row],[INS-TL]]</f>
        <v>-100</v>
      </c>
      <c r="EK247" s="18">
        <f>IF(STGY6[[#This Row],[SNO]]=0,0,IF(EL$10, IF(STGY6[[#This Row],[INS]]=0, 0, EN246), EN246))</f>
        <v>0</v>
      </c>
      <c r="EL247" s="18">
        <f>STGY6[[#This Row],[INS]]</f>
        <v>0</v>
      </c>
      <c r="EM247" s="18">
        <f>IF(STGY6[[#This Row],[WrL]]="Loss", (STGY6[[#This Row],[INS]]*(1 + EP$8/100)), IF(STGY6[[#This Row],[WrL]]="Won", (0), 0))</f>
        <v>0</v>
      </c>
      <c r="EN247" s="18">
        <f>IF(STGY6[[#This Row],[WrL]]="Loss", (STGY6[[#This Row],[PAM]]+STGY6[[#This Row],[LOS-TEN]]), IF(STGY6[[#This Row],[WrL]]="Won", (STGY6[[#This Row],[INS]]), 0))</f>
        <v>0</v>
      </c>
      <c r="EO247" s="18">
        <f>STGY6[[#This Row],[PAPT]]/2</f>
        <v>0</v>
      </c>
      <c r="EP247" s="43">
        <f>IF(STGY6[[#This Row],[SNO]]=0,0,IF(EL$10, IF(STGY6[[#This Row],[INS-TL]]=0, 0, STGY6[[#This Row],[PFT]]/STGY6[[#This Row],[INS-TL]]%), STGY6[[#This Row],[PFT]]/STGY6[[#This Row],[INS-TL]]%))</f>
        <v>-100</v>
      </c>
      <c r="ES247" s="20"/>
      <c r="ET247" s="21"/>
      <c r="EZ247" s="22"/>
      <c r="FB247" s="42">
        <f t="shared" si="38"/>
        <v>232</v>
      </c>
      <c r="FC247" s="49"/>
      <c r="FD247" s="18">
        <f>IF(STGY7[[#This Row],[SNO]]=0,0,IF(STGY7[[#This Row],[SNO]]=1,FJ$8,IF(FL$10, IF(FP246&gt;=FM$8,0,IF(FP246=0,FJ$8,FO246)), FO246)))</f>
        <v>0</v>
      </c>
      <c r="FE247" s="18" t="str">
        <f>IF(MAIN_STGY[[#This Row],[RSLT]]="","", MAIN_STGY[[#This Row],[RSLT]])</f>
        <v/>
      </c>
      <c r="FF24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7" s="18">
        <f>IF(STGY7[[#This Row],[SNO]]=0,0,IF(FL$10, IF(FP246&gt;=FM$8, 0, STGY7[[#This Row],[INS]]+FH246), STGY7[[#This Row],[INS]]+FH246))</f>
        <v>100</v>
      </c>
      <c r="FI247" s="18">
        <f>IF(STGY7[[#This Row],[SNO]]=0,0,IF(FL$10, IF(FP246&gt;=FM$8, 0, FI246+STGY7[[#This Row],[RTN]]), FI246+STGY7[[#This Row],[RTN]]))</f>
        <v>0</v>
      </c>
      <c r="FJ247" s="18">
        <f>STGY7[[#This Row],[RTN-TL]]-STGY7[[#This Row],[INS-TL]]</f>
        <v>-100</v>
      </c>
      <c r="FK247" s="18">
        <f>IF(STGY7[[#This Row],[SNO]]=0,0,IF(FL$10, IF(STGY7[[#This Row],[INS]]=0, 0, FN246), FN246))</f>
        <v>0</v>
      </c>
      <c r="FL247" s="18">
        <f>STGY7[[#This Row],[INS]]</f>
        <v>0</v>
      </c>
      <c r="FM247" s="18">
        <f>IF(STGY7[[#This Row],[WrL]]="Loss", (STGY7[[#This Row],[INS]]*(1 + FP$8/100)), IF(STGY7[[#This Row],[WrL]]="Won", (0), 0))</f>
        <v>0</v>
      </c>
      <c r="FN247" s="18">
        <f>IF(STGY7[[#This Row],[WrL]]="Loss", (STGY7[[#This Row],[PAM]]+STGY7[[#This Row],[LOS-TEN]]), IF(STGY7[[#This Row],[WrL]]="Won", (STGY7[[#This Row],[INS]]), 0))</f>
        <v>0</v>
      </c>
      <c r="FO247" s="18">
        <f>STGY7[[#This Row],[PAPT]]/2</f>
        <v>0</v>
      </c>
      <c r="FP247" s="43">
        <f>IF(STGY7[[#This Row],[SNO]]=0,0,IF(FL$10, IF(STGY7[[#This Row],[INS-TL]]=0, 0, STGY7[[#This Row],[PFT]]/STGY7[[#This Row],[INS-TL]]%), STGY7[[#This Row],[PFT]]/STGY7[[#This Row],[INS-TL]]%))</f>
        <v>-100</v>
      </c>
      <c r="FS247" s="20"/>
      <c r="FT247" s="21"/>
      <c r="FZ247" s="22"/>
      <c r="GB247" s="42">
        <f t="shared" si="39"/>
        <v>232</v>
      </c>
      <c r="GC247" s="49"/>
      <c r="GD247" s="18">
        <f>IF(STGY8[[#This Row],[SNO]]=0,0,IF(STGY8[[#This Row],[SNO]]=1,GJ$8,IF(GL$10, IF(GP246&gt;=GM$8,0,IF(GP246=0,GJ$8,GO246)), GO246)))</f>
        <v>0</v>
      </c>
      <c r="GE247" s="18" t="str">
        <f>IF(MAIN_STGY[[#This Row],[RSLT]]="","", MAIN_STGY[[#This Row],[RSLT]])</f>
        <v/>
      </c>
      <c r="GF24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7" s="18">
        <f>IF(STGY8[[#This Row],[SNO]]=0,0,IF(GL$10, IF(GP246&gt;=GM$8, 0, STGY8[[#This Row],[INS]]+GH246), STGY8[[#This Row],[INS]]+GH246))</f>
        <v>100</v>
      </c>
      <c r="GI247" s="18">
        <f>IF(STGY8[[#This Row],[SNO]]=0,0,IF(GL$10, IF(GP246&gt;=GM$8, 0, GI246+STGY8[[#This Row],[RTN]]), GI246+STGY8[[#This Row],[RTN]]))</f>
        <v>0</v>
      </c>
      <c r="GJ247" s="18">
        <f>STGY8[[#This Row],[RTN-TL]]-STGY8[[#This Row],[INS-TL]]</f>
        <v>-100</v>
      </c>
      <c r="GK247" s="18">
        <f>IF(STGY8[[#This Row],[SNO]]=0,0,IF(GL$10, IF(STGY8[[#This Row],[INS]]=0, 0, GN246), GN246))</f>
        <v>0</v>
      </c>
      <c r="GL247" s="18">
        <f>STGY8[[#This Row],[INS]]</f>
        <v>0</v>
      </c>
      <c r="GM247" s="18">
        <f>IF(STGY8[[#This Row],[WrL]]="Loss", (STGY8[[#This Row],[INS]]*(1 + GP$8/100)), IF(STGY8[[#This Row],[WrL]]="Won", (0), 0))</f>
        <v>0</v>
      </c>
      <c r="GN247" s="18">
        <f>IF(STGY8[[#This Row],[WrL]]="Loss", (STGY8[[#This Row],[PAM]]+STGY8[[#This Row],[LOS-TEN]]), IF(STGY8[[#This Row],[WrL]]="Won", (STGY8[[#This Row],[INS]]), 0))</f>
        <v>0</v>
      </c>
      <c r="GO247" s="18">
        <f>STGY8[[#This Row],[PAPT]]/2</f>
        <v>0</v>
      </c>
      <c r="GP247" s="43">
        <f>IF(STGY8[[#This Row],[SNO]]=0,0,IF(GL$10, IF(STGY8[[#This Row],[INS-TL]]=0, 0, STGY8[[#This Row],[PFT]]/STGY8[[#This Row],[INS-TL]]%), STGY8[[#This Row],[PFT]]/STGY8[[#This Row],[INS-TL]]%))</f>
        <v>-100</v>
      </c>
      <c r="GS247" s="20"/>
      <c r="GT247" s="21"/>
      <c r="GZ247" s="22"/>
      <c r="HB247" s="42">
        <f t="shared" si="40"/>
        <v>232</v>
      </c>
      <c r="HC247" s="49"/>
      <c r="HD247" s="18">
        <f>IF(STGY9[[#This Row],[SNO]]=0,0,IF(STGY9[[#This Row],[SNO]]=1,HJ$8,IF(HL$10, IF(HP246&gt;=HM$8,0,IF(HP246=0,HJ$8,HO246)), HO246)))</f>
        <v>0</v>
      </c>
      <c r="HE247" s="18" t="str">
        <f>IF(MAIN_STGY[[#This Row],[RSLT]]="","", MAIN_STGY[[#This Row],[RSLT]])</f>
        <v/>
      </c>
      <c r="HF24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7" s="18">
        <f>IF(STGY9[[#This Row],[SNO]]=0,0,IF(HL$10, IF(HP246&gt;=HM$8, 0, STGY9[[#This Row],[INS]]+HH246), STGY9[[#This Row],[INS]]+HH246))</f>
        <v>100</v>
      </c>
      <c r="HI247" s="18">
        <f>IF(STGY9[[#This Row],[SNO]]=0,0,IF(HL$10, IF(HP246&gt;=HM$8, 0, HI246+STGY9[[#This Row],[RTN]]), HI246+STGY9[[#This Row],[RTN]]))</f>
        <v>0</v>
      </c>
      <c r="HJ247" s="18">
        <f>STGY9[[#This Row],[RTN-TL]]-STGY9[[#This Row],[INS-TL]]</f>
        <v>-100</v>
      </c>
      <c r="HK247" s="18">
        <f>IF(STGY9[[#This Row],[SNO]]=0,0,IF(HL$10, IF(STGY9[[#This Row],[INS]]=0, 0, HN246), HN246))</f>
        <v>0</v>
      </c>
      <c r="HL247" s="18">
        <f>STGY9[[#This Row],[INS]]</f>
        <v>0</v>
      </c>
      <c r="HM247" s="18">
        <f>IF(STGY9[[#This Row],[WrL]]="Loss", (STGY9[[#This Row],[INS]]*(1 + HP$8/100)), IF(STGY9[[#This Row],[WrL]]="Won", (0), 0))</f>
        <v>0</v>
      </c>
      <c r="HN247" s="18">
        <f>IF(STGY9[[#This Row],[WrL]]="Loss", (STGY9[[#This Row],[PAM]]+STGY9[[#This Row],[LOS-TEN]]), IF(STGY9[[#This Row],[WrL]]="Won", (STGY9[[#This Row],[INS]]), 0))</f>
        <v>0</v>
      </c>
      <c r="HO247" s="18">
        <f>STGY9[[#This Row],[PAPT]]/2</f>
        <v>0</v>
      </c>
      <c r="HP247" s="43">
        <f>IF(STGY9[[#This Row],[SNO]]=0,0,IF(HL$10, IF(STGY9[[#This Row],[INS-TL]]=0, 0, STGY9[[#This Row],[PFT]]/STGY9[[#This Row],[INS-TL]]%), STGY9[[#This Row],[PFT]]/STGY9[[#This Row],[INS-TL]]%))</f>
        <v>-100</v>
      </c>
      <c r="HS247" s="20"/>
      <c r="HT247" s="21"/>
      <c r="HZ247" s="22"/>
      <c r="IB247" s="42">
        <f t="shared" si="41"/>
        <v>232</v>
      </c>
      <c r="IC247" s="49"/>
      <c r="ID247" s="18">
        <f>IF(STGY10[[#This Row],[SNO]]=0,0,IF(STGY10[[#This Row],[SNO]]=1,IJ$8,IF(IL$10, IF(IP246&gt;=IM$8,0,IF(IP246=0,IJ$8,IO246)), IO246)))</f>
        <v>0</v>
      </c>
      <c r="IE247" s="18" t="str">
        <f>IF(MAIN_STGY[[#This Row],[RSLT]]="","", MAIN_STGY[[#This Row],[RSLT]])</f>
        <v/>
      </c>
      <c r="IF24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7" s="18">
        <f>IF(STGY10[[#This Row],[SNO]]=0,0,IF(IL$10, IF(IP246&gt;=IM$8, 0, STGY10[[#This Row],[INS]]+IH246), STGY10[[#This Row],[INS]]+IH246))</f>
        <v>100</v>
      </c>
      <c r="II247" s="18">
        <f>IF(STGY10[[#This Row],[SNO]]=0,0,IF(IL$10, IF(IP246&gt;=IM$8, 0, II246+STGY10[[#This Row],[RTN]]), II246+STGY10[[#This Row],[RTN]]))</f>
        <v>0</v>
      </c>
      <c r="IJ247" s="18">
        <f>STGY10[[#This Row],[RTN-TL]]-STGY10[[#This Row],[INS-TL]]</f>
        <v>-100</v>
      </c>
      <c r="IK247" s="18">
        <f>IF(STGY10[[#This Row],[SNO]]=0,0,IF(IL$10, IF(STGY10[[#This Row],[INS]]=0, 0, IN246), IN246))</f>
        <v>0</v>
      </c>
      <c r="IL247" s="18">
        <f>STGY10[[#This Row],[INS]]</f>
        <v>0</v>
      </c>
      <c r="IM247" s="18">
        <f>IF(STGY10[[#This Row],[WrL]]="Loss", (STGY10[[#This Row],[INS]]*(1 + IP$8/100)), IF(STGY10[[#This Row],[WrL]]="Won", (0), 0))</f>
        <v>0</v>
      </c>
      <c r="IN247" s="18">
        <f>IF(STGY10[[#This Row],[WrL]]="Loss", (STGY10[[#This Row],[PAM]]+STGY10[[#This Row],[LOS-TEN]]), IF(STGY10[[#This Row],[WrL]]="Won", (STGY10[[#This Row],[INS]]), 0))</f>
        <v>0</v>
      </c>
      <c r="IO247" s="18">
        <f>STGY10[[#This Row],[PAPT]]/2</f>
        <v>0</v>
      </c>
      <c r="IP247" s="43">
        <f>IF(STGY10[[#This Row],[SNO]]=0,0,IF(IL$10, IF(STGY10[[#This Row],[INS-TL]]=0, 0, STGY10[[#This Row],[PFT]]/STGY10[[#This Row],[INS-TL]]%), STGY10[[#This Row],[PFT]]/STGY10[[#This Row],[INS-TL]]%))</f>
        <v>-100</v>
      </c>
      <c r="IS247" s="20"/>
      <c r="IT247" s="21"/>
      <c r="IZ247" s="22"/>
    </row>
    <row r="248" spans="2:260" ht="15.65" x14ac:dyDescent="0.3">
      <c r="B248" s="89">
        <f t="shared" si="43"/>
        <v>233</v>
      </c>
      <c r="C248" s="49"/>
      <c r="D248" s="18">
        <f>IF(MAIN_STGY[[#This Row],[SNO]]=0,0,IF(MAIN_STGY[[#This Row],[SNO]]=1,J$8,IF(L$10, IF(P247&gt;=M$8,0,IF(P247=0,J$8,O247)), O247)))</f>
        <v>0</v>
      </c>
      <c r="E248" s="12"/>
      <c r="F24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8" s="18">
        <f>IF(MAIN_STGY[[#This Row],[SNO]]=0,0,IF(L$10, IF(P247&gt;=M$8, 0, MAIN_STGY[[#This Row],[INS]]+H247), MAIN_STGY[[#This Row],[INS]]+H247))</f>
        <v>100</v>
      </c>
      <c r="I248" s="18">
        <f>IF(MAIN_STGY[[#This Row],[SNO]]=0,0,IF(L$10, IF(P247&gt;=M$8, 0, I247+MAIN_STGY[[#This Row],[RTN]]), I247+MAIN_STGY[[#This Row],[RTN]]))</f>
        <v>0</v>
      </c>
      <c r="J248" s="18">
        <f>MAIN_STGY[[#This Row],[RTN-TL]]-MAIN_STGY[[#This Row],[INS-TL]]</f>
        <v>-100</v>
      </c>
      <c r="K248" s="18">
        <f>IF(MAIN_STGY[[#This Row],[SNO]]=0,0,IF(L$10, IF(MAIN_STGY[[#This Row],[INS]]=0, 0, N247), N247))</f>
        <v>0</v>
      </c>
      <c r="L248" s="18">
        <f>MAIN_STGY[[#This Row],[INS]]</f>
        <v>0</v>
      </c>
      <c r="M248" s="18">
        <f>IF(MAIN_STGY[[#This Row],[WrL]]="Loss", (MAIN_STGY[[#This Row],[INS]]*(1 + P$8/100)), IF(MAIN_STGY[[#This Row],[WrL]]="Won", (0), 0))</f>
        <v>0</v>
      </c>
      <c r="N248" s="18">
        <f>IF(MAIN_STGY[[#This Row],[WrL]]="Loss", (MAIN_STGY[[#This Row],[PAM]]+MAIN_STGY[[#This Row],[LOS-TEN]]), IF(MAIN_STGY[[#This Row],[WrL]]="Won", (MAIN_STGY[[#This Row],[INS]]), 0))</f>
        <v>0</v>
      </c>
      <c r="O248" s="18">
        <f>MAIN_STGY[[#This Row],[PAPT]]/2</f>
        <v>0</v>
      </c>
      <c r="P24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8" s="91" t="str">
        <v>Strategy 06</v>
      </c>
      <c r="S248" s="92">
        <v>0</v>
      </c>
      <c r="T248" s="93">
        <v>100</v>
      </c>
      <c r="U248" s="85"/>
      <c r="V248" s="44"/>
      <c r="W248" s="55"/>
      <c r="X248" s="44"/>
      <c r="Z248" s="22"/>
      <c r="AB248" s="42">
        <f t="shared" si="33"/>
        <v>233</v>
      </c>
      <c r="AC248" s="49"/>
      <c r="AD248" s="18">
        <f>IF(STGY2[[#This Row],[SNO]]=0,0,IF(STGY2[[#This Row],[SNO]]=1,AJ$8,IF(AL$10, IF(AP247&gt;=AM$8,0,IF(AP247=0,AJ$8,AO247)), AO247)))</f>
        <v>0</v>
      </c>
      <c r="AE248" s="18" t="str">
        <f>IF(MAIN_STGY[[#This Row],[RSLT]]="","", MAIN_STGY[[#This Row],[RSLT]])</f>
        <v/>
      </c>
      <c r="AF24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8" s="18">
        <f>IF(STGY2[[#This Row],[SNO]]=0,0,IF(AL$10, IF(AP247&gt;=AM$8, 0, STGY2[[#This Row],[INS]]+AH247), STGY2[[#This Row],[INS]]+AH247))</f>
        <v>100</v>
      </c>
      <c r="AI248" s="18">
        <f>IF(STGY2[[#This Row],[SNO]]=0,0,IF(AL$10, IF(AP247&gt;=AM$8, 0, AI247+STGY2[[#This Row],[RTN]]), AI247+STGY2[[#This Row],[RTN]]))</f>
        <v>0</v>
      </c>
      <c r="AJ248" s="18">
        <f>STGY2[[#This Row],[RTN-TL]]-STGY2[[#This Row],[INS-TL]]</f>
        <v>-100</v>
      </c>
      <c r="AK248" s="18">
        <f>IF(STGY2[[#This Row],[SNO]]=0,0,IF(AL$10, IF(STGY2[[#This Row],[INS]]=0, 0, AN247), AN247))</f>
        <v>0</v>
      </c>
      <c r="AL248" s="18">
        <f>STGY2[[#This Row],[INS]]</f>
        <v>0</v>
      </c>
      <c r="AM248" s="18">
        <f>IF(STGY2[[#This Row],[WrL]]="Loss", (STGY2[[#This Row],[INS]]*(1 + AP$8/100)), IF(STGY2[[#This Row],[WrL]]="Won", (0), 0))</f>
        <v>0</v>
      </c>
      <c r="AN248" s="18">
        <f>IF(STGY2[[#This Row],[WrL]]="Loss", (STGY2[[#This Row],[PAM]]+STGY2[[#This Row],[LOS-TEN]]), IF(STGY2[[#This Row],[WrL]]="Won", (STGY2[[#This Row],[INS]]), 0))</f>
        <v>0</v>
      </c>
      <c r="AO248" s="18">
        <f>STGY2[[#This Row],[PAPT]]/2</f>
        <v>0</v>
      </c>
      <c r="AP248" s="43">
        <f>IF(STGY2[[#This Row],[SNO]]=0,0,IF(AL$10, IF(STGY2[[#This Row],[INS-TL]]=0, 0, STGY2[[#This Row],[PFT]]/STGY2[[#This Row],[INS-TL]]%), STGY2[[#This Row],[PFT]]/STGY2[[#This Row],[INS-TL]]%))</f>
        <v>-100</v>
      </c>
      <c r="AS248" s="20"/>
      <c r="AT248" s="21"/>
      <c r="AZ248" s="22"/>
      <c r="BB248" s="42">
        <f t="shared" si="34"/>
        <v>233</v>
      </c>
      <c r="BC248" s="49"/>
      <c r="BD248" s="18">
        <f>IF(STGY3[[#This Row],[SNO]]=0,0,IF(STGY3[[#This Row],[SNO]]=1,BJ$8,IF(BL$10, IF(BP247&gt;=BM$8,0,IF(BP247=0,BJ$8,BO247)), BO247)))</f>
        <v>0</v>
      </c>
      <c r="BE248" s="18" t="str">
        <f>IF(MAIN_STGY[[#This Row],[RSLT]]="","", MAIN_STGY[[#This Row],[RSLT]])</f>
        <v/>
      </c>
      <c r="BF24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8" s="18">
        <f>IF(STGY3[[#This Row],[SNO]]=0,0,IF(BL$10, IF(BP247&gt;=BM$8, 0, STGY3[[#This Row],[INS]]+BH247), STGY3[[#This Row],[INS]]+BH247))</f>
        <v>100</v>
      </c>
      <c r="BI248" s="18">
        <f>IF(STGY3[[#This Row],[SNO]]=0,0,IF(BL$10, IF(BP247&gt;=BM$8, 0, BI247+STGY3[[#This Row],[RTN]]), BI247+STGY3[[#This Row],[RTN]]))</f>
        <v>0</v>
      </c>
      <c r="BJ248" s="18">
        <f>STGY3[[#This Row],[RTN-TL]]-STGY3[[#This Row],[INS-TL]]</f>
        <v>-100</v>
      </c>
      <c r="BK248" s="18">
        <f>IF(STGY3[[#This Row],[SNO]]=0,0,IF(BL$10, IF(STGY3[[#This Row],[INS]]=0, 0, BN247), BN247))</f>
        <v>0</v>
      </c>
      <c r="BL248" s="18">
        <f>STGY3[[#This Row],[INS]]</f>
        <v>0</v>
      </c>
      <c r="BM248" s="18">
        <f>IF(STGY3[[#This Row],[WrL]]="Loss", (STGY3[[#This Row],[INS]]*(1 + BP$8/100)), IF(STGY3[[#This Row],[WrL]]="Won", (0), 0))</f>
        <v>0</v>
      </c>
      <c r="BN248" s="18">
        <f>IF(STGY3[[#This Row],[WrL]]="Loss", (STGY3[[#This Row],[PAM]]+STGY3[[#This Row],[LOS-TEN]]), IF(STGY3[[#This Row],[WrL]]="Won", (STGY3[[#This Row],[INS]]), 0))</f>
        <v>0</v>
      </c>
      <c r="BO248" s="18">
        <f>STGY3[[#This Row],[PAPT]]/2</f>
        <v>0</v>
      </c>
      <c r="BP248" s="43">
        <f>IF(STGY3[[#This Row],[SNO]]=0,0,IF(BL$10, IF(STGY3[[#This Row],[INS-TL]]=0, 0, STGY3[[#This Row],[PFT]]/STGY3[[#This Row],[INS-TL]]%), STGY3[[#This Row],[PFT]]/STGY3[[#This Row],[INS-TL]]%))</f>
        <v>-100</v>
      </c>
      <c r="BS248" s="20"/>
      <c r="BT248" s="21"/>
      <c r="BZ248" s="22"/>
      <c r="CB248" s="42">
        <f t="shared" si="35"/>
        <v>233</v>
      </c>
      <c r="CC248" s="49"/>
      <c r="CD248" s="18">
        <f>IF(STGY4[[#This Row],[SNO]]=0,0,IF(STGY4[[#This Row],[SNO]]=1,CJ$8,IF(CL$10, IF(CP247&gt;=CM$8,0,IF(CP247=0,CJ$8,CO247)), CO247)))</f>
        <v>0</v>
      </c>
      <c r="CE248" s="18" t="str">
        <f>IF(MAIN_STGY[[#This Row],[RSLT]]="","", MAIN_STGY[[#This Row],[RSLT]])</f>
        <v/>
      </c>
      <c r="CF24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8" s="18">
        <f>IF(STGY4[[#This Row],[SNO]]=0,0,IF(CL$10, IF(CP247&gt;=CM$8, 0, STGY4[[#This Row],[INS]]+CH247), STGY4[[#This Row],[INS]]+CH247))</f>
        <v>100</v>
      </c>
      <c r="CI248" s="18">
        <f>IF(STGY4[[#This Row],[SNO]]=0,0,IF(CL$10, IF(CP247&gt;=CM$8, 0, CI247+STGY4[[#This Row],[RTN]]), CI247+STGY4[[#This Row],[RTN]]))</f>
        <v>0</v>
      </c>
      <c r="CJ248" s="18">
        <f>STGY4[[#This Row],[RTN-TL]]-STGY4[[#This Row],[INS-TL]]</f>
        <v>-100</v>
      </c>
      <c r="CK248" s="18">
        <f>IF(STGY4[[#This Row],[SNO]]=0,0,IF(CL$10, IF(STGY4[[#This Row],[INS]]=0, 0, CN247), CN247))</f>
        <v>0</v>
      </c>
      <c r="CL248" s="18">
        <f>STGY4[[#This Row],[INS]]</f>
        <v>0</v>
      </c>
      <c r="CM248" s="18">
        <f>IF(STGY4[[#This Row],[WrL]]="Loss", (STGY4[[#This Row],[INS]]*(1 + CP$8/100)), IF(STGY4[[#This Row],[WrL]]="Won", (0), 0))</f>
        <v>0</v>
      </c>
      <c r="CN248" s="18">
        <f>IF(STGY4[[#This Row],[WrL]]="Loss", (STGY4[[#This Row],[PAM]]+STGY4[[#This Row],[LOS-TEN]]), IF(STGY4[[#This Row],[WrL]]="Won", (STGY4[[#This Row],[INS]]), 0))</f>
        <v>0</v>
      </c>
      <c r="CO248" s="18">
        <f>STGY4[[#This Row],[PAPT]]/2</f>
        <v>0</v>
      </c>
      <c r="CP248" s="43">
        <f>IF(STGY4[[#This Row],[SNO]]=0,0,IF(CL$10, IF(STGY4[[#This Row],[INS-TL]]=0, 0, STGY4[[#This Row],[PFT]]/STGY4[[#This Row],[INS-TL]]%), STGY4[[#This Row],[PFT]]/STGY4[[#This Row],[INS-TL]]%))</f>
        <v>-100</v>
      </c>
      <c r="CS248" s="20"/>
      <c r="CT248" s="21"/>
      <c r="CZ248" s="22"/>
      <c r="DB248" s="42">
        <f t="shared" si="36"/>
        <v>233</v>
      </c>
      <c r="DC248" s="49"/>
      <c r="DD248" s="18">
        <f>IF(STGY5[[#This Row],[SNO]]=0,0,IF(STGY5[[#This Row],[SNO]]=1,DJ$8,IF(DL$10, IF(DP247&gt;=DM$8,0,IF(DP247=0,DJ$8,DO247)), DO247)))</f>
        <v>0</v>
      </c>
      <c r="DE248" s="18" t="str">
        <f>IF(MAIN_STGY[[#This Row],[RSLT]]="","", MAIN_STGY[[#This Row],[RSLT]])</f>
        <v/>
      </c>
      <c r="DF24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8" s="18">
        <f>IF(STGY5[[#This Row],[SNO]]=0,0,IF(DL$10, IF(DP247&gt;=DM$8, 0, STGY5[[#This Row],[INS]]+DH247), STGY5[[#This Row],[INS]]+DH247))</f>
        <v>100</v>
      </c>
      <c r="DI248" s="18">
        <f>IF(STGY5[[#This Row],[SNO]]=0,0,IF(DL$10, IF(DP247&gt;=DM$8, 0, DI247+STGY5[[#This Row],[RTN]]), DI247+STGY5[[#This Row],[RTN]]))</f>
        <v>0</v>
      </c>
      <c r="DJ248" s="18">
        <f>STGY5[[#This Row],[RTN-TL]]-STGY5[[#This Row],[INS-TL]]</f>
        <v>-100</v>
      </c>
      <c r="DK248" s="18">
        <f>IF(STGY5[[#This Row],[SNO]]=0,0,IF(DL$10, IF(STGY5[[#This Row],[INS]]=0, 0, DN247), DN247))</f>
        <v>0</v>
      </c>
      <c r="DL248" s="18">
        <f>STGY5[[#This Row],[INS]]</f>
        <v>0</v>
      </c>
      <c r="DM248" s="18">
        <f>IF(STGY5[[#This Row],[WrL]]="Loss", (STGY5[[#This Row],[INS]]*(1 + DP$8/100)), IF(STGY5[[#This Row],[WrL]]="Won", (0), 0))</f>
        <v>0</v>
      </c>
      <c r="DN248" s="18">
        <f>IF(STGY5[[#This Row],[WrL]]="Loss", (STGY5[[#This Row],[PAM]]+STGY5[[#This Row],[LOS-TEN]]), IF(STGY5[[#This Row],[WrL]]="Won", (STGY5[[#This Row],[INS]]), 0))</f>
        <v>0</v>
      </c>
      <c r="DO248" s="18">
        <f>STGY5[[#This Row],[PAPT]]/2</f>
        <v>0</v>
      </c>
      <c r="DP248" s="43">
        <f>IF(STGY5[[#This Row],[SNO]]=0,0,IF(DL$10, IF(STGY5[[#This Row],[INS-TL]]=0, 0, STGY5[[#This Row],[PFT]]/STGY5[[#This Row],[INS-TL]]%), STGY5[[#This Row],[PFT]]/STGY5[[#This Row],[INS-TL]]%))</f>
        <v>-100</v>
      </c>
      <c r="DS248" s="20"/>
      <c r="DT248" s="21"/>
      <c r="DZ248" s="22"/>
      <c r="EB248" s="42">
        <f t="shared" si="37"/>
        <v>233</v>
      </c>
      <c r="EC248" s="49"/>
      <c r="ED248" s="18">
        <f>IF(STGY6[[#This Row],[SNO]]=0,0,IF(STGY6[[#This Row],[SNO]]=1,EJ$8,IF(EL$10, IF(EP247&gt;=EM$8,0,IF(EP247=0,EJ$8,EO247)), EO247)))</f>
        <v>0</v>
      </c>
      <c r="EE248" s="18" t="str">
        <f>IF(MAIN_STGY[[#This Row],[RSLT]]="","", MAIN_STGY[[#This Row],[RSLT]])</f>
        <v/>
      </c>
      <c r="EF24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8" s="18">
        <f>IF(STGY6[[#This Row],[SNO]]=0,0,IF(EL$10, IF(EP247&gt;=EM$8, 0, STGY6[[#This Row],[INS]]+EH247), STGY6[[#This Row],[INS]]+EH247))</f>
        <v>100</v>
      </c>
      <c r="EI248" s="18">
        <f>IF(STGY6[[#This Row],[SNO]]=0,0,IF(EL$10, IF(EP247&gt;=EM$8, 0, EI247+STGY6[[#This Row],[RTN]]), EI247+STGY6[[#This Row],[RTN]]))</f>
        <v>0</v>
      </c>
      <c r="EJ248" s="18">
        <f>STGY6[[#This Row],[RTN-TL]]-STGY6[[#This Row],[INS-TL]]</f>
        <v>-100</v>
      </c>
      <c r="EK248" s="18">
        <f>IF(STGY6[[#This Row],[SNO]]=0,0,IF(EL$10, IF(STGY6[[#This Row],[INS]]=0, 0, EN247), EN247))</f>
        <v>0</v>
      </c>
      <c r="EL248" s="18">
        <f>STGY6[[#This Row],[INS]]</f>
        <v>0</v>
      </c>
      <c r="EM248" s="18">
        <f>IF(STGY6[[#This Row],[WrL]]="Loss", (STGY6[[#This Row],[INS]]*(1 + EP$8/100)), IF(STGY6[[#This Row],[WrL]]="Won", (0), 0))</f>
        <v>0</v>
      </c>
      <c r="EN248" s="18">
        <f>IF(STGY6[[#This Row],[WrL]]="Loss", (STGY6[[#This Row],[PAM]]+STGY6[[#This Row],[LOS-TEN]]), IF(STGY6[[#This Row],[WrL]]="Won", (STGY6[[#This Row],[INS]]), 0))</f>
        <v>0</v>
      </c>
      <c r="EO248" s="18">
        <f>STGY6[[#This Row],[PAPT]]/2</f>
        <v>0</v>
      </c>
      <c r="EP248" s="43">
        <f>IF(STGY6[[#This Row],[SNO]]=0,0,IF(EL$10, IF(STGY6[[#This Row],[INS-TL]]=0, 0, STGY6[[#This Row],[PFT]]/STGY6[[#This Row],[INS-TL]]%), STGY6[[#This Row],[PFT]]/STGY6[[#This Row],[INS-TL]]%))</f>
        <v>-100</v>
      </c>
      <c r="ES248" s="20"/>
      <c r="ET248" s="21"/>
      <c r="EZ248" s="22"/>
      <c r="FB248" s="42">
        <f t="shared" si="38"/>
        <v>233</v>
      </c>
      <c r="FC248" s="49"/>
      <c r="FD248" s="18">
        <f>IF(STGY7[[#This Row],[SNO]]=0,0,IF(STGY7[[#This Row],[SNO]]=1,FJ$8,IF(FL$10, IF(FP247&gt;=FM$8,0,IF(FP247=0,FJ$8,FO247)), FO247)))</f>
        <v>0</v>
      </c>
      <c r="FE248" s="18" t="str">
        <f>IF(MAIN_STGY[[#This Row],[RSLT]]="","", MAIN_STGY[[#This Row],[RSLT]])</f>
        <v/>
      </c>
      <c r="FF24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8" s="18">
        <f>IF(STGY7[[#This Row],[SNO]]=0,0,IF(FL$10, IF(FP247&gt;=FM$8, 0, STGY7[[#This Row],[INS]]+FH247), STGY7[[#This Row],[INS]]+FH247))</f>
        <v>100</v>
      </c>
      <c r="FI248" s="18">
        <f>IF(STGY7[[#This Row],[SNO]]=0,0,IF(FL$10, IF(FP247&gt;=FM$8, 0, FI247+STGY7[[#This Row],[RTN]]), FI247+STGY7[[#This Row],[RTN]]))</f>
        <v>0</v>
      </c>
      <c r="FJ248" s="18">
        <f>STGY7[[#This Row],[RTN-TL]]-STGY7[[#This Row],[INS-TL]]</f>
        <v>-100</v>
      </c>
      <c r="FK248" s="18">
        <f>IF(STGY7[[#This Row],[SNO]]=0,0,IF(FL$10, IF(STGY7[[#This Row],[INS]]=0, 0, FN247), FN247))</f>
        <v>0</v>
      </c>
      <c r="FL248" s="18">
        <f>STGY7[[#This Row],[INS]]</f>
        <v>0</v>
      </c>
      <c r="FM248" s="18">
        <f>IF(STGY7[[#This Row],[WrL]]="Loss", (STGY7[[#This Row],[INS]]*(1 + FP$8/100)), IF(STGY7[[#This Row],[WrL]]="Won", (0), 0))</f>
        <v>0</v>
      </c>
      <c r="FN248" s="18">
        <f>IF(STGY7[[#This Row],[WrL]]="Loss", (STGY7[[#This Row],[PAM]]+STGY7[[#This Row],[LOS-TEN]]), IF(STGY7[[#This Row],[WrL]]="Won", (STGY7[[#This Row],[INS]]), 0))</f>
        <v>0</v>
      </c>
      <c r="FO248" s="18">
        <f>STGY7[[#This Row],[PAPT]]/2</f>
        <v>0</v>
      </c>
      <c r="FP248" s="43">
        <f>IF(STGY7[[#This Row],[SNO]]=0,0,IF(FL$10, IF(STGY7[[#This Row],[INS-TL]]=0, 0, STGY7[[#This Row],[PFT]]/STGY7[[#This Row],[INS-TL]]%), STGY7[[#This Row],[PFT]]/STGY7[[#This Row],[INS-TL]]%))</f>
        <v>-100</v>
      </c>
      <c r="FS248" s="20"/>
      <c r="FT248" s="21"/>
      <c r="FZ248" s="22"/>
      <c r="GB248" s="42">
        <f t="shared" si="39"/>
        <v>233</v>
      </c>
      <c r="GC248" s="49"/>
      <c r="GD248" s="18">
        <f>IF(STGY8[[#This Row],[SNO]]=0,0,IF(STGY8[[#This Row],[SNO]]=1,GJ$8,IF(GL$10, IF(GP247&gt;=GM$8,0,IF(GP247=0,GJ$8,GO247)), GO247)))</f>
        <v>0</v>
      </c>
      <c r="GE248" s="18" t="str">
        <f>IF(MAIN_STGY[[#This Row],[RSLT]]="","", MAIN_STGY[[#This Row],[RSLT]])</f>
        <v/>
      </c>
      <c r="GF24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8" s="18">
        <f>IF(STGY8[[#This Row],[SNO]]=0,0,IF(GL$10, IF(GP247&gt;=GM$8, 0, STGY8[[#This Row],[INS]]+GH247), STGY8[[#This Row],[INS]]+GH247))</f>
        <v>100</v>
      </c>
      <c r="GI248" s="18">
        <f>IF(STGY8[[#This Row],[SNO]]=0,0,IF(GL$10, IF(GP247&gt;=GM$8, 0, GI247+STGY8[[#This Row],[RTN]]), GI247+STGY8[[#This Row],[RTN]]))</f>
        <v>0</v>
      </c>
      <c r="GJ248" s="18">
        <f>STGY8[[#This Row],[RTN-TL]]-STGY8[[#This Row],[INS-TL]]</f>
        <v>-100</v>
      </c>
      <c r="GK248" s="18">
        <f>IF(STGY8[[#This Row],[SNO]]=0,0,IF(GL$10, IF(STGY8[[#This Row],[INS]]=0, 0, GN247), GN247))</f>
        <v>0</v>
      </c>
      <c r="GL248" s="18">
        <f>STGY8[[#This Row],[INS]]</f>
        <v>0</v>
      </c>
      <c r="GM248" s="18">
        <f>IF(STGY8[[#This Row],[WrL]]="Loss", (STGY8[[#This Row],[INS]]*(1 + GP$8/100)), IF(STGY8[[#This Row],[WrL]]="Won", (0), 0))</f>
        <v>0</v>
      </c>
      <c r="GN248" s="18">
        <f>IF(STGY8[[#This Row],[WrL]]="Loss", (STGY8[[#This Row],[PAM]]+STGY8[[#This Row],[LOS-TEN]]), IF(STGY8[[#This Row],[WrL]]="Won", (STGY8[[#This Row],[INS]]), 0))</f>
        <v>0</v>
      </c>
      <c r="GO248" s="18">
        <f>STGY8[[#This Row],[PAPT]]/2</f>
        <v>0</v>
      </c>
      <c r="GP248" s="43">
        <f>IF(STGY8[[#This Row],[SNO]]=0,0,IF(GL$10, IF(STGY8[[#This Row],[INS-TL]]=0, 0, STGY8[[#This Row],[PFT]]/STGY8[[#This Row],[INS-TL]]%), STGY8[[#This Row],[PFT]]/STGY8[[#This Row],[INS-TL]]%))</f>
        <v>-100</v>
      </c>
      <c r="GS248" s="20"/>
      <c r="GT248" s="21"/>
      <c r="GZ248" s="22"/>
      <c r="HB248" s="42">
        <f t="shared" si="40"/>
        <v>233</v>
      </c>
      <c r="HC248" s="49"/>
      <c r="HD248" s="18">
        <f>IF(STGY9[[#This Row],[SNO]]=0,0,IF(STGY9[[#This Row],[SNO]]=1,HJ$8,IF(HL$10, IF(HP247&gt;=HM$8,0,IF(HP247=0,HJ$8,HO247)), HO247)))</f>
        <v>0</v>
      </c>
      <c r="HE248" s="18" t="str">
        <f>IF(MAIN_STGY[[#This Row],[RSLT]]="","", MAIN_STGY[[#This Row],[RSLT]])</f>
        <v/>
      </c>
      <c r="HF24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8" s="18">
        <f>IF(STGY9[[#This Row],[SNO]]=0,0,IF(HL$10, IF(HP247&gt;=HM$8, 0, STGY9[[#This Row],[INS]]+HH247), STGY9[[#This Row],[INS]]+HH247))</f>
        <v>100</v>
      </c>
      <c r="HI248" s="18">
        <f>IF(STGY9[[#This Row],[SNO]]=0,0,IF(HL$10, IF(HP247&gt;=HM$8, 0, HI247+STGY9[[#This Row],[RTN]]), HI247+STGY9[[#This Row],[RTN]]))</f>
        <v>0</v>
      </c>
      <c r="HJ248" s="18">
        <f>STGY9[[#This Row],[RTN-TL]]-STGY9[[#This Row],[INS-TL]]</f>
        <v>-100</v>
      </c>
      <c r="HK248" s="18">
        <f>IF(STGY9[[#This Row],[SNO]]=0,0,IF(HL$10, IF(STGY9[[#This Row],[INS]]=0, 0, HN247), HN247))</f>
        <v>0</v>
      </c>
      <c r="HL248" s="18">
        <f>STGY9[[#This Row],[INS]]</f>
        <v>0</v>
      </c>
      <c r="HM248" s="18">
        <f>IF(STGY9[[#This Row],[WrL]]="Loss", (STGY9[[#This Row],[INS]]*(1 + HP$8/100)), IF(STGY9[[#This Row],[WrL]]="Won", (0), 0))</f>
        <v>0</v>
      </c>
      <c r="HN248" s="18">
        <f>IF(STGY9[[#This Row],[WrL]]="Loss", (STGY9[[#This Row],[PAM]]+STGY9[[#This Row],[LOS-TEN]]), IF(STGY9[[#This Row],[WrL]]="Won", (STGY9[[#This Row],[INS]]), 0))</f>
        <v>0</v>
      </c>
      <c r="HO248" s="18">
        <f>STGY9[[#This Row],[PAPT]]/2</f>
        <v>0</v>
      </c>
      <c r="HP248" s="43">
        <f>IF(STGY9[[#This Row],[SNO]]=0,0,IF(HL$10, IF(STGY9[[#This Row],[INS-TL]]=0, 0, STGY9[[#This Row],[PFT]]/STGY9[[#This Row],[INS-TL]]%), STGY9[[#This Row],[PFT]]/STGY9[[#This Row],[INS-TL]]%))</f>
        <v>-100</v>
      </c>
      <c r="HS248" s="20"/>
      <c r="HT248" s="21"/>
      <c r="HZ248" s="22"/>
      <c r="IB248" s="42">
        <f t="shared" si="41"/>
        <v>233</v>
      </c>
      <c r="IC248" s="49"/>
      <c r="ID248" s="18">
        <f>IF(STGY10[[#This Row],[SNO]]=0,0,IF(STGY10[[#This Row],[SNO]]=1,IJ$8,IF(IL$10, IF(IP247&gt;=IM$8,0,IF(IP247=0,IJ$8,IO247)), IO247)))</f>
        <v>0</v>
      </c>
      <c r="IE248" s="18" t="str">
        <f>IF(MAIN_STGY[[#This Row],[RSLT]]="","", MAIN_STGY[[#This Row],[RSLT]])</f>
        <v/>
      </c>
      <c r="IF24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8" s="18">
        <f>IF(STGY10[[#This Row],[SNO]]=0,0,IF(IL$10, IF(IP247&gt;=IM$8, 0, STGY10[[#This Row],[INS]]+IH247), STGY10[[#This Row],[INS]]+IH247))</f>
        <v>100</v>
      </c>
      <c r="II248" s="18">
        <f>IF(STGY10[[#This Row],[SNO]]=0,0,IF(IL$10, IF(IP247&gt;=IM$8, 0, II247+STGY10[[#This Row],[RTN]]), II247+STGY10[[#This Row],[RTN]]))</f>
        <v>0</v>
      </c>
      <c r="IJ248" s="18">
        <f>STGY10[[#This Row],[RTN-TL]]-STGY10[[#This Row],[INS-TL]]</f>
        <v>-100</v>
      </c>
      <c r="IK248" s="18">
        <f>IF(STGY10[[#This Row],[SNO]]=0,0,IF(IL$10, IF(STGY10[[#This Row],[INS]]=0, 0, IN247), IN247))</f>
        <v>0</v>
      </c>
      <c r="IL248" s="18">
        <f>STGY10[[#This Row],[INS]]</f>
        <v>0</v>
      </c>
      <c r="IM248" s="18">
        <f>IF(STGY10[[#This Row],[WrL]]="Loss", (STGY10[[#This Row],[INS]]*(1 + IP$8/100)), IF(STGY10[[#This Row],[WrL]]="Won", (0), 0))</f>
        <v>0</v>
      </c>
      <c r="IN248" s="18">
        <f>IF(STGY10[[#This Row],[WrL]]="Loss", (STGY10[[#This Row],[PAM]]+STGY10[[#This Row],[LOS-TEN]]), IF(STGY10[[#This Row],[WrL]]="Won", (STGY10[[#This Row],[INS]]), 0))</f>
        <v>0</v>
      </c>
      <c r="IO248" s="18">
        <f>STGY10[[#This Row],[PAPT]]/2</f>
        <v>0</v>
      </c>
      <c r="IP248" s="43">
        <f>IF(STGY10[[#This Row],[SNO]]=0,0,IF(IL$10, IF(STGY10[[#This Row],[INS-TL]]=0, 0, STGY10[[#This Row],[PFT]]/STGY10[[#This Row],[INS-TL]]%), STGY10[[#This Row],[PFT]]/STGY10[[#This Row],[INS-TL]]%))</f>
        <v>-100</v>
      </c>
      <c r="IS248" s="20"/>
      <c r="IT248" s="21"/>
      <c r="IZ248" s="22"/>
    </row>
    <row r="249" spans="2:260" ht="15.65" x14ac:dyDescent="0.3">
      <c r="B249" s="89">
        <f t="shared" si="43"/>
        <v>234</v>
      </c>
      <c r="C249" s="49"/>
      <c r="D249" s="18">
        <f>IF(MAIN_STGY[[#This Row],[SNO]]=0,0,IF(MAIN_STGY[[#This Row],[SNO]]=1,J$8,IF(L$10, IF(P248&gt;=M$8,0,IF(P248=0,J$8,O248)), O248)))</f>
        <v>0</v>
      </c>
      <c r="E249" s="12"/>
      <c r="F24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4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49" s="18">
        <f>IF(MAIN_STGY[[#This Row],[SNO]]=0,0,IF(L$10, IF(P248&gt;=M$8, 0, MAIN_STGY[[#This Row],[INS]]+H248), MAIN_STGY[[#This Row],[INS]]+H248))</f>
        <v>100</v>
      </c>
      <c r="I249" s="18">
        <f>IF(MAIN_STGY[[#This Row],[SNO]]=0,0,IF(L$10, IF(P248&gt;=M$8, 0, I248+MAIN_STGY[[#This Row],[RTN]]), I248+MAIN_STGY[[#This Row],[RTN]]))</f>
        <v>0</v>
      </c>
      <c r="J249" s="18">
        <f>MAIN_STGY[[#This Row],[RTN-TL]]-MAIN_STGY[[#This Row],[INS-TL]]</f>
        <v>-100</v>
      </c>
      <c r="K249" s="18">
        <f>IF(MAIN_STGY[[#This Row],[SNO]]=0,0,IF(L$10, IF(MAIN_STGY[[#This Row],[INS]]=0, 0, N248), N248))</f>
        <v>0</v>
      </c>
      <c r="L249" s="18">
        <f>MAIN_STGY[[#This Row],[INS]]</f>
        <v>0</v>
      </c>
      <c r="M249" s="18">
        <f>IF(MAIN_STGY[[#This Row],[WrL]]="Loss", (MAIN_STGY[[#This Row],[INS]]*(1 + P$8/100)), IF(MAIN_STGY[[#This Row],[WrL]]="Won", (0), 0))</f>
        <v>0</v>
      </c>
      <c r="N249" s="18">
        <f>IF(MAIN_STGY[[#This Row],[WrL]]="Loss", (MAIN_STGY[[#This Row],[PAM]]+MAIN_STGY[[#This Row],[LOS-TEN]]), IF(MAIN_STGY[[#This Row],[WrL]]="Won", (MAIN_STGY[[#This Row],[INS]]), 0))</f>
        <v>0</v>
      </c>
      <c r="O249" s="18">
        <f>MAIN_STGY[[#This Row],[PAPT]]/2</f>
        <v>0</v>
      </c>
      <c r="P24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49" s="91" t="str">
        <v>Strategy 07</v>
      </c>
      <c r="S249" s="92">
        <v>0</v>
      </c>
      <c r="T249" s="93">
        <v>100</v>
      </c>
      <c r="U249" s="85"/>
      <c r="V249" s="44"/>
      <c r="W249" s="55"/>
      <c r="X249" s="44"/>
      <c r="Z249" s="22"/>
      <c r="AB249" s="42">
        <f t="shared" si="33"/>
        <v>234</v>
      </c>
      <c r="AC249" s="49"/>
      <c r="AD249" s="18">
        <f>IF(STGY2[[#This Row],[SNO]]=0,0,IF(STGY2[[#This Row],[SNO]]=1,AJ$8,IF(AL$10, IF(AP248&gt;=AM$8,0,IF(AP248=0,AJ$8,AO248)), AO248)))</f>
        <v>0</v>
      </c>
      <c r="AE249" s="18" t="str">
        <f>IF(MAIN_STGY[[#This Row],[RSLT]]="","", MAIN_STGY[[#This Row],[RSLT]])</f>
        <v/>
      </c>
      <c r="AF24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4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49" s="18">
        <f>IF(STGY2[[#This Row],[SNO]]=0,0,IF(AL$10, IF(AP248&gt;=AM$8, 0, STGY2[[#This Row],[INS]]+AH248), STGY2[[#This Row],[INS]]+AH248))</f>
        <v>100</v>
      </c>
      <c r="AI249" s="18">
        <f>IF(STGY2[[#This Row],[SNO]]=0,0,IF(AL$10, IF(AP248&gt;=AM$8, 0, AI248+STGY2[[#This Row],[RTN]]), AI248+STGY2[[#This Row],[RTN]]))</f>
        <v>0</v>
      </c>
      <c r="AJ249" s="18">
        <f>STGY2[[#This Row],[RTN-TL]]-STGY2[[#This Row],[INS-TL]]</f>
        <v>-100</v>
      </c>
      <c r="AK249" s="18">
        <f>IF(STGY2[[#This Row],[SNO]]=0,0,IF(AL$10, IF(STGY2[[#This Row],[INS]]=0, 0, AN248), AN248))</f>
        <v>0</v>
      </c>
      <c r="AL249" s="18">
        <f>STGY2[[#This Row],[INS]]</f>
        <v>0</v>
      </c>
      <c r="AM249" s="18">
        <f>IF(STGY2[[#This Row],[WrL]]="Loss", (STGY2[[#This Row],[INS]]*(1 + AP$8/100)), IF(STGY2[[#This Row],[WrL]]="Won", (0), 0))</f>
        <v>0</v>
      </c>
      <c r="AN249" s="18">
        <f>IF(STGY2[[#This Row],[WrL]]="Loss", (STGY2[[#This Row],[PAM]]+STGY2[[#This Row],[LOS-TEN]]), IF(STGY2[[#This Row],[WrL]]="Won", (STGY2[[#This Row],[INS]]), 0))</f>
        <v>0</v>
      </c>
      <c r="AO249" s="18">
        <f>STGY2[[#This Row],[PAPT]]/2</f>
        <v>0</v>
      </c>
      <c r="AP249" s="43">
        <f>IF(STGY2[[#This Row],[SNO]]=0,0,IF(AL$10, IF(STGY2[[#This Row],[INS-TL]]=0, 0, STGY2[[#This Row],[PFT]]/STGY2[[#This Row],[INS-TL]]%), STGY2[[#This Row],[PFT]]/STGY2[[#This Row],[INS-TL]]%))</f>
        <v>-100</v>
      </c>
      <c r="AS249" s="20"/>
      <c r="AT249" s="21"/>
      <c r="AZ249" s="22"/>
      <c r="BB249" s="42">
        <f t="shared" si="34"/>
        <v>234</v>
      </c>
      <c r="BC249" s="49"/>
      <c r="BD249" s="18">
        <f>IF(STGY3[[#This Row],[SNO]]=0,0,IF(STGY3[[#This Row],[SNO]]=1,BJ$8,IF(BL$10, IF(BP248&gt;=BM$8,0,IF(BP248=0,BJ$8,BO248)), BO248)))</f>
        <v>0</v>
      </c>
      <c r="BE249" s="18" t="str">
        <f>IF(MAIN_STGY[[#This Row],[RSLT]]="","", MAIN_STGY[[#This Row],[RSLT]])</f>
        <v/>
      </c>
      <c r="BF24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4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49" s="18">
        <f>IF(STGY3[[#This Row],[SNO]]=0,0,IF(BL$10, IF(BP248&gt;=BM$8, 0, STGY3[[#This Row],[INS]]+BH248), STGY3[[#This Row],[INS]]+BH248))</f>
        <v>100</v>
      </c>
      <c r="BI249" s="18">
        <f>IF(STGY3[[#This Row],[SNO]]=0,0,IF(BL$10, IF(BP248&gt;=BM$8, 0, BI248+STGY3[[#This Row],[RTN]]), BI248+STGY3[[#This Row],[RTN]]))</f>
        <v>0</v>
      </c>
      <c r="BJ249" s="18">
        <f>STGY3[[#This Row],[RTN-TL]]-STGY3[[#This Row],[INS-TL]]</f>
        <v>-100</v>
      </c>
      <c r="BK249" s="18">
        <f>IF(STGY3[[#This Row],[SNO]]=0,0,IF(BL$10, IF(STGY3[[#This Row],[INS]]=0, 0, BN248), BN248))</f>
        <v>0</v>
      </c>
      <c r="BL249" s="18">
        <f>STGY3[[#This Row],[INS]]</f>
        <v>0</v>
      </c>
      <c r="BM249" s="18">
        <f>IF(STGY3[[#This Row],[WrL]]="Loss", (STGY3[[#This Row],[INS]]*(1 + BP$8/100)), IF(STGY3[[#This Row],[WrL]]="Won", (0), 0))</f>
        <v>0</v>
      </c>
      <c r="BN249" s="18">
        <f>IF(STGY3[[#This Row],[WrL]]="Loss", (STGY3[[#This Row],[PAM]]+STGY3[[#This Row],[LOS-TEN]]), IF(STGY3[[#This Row],[WrL]]="Won", (STGY3[[#This Row],[INS]]), 0))</f>
        <v>0</v>
      </c>
      <c r="BO249" s="18">
        <f>STGY3[[#This Row],[PAPT]]/2</f>
        <v>0</v>
      </c>
      <c r="BP249" s="43">
        <f>IF(STGY3[[#This Row],[SNO]]=0,0,IF(BL$10, IF(STGY3[[#This Row],[INS-TL]]=0, 0, STGY3[[#This Row],[PFT]]/STGY3[[#This Row],[INS-TL]]%), STGY3[[#This Row],[PFT]]/STGY3[[#This Row],[INS-TL]]%))</f>
        <v>-100</v>
      </c>
      <c r="BS249" s="20"/>
      <c r="BT249" s="21"/>
      <c r="BZ249" s="22"/>
      <c r="CB249" s="42">
        <f t="shared" si="35"/>
        <v>234</v>
      </c>
      <c r="CC249" s="49"/>
      <c r="CD249" s="18">
        <f>IF(STGY4[[#This Row],[SNO]]=0,0,IF(STGY4[[#This Row],[SNO]]=1,CJ$8,IF(CL$10, IF(CP248&gt;=CM$8,0,IF(CP248=0,CJ$8,CO248)), CO248)))</f>
        <v>0</v>
      </c>
      <c r="CE249" s="18" t="str">
        <f>IF(MAIN_STGY[[#This Row],[RSLT]]="","", MAIN_STGY[[#This Row],[RSLT]])</f>
        <v/>
      </c>
      <c r="CF24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4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49" s="18">
        <f>IF(STGY4[[#This Row],[SNO]]=0,0,IF(CL$10, IF(CP248&gt;=CM$8, 0, STGY4[[#This Row],[INS]]+CH248), STGY4[[#This Row],[INS]]+CH248))</f>
        <v>100</v>
      </c>
      <c r="CI249" s="18">
        <f>IF(STGY4[[#This Row],[SNO]]=0,0,IF(CL$10, IF(CP248&gt;=CM$8, 0, CI248+STGY4[[#This Row],[RTN]]), CI248+STGY4[[#This Row],[RTN]]))</f>
        <v>0</v>
      </c>
      <c r="CJ249" s="18">
        <f>STGY4[[#This Row],[RTN-TL]]-STGY4[[#This Row],[INS-TL]]</f>
        <v>-100</v>
      </c>
      <c r="CK249" s="18">
        <f>IF(STGY4[[#This Row],[SNO]]=0,0,IF(CL$10, IF(STGY4[[#This Row],[INS]]=0, 0, CN248), CN248))</f>
        <v>0</v>
      </c>
      <c r="CL249" s="18">
        <f>STGY4[[#This Row],[INS]]</f>
        <v>0</v>
      </c>
      <c r="CM249" s="18">
        <f>IF(STGY4[[#This Row],[WrL]]="Loss", (STGY4[[#This Row],[INS]]*(1 + CP$8/100)), IF(STGY4[[#This Row],[WrL]]="Won", (0), 0))</f>
        <v>0</v>
      </c>
      <c r="CN249" s="18">
        <f>IF(STGY4[[#This Row],[WrL]]="Loss", (STGY4[[#This Row],[PAM]]+STGY4[[#This Row],[LOS-TEN]]), IF(STGY4[[#This Row],[WrL]]="Won", (STGY4[[#This Row],[INS]]), 0))</f>
        <v>0</v>
      </c>
      <c r="CO249" s="18">
        <f>STGY4[[#This Row],[PAPT]]/2</f>
        <v>0</v>
      </c>
      <c r="CP249" s="43">
        <f>IF(STGY4[[#This Row],[SNO]]=0,0,IF(CL$10, IF(STGY4[[#This Row],[INS-TL]]=0, 0, STGY4[[#This Row],[PFT]]/STGY4[[#This Row],[INS-TL]]%), STGY4[[#This Row],[PFT]]/STGY4[[#This Row],[INS-TL]]%))</f>
        <v>-100</v>
      </c>
      <c r="CS249" s="20"/>
      <c r="CT249" s="21"/>
      <c r="CZ249" s="22"/>
      <c r="DB249" s="42">
        <f t="shared" si="36"/>
        <v>234</v>
      </c>
      <c r="DC249" s="49"/>
      <c r="DD249" s="18">
        <f>IF(STGY5[[#This Row],[SNO]]=0,0,IF(STGY5[[#This Row],[SNO]]=1,DJ$8,IF(DL$10, IF(DP248&gt;=DM$8,0,IF(DP248=0,DJ$8,DO248)), DO248)))</f>
        <v>0</v>
      </c>
      <c r="DE249" s="18" t="str">
        <f>IF(MAIN_STGY[[#This Row],[RSLT]]="","", MAIN_STGY[[#This Row],[RSLT]])</f>
        <v/>
      </c>
      <c r="DF24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4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49" s="18">
        <f>IF(STGY5[[#This Row],[SNO]]=0,0,IF(DL$10, IF(DP248&gt;=DM$8, 0, STGY5[[#This Row],[INS]]+DH248), STGY5[[#This Row],[INS]]+DH248))</f>
        <v>100</v>
      </c>
      <c r="DI249" s="18">
        <f>IF(STGY5[[#This Row],[SNO]]=0,0,IF(DL$10, IF(DP248&gt;=DM$8, 0, DI248+STGY5[[#This Row],[RTN]]), DI248+STGY5[[#This Row],[RTN]]))</f>
        <v>0</v>
      </c>
      <c r="DJ249" s="18">
        <f>STGY5[[#This Row],[RTN-TL]]-STGY5[[#This Row],[INS-TL]]</f>
        <v>-100</v>
      </c>
      <c r="DK249" s="18">
        <f>IF(STGY5[[#This Row],[SNO]]=0,0,IF(DL$10, IF(STGY5[[#This Row],[INS]]=0, 0, DN248), DN248))</f>
        <v>0</v>
      </c>
      <c r="DL249" s="18">
        <f>STGY5[[#This Row],[INS]]</f>
        <v>0</v>
      </c>
      <c r="DM249" s="18">
        <f>IF(STGY5[[#This Row],[WrL]]="Loss", (STGY5[[#This Row],[INS]]*(1 + DP$8/100)), IF(STGY5[[#This Row],[WrL]]="Won", (0), 0))</f>
        <v>0</v>
      </c>
      <c r="DN249" s="18">
        <f>IF(STGY5[[#This Row],[WrL]]="Loss", (STGY5[[#This Row],[PAM]]+STGY5[[#This Row],[LOS-TEN]]), IF(STGY5[[#This Row],[WrL]]="Won", (STGY5[[#This Row],[INS]]), 0))</f>
        <v>0</v>
      </c>
      <c r="DO249" s="18">
        <f>STGY5[[#This Row],[PAPT]]/2</f>
        <v>0</v>
      </c>
      <c r="DP249" s="43">
        <f>IF(STGY5[[#This Row],[SNO]]=0,0,IF(DL$10, IF(STGY5[[#This Row],[INS-TL]]=0, 0, STGY5[[#This Row],[PFT]]/STGY5[[#This Row],[INS-TL]]%), STGY5[[#This Row],[PFT]]/STGY5[[#This Row],[INS-TL]]%))</f>
        <v>-100</v>
      </c>
      <c r="DS249" s="20"/>
      <c r="DT249" s="21"/>
      <c r="DZ249" s="22"/>
      <c r="EB249" s="42">
        <f t="shared" si="37"/>
        <v>234</v>
      </c>
      <c r="EC249" s="49"/>
      <c r="ED249" s="18">
        <f>IF(STGY6[[#This Row],[SNO]]=0,0,IF(STGY6[[#This Row],[SNO]]=1,EJ$8,IF(EL$10, IF(EP248&gt;=EM$8,0,IF(EP248=0,EJ$8,EO248)), EO248)))</f>
        <v>0</v>
      </c>
      <c r="EE249" s="18" t="str">
        <f>IF(MAIN_STGY[[#This Row],[RSLT]]="","", MAIN_STGY[[#This Row],[RSLT]])</f>
        <v/>
      </c>
      <c r="EF24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4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49" s="18">
        <f>IF(STGY6[[#This Row],[SNO]]=0,0,IF(EL$10, IF(EP248&gt;=EM$8, 0, STGY6[[#This Row],[INS]]+EH248), STGY6[[#This Row],[INS]]+EH248))</f>
        <v>100</v>
      </c>
      <c r="EI249" s="18">
        <f>IF(STGY6[[#This Row],[SNO]]=0,0,IF(EL$10, IF(EP248&gt;=EM$8, 0, EI248+STGY6[[#This Row],[RTN]]), EI248+STGY6[[#This Row],[RTN]]))</f>
        <v>0</v>
      </c>
      <c r="EJ249" s="18">
        <f>STGY6[[#This Row],[RTN-TL]]-STGY6[[#This Row],[INS-TL]]</f>
        <v>-100</v>
      </c>
      <c r="EK249" s="18">
        <f>IF(STGY6[[#This Row],[SNO]]=0,0,IF(EL$10, IF(STGY6[[#This Row],[INS]]=0, 0, EN248), EN248))</f>
        <v>0</v>
      </c>
      <c r="EL249" s="18">
        <f>STGY6[[#This Row],[INS]]</f>
        <v>0</v>
      </c>
      <c r="EM249" s="18">
        <f>IF(STGY6[[#This Row],[WrL]]="Loss", (STGY6[[#This Row],[INS]]*(1 + EP$8/100)), IF(STGY6[[#This Row],[WrL]]="Won", (0), 0))</f>
        <v>0</v>
      </c>
      <c r="EN249" s="18">
        <f>IF(STGY6[[#This Row],[WrL]]="Loss", (STGY6[[#This Row],[PAM]]+STGY6[[#This Row],[LOS-TEN]]), IF(STGY6[[#This Row],[WrL]]="Won", (STGY6[[#This Row],[INS]]), 0))</f>
        <v>0</v>
      </c>
      <c r="EO249" s="18">
        <f>STGY6[[#This Row],[PAPT]]/2</f>
        <v>0</v>
      </c>
      <c r="EP249" s="43">
        <f>IF(STGY6[[#This Row],[SNO]]=0,0,IF(EL$10, IF(STGY6[[#This Row],[INS-TL]]=0, 0, STGY6[[#This Row],[PFT]]/STGY6[[#This Row],[INS-TL]]%), STGY6[[#This Row],[PFT]]/STGY6[[#This Row],[INS-TL]]%))</f>
        <v>-100</v>
      </c>
      <c r="ES249" s="20"/>
      <c r="ET249" s="21"/>
      <c r="EZ249" s="22"/>
      <c r="FB249" s="42">
        <f t="shared" si="38"/>
        <v>234</v>
      </c>
      <c r="FC249" s="49"/>
      <c r="FD249" s="18">
        <f>IF(STGY7[[#This Row],[SNO]]=0,0,IF(STGY7[[#This Row],[SNO]]=1,FJ$8,IF(FL$10, IF(FP248&gt;=FM$8,0,IF(FP248=0,FJ$8,FO248)), FO248)))</f>
        <v>0</v>
      </c>
      <c r="FE249" s="18" t="str">
        <f>IF(MAIN_STGY[[#This Row],[RSLT]]="","", MAIN_STGY[[#This Row],[RSLT]])</f>
        <v/>
      </c>
      <c r="FF24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4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49" s="18">
        <f>IF(STGY7[[#This Row],[SNO]]=0,0,IF(FL$10, IF(FP248&gt;=FM$8, 0, STGY7[[#This Row],[INS]]+FH248), STGY7[[#This Row],[INS]]+FH248))</f>
        <v>100</v>
      </c>
      <c r="FI249" s="18">
        <f>IF(STGY7[[#This Row],[SNO]]=0,0,IF(FL$10, IF(FP248&gt;=FM$8, 0, FI248+STGY7[[#This Row],[RTN]]), FI248+STGY7[[#This Row],[RTN]]))</f>
        <v>0</v>
      </c>
      <c r="FJ249" s="18">
        <f>STGY7[[#This Row],[RTN-TL]]-STGY7[[#This Row],[INS-TL]]</f>
        <v>-100</v>
      </c>
      <c r="FK249" s="18">
        <f>IF(STGY7[[#This Row],[SNO]]=0,0,IF(FL$10, IF(STGY7[[#This Row],[INS]]=0, 0, FN248), FN248))</f>
        <v>0</v>
      </c>
      <c r="FL249" s="18">
        <f>STGY7[[#This Row],[INS]]</f>
        <v>0</v>
      </c>
      <c r="FM249" s="18">
        <f>IF(STGY7[[#This Row],[WrL]]="Loss", (STGY7[[#This Row],[INS]]*(1 + FP$8/100)), IF(STGY7[[#This Row],[WrL]]="Won", (0), 0))</f>
        <v>0</v>
      </c>
      <c r="FN249" s="18">
        <f>IF(STGY7[[#This Row],[WrL]]="Loss", (STGY7[[#This Row],[PAM]]+STGY7[[#This Row],[LOS-TEN]]), IF(STGY7[[#This Row],[WrL]]="Won", (STGY7[[#This Row],[INS]]), 0))</f>
        <v>0</v>
      </c>
      <c r="FO249" s="18">
        <f>STGY7[[#This Row],[PAPT]]/2</f>
        <v>0</v>
      </c>
      <c r="FP249" s="43">
        <f>IF(STGY7[[#This Row],[SNO]]=0,0,IF(FL$10, IF(STGY7[[#This Row],[INS-TL]]=0, 0, STGY7[[#This Row],[PFT]]/STGY7[[#This Row],[INS-TL]]%), STGY7[[#This Row],[PFT]]/STGY7[[#This Row],[INS-TL]]%))</f>
        <v>-100</v>
      </c>
      <c r="FS249" s="20"/>
      <c r="FT249" s="21"/>
      <c r="FZ249" s="22"/>
      <c r="GB249" s="42">
        <f t="shared" si="39"/>
        <v>234</v>
      </c>
      <c r="GC249" s="49"/>
      <c r="GD249" s="18">
        <f>IF(STGY8[[#This Row],[SNO]]=0,0,IF(STGY8[[#This Row],[SNO]]=1,GJ$8,IF(GL$10, IF(GP248&gt;=GM$8,0,IF(GP248=0,GJ$8,GO248)), GO248)))</f>
        <v>0</v>
      </c>
      <c r="GE249" s="18" t="str">
        <f>IF(MAIN_STGY[[#This Row],[RSLT]]="","", MAIN_STGY[[#This Row],[RSLT]])</f>
        <v/>
      </c>
      <c r="GF24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4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49" s="18">
        <f>IF(STGY8[[#This Row],[SNO]]=0,0,IF(GL$10, IF(GP248&gt;=GM$8, 0, STGY8[[#This Row],[INS]]+GH248), STGY8[[#This Row],[INS]]+GH248))</f>
        <v>100</v>
      </c>
      <c r="GI249" s="18">
        <f>IF(STGY8[[#This Row],[SNO]]=0,0,IF(GL$10, IF(GP248&gt;=GM$8, 0, GI248+STGY8[[#This Row],[RTN]]), GI248+STGY8[[#This Row],[RTN]]))</f>
        <v>0</v>
      </c>
      <c r="GJ249" s="18">
        <f>STGY8[[#This Row],[RTN-TL]]-STGY8[[#This Row],[INS-TL]]</f>
        <v>-100</v>
      </c>
      <c r="GK249" s="18">
        <f>IF(STGY8[[#This Row],[SNO]]=0,0,IF(GL$10, IF(STGY8[[#This Row],[INS]]=0, 0, GN248), GN248))</f>
        <v>0</v>
      </c>
      <c r="GL249" s="18">
        <f>STGY8[[#This Row],[INS]]</f>
        <v>0</v>
      </c>
      <c r="GM249" s="18">
        <f>IF(STGY8[[#This Row],[WrL]]="Loss", (STGY8[[#This Row],[INS]]*(1 + GP$8/100)), IF(STGY8[[#This Row],[WrL]]="Won", (0), 0))</f>
        <v>0</v>
      </c>
      <c r="GN249" s="18">
        <f>IF(STGY8[[#This Row],[WrL]]="Loss", (STGY8[[#This Row],[PAM]]+STGY8[[#This Row],[LOS-TEN]]), IF(STGY8[[#This Row],[WrL]]="Won", (STGY8[[#This Row],[INS]]), 0))</f>
        <v>0</v>
      </c>
      <c r="GO249" s="18">
        <f>STGY8[[#This Row],[PAPT]]/2</f>
        <v>0</v>
      </c>
      <c r="GP249" s="43">
        <f>IF(STGY8[[#This Row],[SNO]]=0,0,IF(GL$10, IF(STGY8[[#This Row],[INS-TL]]=0, 0, STGY8[[#This Row],[PFT]]/STGY8[[#This Row],[INS-TL]]%), STGY8[[#This Row],[PFT]]/STGY8[[#This Row],[INS-TL]]%))</f>
        <v>-100</v>
      </c>
      <c r="GS249" s="20"/>
      <c r="GT249" s="21"/>
      <c r="GZ249" s="22"/>
      <c r="HB249" s="42">
        <f t="shared" si="40"/>
        <v>234</v>
      </c>
      <c r="HC249" s="49"/>
      <c r="HD249" s="18">
        <f>IF(STGY9[[#This Row],[SNO]]=0,0,IF(STGY9[[#This Row],[SNO]]=1,HJ$8,IF(HL$10, IF(HP248&gt;=HM$8,0,IF(HP248=0,HJ$8,HO248)), HO248)))</f>
        <v>0</v>
      </c>
      <c r="HE249" s="18" t="str">
        <f>IF(MAIN_STGY[[#This Row],[RSLT]]="","", MAIN_STGY[[#This Row],[RSLT]])</f>
        <v/>
      </c>
      <c r="HF24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4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49" s="18">
        <f>IF(STGY9[[#This Row],[SNO]]=0,0,IF(HL$10, IF(HP248&gt;=HM$8, 0, STGY9[[#This Row],[INS]]+HH248), STGY9[[#This Row],[INS]]+HH248))</f>
        <v>100</v>
      </c>
      <c r="HI249" s="18">
        <f>IF(STGY9[[#This Row],[SNO]]=0,0,IF(HL$10, IF(HP248&gt;=HM$8, 0, HI248+STGY9[[#This Row],[RTN]]), HI248+STGY9[[#This Row],[RTN]]))</f>
        <v>0</v>
      </c>
      <c r="HJ249" s="18">
        <f>STGY9[[#This Row],[RTN-TL]]-STGY9[[#This Row],[INS-TL]]</f>
        <v>-100</v>
      </c>
      <c r="HK249" s="18">
        <f>IF(STGY9[[#This Row],[SNO]]=0,0,IF(HL$10, IF(STGY9[[#This Row],[INS]]=0, 0, HN248), HN248))</f>
        <v>0</v>
      </c>
      <c r="HL249" s="18">
        <f>STGY9[[#This Row],[INS]]</f>
        <v>0</v>
      </c>
      <c r="HM249" s="18">
        <f>IF(STGY9[[#This Row],[WrL]]="Loss", (STGY9[[#This Row],[INS]]*(1 + HP$8/100)), IF(STGY9[[#This Row],[WrL]]="Won", (0), 0))</f>
        <v>0</v>
      </c>
      <c r="HN249" s="18">
        <f>IF(STGY9[[#This Row],[WrL]]="Loss", (STGY9[[#This Row],[PAM]]+STGY9[[#This Row],[LOS-TEN]]), IF(STGY9[[#This Row],[WrL]]="Won", (STGY9[[#This Row],[INS]]), 0))</f>
        <v>0</v>
      </c>
      <c r="HO249" s="18">
        <f>STGY9[[#This Row],[PAPT]]/2</f>
        <v>0</v>
      </c>
      <c r="HP249" s="43">
        <f>IF(STGY9[[#This Row],[SNO]]=0,0,IF(HL$10, IF(STGY9[[#This Row],[INS-TL]]=0, 0, STGY9[[#This Row],[PFT]]/STGY9[[#This Row],[INS-TL]]%), STGY9[[#This Row],[PFT]]/STGY9[[#This Row],[INS-TL]]%))</f>
        <v>-100</v>
      </c>
      <c r="HS249" s="20"/>
      <c r="HT249" s="21"/>
      <c r="HZ249" s="22"/>
      <c r="IB249" s="42">
        <f t="shared" si="41"/>
        <v>234</v>
      </c>
      <c r="IC249" s="49"/>
      <c r="ID249" s="18">
        <f>IF(STGY10[[#This Row],[SNO]]=0,0,IF(STGY10[[#This Row],[SNO]]=1,IJ$8,IF(IL$10, IF(IP248&gt;=IM$8,0,IF(IP248=0,IJ$8,IO248)), IO248)))</f>
        <v>0</v>
      </c>
      <c r="IE249" s="18" t="str">
        <f>IF(MAIN_STGY[[#This Row],[RSLT]]="","", MAIN_STGY[[#This Row],[RSLT]])</f>
        <v/>
      </c>
      <c r="IF24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4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49" s="18">
        <f>IF(STGY10[[#This Row],[SNO]]=0,0,IF(IL$10, IF(IP248&gt;=IM$8, 0, STGY10[[#This Row],[INS]]+IH248), STGY10[[#This Row],[INS]]+IH248))</f>
        <v>100</v>
      </c>
      <c r="II249" s="18">
        <f>IF(STGY10[[#This Row],[SNO]]=0,0,IF(IL$10, IF(IP248&gt;=IM$8, 0, II248+STGY10[[#This Row],[RTN]]), II248+STGY10[[#This Row],[RTN]]))</f>
        <v>0</v>
      </c>
      <c r="IJ249" s="18">
        <f>STGY10[[#This Row],[RTN-TL]]-STGY10[[#This Row],[INS-TL]]</f>
        <v>-100</v>
      </c>
      <c r="IK249" s="18">
        <f>IF(STGY10[[#This Row],[SNO]]=0,0,IF(IL$10, IF(STGY10[[#This Row],[INS]]=0, 0, IN248), IN248))</f>
        <v>0</v>
      </c>
      <c r="IL249" s="18">
        <f>STGY10[[#This Row],[INS]]</f>
        <v>0</v>
      </c>
      <c r="IM249" s="18">
        <f>IF(STGY10[[#This Row],[WrL]]="Loss", (STGY10[[#This Row],[INS]]*(1 + IP$8/100)), IF(STGY10[[#This Row],[WrL]]="Won", (0), 0))</f>
        <v>0</v>
      </c>
      <c r="IN249" s="18">
        <f>IF(STGY10[[#This Row],[WrL]]="Loss", (STGY10[[#This Row],[PAM]]+STGY10[[#This Row],[LOS-TEN]]), IF(STGY10[[#This Row],[WrL]]="Won", (STGY10[[#This Row],[INS]]), 0))</f>
        <v>0</v>
      </c>
      <c r="IO249" s="18">
        <f>STGY10[[#This Row],[PAPT]]/2</f>
        <v>0</v>
      </c>
      <c r="IP249" s="43">
        <f>IF(STGY10[[#This Row],[SNO]]=0,0,IF(IL$10, IF(STGY10[[#This Row],[INS-TL]]=0, 0, STGY10[[#This Row],[PFT]]/STGY10[[#This Row],[INS-TL]]%), STGY10[[#This Row],[PFT]]/STGY10[[#This Row],[INS-TL]]%))</f>
        <v>-100</v>
      </c>
      <c r="IS249" s="20"/>
      <c r="IT249" s="21"/>
      <c r="IZ249" s="22"/>
    </row>
    <row r="250" spans="2:260" ht="15.65" x14ac:dyDescent="0.3">
      <c r="B250" s="89">
        <f t="shared" si="43"/>
        <v>235</v>
      </c>
      <c r="C250" s="49"/>
      <c r="D250" s="18">
        <f>IF(MAIN_STGY[[#This Row],[SNO]]=0,0,IF(MAIN_STGY[[#This Row],[SNO]]=1,J$8,IF(L$10, IF(P249&gt;=M$8,0,IF(P249=0,J$8,O249)), O249)))</f>
        <v>0</v>
      </c>
      <c r="E250" s="12"/>
      <c r="F25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0" s="18">
        <f>IF(MAIN_STGY[[#This Row],[SNO]]=0,0,IF(L$10, IF(P249&gt;=M$8, 0, MAIN_STGY[[#This Row],[INS]]+H249), MAIN_STGY[[#This Row],[INS]]+H249))</f>
        <v>100</v>
      </c>
      <c r="I250" s="18">
        <f>IF(MAIN_STGY[[#This Row],[SNO]]=0,0,IF(L$10, IF(P249&gt;=M$8, 0, I249+MAIN_STGY[[#This Row],[RTN]]), I249+MAIN_STGY[[#This Row],[RTN]]))</f>
        <v>0</v>
      </c>
      <c r="J250" s="18">
        <f>MAIN_STGY[[#This Row],[RTN-TL]]-MAIN_STGY[[#This Row],[INS-TL]]</f>
        <v>-100</v>
      </c>
      <c r="K250" s="18">
        <f>IF(MAIN_STGY[[#This Row],[SNO]]=0,0,IF(L$10, IF(MAIN_STGY[[#This Row],[INS]]=0, 0, N249), N249))</f>
        <v>0</v>
      </c>
      <c r="L250" s="18">
        <f>MAIN_STGY[[#This Row],[INS]]</f>
        <v>0</v>
      </c>
      <c r="M250" s="18">
        <f>IF(MAIN_STGY[[#This Row],[WrL]]="Loss", (MAIN_STGY[[#This Row],[INS]]*(1 + P$8/100)), IF(MAIN_STGY[[#This Row],[WrL]]="Won", (0), 0))</f>
        <v>0</v>
      </c>
      <c r="N250" s="18">
        <f>IF(MAIN_STGY[[#This Row],[WrL]]="Loss", (MAIN_STGY[[#This Row],[PAM]]+MAIN_STGY[[#This Row],[LOS-TEN]]), IF(MAIN_STGY[[#This Row],[WrL]]="Won", (MAIN_STGY[[#This Row],[INS]]), 0))</f>
        <v>0</v>
      </c>
      <c r="O250" s="18">
        <f>MAIN_STGY[[#This Row],[PAPT]]/2</f>
        <v>0</v>
      </c>
      <c r="P25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0" s="91" t="str">
        <v>Strategy 08</v>
      </c>
      <c r="S250" s="92">
        <v>0</v>
      </c>
      <c r="T250" s="93">
        <v>100</v>
      </c>
      <c r="U250" s="85"/>
      <c r="V250" s="44"/>
      <c r="W250" s="55"/>
      <c r="X250" s="44"/>
      <c r="Z250" s="22"/>
      <c r="AB250" s="42">
        <f t="shared" si="33"/>
        <v>235</v>
      </c>
      <c r="AC250" s="49"/>
      <c r="AD250" s="18">
        <f>IF(STGY2[[#This Row],[SNO]]=0,0,IF(STGY2[[#This Row],[SNO]]=1,AJ$8,IF(AL$10, IF(AP249&gt;=AM$8,0,IF(AP249=0,AJ$8,AO249)), AO249)))</f>
        <v>0</v>
      </c>
      <c r="AE250" s="18" t="str">
        <f>IF(MAIN_STGY[[#This Row],[RSLT]]="","", MAIN_STGY[[#This Row],[RSLT]])</f>
        <v/>
      </c>
      <c r="AF25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0" s="18">
        <f>IF(STGY2[[#This Row],[SNO]]=0,0,IF(AL$10, IF(AP249&gt;=AM$8, 0, STGY2[[#This Row],[INS]]+AH249), STGY2[[#This Row],[INS]]+AH249))</f>
        <v>100</v>
      </c>
      <c r="AI250" s="18">
        <f>IF(STGY2[[#This Row],[SNO]]=0,0,IF(AL$10, IF(AP249&gt;=AM$8, 0, AI249+STGY2[[#This Row],[RTN]]), AI249+STGY2[[#This Row],[RTN]]))</f>
        <v>0</v>
      </c>
      <c r="AJ250" s="18">
        <f>STGY2[[#This Row],[RTN-TL]]-STGY2[[#This Row],[INS-TL]]</f>
        <v>-100</v>
      </c>
      <c r="AK250" s="18">
        <f>IF(STGY2[[#This Row],[SNO]]=0,0,IF(AL$10, IF(STGY2[[#This Row],[INS]]=0, 0, AN249), AN249))</f>
        <v>0</v>
      </c>
      <c r="AL250" s="18">
        <f>STGY2[[#This Row],[INS]]</f>
        <v>0</v>
      </c>
      <c r="AM250" s="18">
        <f>IF(STGY2[[#This Row],[WrL]]="Loss", (STGY2[[#This Row],[INS]]*(1 + AP$8/100)), IF(STGY2[[#This Row],[WrL]]="Won", (0), 0))</f>
        <v>0</v>
      </c>
      <c r="AN250" s="18">
        <f>IF(STGY2[[#This Row],[WrL]]="Loss", (STGY2[[#This Row],[PAM]]+STGY2[[#This Row],[LOS-TEN]]), IF(STGY2[[#This Row],[WrL]]="Won", (STGY2[[#This Row],[INS]]), 0))</f>
        <v>0</v>
      </c>
      <c r="AO250" s="18">
        <f>STGY2[[#This Row],[PAPT]]/2</f>
        <v>0</v>
      </c>
      <c r="AP250" s="43">
        <f>IF(STGY2[[#This Row],[SNO]]=0,0,IF(AL$10, IF(STGY2[[#This Row],[INS-TL]]=0, 0, STGY2[[#This Row],[PFT]]/STGY2[[#This Row],[INS-TL]]%), STGY2[[#This Row],[PFT]]/STGY2[[#This Row],[INS-TL]]%))</f>
        <v>-100</v>
      </c>
      <c r="AS250" s="20"/>
      <c r="AT250" s="21"/>
      <c r="AZ250" s="22"/>
      <c r="BB250" s="42">
        <f t="shared" si="34"/>
        <v>235</v>
      </c>
      <c r="BC250" s="49"/>
      <c r="BD250" s="18">
        <f>IF(STGY3[[#This Row],[SNO]]=0,0,IF(STGY3[[#This Row],[SNO]]=1,BJ$8,IF(BL$10, IF(BP249&gt;=BM$8,0,IF(BP249=0,BJ$8,BO249)), BO249)))</f>
        <v>0</v>
      </c>
      <c r="BE250" s="18" t="str">
        <f>IF(MAIN_STGY[[#This Row],[RSLT]]="","", MAIN_STGY[[#This Row],[RSLT]])</f>
        <v/>
      </c>
      <c r="BF25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0" s="18">
        <f>IF(STGY3[[#This Row],[SNO]]=0,0,IF(BL$10, IF(BP249&gt;=BM$8, 0, STGY3[[#This Row],[INS]]+BH249), STGY3[[#This Row],[INS]]+BH249))</f>
        <v>100</v>
      </c>
      <c r="BI250" s="18">
        <f>IF(STGY3[[#This Row],[SNO]]=0,0,IF(BL$10, IF(BP249&gt;=BM$8, 0, BI249+STGY3[[#This Row],[RTN]]), BI249+STGY3[[#This Row],[RTN]]))</f>
        <v>0</v>
      </c>
      <c r="BJ250" s="18">
        <f>STGY3[[#This Row],[RTN-TL]]-STGY3[[#This Row],[INS-TL]]</f>
        <v>-100</v>
      </c>
      <c r="BK250" s="18">
        <f>IF(STGY3[[#This Row],[SNO]]=0,0,IF(BL$10, IF(STGY3[[#This Row],[INS]]=0, 0, BN249), BN249))</f>
        <v>0</v>
      </c>
      <c r="BL250" s="18">
        <f>STGY3[[#This Row],[INS]]</f>
        <v>0</v>
      </c>
      <c r="BM250" s="18">
        <f>IF(STGY3[[#This Row],[WrL]]="Loss", (STGY3[[#This Row],[INS]]*(1 + BP$8/100)), IF(STGY3[[#This Row],[WrL]]="Won", (0), 0))</f>
        <v>0</v>
      </c>
      <c r="BN250" s="18">
        <f>IF(STGY3[[#This Row],[WrL]]="Loss", (STGY3[[#This Row],[PAM]]+STGY3[[#This Row],[LOS-TEN]]), IF(STGY3[[#This Row],[WrL]]="Won", (STGY3[[#This Row],[INS]]), 0))</f>
        <v>0</v>
      </c>
      <c r="BO250" s="18">
        <f>STGY3[[#This Row],[PAPT]]/2</f>
        <v>0</v>
      </c>
      <c r="BP250" s="43">
        <f>IF(STGY3[[#This Row],[SNO]]=0,0,IF(BL$10, IF(STGY3[[#This Row],[INS-TL]]=0, 0, STGY3[[#This Row],[PFT]]/STGY3[[#This Row],[INS-TL]]%), STGY3[[#This Row],[PFT]]/STGY3[[#This Row],[INS-TL]]%))</f>
        <v>-100</v>
      </c>
      <c r="BS250" s="20"/>
      <c r="BT250" s="21"/>
      <c r="BZ250" s="22"/>
      <c r="CB250" s="42">
        <f t="shared" si="35"/>
        <v>235</v>
      </c>
      <c r="CC250" s="49"/>
      <c r="CD250" s="18">
        <f>IF(STGY4[[#This Row],[SNO]]=0,0,IF(STGY4[[#This Row],[SNO]]=1,CJ$8,IF(CL$10, IF(CP249&gt;=CM$8,0,IF(CP249=0,CJ$8,CO249)), CO249)))</f>
        <v>0</v>
      </c>
      <c r="CE250" s="18" t="str">
        <f>IF(MAIN_STGY[[#This Row],[RSLT]]="","", MAIN_STGY[[#This Row],[RSLT]])</f>
        <v/>
      </c>
      <c r="CF25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0" s="18">
        <f>IF(STGY4[[#This Row],[SNO]]=0,0,IF(CL$10, IF(CP249&gt;=CM$8, 0, STGY4[[#This Row],[INS]]+CH249), STGY4[[#This Row],[INS]]+CH249))</f>
        <v>100</v>
      </c>
      <c r="CI250" s="18">
        <f>IF(STGY4[[#This Row],[SNO]]=0,0,IF(CL$10, IF(CP249&gt;=CM$8, 0, CI249+STGY4[[#This Row],[RTN]]), CI249+STGY4[[#This Row],[RTN]]))</f>
        <v>0</v>
      </c>
      <c r="CJ250" s="18">
        <f>STGY4[[#This Row],[RTN-TL]]-STGY4[[#This Row],[INS-TL]]</f>
        <v>-100</v>
      </c>
      <c r="CK250" s="18">
        <f>IF(STGY4[[#This Row],[SNO]]=0,0,IF(CL$10, IF(STGY4[[#This Row],[INS]]=0, 0, CN249), CN249))</f>
        <v>0</v>
      </c>
      <c r="CL250" s="18">
        <f>STGY4[[#This Row],[INS]]</f>
        <v>0</v>
      </c>
      <c r="CM250" s="18">
        <f>IF(STGY4[[#This Row],[WrL]]="Loss", (STGY4[[#This Row],[INS]]*(1 + CP$8/100)), IF(STGY4[[#This Row],[WrL]]="Won", (0), 0))</f>
        <v>0</v>
      </c>
      <c r="CN250" s="18">
        <f>IF(STGY4[[#This Row],[WrL]]="Loss", (STGY4[[#This Row],[PAM]]+STGY4[[#This Row],[LOS-TEN]]), IF(STGY4[[#This Row],[WrL]]="Won", (STGY4[[#This Row],[INS]]), 0))</f>
        <v>0</v>
      </c>
      <c r="CO250" s="18">
        <f>STGY4[[#This Row],[PAPT]]/2</f>
        <v>0</v>
      </c>
      <c r="CP250" s="43">
        <f>IF(STGY4[[#This Row],[SNO]]=0,0,IF(CL$10, IF(STGY4[[#This Row],[INS-TL]]=0, 0, STGY4[[#This Row],[PFT]]/STGY4[[#This Row],[INS-TL]]%), STGY4[[#This Row],[PFT]]/STGY4[[#This Row],[INS-TL]]%))</f>
        <v>-100</v>
      </c>
      <c r="CS250" s="20"/>
      <c r="CT250" s="21"/>
      <c r="CZ250" s="22"/>
      <c r="DB250" s="42">
        <f t="shared" si="36"/>
        <v>235</v>
      </c>
      <c r="DC250" s="49"/>
      <c r="DD250" s="18">
        <f>IF(STGY5[[#This Row],[SNO]]=0,0,IF(STGY5[[#This Row],[SNO]]=1,DJ$8,IF(DL$10, IF(DP249&gt;=DM$8,0,IF(DP249=0,DJ$8,DO249)), DO249)))</f>
        <v>0</v>
      </c>
      <c r="DE250" s="18" t="str">
        <f>IF(MAIN_STGY[[#This Row],[RSLT]]="","", MAIN_STGY[[#This Row],[RSLT]])</f>
        <v/>
      </c>
      <c r="DF25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0" s="18">
        <f>IF(STGY5[[#This Row],[SNO]]=0,0,IF(DL$10, IF(DP249&gt;=DM$8, 0, STGY5[[#This Row],[INS]]+DH249), STGY5[[#This Row],[INS]]+DH249))</f>
        <v>100</v>
      </c>
      <c r="DI250" s="18">
        <f>IF(STGY5[[#This Row],[SNO]]=0,0,IF(DL$10, IF(DP249&gt;=DM$8, 0, DI249+STGY5[[#This Row],[RTN]]), DI249+STGY5[[#This Row],[RTN]]))</f>
        <v>0</v>
      </c>
      <c r="DJ250" s="18">
        <f>STGY5[[#This Row],[RTN-TL]]-STGY5[[#This Row],[INS-TL]]</f>
        <v>-100</v>
      </c>
      <c r="DK250" s="18">
        <f>IF(STGY5[[#This Row],[SNO]]=0,0,IF(DL$10, IF(STGY5[[#This Row],[INS]]=0, 0, DN249), DN249))</f>
        <v>0</v>
      </c>
      <c r="DL250" s="18">
        <f>STGY5[[#This Row],[INS]]</f>
        <v>0</v>
      </c>
      <c r="DM250" s="18">
        <f>IF(STGY5[[#This Row],[WrL]]="Loss", (STGY5[[#This Row],[INS]]*(1 + DP$8/100)), IF(STGY5[[#This Row],[WrL]]="Won", (0), 0))</f>
        <v>0</v>
      </c>
      <c r="DN250" s="18">
        <f>IF(STGY5[[#This Row],[WrL]]="Loss", (STGY5[[#This Row],[PAM]]+STGY5[[#This Row],[LOS-TEN]]), IF(STGY5[[#This Row],[WrL]]="Won", (STGY5[[#This Row],[INS]]), 0))</f>
        <v>0</v>
      </c>
      <c r="DO250" s="18">
        <f>STGY5[[#This Row],[PAPT]]/2</f>
        <v>0</v>
      </c>
      <c r="DP250" s="43">
        <f>IF(STGY5[[#This Row],[SNO]]=0,0,IF(DL$10, IF(STGY5[[#This Row],[INS-TL]]=0, 0, STGY5[[#This Row],[PFT]]/STGY5[[#This Row],[INS-TL]]%), STGY5[[#This Row],[PFT]]/STGY5[[#This Row],[INS-TL]]%))</f>
        <v>-100</v>
      </c>
      <c r="DS250" s="20"/>
      <c r="DT250" s="21"/>
      <c r="DZ250" s="22"/>
      <c r="EB250" s="42">
        <f t="shared" si="37"/>
        <v>235</v>
      </c>
      <c r="EC250" s="49"/>
      <c r="ED250" s="18">
        <f>IF(STGY6[[#This Row],[SNO]]=0,0,IF(STGY6[[#This Row],[SNO]]=1,EJ$8,IF(EL$10, IF(EP249&gt;=EM$8,0,IF(EP249=0,EJ$8,EO249)), EO249)))</f>
        <v>0</v>
      </c>
      <c r="EE250" s="18" t="str">
        <f>IF(MAIN_STGY[[#This Row],[RSLT]]="","", MAIN_STGY[[#This Row],[RSLT]])</f>
        <v/>
      </c>
      <c r="EF25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0" s="18">
        <f>IF(STGY6[[#This Row],[SNO]]=0,0,IF(EL$10, IF(EP249&gt;=EM$8, 0, STGY6[[#This Row],[INS]]+EH249), STGY6[[#This Row],[INS]]+EH249))</f>
        <v>100</v>
      </c>
      <c r="EI250" s="18">
        <f>IF(STGY6[[#This Row],[SNO]]=0,0,IF(EL$10, IF(EP249&gt;=EM$8, 0, EI249+STGY6[[#This Row],[RTN]]), EI249+STGY6[[#This Row],[RTN]]))</f>
        <v>0</v>
      </c>
      <c r="EJ250" s="18">
        <f>STGY6[[#This Row],[RTN-TL]]-STGY6[[#This Row],[INS-TL]]</f>
        <v>-100</v>
      </c>
      <c r="EK250" s="18">
        <f>IF(STGY6[[#This Row],[SNO]]=0,0,IF(EL$10, IF(STGY6[[#This Row],[INS]]=0, 0, EN249), EN249))</f>
        <v>0</v>
      </c>
      <c r="EL250" s="18">
        <f>STGY6[[#This Row],[INS]]</f>
        <v>0</v>
      </c>
      <c r="EM250" s="18">
        <f>IF(STGY6[[#This Row],[WrL]]="Loss", (STGY6[[#This Row],[INS]]*(1 + EP$8/100)), IF(STGY6[[#This Row],[WrL]]="Won", (0), 0))</f>
        <v>0</v>
      </c>
      <c r="EN250" s="18">
        <f>IF(STGY6[[#This Row],[WrL]]="Loss", (STGY6[[#This Row],[PAM]]+STGY6[[#This Row],[LOS-TEN]]), IF(STGY6[[#This Row],[WrL]]="Won", (STGY6[[#This Row],[INS]]), 0))</f>
        <v>0</v>
      </c>
      <c r="EO250" s="18">
        <f>STGY6[[#This Row],[PAPT]]/2</f>
        <v>0</v>
      </c>
      <c r="EP250" s="43">
        <f>IF(STGY6[[#This Row],[SNO]]=0,0,IF(EL$10, IF(STGY6[[#This Row],[INS-TL]]=0, 0, STGY6[[#This Row],[PFT]]/STGY6[[#This Row],[INS-TL]]%), STGY6[[#This Row],[PFT]]/STGY6[[#This Row],[INS-TL]]%))</f>
        <v>-100</v>
      </c>
      <c r="ES250" s="20"/>
      <c r="ET250" s="21"/>
      <c r="EZ250" s="22"/>
      <c r="FB250" s="42">
        <f t="shared" si="38"/>
        <v>235</v>
      </c>
      <c r="FC250" s="49"/>
      <c r="FD250" s="18">
        <f>IF(STGY7[[#This Row],[SNO]]=0,0,IF(STGY7[[#This Row],[SNO]]=1,FJ$8,IF(FL$10, IF(FP249&gt;=FM$8,0,IF(FP249=0,FJ$8,FO249)), FO249)))</f>
        <v>0</v>
      </c>
      <c r="FE250" s="18" t="str">
        <f>IF(MAIN_STGY[[#This Row],[RSLT]]="","", MAIN_STGY[[#This Row],[RSLT]])</f>
        <v/>
      </c>
      <c r="FF25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0" s="18">
        <f>IF(STGY7[[#This Row],[SNO]]=0,0,IF(FL$10, IF(FP249&gt;=FM$8, 0, STGY7[[#This Row],[INS]]+FH249), STGY7[[#This Row],[INS]]+FH249))</f>
        <v>100</v>
      </c>
      <c r="FI250" s="18">
        <f>IF(STGY7[[#This Row],[SNO]]=0,0,IF(FL$10, IF(FP249&gt;=FM$8, 0, FI249+STGY7[[#This Row],[RTN]]), FI249+STGY7[[#This Row],[RTN]]))</f>
        <v>0</v>
      </c>
      <c r="FJ250" s="18">
        <f>STGY7[[#This Row],[RTN-TL]]-STGY7[[#This Row],[INS-TL]]</f>
        <v>-100</v>
      </c>
      <c r="FK250" s="18">
        <f>IF(STGY7[[#This Row],[SNO]]=0,0,IF(FL$10, IF(STGY7[[#This Row],[INS]]=0, 0, FN249), FN249))</f>
        <v>0</v>
      </c>
      <c r="FL250" s="18">
        <f>STGY7[[#This Row],[INS]]</f>
        <v>0</v>
      </c>
      <c r="FM250" s="18">
        <f>IF(STGY7[[#This Row],[WrL]]="Loss", (STGY7[[#This Row],[INS]]*(1 + FP$8/100)), IF(STGY7[[#This Row],[WrL]]="Won", (0), 0))</f>
        <v>0</v>
      </c>
      <c r="FN250" s="18">
        <f>IF(STGY7[[#This Row],[WrL]]="Loss", (STGY7[[#This Row],[PAM]]+STGY7[[#This Row],[LOS-TEN]]), IF(STGY7[[#This Row],[WrL]]="Won", (STGY7[[#This Row],[INS]]), 0))</f>
        <v>0</v>
      </c>
      <c r="FO250" s="18">
        <f>STGY7[[#This Row],[PAPT]]/2</f>
        <v>0</v>
      </c>
      <c r="FP250" s="43">
        <f>IF(STGY7[[#This Row],[SNO]]=0,0,IF(FL$10, IF(STGY7[[#This Row],[INS-TL]]=0, 0, STGY7[[#This Row],[PFT]]/STGY7[[#This Row],[INS-TL]]%), STGY7[[#This Row],[PFT]]/STGY7[[#This Row],[INS-TL]]%))</f>
        <v>-100</v>
      </c>
      <c r="FS250" s="20"/>
      <c r="FT250" s="21"/>
      <c r="FZ250" s="22"/>
      <c r="GB250" s="42">
        <f t="shared" si="39"/>
        <v>235</v>
      </c>
      <c r="GC250" s="49"/>
      <c r="GD250" s="18">
        <f>IF(STGY8[[#This Row],[SNO]]=0,0,IF(STGY8[[#This Row],[SNO]]=1,GJ$8,IF(GL$10, IF(GP249&gt;=GM$8,0,IF(GP249=0,GJ$8,GO249)), GO249)))</f>
        <v>0</v>
      </c>
      <c r="GE250" s="18" t="str">
        <f>IF(MAIN_STGY[[#This Row],[RSLT]]="","", MAIN_STGY[[#This Row],[RSLT]])</f>
        <v/>
      </c>
      <c r="GF25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0" s="18">
        <f>IF(STGY8[[#This Row],[SNO]]=0,0,IF(GL$10, IF(GP249&gt;=GM$8, 0, STGY8[[#This Row],[INS]]+GH249), STGY8[[#This Row],[INS]]+GH249))</f>
        <v>100</v>
      </c>
      <c r="GI250" s="18">
        <f>IF(STGY8[[#This Row],[SNO]]=0,0,IF(GL$10, IF(GP249&gt;=GM$8, 0, GI249+STGY8[[#This Row],[RTN]]), GI249+STGY8[[#This Row],[RTN]]))</f>
        <v>0</v>
      </c>
      <c r="GJ250" s="18">
        <f>STGY8[[#This Row],[RTN-TL]]-STGY8[[#This Row],[INS-TL]]</f>
        <v>-100</v>
      </c>
      <c r="GK250" s="18">
        <f>IF(STGY8[[#This Row],[SNO]]=0,0,IF(GL$10, IF(STGY8[[#This Row],[INS]]=0, 0, GN249), GN249))</f>
        <v>0</v>
      </c>
      <c r="GL250" s="18">
        <f>STGY8[[#This Row],[INS]]</f>
        <v>0</v>
      </c>
      <c r="GM250" s="18">
        <f>IF(STGY8[[#This Row],[WrL]]="Loss", (STGY8[[#This Row],[INS]]*(1 + GP$8/100)), IF(STGY8[[#This Row],[WrL]]="Won", (0), 0))</f>
        <v>0</v>
      </c>
      <c r="GN250" s="18">
        <f>IF(STGY8[[#This Row],[WrL]]="Loss", (STGY8[[#This Row],[PAM]]+STGY8[[#This Row],[LOS-TEN]]), IF(STGY8[[#This Row],[WrL]]="Won", (STGY8[[#This Row],[INS]]), 0))</f>
        <v>0</v>
      </c>
      <c r="GO250" s="18">
        <f>STGY8[[#This Row],[PAPT]]/2</f>
        <v>0</v>
      </c>
      <c r="GP250" s="43">
        <f>IF(STGY8[[#This Row],[SNO]]=0,0,IF(GL$10, IF(STGY8[[#This Row],[INS-TL]]=0, 0, STGY8[[#This Row],[PFT]]/STGY8[[#This Row],[INS-TL]]%), STGY8[[#This Row],[PFT]]/STGY8[[#This Row],[INS-TL]]%))</f>
        <v>-100</v>
      </c>
      <c r="GS250" s="20"/>
      <c r="GT250" s="21"/>
      <c r="GZ250" s="22"/>
      <c r="HB250" s="42">
        <f t="shared" si="40"/>
        <v>235</v>
      </c>
      <c r="HC250" s="49"/>
      <c r="HD250" s="18">
        <f>IF(STGY9[[#This Row],[SNO]]=0,0,IF(STGY9[[#This Row],[SNO]]=1,HJ$8,IF(HL$10, IF(HP249&gt;=HM$8,0,IF(HP249=0,HJ$8,HO249)), HO249)))</f>
        <v>0</v>
      </c>
      <c r="HE250" s="18" t="str">
        <f>IF(MAIN_STGY[[#This Row],[RSLT]]="","", MAIN_STGY[[#This Row],[RSLT]])</f>
        <v/>
      </c>
      <c r="HF25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0" s="18">
        <f>IF(STGY9[[#This Row],[SNO]]=0,0,IF(HL$10, IF(HP249&gt;=HM$8, 0, STGY9[[#This Row],[INS]]+HH249), STGY9[[#This Row],[INS]]+HH249))</f>
        <v>100</v>
      </c>
      <c r="HI250" s="18">
        <f>IF(STGY9[[#This Row],[SNO]]=0,0,IF(HL$10, IF(HP249&gt;=HM$8, 0, HI249+STGY9[[#This Row],[RTN]]), HI249+STGY9[[#This Row],[RTN]]))</f>
        <v>0</v>
      </c>
      <c r="HJ250" s="18">
        <f>STGY9[[#This Row],[RTN-TL]]-STGY9[[#This Row],[INS-TL]]</f>
        <v>-100</v>
      </c>
      <c r="HK250" s="18">
        <f>IF(STGY9[[#This Row],[SNO]]=0,0,IF(HL$10, IF(STGY9[[#This Row],[INS]]=0, 0, HN249), HN249))</f>
        <v>0</v>
      </c>
      <c r="HL250" s="18">
        <f>STGY9[[#This Row],[INS]]</f>
        <v>0</v>
      </c>
      <c r="HM250" s="18">
        <f>IF(STGY9[[#This Row],[WrL]]="Loss", (STGY9[[#This Row],[INS]]*(1 + HP$8/100)), IF(STGY9[[#This Row],[WrL]]="Won", (0), 0))</f>
        <v>0</v>
      </c>
      <c r="HN250" s="18">
        <f>IF(STGY9[[#This Row],[WrL]]="Loss", (STGY9[[#This Row],[PAM]]+STGY9[[#This Row],[LOS-TEN]]), IF(STGY9[[#This Row],[WrL]]="Won", (STGY9[[#This Row],[INS]]), 0))</f>
        <v>0</v>
      </c>
      <c r="HO250" s="18">
        <f>STGY9[[#This Row],[PAPT]]/2</f>
        <v>0</v>
      </c>
      <c r="HP250" s="43">
        <f>IF(STGY9[[#This Row],[SNO]]=0,0,IF(HL$10, IF(STGY9[[#This Row],[INS-TL]]=0, 0, STGY9[[#This Row],[PFT]]/STGY9[[#This Row],[INS-TL]]%), STGY9[[#This Row],[PFT]]/STGY9[[#This Row],[INS-TL]]%))</f>
        <v>-100</v>
      </c>
      <c r="HS250" s="20"/>
      <c r="HT250" s="21"/>
      <c r="HZ250" s="22"/>
      <c r="IB250" s="42">
        <f t="shared" si="41"/>
        <v>235</v>
      </c>
      <c r="IC250" s="49"/>
      <c r="ID250" s="18">
        <f>IF(STGY10[[#This Row],[SNO]]=0,0,IF(STGY10[[#This Row],[SNO]]=1,IJ$8,IF(IL$10, IF(IP249&gt;=IM$8,0,IF(IP249=0,IJ$8,IO249)), IO249)))</f>
        <v>0</v>
      </c>
      <c r="IE250" s="18" t="str">
        <f>IF(MAIN_STGY[[#This Row],[RSLT]]="","", MAIN_STGY[[#This Row],[RSLT]])</f>
        <v/>
      </c>
      <c r="IF25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0" s="18">
        <f>IF(STGY10[[#This Row],[SNO]]=0,0,IF(IL$10, IF(IP249&gt;=IM$8, 0, STGY10[[#This Row],[INS]]+IH249), STGY10[[#This Row],[INS]]+IH249))</f>
        <v>100</v>
      </c>
      <c r="II250" s="18">
        <f>IF(STGY10[[#This Row],[SNO]]=0,0,IF(IL$10, IF(IP249&gt;=IM$8, 0, II249+STGY10[[#This Row],[RTN]]), II249+STGY10[[#This Row],[RTN]]))</f>
        <v>0</v>
      </c>
      <c r="IJ250" s="18">
        <f>STGY10[[#This Row],[RTN-TL]]-STGY10[[#This Row],[INS-TL]]</f>
        <v>-100</v>
      </c>
      <c r="IK250" s="18">
        <f>IF(STGY10[[#This Row],[SNO]]=0,0,IF(IL$10, IF(STGY10[[#This Row],[INS]]=0, 0, IN249), IN249))</f>
        <v>0</v>
      </c>
      <c r="IL250" s="18">
        <f>STGY10[[#This Row],[INS]]</f>
        <v>0</v>
      </c>
      <c r="IM250" s="18">
        <f>IF(STGY10[[#This Row],[WrL]]="Loss", (STGY10[[#This Row],[INS]]*(1 + IP$8/100)), IF(STGY10[[#This Row],[WrL]]="Won", (0), 0))</f>
        <v>0</v>
      </c>
      <c r="IN250" s="18">
        <f>IF(STGY10[[#This Row],[WrL]]="Loss", (STGY10[[#This Row],[PAM]]+STGY10[[#This Row],[LOS-TEN]]), IF(STGY10[[#This Row],[WrL]]="Won", (STGY10[[#This Row],[INS]]), 0))</f>
        <v>0</v>
      </c>
      <c r="IO250" s="18">
        <f>STGY10[[#This Row],[PAPT]]/2</f>
        <v>0</v>
      </c>
      <c r="IP250" s="43">
        <f>IF(STGY10[[#This Row],[SNO]]=0,0,IF(IL$10, IF(STGY10[[#This Row],[INS-TL]]=0, 0, STGY10[[#This Row],[PFT]]/STGY10[[#This Row],[INS-TL]]%), STGY10[[#This Row],[PFT]]/STGY10[[#This Row],[INS-TL]]%))</f>
        <v>-100</v>
      </c>
      <c r="IS250" s="20"/>
      <c r="IT250" s="21"/>
      <c r="IZ250" s="22"/>
    </row>
    <row r="251" spans="2:260" ht="15.65" x14ac:dyDescent="0.3">
      <c r="B251" s="89">
        <f t="shared" si="43"/>
        <v>236</v>
      </c>
      <c r="C251" s="49"/>
      <c r="D251" s="18">
        <f>IF(MAIN_STGY[[#This Row],[SNO]]=0,0,IF(MAIN_STGY[[#This Row],[SNO]]=1,J$8,IF(L$10, IF(P250&gt;=M$8,0,IF(P250=0,J$8,O250)), O250)))</f>
        <v>0</v>
      </c>
      <c r="E251" s="12"/>
      <c r="F25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1" s="18">
        <f>IF(MAIN_STGY[[#This Row],[SNO]]=0,0,IF(L$10, IF(P250&gt;=M$8, 0, MAIN_STGY[[#This Row],[INS]]+H250), MAIN_STGY[[#This Row],[INS]]+H250))</f>
        <v>100</v>
      </c>
      <c r="I251" s="18">
        <f>IF(MAIN_STGY[[#This Row],[SNO]]=0,0,IF(L$10, IF(P250&gt;=M$8, 0, I250+MAIN_STGY[[#This Row],[RTN]]), I250+MAIN_STGY[[#This Row],[RTN]]))</f>
        <v>0</v>
      </c>
      <c r="J251" s="18">
        <f>MAIN_STGY[[#This Row],[RTN-TL]]-MAIN_STGY[[#This Row],[INS-TL]]</f>
        <v>-100</v>
      </c>
      <c r="K251" s="18">
        <f>IF(MAIN_STGY[[#This Row],[SNO]]=0,0,IF(L$10, IF(MAIN_STGY[[#This Row],[INS]]=0, 0, N250), N250))</f>
        <v>0</v>
      </c>
      <c r="L251" s="18">
        <f>MAIN_STGY[[#This Row],[INS]]</f>
        <v>0</v>
      </c>
      <c r="M251" s="18">
        <f>IF(MAIN_STGY[[#This Row],[WrL]]="Loss", (MAIN_STGY[[#This Row],[INS]]*(1 + P$8/100)), IF(MAIN_STGY[[#This Row],[WrL]]="Won", (0), 0))</f>
        <v>0</v>
      </c>
      <c r="N251" s="18">
        <f>IF(MAIN_STGY[[#This Row],[WrL]]="Loss", (MAIN_STGY[[#This Row],[PAM]]+MAIN_STGY[[#This Row],[LOS-TEN]]), IF(MAIN_STGY[[#This Row],[WrL]]="Won", (MAIN_STGY[[#This Row],[INS]]), 0))</f>
        <v>0</v>
      </c>
      <c r="O251" s="18">
        <f>MAIN_STGY[[#This Row],[PAPT]]/2</f>
        <v>0</v>
      </c>
      <c r="P25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1" s="94" t="str">
        <v>Strategy 09</v>
      </c>
      <c r="S251" s="95">
        <v>0</v>
      </c>
      <c r="T251" s="96">
        <v>100</v>
      </c>
      <c r="U251" s="85"/>
      <c r="V251" s="55"/>
      <c r="W251" s="55"/>
      <c r="X251" s="44"/>
      <c r="Z251" s="22"/>
      <c r="AB251" s="42">
        <f t="shared" si="33"/>
        <v>236</v>
      </c>
      <c r="AC251" s="49"/>
      <c r="AD251" s="18">
        <f>IF(STGY2[[#This Row],[SNO]]=0,0,IF(STGY2[[#This Row],[SNO]]=1,AJ$8,IF(AL$10, IF(AP250&gt;=AM$8,0,IF(AP250=0,AJ$8,AO250)), AO250)))</f>
        <v>0</v>
      </c>
      <c r="AE251" s="18" t="str">
        <f>IF(MAIN_STGY[[#This Row],[RSLT]]="","", MAIN_STGY[[#This Row],[RSLT]])</f>
        <v/>
      </c>
      <c r="AF25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1" s="18">
        <f>IF(STGY2[[#This Row],[SNO]]=0,0,IF(AL$10, IF(AP250&gt;=AM$8, 0, STGY2[[#This Row],[INS]]+AH250), STGY2[[#This Row],[INS]]+AH250))</f>
        <v>100</v>
      </c>
      <c r="AI251" s="18">
        <f>IF(STGY2[[#This Row],[SNO]]=0,0,IF(AL$10, IF(AP250&gt;=AM$8, 0, AI250+STGY2[[#This Row],[RTN]]), AI250+STGY2[[#This Row],[RTN]]))</f>
        <v>0</v>
      </c>
      <c r="AJ251" s="18">
        <f>STGY2[[#This Row],[RTN-TL]]-STGY2[[#This Row],[INS-TL]]</f>
        <v>-100</v>
      </c>
      <c r="AK251" s="18">
        <f>IF(STGY2[[#This Row],[SNO]]=0,0,IF(AL$10, IF(STGY2[[#This Row],[INS]]=0, 0, AN250), AN250))</f>
        <v>0</v>
      </c>
      <c r="AL251" s="18">
        <f>STGY2[[#This Row],[INS]]</f>
        <v>0</v>
      </c>
      <c r="AM251" s="18">
        <f>IF(STGY2[[#This Row],[WrL]]="Loss", (STGY2[[#This Row],[INS]]*(1 + AP$8/100)), IF(STGY2[[#This Row],[WrL]]="Won", (0), 0))</f>
        <v>0</v>
      </c>
      <c r="AN251" s="18">
        <f>IF(STGY2[[#This Row],[WrL]]="Loss", (STGY2[[#This Row],[PAM]]+STGY2[[#This Row],[LOS-TEN]]), IF(STGY2[[#This Row],[WrL]]="Won", (STGY2[[#This Row],[INS]]), 0))</f>
        <v>0</v>
      </c>
      <c r="AO251" s="18">
        <f>STGY2[[#This Row],[PAPT]]/2</f>
        <v>0</v>
      </c>
      <c r="AP251" s="43">
        <f>IF(STGY2[[#This Row],[SNO]]=0,0,IF(AL$10, IF(STGY2[[#This Row],[INS-TL]]=0, 0, STGY2[[#This Row],[PFT]]/STGY2[[#This Row],[INS-TL]]%), STGY2[[#This Row],[PFT]]/STGY2[[#This Row],[INS-TL]]%))</f>
        <v>-100</v>
      </c>
      <c r="AS251" s="20"/>
      <c r="AT251" s="21"/>
      <c r="AZ251" s="22"/>
      <c r="BB251" s="42">
        <f t="shared" si="34"/>
        <v>236</v>
      </c>
      <c r="BC251" s="49"/>
      <c r="BD251" s="18">
        <f>IF(STGY3[[#This Row],[SNO]]=0,0,IF(STGY3[[#This Row],[SNO]]=1,BJ$8,IF(BL$10, IF(BP250&gt;=BM$8,0,IF(BP250=0,BJ$8,BO250)), BO250)))</f>
        <v>0</v>
      </c>
      <c r="BE251" s="18" t="str">
        <f>IF(MAIN_STGY[[#This Row],[RSLT]]="","", MAIN_STGY[[#This Row],[RSLT]])</f>
        <v/>
      </c>
      <c r="BF25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1" s="18">
        <f>IF(STGY3[[#This Row],[SNO]]=0,0,IF(BL$10, IF(BP250&gt;=BM$8, 0, STGY3[[#This Row],[INS]]+BH250), STGY3[[#This Row],[INS]]+BH250))</f>
        <v>100</v>
      </c>
      <c r="BI251" s="18">
        <f>IF(STGY3[[#This Row],[SNO]]=0,0,IF(BL$10, IF(BP250&gt;=BM$8, 0, BI250+STGY3[[#This Row],[RTN]]), BI250+STGY3[[#This Row],[RTN]]))</f>
        <v>0</v>
      </c>
      <c r="BJ251" s="18">
        <f>STGY3[[#This Row],[RTN-TL]]-STGY3[[#This Row],[INS-TL]]</f>
        <v>-100</v>
      </c>
      <c r="BK251" s="18">
        <f>IF(STGY3[[#This Row],[SNO]]=0,0,IF(BL$10, IF(STGY3[[#This Row],[INS]]=0, 0, BN250), BN250))</f>
        <v>0</v>
      </c>
      <c r="BL251" s="18">
        <f>STGY3[[#This Row],[INS]]</f>
        <v>0</v>
      </c>
      <c r="BM251" s="18">
        <f>IF(STGY3[[#This Row],[WrL]]="Loss", (STGY3[[#This Row],[INS]]*(1 + BP$8/100)), IF(STGY3[[#This Row],[WrL]]="Won", (0), 0))</f>
        <v>0</v>
      </c>
      <c r="BN251" s="18">
        <f>IF(STGY3[[#This Row],[WrL]]="Loss", (STGY3[[#This Row],[PAM]]+STGY3[[#This Row],[LOS-TEN]]), IF(STGY3[[#This Row],[WrL]]="Won", (STGY3[[#This Row],[INS]]), 0))</f>
        <v>0</v>
      </c>
      <c r="BO251" s="18">
        <f>STGY3[[#This Row],[PAPT]]/2</f>
        <v>0</v>
      </c>
      <c r="BP251" s="43">
        <f>IF(STGY3[[#This Row],[SNO]]=0,0,IF(BL$10, IF(STGY3[[#This Row],[INS-TL]]=0, 0, STGY3[[#This Row],[PFT]]/STGY3[[#This Row],[INS-TL]]%), STGY3[[#This Row],[PFT]]/STGY3[[#This Row],[INS-TL]]%))</f>
        <v>-100</v>
      </c>
      <c r="BS251" s="20"/>
      <c r="BT251" s="21"/>
      <c r="BZ251" s="22"/>
      <c r="CB251" s="42">
        <f t="shared" si="35"/>
        <v>236</v>
      </c>
      <c r="CC251" s="49"/>
      <c r="CD251" s="18">
        <f>IF(STGY4[[#This Row],[SNO]]=0,0,IF(STGY4[[#This Row],[SNO]]=1,CJ$8,IF(CL$10, IF(CP250&gt;=CM$8,0,IF(CP250=0,CJ$8,CO250)), CO250)))</f>
        <v>0</v>
      </c>
      <c r="CE251" s="18" t="str">
        <f>IF(MAIN_STGY[[#This Row],[RSLT]]="","", MAIN_STGY[[#This Row],[RSLT]])</f>
        <v/>
      </c>
      <c r="CF25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1" s="18">
        <f>IF(STGY4[[#This Row],[SNO]]=0,0,IF(CL$10, IF(CP250&gt;=CM$8, 0, STGY4[[#This Row],[INS]]+CH250), STGY4[[#This Row],[INS]]+CH250))</f>
        <v>100</v>
      </c>
      <c r="CI251" s="18">
        <f>IF(STGY4[[#This Row],[SNO]]=0,0,IF(CL$10, IF(CP250&gt;=CM$8, 0, CI250+STGY4[[#This Row],[RTN]]), CI250+STGY4[[#This Row],[RTN]]))</f>
        <v>0</v>
      </c>
      <c r="CJ251" s="18">
        <f>STGY4[[#This Row],[RTN-TL]]-STGY4[[#This Row],[INS-TL]]</f>
        <v>-100</v>
      </c>
      <c r="CK251" s="18">
        <f>IF(STGY4[[#This Row],[SNO]]=0,0,IF(CL$10, IF(STGY4[[#This Row],[INS]]=0, 0, CN250), CN250))</f>
        <v>0</v>
      </c>
      <c r="CL251" s="18">
        <f>STGY4[[#This Row],[INS]]</f>
        <v>0</v>
      </c>
      <c r="CM251" s="18">
        <f>IF(STGY4[[#This Row],[WrL]]="Loss", (STGY4[[#This Row],[INS]]*(1 + CP$8/100)), IF(STGY4[[#This Row],[WrL]]="Won", (0), 0))</f>
        <v>0</v>
      </c>
      <c r="CN251" s="18">
        <f>IF(STGY4[[#This Row],[WrL]]="Loss", (STGY4[[#This Row],[PAM]]+STGY4[[#This Row],[LOS-TEN]]), IF(STGY4[[#This Row],[WrL]]="Won", (STGY4[[#This Row],[INS]]), 0))</f>
        <v>0</v>
      </c>
      <c r="CO251" s="18">
        <f>STGY4[[#This Row],[PAPT]]/2</f>
        <v>0</v>
      </c>
      <c r="CP251" s="43">
        <f>IF(STGY4[[#This Row],[SNO]]=0,0,IF(CL$10, IF(STGY4[[#This Row],[INS-TL]]=0, 0, STGY4[[#This Row],[PFT]]/STGY4[[#This Row],[INS-TL]]%), STGY4[[#This Row],[PFT]]/STGY4[[#This Row],[INS-TL]]%))</f>
        <v>-100</v>
      </c>
      <c r="CS251" s="20"/>
      <c r="CT251" s="21"/>
      <c r="CZ251" s="22"/>
      <c r="DB251" s="42">
        <f t="shared" si="36"/>
        <v>236</v>
      </c>
      <c r="DC251" s="49"/>
      <c r="DD251" s="18">
        <f>IF(STGY5[[#This Row],[SNO]]=0,0,IF(STGY5[[#This Row],[SNO]]=1,DJ$8,IF(DL$10, IF(DP250&gt;=DM$8,0,IF(DP250=0,DJ$8,DO250)), DO250)))</f>
        <v>0</v>
      </c>
      <c r="DE251" s="18" t="str">
        <f>IF(MAIN_STGY[[#This Row],[RSLT]]="","", MAIN_STGY[[#This Row],[RSLT]])</f>
        <v/>
      </c>
      <c r="DF25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1" s="18">
        <f>IF(STGY5[[#This Row],[SNO]]=0,0,IF(DL$10, IF(DP250&gt;=DM$8, 0, STGY5[[#This Row],[INS]]+DH250), STGY5[[#This Row],[INS]]+DH250))</f>
        <v>100</v>
      </c>
      <c r="DI251" s="18">
        <f>IF(STGY5[[#This Row],[SNO]]=0,0,IF(DL$10, IF(DP250&gt;=DM$8, 0, DI250+STGY5[[#This Row],[RTN]]), DI250+STGY5[[#This Row],[RTN]]))</f>
        <v>0</v>
      </c>
      <c r="DJ251" s="18">
        <f>STGY5[[#This Row],[RTN-TL]]-STGY5[[#This Row],[INS-TL]]</f>
        <v>-100</v>
      </c>
      <c r="DK251" s="18">
        <f>IF(STGY5[[#This Row],[SNO]]=0,0,IF(DL$10, IF(STGY5[[#This Row],[INS]]=0, 0, DN250), DN250))</f>
        <v>0</v>
      </c>
      <c r="DL251" s="18">
        <f>STGY5[[#This Row],[INS]]</f>
        <v>0</v>
      </c>
      <c r="DM251" s="18">
        <f>IF(STGY5[[#This Row],[WrL]]="Loss", (STGY5[[#This Row],[INS]]*(1 + DP$8/100)), IF(STGY5[[#This Row],[WrL]]="Won", (0), 0))</f>
        <v>0</v>
      </c>
      <c r="DN251" s="18">
        <f>IF(STGY5[[#This Row],[WrL]]="Loss", (STGY5[[#This Row],[PAM]]+STGY5[[#This Row],[LOS-TEN]]), IF(STGY5[[#This Row],[WrL]]="Won", (STGY5[[#This Row],[INS]]), 0))</f>
        <v>0</v>
      </c>
      <c r="DO251" s="18">
        <f>STGY5[[#This Row],[PAPT]]/2</f>
        <v>0</v>
      </c>
      <c r="DP251" s="43">
        <f>IF(STGY5[[#This Row],[SNO]]=0,0,IF(DL$10, IF(STGY5[[#This Row],[INS-TL]]=0, 0, STGY5[[#This Row],[PFT]]/STGY5[[#This Row],[INS-TL]]%), STGY5[[#This Row],[PFT]]/STGY5[[#This Row],[INS-TL]]%))</f>
        <v>-100</v>
      </c>
      <c r="DS251" s="20"/>
      <c r="DT251" s="21"/>
      <c r="DZ251" s="22"/>
      <c r="EB251" s="42">
        <f t="shared" si="37"/>
        <v>236</v>
      </c>
      <c r="EC251" s="49"/>
      <c r="ED251" s="18">
        <f>IF(STGY6[[#This Row],[SNO]]=0,0,IF(STGY6[[#This Row],[SNO]]=1,EJ$8,IF(EL$10, IF(EP250&gt;=EM$8,0,IF(EP250=0,EJ$8,EO250)), EO250)))</f>
        <v>0</v>
      </c>
      <c r="EE251" s="18" t="str">
        <f>IF(MAIN_STGY[[#This Row],[RSLT]]="","", MAIN_STGY[[#This Row],[RSLT]])</f>
        <v/>
      </c>
      <c r="EF25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1" s="18">
        <f>IF(STGY6[[#This Row],[SNO]]=0,0,IF(EL$10, IF(EP250&gt;=EM$8, 0, STGY6[[#This Row],[INS]]+EH250), STGY6[[#This Row],[INS]]+EH250))</f>
        <v>100</v>
      </c>
      <c r="EI251" s="18">
        <f>IF(STGY6[[#This Row],[SNO]]=0,0,IF(EL$10, IF(EP250&gt;=EM$8, 0, EI250+STGY6[[#This Row],[RTN]]), EI250+STGY6[[#This Row],[RTN]]))</f>
        <v>0</v>
      </c>
      <c r="EJ251" s="18">
        <f>STGY6[[#This Row],[RTN-TL]]-STGY6[[#This Row],[INS-TL]]</f>
        <v>-100</v>
      </c>
      <c r="EK251" s="18">
        <f>IF(STGY6[[#This Row],[SNO]]=0,0,IF(EL$10, IF(STGY6[[#This Row],[INS]]=0, 0, EN250), EN250))</f>
        <v>0</v>
      </c>
      <c r="EL251" s="18">
        <f>STGY6[[#This Row],[INS]]</f>
        <v>0</v>
      </c>
      <c r="EM251" s="18">
        <f>IF(STGY6[[#This Row],[WrL]]="Loss", (STGY6[[#This Row],[INS]]*(1 + EP$8/100)), IF(STGY6[[#This Row],[WrL]]="Won", (0), 0))</f>
        <v>0</v>
      </c>
      <c r="EN251" s="18">
        <f>IF(STGY6[[#This Row],[WrL]]="Loss", (STGY6[[#This Row],[PAM]]+STGY6[[#This Row],[LOS-TEN]]), IF(STGY6[[#This Row],[WrL]]="Won", (STGY6[[#This Row],[INS]]), 0))</f>
        <v>0</v>
      </c>
      <c r="EO251" s="18">
        <f>STGY6[[#This Row],[PAPT]]/2</f>
        <v>0</v>
      </c>
      <c r="EP251" s="43">
        <f>IF(STGY6[[#This Row],[SNO]]=0,0,IF(EL$10, IF(STGY6[[#This Row],[INS-TL]]=0, 0, STGY6[[#This Row],[PFT]]/STGY6[[#This Row],[INS-TL]]%), STGY6[[#This Row],[PFT]]/STGY6[[#This Row],[INS-TL]]%))</f>
        <v>-100</v>
      </c>
      <c r="ES251" s="20"/>
      <c r="ET251" s="21"/>
      <c r="EZ251" s="22"/>
      <c r="FB251" s="42">
        <f t="shared" si="38"/>
        <v>236</v>
      </c>
      <c r="FC251" s="49"/>
      <c r="FD251" s="18">
        <f>IF(STGY7[[#This Row],[SNO]]=0,0,IF(STGY7[[#This Row],[SNO]]=1,FJ$8,IF(FL$10, IF(FP250&gt;=FM$8,0,IF(FP250=0,FJ$8,FO250)), FO250)))</f>
        <v>0</v>
      </c>
      <c r="FE251" s="18" t="str">
        <f>IF(MAIN_STGY[[#This Row],[RSLT]]="","", MAIN_STGY[[#This Row],[RSLT]])</f>
        <v/>
      </c>
      <c r="FF25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1" s="18">
        <f>IF(STGY7[[#This Row],[SNO]]=0,0,IF(FL$10, IF(FP250&gt;=FM$8, 0, STGY7[[#This Row],[INS]]+FH250), STGY7[[#This Row],[INS]]+FH250))</f>
        <v>100</v>
      </c>
      <c r="FI251" s="18">
        <f>IF(STGY7[[#This Row],[SNO]]=0,0,IF(FL$10, IF(FP250&gt;=FM$8, 0, FI250+STGY7[[#This Row],[RTN]]), FI250+STGY7[[#This Row],[RTN]]))</f>
        <v>0</v>
      </c>
      <c r="FJ251" s="18">
        <f>STGY7[[#This Row],[RTN-TL]]-STGY7[[#This Row],[INS-TL]]</f>
        <v>-100</v>
      </c>
      <c r="FK251" s="18">
        <f>IF(STGY7[[#This Row],[SNO]]=0,0,IF(FL$10, IF(STGY7[[#This Row],[INS]]=0, 0, FN250), FN250))</f>
        <v>0</v>
      </c>
      <c r="FL251" s="18">
        <f>STGY7[[#This Row],[INS]]</f>
        <v>0</v>
      </c>
      <c r="FM251" s="18">
        <f>IF(STGY7[[#This Row],[WrL]]="Loss", (STGY7[[#This Row],[INS]]*(1 + FP$8/100)), IF(STGY7[[#This Row],[WrL]]="Won", (0), 0))</f>
        <v>0</v>
      </c>
      <c r="FN251" s="18">
        <f>IF(STGY7[[#This Row],[WrL]]="Loss", (STGY7[[#This Row],[PAM]]+STGY7[[#This Row],[LOS-TEN]]), IF(STGY7[[#This Row],[WrL]]="Won", (STGY7[[#This Row],[INS]]), 0))</f>
        <v>0</v>
      </c>
      <c r="FO251" s="18">
        <f>STGY7[[#This Row],[PAPT]]/2</f>
        <v>0</v>
      </c>
      <c r="FP251" s="43">
        <f>IF(STGY7[[#This Row],[SNO]]=0,0,IF(FL$10, IF(STGY7[[#This Row],[INS-TL]]=0, 0, STGY7[[#This Row],[PFT]]/STGY7[[#This Row],[INS-TL]]%), STGY7[[#This Row],[PFT]]/STGY7[[#This Row],[INS-TL]]%))</f>
        <v>-100</v>
      </c>
      <c r="FS251" s="20"/>
      <c r="FT251" s="21"/>
      <c r="FZ251" s="22"/>
      <c r="GB251" s="42">
        <f t="shared" si="39"/>
        <v>236</v>
      </c>
      <c r="GC251" s="49"/>
      <c r="GD251" s="18">
        <f>IF(STGY8[[#This Row],[SNO]]=0,0,IF(STGY8[[#This Row],[SNO]]=1,GJ$8,IF(GL$10, IF(GP250&gt;=GM$8,0,IF(GP250=0,GJ$8,GO250)), GO250)))</f>
        <v>0</v>
      </c>
      <c r="GE251" s="18" t="str">
        <f>IF(MAIN_STGY[[#This Row],[RSLT]]="","", MAIN_STGY[[#This Row],[RSLT]])</f>
        <v/>
      </c>
      <c r="GF25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1" s="18">
        <f>IF(STGY8[[#This Row],[SNO]]=0,0,IF(GL$10, IF(GP250&gt;=GM$8, 0, STGY8[[#This Row],[INS]]+GH250), STGY8[[#This Row],[INS]]+GH250))</f>
        <v>100</v>
      </c>
      <c r="GI251" s="18">
        <f>IF(STGY8[[#This Row],[SNO]]=0,0,IF(GL$10, IF(GP250&gt;=GM$8, 0, GI250+STGY8[[#This Row],[RTN]]), GI250+STGY8[[#This Row],[RTN]]))</f>
        <v>0</v>
      </c>
      <c r="GJ251" s="18">
        <f>STGY8[[#This Row],[RTN-TL]]-STGY8[[#This Row],[INS-TL]]</f>
        <v>-100</v>
      </c>
      <c r="GK251" s="18">
        <f>IF(STGY8[[#This Row],[SNO]]=0,0,IF(GL$10, IF(STGY8[[#This Row],[INS]]=0, 0, GN250), GN250))</f>
        <v>0</v>
      </c>
      <c r="GL251" s="18">
        <f>STGY8[[#This Row],[INS]]</f>
        <v>0</v>
      </c>
      <c r="GM251" s="18">
        <f>IF(STGY8[[#This Row],[WrL]]="Loss", (STGY8[[#This Row],[INS]]*(1 + GP$8/100)), IF(STGY8[[#This Row],[WrL]]="Won", (0), 0))</f>
        <v>0</v>
      </c>
      <c r="GN251" s="18">
        <f>IF(STGY8[[#This Row],[WrL]]="Loss", (STGY8[[#This Row],[PAM]]+STGY8[[#This Row],[LOS-TEN]]), IF(STGY8[[#This Row],[WrL]]="Won", (STGY8[[#This Row],[INS]]), 0))</f>
        <v>0</v>
      </c>
      <c r="GO251" s="18">
        <f>STGY8[[#This Row],[PAPT]]/2</f>
        <v>0</v>
      </c>
      <c r="GP251" s="43">
        <f>IF(STGY8[[#This Row],[SNO]]=0,0,IF(GL$10, IF(STGY8[[#This Row],[INS-TL]]=0, 0, STGY8[[#This Row],[PFT]]/STGY8[[#This Row],[INS-TL]]%), STGY8[[#This Row],[PFT]]/STGY8[[#This Row],[INS-TL]]%))</f>
        <v>-100</v>
      </c>
      <c r="GS251" s="20"/>
      <c r="GT251" s="21"/>
      <c r="GZ251" s="22"/>
      <c r="HB251" s="42">
        <f t="shared" si="40"/>
        <v>236</v>
      </c>
      <c r="HC251" s="49"/>
      <c r="HD251" s="18">
        <f>IF(STGY9[[#This Row],[SNO]]=0,0,IF(STGY9[[#This Row],[SNO]]=1,HJ$8,IF(HL$10, IF(HP250&gt;=HM$8,0,IF(HP250=0,HJ$8,HO250)), HO250)))</f>
        <v>0</v>
      </c>
      <c r="HE251" s="18" t="str">
        <f>IF(MAIN_STGY[[#This Row],[RSLT]]="","", MAIN_STGY[[#This Row],[RSLT]])</f>
        <v/>
      </c>
      <c r="HF25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1" s="18">
        <f>IF(STGY9[[#This Row],[SNO]]=0,0,IF(HL$10, IF(HP250&gt;=HM$8, 0, STGY9[[#This Row],[INS]]+HH250), STGY9[[#This Row],[INS]]+HH250))</f>
        <v>100</v>
      </c>
      <c r="HI251" s="18">
        <f>IF(STGY9[[#This Row],[SNO]]=0,0,IF(HL$10, IF(HP250&gt;=HM$8, 0, HI250+STGY9[[#This Row],[RTN]]), HI250+STGY9[[#This Row],[RTN]]))</f>
        <v>0</v>
      </c>
      <c r="HJ251" s="18">
        <f>STGY9[[#This Row],[RTN-TL]]-STGY9[[#This Row],[INS-TL]]</f>
        <v>-100</v>
      </c>
      <c r="HK251" s="18">
        <f>IF(STGY9[[#This Row],[SNO]]=0,0,IF(HL$10, IF(STGY9[[#This Row],[INS]]=0, 0, HN250), HN250))</f>
        <v>0</v>
      </c>
      <c r="HL251" s="18">
        <f>STGY9[[#This Row],[INS]]</f>
        <v>0</v>
      </c>
      <c r="HM251" s="18">
        <f>IF(STGY9[[#This Row],[WrL]]="Loss", (STGY9[[#This Row],[INS]]*(1 + HP$8/100)), IF(STGY9[[#This Row],[WrL]]="Won", (0), 0))</f>
        <v>0</v>
      </c>
      <c r="HN251" s="18">
        <f>IF(STGY9[[#This Row],[WrL]]="Loss", (STGY9[[#This Row],[PAM]]+STGY9[[#This Row],[LOS-TEN]]), IF(STGY9[[#This Row],[WrL]]="Won", (STGY9[[#This Row],[INS]]), 0))</f>
        <v>0</v>
      </c>
      <c r="HO251" s="18">
        <f>STGY9[[#This Row],[PAPT]]/2</f>
        <v>0</v>
      </c>
      <c r="HP251" s="43">
        <f>IF(STGY9[[#This Row],[SNO]]=0,0,IF(HL$10, IF(STGY9[[#This Row],[INS-TL]]=0, 0, STGY9[[#This Row],[PFT]]/STGY9[[#This Row],[INS-TL]]%), STGY9[[#This Row],[PFT]]/STGY9[[#This Row],[INS-TL]]%))</f>
        <v>-100</v>
      </c>
      <c r="HS251" s="20"/>
      <c r="HT251" s="21"/>
      <c r="HZ251" s="22"/>
      <c r="IB251" s="42">
        <f t="shared" si="41"/>
        <v>236</v>
      </c>
      <c r="IC251" s="49"/>
      <c r="ID251" s="18">
        <f>IF(STGY10[[#This Row],[SNO]]=0,0,IF(STGY10[[#This Row],[SNO]]=1,IJ$8,IF(IL$10, IF(IP250&gt;=IM$8,0,IF(IP250=0,IJ$8,IO250)), IO250)))</f>
        <v>0</v>
      </c>
      <c r="IE251" s="18" t="str">
        <f>IF(MAIN_STGY[[#This Row],[RSLT]]="","", MAIN_STGY[[#This Row],[RSLT]])</f>
        <v/>
      </c>
      <c r="IF25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1" s="18">
        <f>IF(STGY10[[#This Row],[SNO]]=0,0,IF(IL$10, IF(IP250&gt;=IM$8, 0, STGY10[[#This Row],[INS]]+IH250), STGY10[[#This Row],[INS]]+IH250))</f>
        <v>100</v>
      </c>
      <c r="II251" s="18">
        <f>IF(STGY10[[#This Row],[SNO]]=0,0,IF(IL$10, IF(IP250&gt;=IM$8, 0, II250+STGY10[[#This Row],[RTN]]), II250+STGY10[[#This Row],[RTN]]))</f>
        <v>0</v>
      </c>
      <c r="IJ251" s="18">
        <f>STGY10[[#This Row],[RTN-TL]]-STGY10[[#This Row],[INS-TL]]</f>
        <v>-100</v>
      </c>
      <c r="IK251" s="18">
        <f>IF(STGY10[[#This Row],[SNO]]=0,0,IF(IL$10, IF(STGY10[[#This Row],[INS]]=0, 0, IN250), IN250))</f>
        <v>0</v>
      </c>
      <c r="IL251" s="18">
        <f>STGY10[[#This Row],[INS]]</f>
        <v>0</v>
      </c>
      <c r="IM251" s="18">
        <f>IF(STGY10[[#This Row],[WrL]]="Loss", (STGY10[[#This Row],[INS]]*(1 + IP$8/100)), IF(STGY10[[#This Row],[WrL]]="Won", (0), 0))</f>
        <v>0</v>
      </c>
      <c r="IN251" s="18">
        <f>IF(STGY10[[#This Row],[WrL]]="Loss", (STGY10[[#This Row],[PAM]]+STGY10[[#This Row],[LOS-TEN]]), IF(STGY10[[#This Row],[WrL]]="Won", (STGY10[[#This Row],[INS]]), 0))</f>
        <v>0</v>
      </c>
      <c r="IO251" s="18">
        <f>STGY10[[#This Row],[PAPT]]/2</f>
        <v>0</v>
      </c>
      <c r="IP251" s="43">
        <f>IF(STGY10[[#This Row],[SNO]]=0,0,IF(IL$10, IF(STGY10[[#This Row],[INS-TL]]=0, 0, STGY10[[#This Row],[PFT]]/STGY10[[#This Row],[INS-TL]]%), STGY10[[#This Row],[PFT]]/STGY10[[#This Row],[INS-TL]]%))</f>
        <v>-100</v>
      </c>
      <c r="IS251" s="20"/>
      <c r="IT251" s="21"/>
      <c r="IZ251" s="22"/>
    </row>
    <row r="252" spans="2:260" ht="15.65" x14ac:dyDescent="0.3">
      <c r="B252" s="89">
        <f t="shared" si="43"/>
        <v>237</v>
      </c>
      <c r="C252" s="49"/>
      <c r="D252" s="18">
        <f>IF(MAIN_STGY[[#This Row],[SNO]]=0,0,IF(MAIN_STGY[[#This Row],[SNO]]=1,J$8,IF(L$10, IF(P251&gt;=M$8,0,IF(P251=0,J$8,O251)), O251)))</f>
        <v>0</v>
      </c>
      <c r="E252" s="12"/>
      <c r="F25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2" s="18">
        <f>IF(MAIN_STGY[[#This Row],[SNO]]=0,0,IF(L$10, IF(P251&gt;=M$8, 0, MAIN_STGY[[#This Row],[INS]]+H251), MAIN_STGY[[#This Row],[INS]]+H251))</f>
        <v>100</v>
      </c>
      <c r="I252" s="18">
        <f>IF(MAIN_STGY[[#This Row],[SNO]]=0,0,IF(L$10, IF(P251&gt;=M$8, 0, I251+MAIN_STGY[[#This Row],[RTN]]), I251+MAIN_STGY[[#This Row],[RTN]]))</f>
        <v>0</v>
      </c>
      <c r="J252" s="18">
        <f>MAIN_STGY[[#This Row],[RTN-TL]]-MAIN_STGY[[#This Row],[INS-TL]]</f>
        <v>-100</v>
      </c>
      <c r="K252" s="18">
        <f>IF(MAIN_STGY[[#This Row],[SNO]]=0,0,IF(L$10, IF(MAIN_STGY[[#This Row],[INS]]=0, 0, N251), N251))</f>
        <v>0</v>
      </c>
      <c r="L252" s="18">
        <f>MAIN_STGY[[#This Row],[INS]]</f>
        <v>0</v>
      </c>
      <c r="M252" s="18">
        <f>IF(MAIN_STGY[[#This Row],[WrL]]="Loss", (MAIN_STGY[[#This Row],[INS]]*(1 + P$8/100)), IF(MAIN_STGY[[#This Row],[WrL]]="Won", (0), 0))</f>
        <v>0</v>
      </c>
      <c r="N252" s="18">
        <f>IF(MAIN_STGY[[#This Row],[WrL]]="Loss", (MAIN_STGY[[#This Row],[PAM]]+MAIN_STGY[[#This Row],[LOS-TEN]]), IF(MAIN_STGY[[#This Row],[WrL]]="Won", (MAIN_STGY[[#This Row],[INS]]), 0))</f>
        <v>0</v>
      </c>
      <c r="O252" s="18">
        <f>MAIN_STGY[[#This Row],[PAPT]]/2</f>
        <v>0</v>
      </c>
      <c r="P25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2" s="94" t="str">
        <v>Strategy 010</v>
      </c>
      <c r="S252" s="95">
        <v>0</v>
      </c>
      <c r="T252" s="96">
        <v>100</v>
      </c>
      <c r="U252" s="85"/>
      <c r="V252" s="55"/>
      <c r="W252" s="55"/>
      <c r="X252" s="44"/>
      <c r="Z252" s="22"/>
      <c r="AB252" s="42">
        <f t="shared" si="33"/>
        <v>237</v>
      </c>
      <c r="AC252" s="49"/>
      <c r="AD252" s="18">
        <f>IF(STGY2[[#This Row],[SNO]]=0,0,IF(STGY2[[#This Row],[SNO]]=1,AJ$8,IF(AL$10, IF(AP251&gt;=AM$8,0,IF(AP251=0,AJ$8,AO251)), AO251)))</f>
        <v>0</v>
      </c>
      <c r="AE252" s="18" t="str">
        <f>IF(MAIN_STGY[[#This Row],[RSLT]]="","", MAIN_STGY[[#This Row],[RSLT]])</f>
        <v/>
      </c>
      <c r="AF25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2" s="18">
        <f>IF(STGY2[[#This Row],[SNO]]=0,0,IF(AL$10, IF(AP251&gt;=AM$8, 0, STGY2[[#This Row],[INS]]+AH251), STGY2[[#This Row],[INS]]+AH251))</f>
        <v>100</v>
      </c>
      <c r="AI252" s="18">
        <f>IF(STGY2[[#This Row],[SNO]]=0,0,IF(AL$10, IF(AP251&gt;=AM$8, 0, AI251+STGY2[[#This Row],[RTN]]), AI251+STGY2[[#This Row],[RTN]]))</f>
        <v>0</v>
      </c>
      <c r="AJ252" s="18">
        <f>STGY2[[#This Row],[RTN-TL]]-STGY2[[#This Row],[INS-TL]]</f>
        <v>-100</v>
      </c>
      <c r="AK252" s="18">
        <f>IF(STGY2[[#This Row],[SNO]]=0,0,IF(AL$10, IF(STGY2[[#This Row],[INS]]=0, 0, AN251), AN251))</f>
        <v>0</v>
      </c>
      <c r="AL252" s="18">
        <f>STGY2[[#This Row],[INS]]</f>
        <v>0</v>
      </c>
      <c r="AM252" s="18">
        <f>IF(STGY2[[#This Row],[WrL]]="Loss", (STGY2[[#This Row],[INS]]*(1 + AP$8/100)), IF(STGY2[[#This Row],[WrL]]="Won", (0), 0))</f>
        <v>0</v>
      </c>
      <c r="AN252" s="18">
        <f>IF(STGY2[[#This Row],[WrL]]="Loss", (STGY2[[#This Row],[PAM]]+STGY2[[#This Row],[LOS-TEN]]), IF(STGY2[[#This Row],[WrL]]="Won", (STGY2[[#This Row],[INS]]), 0))</f>
        <v>0</v>
      </c>
      <c r="AO252" s="18">
        <f>STGY2[[#This Row],[PAPT]]/2</f>
        <v>0</v>
      </c>
      <c r="AP252" s="43">
        <f>IF(STGY2[[#This Row],[SNO]]=0,0,IF(AL$10, IF(STGY2[[#This Row],[INS-TL]]=0, 0, STGY2[[#This Row],[PFT]]/STGY2[[#This Row],[INS-TL]]%), STGY2[[#This Row],[PFT]]/STGY2[[#This Row],[INS-TL]]%))</f>
        <v>-100</v>
      </c>
      <c r="AS252" s="20"/>
      <c r="AT252" s="21"/>
      <c r="AZ252" s="22"/>
      <c r="BB252" s="42">
        <f t="shared" si="34"/>
        <v>237</v>
      </c>
      <c r="BC252" s="49"/>
      <c r="BD252" s="18">
        <f>IF(STGY3[[#This Row],[SNO]]=0,0,IF(STGY3[[#This Row],[SNO]]=1,BJ$8,IF(BL$10, IF(BP251&gt;=BM$8,0,IF(BP251=0,BJ$8,BO251)), BO251)))</f>
        <v>0</v>
      </c>
      <c r="BE252" s="18" t="str">
        <f>IF(MAIN_STGY[[#This Row],[RSLT]]="","", MAIN_STGY[[#This Row],[RSLT]])</f>
        <v/>
      </c>
      <c r="BF25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2" s="18">
        <f>IF(STGY3[[#This Row],[SNO]]=0,0,IF(BL$10, IF(BP251&gt;=BM$8, 0, STGY3[[#This Row],[INS]]+BH251), STGY3[[#This Row],[INS]]+BH251))</f>
        <v>100</v>
      </c>
      <c r="BI252" s="18">
        <f>IF(STGY3[[#This Row],[SNO]]=0,0,IF(BL$10, IF(BP251&gt;=BM$8, 0, BI251+STGY3[[#This Row],[RTN]]), BI251+STGY3[[#This Row],[RTN]]))</f>
        <v>0</v>
      </c>
      <c r="BJ252" s="18">
        <f>STGY3[[#This Row],[RTN-TL]]-STGY3[[#This Row],[INS-TL]]</f>
        <v>-100</v>
      </c>
      <c r="BK252" s="18">
        <f>IF(STGY3[[#This Row],[SNO]]=0,0,IF(BL$10, IF(STGY3[[#This Row],[INS]]=0, 0, BN251), BN251))</f>
        <v>0</v>
      </c>
      <c r="BL252" s="18">
        <f>STGY3[[#This Row],[INS]]</f>
        <v>0</v>
      </c>
      <c r="BM252" s="18">
        <f>IF(STGY3[[#This Row],[WrL]]="Loss", (STGY3[[#This Row],[INS]]*(1 + BP$8/100)), IF(STGY3[[#This Row],[WrL]]="Won", (0), 0))</f>
        <v>0</v>
      </c>
      <c r="BN252" s="18">
        <f>IF(STGY3[[#This Row],[WrL]]="Loss", (STGY3[[#This Row],[PAM]]+STGY3[[#This Row],[LOS-TEN]]), IF(STGY3[[#This Row],[WrL]]="Won", (STGY3[[#This Row],[INS]]), 0))</f>
        <v>0</v>
      </c>
      <c r="BO252" s="18">
        <f>STGY3[[#This Row],[PAPT]]/2</f>
        <v>0</v>
      </c>
      <c r="BP252" s="43">
        <f>IF(STGY3[[#This Row],[SNO]]=0,0,IF(BL$10, IF(STGY3[[#This Row],[INS-TL]]=0, 0, STGY3[[#This Row],[PFT]]/STGY3[[#This Row],[INS-TL]]%), STGY3[[#This Row],[PFT]]/STGY3[[#This Row],[INS-TL]]%))</f>
        <v>-100</v>
      </c>
      <c r="BS252" s="20"/>
      <c r="BT252" s="21"/>
      <c r="BZ252" s="22"/>
      <c r="CB252" s="42">
        <f t="shared" si="35"/>
        <v>237</v>
      </c>
      <c r="CC252" s="49"/>
      <c r="CD252" s="18">
        <f>IF(STGY4[[#This Row],[SNO]]=0,0,IF(STGY4[[#This Row],[SNO]]=1,CJ$8,IF(CL$10, IF(CP251&gt;=CM$8,0,IF(CP251=0,CJ$8,CO251)), CO251)))</f>
        <v>0</v>
      </c>
      <c r="CE252" s="18" t="str">
        <f>IF(MAIN_STGY[[#This Row],[RSLT]]="","", MAIN_STGY[[#This Row],[RSLT]])</f>
        <v/>
      </c>
      <c r="CF25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2" s="18">
        <f>IF(STGY4[[#This Row],[SNO]]=0,0,IF(CL$10, IF(CP251&gt;=CM$8, 0, STGY4[[#This Row],[INS]]+CH251), STGY4[[#This Row],[INS]]+CH251))</f>
        <v>100</v>
      </c>
      <c r="CI252" s="18">
        <f>IF(STGY4[[#This Row],[SNO]]=0,0,IF(CL$10, IF(CP251&gt;=CM$8, 0, CI251+STGY4[[#This Row],[RTN]]), CI251+STGY4[[#This Row],[RTN]]))</f>
        <v>0</v>
      </c>
      <c r="CJ252" s="18">
        <f>STGY4[[#This Row],[RTN-TL]]-STGY4[[#This Row],[INS-TL]]</f>
        <v>-100</v>
      </c>
      <c r="CK252" s="18">
        <f>IF(STGY4[[#This Row],[SNO]]=0,0,IF(CL$10, IF(STGY4[[#This Row],[INS]]=0, 0, CN251), CN251))</f>
        <v>0</v>
      </c>
      <c r="CL252" s="18">
        <f>STGY4[[#This Row],[INS]]</f>
        <v>0</v>
      </c>
      <c r="CM252" s="18">
        <f>IF(STGY4[[#This Row],[WrL]]="Loss", (STGY4[[#This Row],[INS]]*(1 + CP$8/100)), IF(STGY4[[#This Row],[WrL]]="Won", (0), 0))</f>
        <v>0</v>
      </c>
      <c r="CN252" s="18">
        <f>IF(STGY4[[#This Row],[WrL]]="Loss", (STGY4[[#This Row],[PAM]]+STGY4[[#This Row],[LOS-TEN]]), IF(STGY4[[#This Row],[WrL]]="Won", (STGY4[[#This Row],[INS]]), 0))</f>
        <v>0</v>
      </c>
      <c r="CO252" s="18">
        <f>STGY4[[#This Row],[PAPT]]/2</f>
        <v>0</v>
      </c>
      <c r="CP252" s="43">
        <f>IF(STGY4[[#This Row],[SNO]]=0,0,IF(CL$10, IF(STGY4[[#This Row],[INS-TL]]=0, 0, STGY4[[#This Row],[PFT]]/STGY4[[#This Row],[INS-TL]]%), STGY4[[#This Row],[PFT]]/STGY4[[#This Row],[INS-TL]]%))</f>
        <v>-100</v>
      </c>
      <c r="CS252" s="20"/>
      <c r="CT252" s="21"/>
      <c r="CZ252" s="22"/>
      <c r="DB252" s="42">
        <f t="shared" si="36"/>
        <v>237</v>
      </c>
      <c r="DC252" s="49"/>
      <c r="DD252" s="18">
        <f>IF(STGY5[[#This Row],[SNO]]=0,0,IF(STGY5[[#This Row],[SNO]]=1,DJ$8,IF(DL$10, IF(DP251&gt;=DM$8,0,IF(DP251=0,DJ$8,DO251)), DO251)))</f>
        <v>0</v>
      </c>
      <c r="DE252" s="18" t="str">
        <f>IF(MAIN_STGY[[#This Row],[RSLT]]="","", MAIN_STGY[[#This Row],[RSLT]])</f>
        <v/>
      </c>
      <c r="DF25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2" s="18">
        <f>IF(STGY5[[#This Row],[SNO]]=0,0,IF(DL$10, IF(DP251&gt;=DM$8, 0, STGY5[[#This Row],[INS]]+DH251), STGY5[[#This Row],[INS]]+DH251))</f>
        <v>100</v>
      </c>
      <c r="DI252" s="18">
        <f>IF(STGY5[[#This Row],[SNO]]=0,0,IF(DL$10, IF(DP251&gt;=DM$8, 0, DI251+STGY5[[#This Row],[RTN]]), DI251+STGY5[[#This Row],[RTN]]))</f>
        <v>0</v>
      </c>
      <c r="DJ252" s="18">
        <f>STGY5[[#This Row],[RTN-TL]]-STGY5[[#This Row],[INS-TL]]</f>
        <v>-100</v>
      </c>
      <c r="DK252" s="18">
        <f>IF(STGY5[[#This Row],[SNO]]=0,0,IF(DL$10, IF(STGY5[[#This Row],[INS]]=0, 0, DN251), DN251))</f>
        <v>0</v>
      </c>
      <c r="DL252" s="18">
        <f>STGY5[[#This Row],[INS]]</f>
        <v>0</v>
      </c>
      <c r="DM252" s="18">
        <f>IF(STGY5[[#This Row],[WrL]]="Loss", (STGY5[[#This Row],[INS]]*(1 + DP$8/100)), IF(STGY5[[#This Row],[WrL]]="Won", (0), 0))</f>
        <v>0</v>
      </c>
      <c r="DN252" s="18">
        <f>IF(STGY5[[#This Row],[WrL]]="Loss", (STGY5[[#This Row],[PAM]]+STGY5[[#This Row],[LOS-TEN]]), IF(STGY5[[#This Row],[WrL]]="Won", (STGY5[[#This Row],[INS]]), 0))</f>
        <v>0</v>
      </c>
      <c r="DO252" s="18">
        <f>STGY5[[#This Row],[PAPT]]/2</f>
        <v>0</v>
      </c>
      <c r="DP252" s="43">
        <f>IF(STGY5[[#This Row],[SNO]]=0,0,IF(DL$10, IF(STGY5[[#This Row],[INS-TL]]=0, 0, STGY5[[#This Row],[PFT]]/STGY5[[#This Row],[INS-TL]]%), STGY5[[#This Row],[PFT]]/STGY5[[#This Row],[INS-TL]]%))</f>
        <v>-100</v>
      </c>
      <c r="DS252" s="20"/>
      <c r="DT252" s="21"/>
      <c r="DZ252" s="22"/>
      <c r="EB252" s="42">
        <f t="shared" si="37"/>
        <v>237</v>
      </c>
      <c r="EC252" s="49"/>
      <c r="ED252" s="18">
        <f>IF(STGY6[[#This Row],[SNO]]=0,0,IF(STGY6[[#This Row],[SNO]]=1,EJ$8,IF(EL$10, IF(EP251&gt;=EM$8,0,IF(EP251=0,EJ$8,EO251)), EO251)))</f>
        <v>0</v>
      </c>
      <c r="EE252" s="18" t="str">
        <f>IF(MAIN_STGY[[#This Row],[RSLT]]="","", MAIN_STGY[[#This Row],[RSLT]])</f>
        <v/>
      </c>
      <c r="EF25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2" s="18">
        <f>IF(STGY6[[#This Row],[SNO]]=0,0,IF(EL$10, IF(EP251&gt;=EM$8, 0, STGY6[[#This Row],[INS]]+EH251), STGY6[[#This Row],[INS]]+EH251))</f>
        <v>100</v>
      </c>
      <c r="EI252" s="18">
        <f>IF(STGY6[[#This Row],[SNO]]=0,0,IF(EL$10, IF(EP251&gt;=EM$8, 0, EI251+STGY6[[#This Row],[RTN]]), EI251+STGY6[[#This Row],[RTN]]))</f>
        <v>0</v>
      </c>
      <c r="EJ252" s="18">
        <f>STGY6[[#This Row],[RTN-TL]]-STGY6[[#This Row],[INS-TL]]</f>
        <v>-100</v>
      </c>
      <c r="EK252" s="18">
        <f>IF(STGY6[[#This Row],[SNO]]=0,0,IF(EL$10, IF(STGY6[[#This Row],[INS]]=0, 0, EN251), EN251))</f>
        <v>0</v>
      </c>
      <c r="EL252" s="18">
        <f>STGY6[[#This Row],[INS]]</f>
        <v>0</v>
      </c>
      <c r="EM252" s="18">
        <f>IF(STGY6[[#This Row],[WrL]]="Loss", (STGY6[[#This Row],[INS]]*(1 + EP$8/100)), IF(STGY6[[#This Row],[WrL]]="Won", (0), 0))</f>
        <v>0</v>
      </c>
      <c r="EN252" s="18">
        <f>IF(STGY6[[#This Row],[WrL]]="Loss", (STGY6[[#This Row],[PAM]]+STGY6[[#This Row],[LOS-TEN]]), IF(STGY6[[#This Row],[WrL]]="Won", (STGY6[[#This Row],[INS]]), 0))</f>
        <v>0</v>
      </c>
      <c r="EO252" s="18">
        <f>STGY6[[#This Row],[PAPT]]/2</f>
        <v>0</v>
      </c>
      <c r="EP252" s="43">
        <f>IF(STGY6[[#This Row],[SNO]]=0,0,IF(EL$10, IF(STGY6[[#This Row],[INS-TL]]=0, 0, STGY6[[#This Row],[PFT]]/STGY6[[#This Row],[INS-TL]]%), STGY6[[#This Row],[PFT]]/STGY6[[#This Row],[INS-TL]]%))</f>
        <v>-100</v>
      </c>
      <c r="ES252" s="20"/>
      <c r="ET252" s="21"/>
      <c r="EZ252" s="22"/>
      <c r="FB252" s="42">
        <f t="shared" si="38"/>
        <v>237</v>
      </c>
      <c r="FC252" s="49"/>
      <c r="FD252" s="18">
        <f>IF(STGY7[[#This Row],[SNO]]=0,0,IF(STGY7[[#This Row],[SNO]]=1,FJ$8,IF(FL$10, IF(FP251&gt;=FM$8,0,IF(FP251=0,FJ$8,FO251)), FO251)))</f>
        <v>0</v>
      </c>
      <c r="FE252" s="18" t="str">
        <f>IF(MAIN_STGY[[#This Row],[RSLT]]="","", MAIN_STGY[[#This Row],[RSLT]])</f>
        <v/>
      </c>
      <c r="FF25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2" s="18">
        <f>IF(STGY7[[#This Row],[SNO]]=0,0,IF(FL$10, IF(FP251&gt;=FM$8, 0, STGY7[[#This Row],[INS]]+FH251), STGY7[[#This Row],[INS]]+FH251))</f>
        <v>100</v>
      </c>
      <c r="FI252" s="18">
        <f>IF(STGY7[[#This Row],[SNO]]=0,0,IF(FL$10, IF(FP251&gt;=FM$8, 0, FI251+STGY7[[#This Row],[RTN]]), FI251+STGY7[[#This Row],[RTN]]))</f>
        <v>0</v>
      </c>
      <c r="FJ252" s="18">
        <f>STGY7[[#This Row],[RTN-TL]]-STGY7[[#This Row],[INS-TL]]</f>
        <v>-100</v>
      </c>
      <c r="FK252" s="18">
        <f>IF(STGY7[[#This Row],[SNO]]=0,0,IF(FL$10, IF(STGY7[[#This Row],[INS]]=0, 0, FN251), FN251))</f>
        <v>0</v>
      </c>
      <c r="FL252" s="18">
        <f>STGY7[[#This Row],[INS]]</f>
        <v>0</v>
      </c>
      <c r="FM252" s="18">
        <f>IF(STGY7[[#This Row],[WrL]]="Loss", (STGY7[[#This Row],[INS]]*(1 + FP$8/100)), IF(STGY7[[#This Row],[WrL]]="Won", (0), 0))</f>
        <v>0</v>
      </c>
      <c r="FN252" s="18">
        <f>IF(STGY7[[#This Row],[WrL]]="Loss", (STGY7[[#This Row],[PAM]]+STGY7[[#This Row],[LOS-TEN]]), IF(STGY7[[#This Row],[WrL]]="Won", (STGY7[[#This Row],[INS]]), 0))</f>
        <v>0</v>
      </c>
      <c r="FO252" s="18">
        <f>STGY7[[#This Row],[PAPT]]/2</f>
        <v>0</v>
      </c>
      <c r="FP252" s="43">
        <f>IF(STGY7[[#This Row],[SNO]]=0,0,IF(FL$10, IF(STGY7[[#This Row],[INS-TL]]=0, 0, STGY7[[#This Row],[PFT]]/STGY7[[#This Row],[INS-TL]]%), STGY7[[#This Row],[PFT]]/STGY7[[#This Row],[INS-TL]]%))</f>
        <v>-100</v>
      </c>
      <c r="FS252" s="20"/>
      <c r="FT252" s="21"/>
      <c r="FZ252" s="22"/>
      <c r="GB252" s="42">
        <f t="shared" si="39"/>
        <v>237</v>
      </c>
      <c r="GC252" s="49"/>
      <c r="GD252" s="18">
        <f>IF(STGY8[[#This Row],[SNO]]=0,0,IF(STGY8[[#This Row],[SNO]]=1,GJ$8,IF(GL$10, IF(GP251&gt;=GM$8,0,IF(GP251=0,GJ$8,GO251)), GO251)))</f>
        <v>0</v>
      </c>
      <c r="GE252" s="18" t="str">
        <f>IF(MAIN_STGY[[#This Row],[RSLT]]="","", MAIN_STGY[[#This Row],[RSLT]])</f>
        <v/>
      </c>
      <c r="GF25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2" s="18">
        <f>IF(STGY8[[#This Row],[SNO]]=0,0,IF(GL$10, IF(GP251&gt;=GM$8, 0, STGY8[[#This Row],[INS]]+GH251), STGY8[[#This Row],[INS]]+GH251))</f>
        <v>100</v>
      </c>
      <c r="GI252" s="18">
        <f>IF(STGY8[[#This Row],[SNO]]=0,0,IF(GL$10, IF(GP251&gt;=GM$8, 0, GI251+STGY8[[#This Row],[RTN]]), GI251+STGY8[[#This Row],[RTN]]))</f>
        <v>0</v>
      </c>
      <c r="GJ252" s="18">
        <f>STGY8[[#This Row],[RTN-TL]]-STGY8[[#This Row],[INS-TL]]</f>
        <v>-100</v>
      </c>
      <c r="GK252" s="18">
        <f>IF(STGY8[[#This Row],[SNO]]=0,0,IF(GL$10, IF(STGY8[[#This Row],[INS]]=0, 0, GN251), GN251))</f>
        <v>0</v>
      </c>
      <c r="GL252" s="18">
        <f>STGY8[[#This Row],[INS]]</f>
        <v>0</v>
      </c>
      <c r="GM252" s="18">
        <f>IF(STGY8[[#This Row],[WrL]]="Loss", (STGY8[[#This Row],[INS]]*(1 + GP$8/100)), IF(STGY8[[#This Row],[WrL]]="Won", (0), 0))</f>
        <v>0</v>
      </c>
      <c r="GN252" s="18">
        <f>IF(STGY8[[#This Row],[WrL]]="Loss", (STGY8[[#This Row],[PAM]]+STGY8[[#This Row],[LOS-TEN]]), IF(STGY8[[#This Row],[WrL]]="Won", (STGY8[[#This Row],[INS]]), 0))</f>
        <v>0</v>
      </c>
      <c r="GO252" s="18">
        <f>STGY8[[#This Row],[PAPT]]/2</f>
        <v>0</v>
      </c>
      <c r="GP252" s="43">
        <f>IF(STGY8[[#This Row],[SNO]]=0,0,IF(GL$10, IF(STGY8[[#This Row],[INS-TL]]=0, 0, STGY8[[#This Row],[PFT]]/STGY8[[#This Row],[INS-TL]]%), STGY8[[#This Row],[PFT]]/STGY8[[#This Row],[INS-TL]]%))</f>
        <v>-100</v>
      </c>
      <c r="GS252" s="20"/>
      <c r="GT252" s="21"/>
      <c r="GZ252" s="22"/>
      <c r="HB252" s="42">
        <f t="shared" si="40"/>
        <v>237</v>
      </c>
      <c r="HC252" s="49"/>
      <c r="HD252" s="18">
        <f>IF(STGY9[[#This Row],[SNO]]=0,0,IF(STGY9[[#This Row],[SNO]]=1,HJ$8,IF(HL$10, IF(HP251&gt;=HM$8,0,IF(HP251=0,HJ$8,HO251)), HO251)))</f>
        <v>0</v>
      </c>
      <c r="HE252" s="18" t="str">
        <f>IF(MAIN_STGY[[#This Row],[RSLT]]="","", MAIN_STGY[[#This Row],[RSLT]])</f>
        <v/>
      </c>
      <c r="HF25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2" s="18">
        <f>IF(STGY9[[#This Row],[SNO]]=0,0,IF(HL$10, IF(HP251&gt;=HM$8, 0, STGY9[[#This Row],[INS]]+HH251), STGY9[[#This Row],[INS]]+HH251))</f>
        <v>100</v>
      </c>
      <c r="HI252" s="18">
        <f>IF(STGY9[[#This Row],[SNO]]=0,0,IF(HL$10, IF(HP251&gt;=HM$8, 0, HI251+STGY9[[#This Row],[RTN]]), HI251+STGY9[[#This Row],[RTN]]))</f>
        <v>0</v>
      </c>
      <c r="HJ252" s="18">
        <f>STGY9[[#This Row],[RTN-TL]]-STGY9[[#This Row],[INS-TL]]</f>
        <v>-100</v>
      </c>
      <c r="HK252" s="18">
        <f>IF(STGY9[[#This Row],[SNO]]=0,0,IF(HL$10, IF(STGY9[[#This Row],[INS]]=0, 0, HN251), HN251))</f>
        <v>0</v>
      </c>
      <c r="HL252" s="18">
        <f>STGY9[[#This Row],[INS]]</f>
        <v>0</v>
      </c>
      <c r="HM252" s="18">
        <f>IF(STGY9[[#This Row],[WrL]]="Loss", (STGY9[[#This Row],[INS]]*(1 + HP$8/100)), IF(STGY9[[#This Row],[WrL]]="Won", (0), 0))</f>
        <v>0</v>
      </c>
      <c r="HN252" s="18">
        <f>IF(STGY9[[#This Row],[WrL]]="Loss", (STGY9[[#This Row],[PAM]]+STGY9[[#This Row],[LOS-TEN]]), IF(STGY9[[#This Row],[WrL]]="Won", (STGY9[[#This Row],[INS]]), 0))</f>
        <v>0</v>
      </c>
      <c r="HO252" s="18">
        <f>STGY9[[#This Row],[PAPT]]/2</f>
        <v>0</v>
      </c>
      <c r="HP252" s="43">
        <f>IF(STGY9[[#This Row],[SNO]]=0,0,IF(HL$10, IF(STGY9[[#This Row],[INS-TL]]=0, 0, STGY9[[#This Row],[PFT]]/STGY9[[#This Row],[INS-TL]]%), STGY9[[#This Row],[PFT]]/STGY9[[#This Row],[INS-TL]]%))</f>
        <v>-100</v>
      </c>
      <c r="HS252" s="20"/>
      <c r="HT252" s="21"/>
      <c r="HZ252" s="22"/>
      <c r="IB252" s="42">
        <f t="shared" si="41"/>
        <v>237</v>
      </c>
      <c r="IC252" s="49"/>
      <c r="ID252" s="18">
        <f>IF(STGY10[[#This Row],[SNO]]=0,0,IF(STGY10[[#This Row],[SNO]]=1,IJ$8,IF(IL$10, IF(IP251&gt;=IM$8,0,IF(IP251=0,IJ$8,IO251)), IO251)))</f>
        <v>0</v>
      </c>
      <c r="IE252" s="18" t="str">
        <f>IF(MAIN_STGY[[#This Row],[RSLT]]="","", MAIN_STGY[[#This Row],[RSLT]])</f>
        <v/>
      </c>
      <c r="IF25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2" s="18">
        <f>IF(STGY10[[#This Row],[SNO]]=0,0,IF(IL$10, IF(IP251&gt;=IM$8, 0, STGY10[[#This Row],[INS]]+IH251), STGY10[[#This Row],[INS]]+IH251))</f>
        <v>100</v>
      </c>
      <c r="II252" s="18">
        <f>IF(STGY10[[#This Row],[SNO]]=0,0,IF(IL$10, IF(IP251&gt;=IM$8, 0, II251+STGY10[[#This Row],[RTN]]), II251+STGY10[[#This Row],[RTN]]))</f>
        <v>0</v>
      </c>
      <c r="IJ252" s="18">
        <f>STGY10[[#This Row],[RTN-TL]]-STGY10[[#This Row],[INS-TL]]</f>
        <v>-100</v>
      </c>
      <c r="IK252" s="18">
        <f>IF(STGY10[[#This Row],[SNO]]=0,0,IF(IL$10, IF(STGY10[[#This Row],[INS]]=0, 0, IN251), IN251))</f>
        <v>0</v>
      </c>
      <c r="IL252" s="18">
        <f>STGY10[[#This Row],[INS]]</f>
        <v>0</v>
      </c>
      <c r="IM252" s="18">
        <f>IF(STGY10[[#This Row],[WrL]]="Loss", (STGY10[[#This Row],[INS]]*(1 + IP$8/100)), IF(STGY10[[#This Row],[WrL]]="Won", (0), 0))</f>
        <v>0</v>
      </c>
      <c r="IN252" s="18">
        <f>IF(STGY10[[#This Row],[WrL]]="Loss", (STGY10[[#This Row],[PAM]]+STGY10[[#This Row],[LOS-TEN]]), IF(STGY10[[#This Row],[WrL]]="Won", (STGY10[[#This Row],[INS]]), 0))</f>
        <v>0</v>
      </c>
      <c r="IO252" s="18">
        <f>STGY10[[#This Row],[PAPT]]/2</f>
        <v>0</v>
      </c>
      <c r="IP252" s="43">
        <f>IF(STGY10[[#This Row],[SNO]]=0,0,IF(IL$10, IF(STGY10[[#This Row],[INS-TL]]=0, 0, STGY10[[#This Row],[PFT]]/STGY10[[#This Row],[INS-TL]]%), STGY10[[#This Row],[PFT]]/STGY10[[#This Row],[INS-TL]]%))</f>
        <v>-100</v>
      </c>
      <c r="IS252" s="20"/>
      <c r="IT252" s="21"/>
      <c r="IZ252" s="22"/>
    </row>
    <row r="253" spans="2:260" x14ac:dyDescent="0.3">
      <c r="B253" s="89">
        <f t="shared" si="43"/>
        <v>238</v>
      </c>
      <c r="C253" s="49"/>
      <c r="D253" s="18">
        <f>IF(MAIN_STGY[[#This Row],[SNO]]=0,0,IF(MAIN_STGY[[#This Row],[SNO]]=1,J$8,IF(L$10, IF(P252&gt;=M$8,0,IF(P252=0,J$8,O252)), O252)))</f>
        <v>0</v>
      </c>
      <c r="E253" s="12"/>
      <c r="F25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3" s="18">
        <f>IF(MAIN_STGY[[#This Row],[SNO]]=0,0,IF(L$10, IF(P252&gt;=M$8, 0, MAIN_STGY[[#This Row],[INS]]+H252), MAIN_STGY[[#This Row],[INS]]+H252))</f>
        <v>100</v>
      </c>
      <c r="I253" s="18">
        <f>IF(MAIN_STGY[[#This Row],[SNO]]=0,0,IF(L$10, IF(P252&gt;=M$8, 0, I252+MAIN_STGY[[#This Row],[RTN]]), I252+MAIN_STGY[[#This Row],[RTN]]))</f>
        <v>0</v>
      </c>
      <c r="J253" s="18">
        <f>MAIN_STGY[[#This Row],[RTN-TL]]-MAIN_STGY[[#This Row],[INS-TL]]</f>
        <v>-100</v>
      </c>
      <c r="K253" s="18">
        <f>IF(MAIN_STGY[[#This Row],[SNO]]=0,0,IF(L$10, IF(MAIN_STGY[[#This Row],[INS]]=0, 0, N252), N252))</f>
        <v>0</v>
      </c>
      <c r="L253" s="18">
        <f>MAIN_STGY[[#This Row],[INS]]</f>
        <v>0</v>
      </c>
      <c r="M253" s="18">
        <f>IF(MAIN_STGY[[#This Row],[WrL]]="Loss", (MAIN_STGY[[#This Row],[INS]]*(1 + P$8/100)), IF(MAIN_STGY[[#This Row],[WrL]]="Won", (0), 0))</f>
        <v>0</v>
      </c>
      <c r="N253" s="18">
        <f>IF(MAIN_STGY[[#This Row],[WrL]]="Loss", (MAIN_STGY[[#This Row],[PAM]]+MAIN_STGY[[#This Row],[LOS-TEN]]), IF(MAIN_STGY[[#This Row],[WrL]]="Won", (MAIN_STGY[[#This Row],[INS]]), 0))</f>
        <v>0</v>
      </c>
      <c r="O253" s="18">
        <f>MAIN_STGY[[#This Row],[PAPT]]/2</f>
        <v>0</v>
      </c>
      <c r="P25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3" s="56"/>
      <c r="S253" s="57"/>
      <c r="T253" s="85"/>
      <c r="U253" s="55"/>
      <c r="V253" s="55"/>
      <c r="W253" s="55"/>
      <c r="X253" s="44"/>
      <c r="Z253" s="22"/>
      <c r="AB253" s="42">
        <f t="shared" si="33"/>
        <v>238</v>
      </c>
      <c r="AC253" s="49"/>
      <c r="AD253" s="18">
        <f>IF(STGY2[[#This Row],[SNO]]=0,0,IF(STGY2[[#This Row],[SNO]]=1,AJ$8,IF(AL$10, IF(AP252&gt;=AM$8,0,IF(AP252=0,AJ$8,AO252)), AO252)))</f>
        <v>0</v>
      </c>
      <c r="AE253" s="18" t="str">
        <f>IF(MAIN_STGY[[#This Row],[RSLT]]="","", MAIN_STGY[[#This Row],[RSLT]])</f>
        <v/>
      </c>
      <c r="AF25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3" s="18">
        <f>IF(STGY2[[#This Row],[SNO]]=0,0,IF(AL$10, IF(AP252&gt;=AM$8, 0, STGY2[[#This Row],[INS]]+AH252), STGY2[[#This Row],[INS]]+AH252))</f>
        <v>100</v>
      </c>
      <c r="AI253" s="18">
        <f>IF(STGY2[[#This Row],[SNO]]=0,0,IF(AL$10, IF(AP252&gt;=AM$8, 0, AI252+STGY2[[#This Row],[RTN]]), AI252+STGY2[[#This Row],[RTN]]))</f>
        <v>0</v>
      </c>
      <c r="AJ253" s="18">
        <f>STGY2[[#This Row],[RTN-TL]]-STGY2[[#This Row],[INS-TL]]</f>
        <v>-100</v>
      </c>
      <c r="AK253" s="18">
        <f>IF(STGY2[[#This Row],[SNO]]=0,0,IF(AL$10, IF(STGY2[[#This Row],[INS]]=0, 0, AN252), AN252))</f>
        <v>0</v>
      </c>
      <c r="AL253" s="18">
        <f>STGY2[[#This Row],[INS]]</f>
        <v>0</v>
      </c>
      <c r="AM253" s="18">
        <f>IF(STGY2[[#This Row],[WrL]]="Loss", (STGY2[[#This Row],[INS]]*(1 + AP$8/100)), IF(STGY2[[#This Row],[WrL]]="Won", (0), 0))</f>
        <v>0</v>
      </c>
      <c r="AN253" s="18">
        <f>IF(STGY2[[#This Row],[WrL]]="Loss", (STGY2[[#This Row],[PAM]]+STGY2[[#This Row],[LOS-TEN]]), IF(STGY2[[#This Row],[WrL]]="Won", (STGY2[[#This Row],[INS]]), 0))</f>
        <v>0</v>
      </c>
      <c r="AO253" s="18">
        <f>STGY2[[#This Row],[PAPT]]/2</f>
        <v>0</v>
      </c>
      <c r="AP253" s="43">
        <f>IF(STGY2[[#This Row],[SNO]]=0,0,IF(AL$10, IF(STGY2[[#This Row],[INS-TL]]=0, 0, STGY2[[#This Row],[PFT]]/STGY2[[#This Row],[INS-TL]]%), STGY2[[#This Row],[PFT]]/STGY2[[#This Row],[INS-TL]]%))</f>
        <v>-100</v>
      </c>
      <c r="AS253" s="20"/>
      <c r="AT253" s="21"/>
      <c r="AZ253" s="22"/>
      <c r="BB253" s="42">
        <f t="shared" si="34"/>
        <v>238</v>
      </c>
      <c r="BC253" s="49"/>
      <c r="BD253" s="18">
        <f>IF(STGY3[[#This Row],[SNO]]=0,0,IF(STGY3[[#This Row],[SNO]]=1,BJ$8,IF(BL$10, IF(BP252&gt;=BM$8,0,IF(BP252=0,BJ$8,BO252)), BO252)))</f>
        <v>0</v>
      </c>
      <c r="BE253" s="18" t="str">
        <f>IF(MAIN_STGY[[#This Row],[RSLT]]="","", MAIN_STGY[[#This Row],[RSLT]])</f>
        <v/>
      </c>
      <c r="BF25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3" s="18">
        <f>IF(STGY3[[#This Row],[SNO]]=0,0,IF(BL$10, IF(BP252&gt;=BM$8, 0, STGY3[[#This Row],[INS]]+BH252), STGY3[[#This Row],[INS]]+BH252))</f>
        <v>100</v>
      </c>
      <c r="BI253" s="18">
        <f>IF(STGY3[[#This Row],[SNO]]=0,0,IF(BL$10, IF(BP252&gt;=BM$8, 0, BI252+STGY3[[#This Row],[RTN]]), BI252+STGY3[[#This Row],[RTN]]))</f>
        <v>0</v>
      </c>
      <c r="BJ253" s="18">
        <f>STGY3[[#This Row],[RTN-TL]]-STGY3[[#This Row],[INS-TL]]</f>
        <v>-100</v>
      </c>
      <c r="BK253" s="18">
        <f>IF(STGY3[[#This Row],[SNO]]=0,0,IF(BL$10, IF(STGY3[[#This Row],[INS]]=0, 0, BN252), BN252))</f>
        <v>0</v>
      </c>
      <c r="BL253" s="18">
        <f>STGY3[[#This Row],[INS]]</f>
        <v>0</v>
      </c>
      <c r="BM253" s="18">
        <f>IF(STGY3[[#This Row],[WrL]]="Loss", (STGY3[[#This Row],[INS]]*(1 + BP$8/100)), IF(STGY3[[#This Row],[WrL]]="Won", (0), 0))</f>
        <v>0</v>
      </c>
      <c r="BN253" s="18">
        <f>IF(STGY3[[#This Row],[WrL]]="Loss", (STGY3[[#This Row],[PAM]]+STGY3[[#This Row],[LOS-TEN]]), IF(STGY3[[#This Row],[WrL]]="Won", (STGY3[[#This Row],[INS]]), 0))</f>
        <v>0</v>
      </c>
      <c r="BO253" s="18">
        <f>STGY3[[#This Row],[PAPT]]/2</f>
        <v>0</v>
      </c>
      <c r="BP253" s="43">
        <f>IF(STGY3[[#This Row],[SNO]]=0,0,IF(BL$10, IF(STGY3[[#This Row],[INS-TL]]=0, 0, STGY3[[#This Row],[PFT]]/STGY3[[#This Row],[INS-TL]]%), STGY3[[#This Row],[PFT]]/STGY3[[#This Row],[INS-TL]]%))</f>
        <v>-100</v>
      </c>
      <c r="BS253" s="20"/>
      <c r="BT253" s="21"/>
      <c r="BZ253" s="22"/>
      <c r="CB253" s="42">
        <f t="shared" si="35"/>
        <v>238</v>
      </c>
      <c r="CC253" s="49"/>
      <c r="CD253" s="18">
        <f>IF(STGY4[[#This Row],[SNO]]=0,0,IF(STGY4[[#This Row],[SNO]]=1,CJ$8,IF(CL$10, IF(CP252&gt;=CM$8,0,IF(CP252=0,CJ$8,CO252)), CO252)))</f>
        <v>0</v>
      </c>
      <c r="CE253" s="18" t="str">
        <f>IF(MAIN_STGY[[#This Row],[RSLT]]="","", MAIN_STGY[[#This Row],[RSLT]])</f>
        <v/>
      </c>
      <c r="CF25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3" s="18">
        <f>IF(STGY4[[#This Row],[SNO]]=0,0,IF(CL$10, IF(CP252&gt;=CM$8, 0, STGY4[[#This Row],[INS]]+CH252), STGY4[[#This Row],[INS]]+CH252))</f>
        <v>100</v>
      </c>
      <c r="CI253" s="18">
        <f>IF(STGY4[[#This Row],[SNO]]=0,0,IF(CL$10, IF(CP252&gt;=CM$8, 0, CI252+STGY4[[#This Row],[RTN]]), CI252+STGY4[[#This Row],[RTN]]))</f>
        <v>0</v>
      </c>
      <c r="CJ253" s="18">
        <f>STGY4[[#This Row],[RTN-TL]]-STGY4[[#This Row],[INS-TL]]</f>
        <v>-100</v>
      </c>
      <c r="CK253" s="18">
        <f>IF(STGY4[[#This Row],[SNO]]=0,0,IF(CL$10, IF(STGY4[[#This Row],[INS]]=0, 0, CN252), CN252))</f>
        <v>0</v>
      </c>
      <c r="CL253" s="18">
        <f>STGY4[[#This Row],[INS]]</f>
        <v>0</v>
      </c>
      <c r="CM253" s="18">
        <f>IF(STGY4[[#This Row],[WrL]]="Loss", (STGY4[[#This Row],[INS]]*(1 + CP$8/100)), IF(STGY4[[#This Row],[WrL]]="Won", (0), 0))</f>
        <v>0</v>
      </c>
      <c r="CN253" s="18">
        <f>IF(STGY4[[#This Row],[WrL]]="Loss", (STGY4[[#This Row],[PAM]]+STGY4[[#This Row],[LOS-TEN]]), IF(STGY4[[#This Row],[WrL]]="Won", (STGY4[[#This Row],[INS]]), 0))</f>
        <v>0</v>
      </c>
      <c r="CO253" s="18">
        <f>STGY4[[#This Row],[PAPT]]/2</f>
        <v>0</v>
      </c>
      <c r="CP253" s="43">
        <f>IF(STGY4[[#This Row],[SNO]]=0,0,IF(CL$10, IF(STGY4[[#This Row],[INS-TL]]=0, 0, STGY4[[#This Row],[PFT]]/STGY4[[#This Row],[INS-TL]]%), STGY4[[#This Row],[PFT]]/STGY4[[#This Row],[INS-TL]]%))</f>
        <v>-100</v>
      </c>
      <c r="CS253" s="20"/>
      <c r="CT253" s="21"/>
      <c r="CZ253" s="22"/>
      <c r="DB253" s="42">
        <f t="shared" si="36"/>
        <v>238</v>
      </c>
      <c r="DC253" s="49"/>
      <c r="DD253" s="18">
        <f>IF(STGY5[[#This Row],[SNO]]=0,0,IF(STGY5[[#This Row],[SNO]]=1,DJ$8,IF(DL$10, IF(DP252&gt;=DM$8,0,IF(DP252=0,DJ$8,DO252)), DO252)))</f>
        <v>0</v>
      </c>
      <c r="DE253" s="18" t="str">
        <f>IF(MAIN_STGY[[#This Row],[RSLT]]="","", MAIN_STGY[[#This Row],[RSLT]])</f>
        <v/>
      </c>
      <c r="DF25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3" s="18">
        <f>IF(STGY5[[#This Row],[SNO]]=0,0,IF(DL$10, IF(DP252&gt;=DM$8, 0, STGY5[[#This Row],[INS]]+DH252), STGY5[[#This Row],[INS]]+DH252))</f>
        <v>100</v>
      </c>
      <c r="DI253" s="18">
        <f>IF(STGY5[[#This Row],[SNO]]=0,0,IF(DL$10, IF(DP252&gt;=DM$8, 0, DI252+STGY5[[#This Row],[RTN]]), DI252+STGY5[[#This Row],[RTN]]))</f>
        <v>0</v>
      </c>
      <c r="DJ253" s="18">
        <f>STGY5[[#This Row],[RTN-TL]]-STGY5[[#This Row],[INS-TL]]</f>
        <v>-100</v>
      </c>
      <c r="DK253" s="18">
        <f>IF(STGY5[[#This Row],[SNO]]=0,0,IF(DL$10, IF(STGY5[[#This Row],[INS]]=0, 0, DN252), DN252))</f>
        <v>0</v>
      </c>
      <c r="DL253" s="18">
        <f>STGY5[[#This Row],[INS]]</f>
        <v>0</v>
      </c>
      <c r="DM253" s="18">
        <f>IF(STGY5[[#This Row],[WrL]]="Loss", (STGY5[[#This Row],[INS]]*(1 + DP$8/100)), IF(STGY5[[#This Row],[WrL]]="Won", (0), 0))</f>
        <v>0</v>
      </c>
      <c r="DN253" s="18">
        <f>IF(STGY5[[#This Row],[WrL]]="Loss", (STGY5[[#This Row],[PAM]]+STGY5[[#This Row],[LOS-TEN]]), IF(STGY5[[#This Row],[WrL]]="Won", (STGY5[[#This Row],[INS]]), 0))</f>
        <v>0</v>
      </c>
      <c r="DO253" s="18">
        <f>STGY5[[#This Row],[PAPT]]/2</f>
        <v>0</v>
      </c>
      <c r="DP253" s="43">
        <f>IF(STGY5[[#This Row],[SNO]]=0,0,IF(DL$10, IF(STGY5[[#This Row],[INS-TL]]=0, 0, STGY5[[#This Row],[PFT]]/STGY5[[#This Row],[INS-TL]]%), STGY5[[#This Row],[PFT]]/STGY5[[#This Row],[INS-TL]]%))</f>
        <v>-100</v>
      </c>
      <c r="DS253" s="20"/>
      <c r="DT253" s="21"/>
      <c r="DZ253" s="22"/>
      <c r="EB253" s="42">
        <f t="shared" si="37"/>
        <v>238</v>
      </c>
      <c r="EC253" s="49"/>
      <c r="ED253" s="18">
        <f>IF(STGY6[[#This Row],[SNO]]=0,0,IF(STGY6[[#This Row],[SNO]]=1,EJ$8,IF(EL$10, IF(EP252&gt;=EM$8,0,IF(EP252=0,EJ$8,EO252)), EO252)))</f>
        <v>0</v>
      </c>
      <c r="EE253" s="18" t="str">
        <f>IF(MAIN_STGY[[#This Row],[RSLT]]="","", MAIN_STGY[[#This Row],[RSLT]])</f>
        <v/>
      </c>
      <c r="EF25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3" s="18">
        <f>IF(STGY6[[#This Row],[SNO]]=0,0,IF(EL$10, IF(EP252&gt;=EM$8, 0, STGY6[[#This Row],[INS]]+EH252), STGY6[[#This Row],[INS]]+EH252))</f>
        <v>100</v>
      </c>
      <c r="EI253" s="18">
        <f>IF(STGY6[[#This Row],[SNO]]=0,0,IF(EL$10, IF(EP252&gt;=EM$8, 0, EI252+STGY6[[#This Row],[RTN]]), EI252+STGY6[[#This Row],[RTN]]))</f>
        <v>0</v>
      </c>
      <c r="EJ253" s="18">
        <f>STGY6[[#This Row],[RTN-TL]]-STGY6[[#This Row],[INS-TL]]</f>
        <v>-100</v>
      </c>
      <c r="EK253" s="18">
        <f>IF(STGY6[[#This Row],[SNO]]=0,0,IF(EL$10, IF(STGY6[[#This Row],[INS]]=0, 0, EN252), EN252))</f>
        <v>0</v>
      </c>
      <c r="EL253" s="18">
        <f>STGY6[[#This Row],[INS]]</f>
        <v>0</v>
      </c>
      <c r="EM253" s="18">
        <f>IF(STGY6[[#This Row],[WrL]]="Loss", (STGY6[[#This Row],[INS]]*(1 + EP$8/100)), IF(STGY6[[#This Row],[WrL]]="Won", (0), 0))</f>
        <v>0</v>
      </c>
      <c r="EN253" s="18">
        <f>IF(STGY6[[#This Row],[WrL]]="Loss", (STGY6[[#This Row],[PAM]]+STGY6[[#This Row],[LOS-TEN]]), IF(STGY6[[#This Row],[WrL]]="Won", (STGY6[[#This Row],[INS]]), 0))</f>
        <v>0</v>
      </c>
      <c r="EO253" s="18">
        <f>STGY6[[#This Row],[PAPT]]/2</f>
        <v>0</v>
      </c>
      <c r="EP253" s="43">
        <f>IF(STGY6[[#This Row],[SNO]]=0,0,IF(EL$10, IF(STGY6[[#This Row],[INS-TL]]=0, 0, STGY6[[#This Row],[PFT]]/STGY6[[#This Row],[INS-TL]]%), STGY6[[#This Row],[PFT]]/STGY6[[#This Row],[INS-TL]]%))</f>
        <v>-100</v>
      </c>
      <c r="ES253" s="20"/>
      <c r="ET253" s="21"/>
      <c r="EZ253" s="22"/>
      <c r="FB253" s="42">
        <f t="shared" si="38"/>
        <v>238</v>
      </c>
      <c r="FC253" s="49"/>
      <c r="FD253" s="18">
        <f>IF(STGY7[[#This Row],[SNO]]=0,0,IF(STGY7[[#This Row],[SNO]]=1,FJ$8,IF(FL$10, IF(FP252&gt;=FM$8,0,IF(FP252=0,FJ$8,FO252)), FO252)))</f>
        <v>0</v>
      </c>
      <c r="FE253" s="18" t="str">
        <f>IF(MAIN_STGY[[#This Row],[RSLT]]="","", MAIN_STGY[[#This Row],[RSLT]])</f>
        <v/>
      </c>
      <c r="FF25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3" s="18">
        <f>IF(STGY7[[#This Row],[SNO]]=0,0,IF(FL$10, IF(FP252&gt;=FM$8, 0, STGY7[[#This Row],[INS]]+FH252), STGY7[[#This Row],[INS]]+FH252))</f>
        <v>100</v>
      </c>
      <c r="FI253" s="18">
        <f>IF(STGY7[[#This Row],[SNO]]=0,0,IF(FL$10, IF(FP252&gt;=FM$8, 0, FI252+STGY7[[#This Row],[RTN]]), FI252+STGY7[[#This Row],[RTN]]))</f>
        <v>0</v>
      </c>
      <c r="FJ253" s="18">
        <f>STGY7[[#This Row],[RTN-TL]]-STGY7[[#This Row],[INS-TL]]</f>
        <v>-100</v>
      </c>
      <c r="FK253" s="18">
        <f>IF(STGY7[[#This Row],[SNO]]=0,0,IF(FL$10, IF(STGY7[[#This Row],[INS]]=0, 0, FN252), FN252))</f>
        <v>0</v>
      </c>
      <c r="FL253" s="18">
        <f>STGY7[[#This Row],[INS]]</f>
        <v>0</v>
      </c>
      <c r="FM253" s="18">
        <f>IF(STGY7[[#This Row],[WrL]]="Loss", (STGY7[[#This Row],[INS]]*(1 + FP$8/100)), IF(STGY7[[#This Row],[WrL]]="Won", (0), 0))</f>
        <v>0</v>
      </c>
      <c r="FN253" s="18">
        <f>IF(STGY7[[#This Row],[WrL]]="Loss", (STGY7[[#This Row],[PAM]]+STGY7[[#This Row],[LOS-TEN]]), IF(STGY7[[#This Row],[WrL]]="Won", (STGY7[[#This Row],[INS]]), 0))</f>
        <v>0</v>
      </c>
      <c r="FO253" s="18">
        <f>STGY7[[#This Row],[PAPT]]/2</f>
        <v>0</v>
      </c>
      <c r="FP253" s="43">
        <f>IF(STGY7[[#This Row],[SNO]]=0,0,IF(FL$10, IF(STGY7[[#This Row],[INS-TL]]=0, 0, STGY7[[#This Row],[PFT]]/STGY7[[#This Row],[INS-TL]]%), STGY7[[#This Row],[PFT]]/STGY7[[#This Row],[INS-TL]]%))</f>
        <v>-100</v>
      </c>
      <c r="FS253" s="20"/>
      <c r="FT253" s="21"/>
      <c r="FZ253" s="22"/>
      <c r="GB253" s="42">
        <f t="shared" si="39"/>
        <v>238</v>
      </c>
      <c r="GC253" s="49"/>
      <c r="GD253" s="18">
        <f>IF(STGY8[[#This Row],[SNO]]=0,0,IF(STGY8[[#This Row],[SNO]]=1,GJ$8,IF(GL$10, IF(GP252&gt;=GM$8,0,IF(GP252=0,GJ$8,GO252)), GO252)))</f>
        <v>0</v>
      </c>
      <c r="GE253" s="18" t="str">
        <f>IF(MAIN_STGY[[#This Row],[RSLT]]="","", MAIN_STGY[[#This Row],[RSLT]])</f>
        <v/>
      </c>
      <c r="GF25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3" s="18">
        <f>IF(STGY8[[#This Row],[SNO]]=0,0,IF(GL$10, IF(GP252&gt;=GM$8, 0, STGY8[[#This Row],[INS]]+GH252), STGY8[[#This Row],[INS]]+GH252))</f>
        <v>100</v>
      </c>
      <c r="GI253" s="18">
        <f>IF(STGY8[[#This Row],[SNO]]=0,0,IF(GL$10, IF(GP252&gt;=GM$8, 0, GI252+STGY8[[#This Row],[RTN]]), GI252+STGY8[[#This Row],[RTN]]))</f>
        <v>0</v>
      </c>
      <c r="GJ253" s="18">
        <f>STGY8[[#This Row],[RTN-TL]]-STGY8[[#This Row],[INS-TL]]</f>
        <v>-100</v>
      </c>
      <c r="GK253" s="18">
        <f>IF(STGY8[[#This Row],[SNO]]=0,0,IF(GL$10, IF(STGY8[[#This Row],[INS]]=0, 0, GN252), GN252))</f>
        <v>0</v>
      </c>
      <c r="GL253" s="18">
        <f>STGY8[[#This Row],[INS]]</f>
        <v>0</v>
      </c>
      <c r="GM253" s="18">
        <f>IF(STGY8[[#This Row],[WrL]]="Loss", (STGY8[[#This Row],[INS]]*(1 + GP$8/100)), IF(STGY8[[#This Row],[WrL]]="Won", (0), 0))</f>
        <v>0</v>
      </c>
      <c r="GN253" s="18">
        <f>IF(STGY8[[#This Row],[WrL]]="Loss", (STGY8[[#This Row],[PAM]]+STGY8[[#This Row],[LOS-TEN]]), IF(STGY8[[#This Row],[WrL]]="Won", (STGY8[[#This Row],[INS]]), 0))</f>
        <v>0</v>
      </c>
      <c r="GO253" s="18">
        <f>STGY8[[#This Row],[PAPT]]/2</f>
        <v>0</v>
      </c>
      <c r="GP253" s="43">
        <f>IF(STGY8[[#This Row],[SNO]]=0,0,IF(GL$10, IF(STGY8[[#This Row],[INS-TL]]=0, 0, STGY8[[#This Row],[PFT]]/STGY8[[#This Row],[INS-TL]]%), STGY8[[#This Row],[PFT]]/STGY8[[#This Row],[INS-TL]]%))</f>
        <v>-100</v>
      </c>
      <c r="GS253" s="20"/>
      <c r="GT253" s="21"/>
      <c r="GZ253" s="22"/>
      <c r="HB253" s="42">
        <f t="shared" si="40"/>
        <v>238</v>
      </c>
      <c r="HC253" s="49"/>
      <c r="HD253" s="18">
        <f>IF(STGY9[[#This Row],[SNO]]=0,0,IF(STGY9[[#This Row],[SNO]]=1,HJ$8,IF(HL$10, IF(HP252&gt;=HM$8,0,IF(HP252=0,HJ$8,HO252)), HO252)))</f>
        <v>0</v>
      </c>
      <c r="HE253" s="18" t="str">
        <f>IF(MAIN_STGY[[#This Row],[RSLT]]="","", MAIN_STGY[[#This Row],[RSLT]])</f>
        <v/>
      </c>
      <c r="HF25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3" s="18">
        <f>IF(STGY9[[#This Row],[SNO]]=0,0,IF(HL$10, IF(HP252&gt;=HM$8, 0, STGY9[[#This Row],[INS]]+HH252), STGY9[[#This Row],[INS]]+HH252))</f>
        <v>100</v>
      </c>
      <c r="HI253" s="18">
        <f>IF(STGY9[[#This Row],[SNO]]=0,0,IF(HL$10, IF(HP252&gt;=HM$8, 0, HI252+STGY9[[#This Row],[RTN]]), HI252+STGY9[[#This Row],[RTN]]))</f>
        <v>0</v>
      </c>
      <c r="HJ253" s="18">
        <f>STGY9[[#This Row],[RTN-TL]]-STGY9[[#This Row],[INS-TL]]</f>
        <v>-100</v>
      </c>
      <c r="HK253" s="18">
        <f>IF(STGY9[[#This Row],[SNO]]=0,0,IF(HL$10, IF(STGY9[[#This Row],[INS]]=0, 0, HN252), HN252))</f>
        <v>0</v>
      </c>
      <c r="HL253" s="18">
        <f>STGY9[[#This Row],[INS]]</f>
        <v>0</v>
      </c>
      <c r="HM253" s="18">
        <f>IF(STGY9[[#This Row],[WrL]]="Loss", (STGY9[[#This Row],[INS]]*(1 + HP$8/100)), IF(STGY9[[#This Row],[WrL]]="Won", (0), 0))</f>
        <v>0</v>
      </c>
      <c r="HN253" s="18">
        <f>IF(STGY9[[#This Row],[WrL]]="Loss", (STGY9[[#This Row],[PAM]]+STGY9[[#This Row],[LOS-TEN]]), IF(STGY9[[#This Row],[WrL]]="Won", (STGY9[[#This Row],[INS]]), 0))</f>
        <v>0</v>
      </c>
      <c r="HO253" s="18">
        <f>STGY9[[#This Row],[PAPT]]/2</f>
        <v>0</v>
      </c>
      <c r="HP253" s="43">
        <f>IF(STGY9[[#This Row],[SNO]]=0,0,IF(HL$10, IF(STGY9[[#This Row],[INS-TL]]=0, 0, STGY9[[#This Row],[PFT]]/STGY9[[#This Row],[INS-TL]]%), STGY9[[#This Row],[PFT]]/STGY9[[#This Row],[INS-TL]]%))</f>
        <v>-100</v>
      </c>
      <c r="HS253" s="20"/>
      <c r="HT253" s="21"/>
      <c r="HZ253" s="22"/>
      <c r="IB253" s="42">
        <f t="shared" si="41"/>
        <v>238</v>
      </c>
      <c r="IC253" s="49"/>
      <c r="ID253" s="18">
        <f>IF(STGY10[[#This Row],[SNO]]=0,0,IF(STGY10[[#This Row],[SNO]]=1,IJ$8,IF(IL$10, IF(IP252&gt;=IM$8,0,IF(IP252=0,IJ$8,IO252)), IO252)))</f>
        <v>0</v>
      </c>
      <c r="IE253" s="18" t="str">
        <f>IF(MAIN_STGY[[#This Row],[RSLT]]="","", MAIN_STGY[[#This Row],[RSLT]])</f>
        <v/>
      </c>
      <c r="IF25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3" s="18">
        <f>IF(STGY10[[#This Row],[SNO]]=0,0,IF(IL$10, IF(IP252&gt;=IM$8, 0, STGY10[[#This Row],[INS]]+IH252), STGY10[[#This Row],[INS]]+IH252))</f>
        <v>100</v>
      </c>
      <c r="II253" s="18">
        <f>IF(STGY10[[#This Row],[SNO]]=0,0,IF(IL$10, IF(IP252&gt;=IM$8, 0, II252+STGY10[[#This Row],[RTN]]), II252+STGY10[[#This Row],[RTN]]))</f>
        <v>0</v>
      </c>
      <c r="IJ253" s="18">
        <f>STGY10[[#This Row],[RTN-TL]]-STGY10[[#This Row],[INS-TL]]</f>
        <v>-100</v>
      </c>
      <c r="IK253" s="18">
        <f>IF(STGY10[[#This Row],[SNO]]=0,0,IF(IL$10, IF(STGY10[[#This Row],[INS]]=0, 0, IN252), IN252))</f>
        <v>0</v>
      </c>
      <c r="IL253" s="18">
        <f>STGY10[[#This Row],[INS]]</f>
        <v>0</v>
      </c>
      <c r="IM253" s="18">
        <f>IF(STGY10[[#This Row],[WrL]]="Loss", (STGY10[[#This Row],[INS]]*(1 + IP$8/100)), IF(STGY10[[#This Row],[WrL]]="Won", (0), 0))</f>
        <v>0</v>
      </c>
      <c r="IN253" s="18">
        <f>IF(STGY10[[#This Row],[WrL]]="Loss", (STGY10[[#This Row],[PAM]]+STGY10[[#This Row],[LOS-TEN]]), IF(STGY10[[#This Row],[WrL]]="Won", (STGY10[[#This Row],[INS]]), 0))</f>
        <v>0</v>
      </c>
      <c r="IO253" s="18">
        <f>STGY10[[#This Row],[PAPT]]/2</f>
        <v>0</v>
      </c>
      <c r="IP253" s="43">
        <f>IF(STGY10[[#This Row],[SNO]]=0,0,IF(IL$10, IF(STGY10[[#This Row],[INS-TL]]=0, 0, STGY10[[#This Row],[PFT]]/STGY10[[#This Row],[INS-TL]]%), STGY10[[#This Row],[PFT]]/STGY10[[#This Row],[INS-TL]]%))</f>
        <v>-100</v>
      </c>
      <c r="IS253" s="20"/>
      <c r="IT253" s="21"/>
      <c r="IZ253" s="22"/>
    </row>
    <row r="254" spans="2:260" x14ac:dyDescent="0.3">
      <c r="B254" s="89">
        <f t="shared" si="43"/>
        <v>239</v>
      </c>
      <c r="C254" s="49"/>
      <c r="D254" s="18">
        <f>IF(MAIN_STGY[[#This Row],[SNO]]=0,0,IF(MAIN_STGY[[#This Row],[SNO]]=1,J$8,IF(L$10, IF(P253&gt;=M$8,0,IF(P253=0,J$8,O253)), O253)))</f>
        <v>0</v>
      </c>
      <c r="E254" s="12"/>
      <c r="F25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4" s="18">
        <f>IF(MAIN_STGY[[#This Row],[SNO]]=0,0,IF(L$10, IF(P253&gt;=M$8, 0, MAIN_STGY[[#This Row],[INS]]+H253), MAIN_STGY[[#This Row],[INS]]+H253))</f>
        <v>100</v>
      </c>
      <c r="I254" s="18">
        <f>IF(MAIN_STGY[[#This Row],[SNO]]=0,0,IF(L$10, IF(P253&gt;=M$8, 0, I253+MAIN_STGY[[#This Row],[RTN]]), I253+MAIN_STGY[[#This Row],[RTN]]))</f>
        <v>0</v>
      </c>
      <c r="J254" s="18">
        <f>MAIN_STGY[[#This Row],[RTN-TL]]-MAIN_STGY[[#This Row],[INS-TL]]</f>
        <v>-100</v>
      </c>
      <c r="K254" s="18">
        <f>IF(MAIN_STGY[[#This Row],[SNO]]=0,0,IF(L$10, IF(MAIN_STGY[[#This Row],[INS]]=0, 0, N253), N253))</f>
        <v>0</v>
      </c>
      <c r="L254" s="18">
        <f>MAIN_STGY[[#This Row],[INS]]</f>
        <v>0</v>
      </c>
      <c r="M254" s="18">
        <f>IF(MAIN_STGY[[#This Row],[WrL]]="Loss", (MAIN_STGY[[#This Row],[INS]]*(1 + P$8/100)), IF(MAIN_STGY[[#This Row],[WrL]]="Won", (0), 0))</f>
        <v>0</v>
      </c>
      <c r="N254" s="18">
        <f>IF(MAIN_STGY[[#This Row],[WrL]]="Loss", (MAIN_STGY[[#This Row],[PAM]]+MAIN_STGY[[#This Row],[LOS-TEN]]), IF(MAIN_STGY[[#This Row],[WrL]]="Won", (MAIN_STGY[[#This Row],[INS]]), 0))</f>
        <v>0</v>
      </c>
      <c r="O254" s="18">
        <f>MAIN_STGY[[#This Row],[PAPT]]/2</f>
        <v>0</v>
      </c>
      <c r="P25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4" s="56"/>
      <c r="S254" s="57"/>
      <c r="T254" s="85"/>
      <c r="U254" s="55"/>
      <c r="V254" s="55"/>
      <c r="W254" s="55"/>
      <c r="X254" s="44"/>
      <c r="Z254" s="22"/>
      <c r="AB254" s="42">
        <f t="shared" si="33"/>
        <v>239</v>
      </c>
      <c r="AC254" s="49"/>
      <c r="AD254" s="18">
        <f>IF(STGY2[[#This Row],[SNO]]=0,0,IF(STGY2[[#This Row],[SNO]]=1,AJ$8,IF(AL$10, IF(AP253&gt;=AM$8,0,IF(AP253=0,AJ$8,AO253)), AO253)))</f>
        <v>0</v>
      </c>
      <c r="AE254" s="18" t="str">
        <f>IF(MAIN_STGY[[#This Row],[RSLT]]="","", MAIN_STGY[[#This Row],[RSLT]])</f>
        <v/>
      </c>
      <c r="AF25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4" s="18">
        <f>IF(STGY2[[#This Row],[SNO]]=0,0,IF(AL$10, IF(AP253&gt;=AM$8, 0, STGY2[[#This Row],[INS]]+AH253), STGY2[[#This Row],[INS]]+AH253))</f>
        <v>100</v>
      </c>
      <c r="AI254" s="18">
        <f>IF(STGY2[[#This Row],[SNO]]=0,0,IF(AL$10, IF(AP253&gt;=AM$8, 0, AI253+STGY2[[#This Row],[RTN]]), AI253+STGY2[[#This Row],[RTN]]))</f>
        <v>0</v>
      </c>
      <c r="AJ254" s="18">
        <f>STGY2[[#This Row],[RTN-TL]]-STGY2[[#This Row],[INS-TL]]</f>
        <v>-100</v>
      </c>
      <c r="AK254" s="18">
        <f>IF(STGY2[[#This Row],[SNO]]=0,0,IF(AL$10, IF(STGY2[[#This Row],[INS]]=0, 0, AN253), AN253))</f>
        <v>0</v>
      </c>
      <c r="AL254" s="18">
        <f>STGY2[[#This Row],[INS]]</f>
        <v>0</v>
      </c>
      <c r="AM254" s="18">
        <f>IF(STGY2[[#This Row],[WrL]]="Loss", (STGY2[[#This Row],[INS]]*(1 + AP$8/100)), IF(STGY2[[#This Row],[WrL]]="Won", (0), 0))</f>
        <v>0</v>
      </c>
      <c r="AN254" s="18">
        <f>IF(STGY2[[#This Row],[WrL]]="Loss", (STGY2[[#This Row],[PAM]]+STGY2[[#This Row],[LOS-TEN]]), IF(STGY2[[#This Row],[WrL]]="Won", (STGY2[[#This Row],[INS]]), 0))</f>
        <v>0</v>
      </c>
      <c r="AO254" s="18">
        <f>STGY2[[#This Row],[PAPT]]/2</f>
        <v>0</v>
      </c>
      <c r="AP254" s="43">
        <f>IF(STGY2[[#This Row],[SNO]]=0,0,IF(AL$10, IF(STGY2[[#This Row],[INS-TL]]=0, 0, STGY2[[#This Row],[PFT]]/STGY2[[#This Row],[INS-TL]]%), STGY2[[#This Row],[PFT]]/STGY2[[#This Row],[INS-TL]]%))</f>
        <v>-100</v>
      </c>
      <c r="AS254" s="20"/>
      <c r="AT254" s="21"/>
      <c r="AZ254" s="22"/>
      <c r="BB254" s="42">
        <f t="shared" si="34"/>
        <v>239</v>
      </c>
      <c r="BC254" s="49"/>
      <c r="BD254" s="18">
        <f>IF(STGY3[[#This Row],[SNO]]=0,0,IF(STGY3[[#This Row],[SNO]]=1,BJ$8,IF(BL$10, IF(BP253&gt;=BM$8,0,IF(BP253=0,BJ$8,BO253)), BO253)))</f>
        <v>0</v>
      </c>
      <c r="BE254" s="18" t="str">
        <f>IF(MAIN_STGY[[#This Row],[RSLT]]="","", MAIN_STGY[[#This Row],[RSLT]])</f>
        <v/>
      </c>
      <c r="BF25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4" s="18">
        <f>IF(STGY3[[#This Row],[SNO]]=0,0,IF(BL$10, IF(BP253&gt;=BM$8, 0, STGY3[[#This Row],[INS]]+BH253), STGY3[[#This Row],[INS]]+BH253))</f>
        <v>100</v>
      </c>
      <c r="BI254" s="18">
        <f>IF(STGY3[[#This Row],[SNO]]=0,0,IF(BL$10, IF(BP253&gt;=BM$8, 0, BI253+STGY3[[#This Row],[RTN]]), BI253+STGY3[[#This Row],[RTN]]))</f>
        <v>0</v>
      </c>
      <c r="BJ254" s="18">
        <f>STGY3[[#This Row],[RTN-TL]]-STGY3[[#This Row],[INS-TL]]</f>
        <v>-100</v>
      </c>
      <c r="BK254" s="18">
        <f>IF(STGY3[[#This Row],[SNO]]=0,0,IF(BL$10, IF(STGY3[[#This Row],[INS]]=0, 0, BN253), BN253))</f>
        <v>0</v>
      </c>
      <c r="BL254" s="18">
        <f>STGY3[[#This Row],[INS]]</f>
        <v>0</v>
      </c>
      <c r="BM254" s="18">
        <f>IF(STGY3[[#This Row],[WrL]]="Loss", (STGY3[[#This Row],[INS]]*(1 + BP$8/100)), IF(STGY3[[#This Row],[WrL]]="Won", (0), 0))</f>
        <v>0</v>
      </c>
      <c r="BN254" s="18">
        <f>IF(STGY3[[#This Row],[WrL]]="Loss", (STGY3[[#This Row],[PAM]]+STGY3[[#This Row],[LOS-TEN]]), IF(STGY3[[#This Row],[WrL]]="Won", (STGY3[[#This Row],[INS]]), 0))</f>
        <v>0</v>
      </c>
      <c r="BO254" s="18">
        <f>STGY3[[#This Row],[PAPT]]/2</f>
        <v>0</v>
      </c>
      <c r="BP254" s="43">
        <f>IF(STGY3[[#This Row],[SNO]]=0,0,IF(BL$10, IF(STGY3[[#This Row],[INS-TL]]=0, 0, STGY3[[#This Row],[PFT]]/STGY3[[#This Row],[INS-TL]]%), STGY3[[#This Row],[PFT]]/STGY3[[#This Row],[INS-TL]]%))</f>
        <v>-100</v>
      </c>
      <c r="BS254" s="20"/>
      <c r="BT254" s="21"/>
      <c r="BZ254" s="22"/>
      <c r="CB254" s="42">
        <f t="shared" si="35"/>
        <v>239</v>
      </c>
      <c r="CC254" s="49"/>
      <c r="CD254" s="18">
        <f>IF(STGY4[[#This Row],[SNO]]=0,0,IF(STGY4[[#This Row],[SNO]]=1,CJ$8,IF(CL$10, IF(CP253&gt;=CM$8,0,IF(CP253=0,CJ$8,CO253)), CO253)))</f>
        <v>0</v>
      </c>
      <c r="CE254" s="18" t="str">
        <f>IF(MAIN_STGY[[#This Row],[RSLT]]="","", MAIN_STGY[[#This Row],[RSLT]])</f>
        <v/>
      </c>
      <c r="CF25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4" s="18">
        <f>IF(STGY4[[#This Row],[SNO]]=0,0,IF(CL$10, IF(CP253&gt;=CM$8, 0, STGY4[[#This Row],[INS]]+CH253), STGY4[[#This Row],[INS]]+CH253))</f>
        <v>100</v>
      </c>
      <c r="CI254" s="18">
        <f>IF(STGY4[[#This Row],[SNO]]=0,0,IF(CL$10, IF(CP253&gt;=CM$8, 0, CI253+STGY4[[#This Row],[RTN]]), CI253+STGY4[[#This Row],[RTN]]))</f>
        <v>0</v>
      </c>
      <c r="CJ254" s="18">
        <f>STGY4[[#This Row],[RTN-TL]]-STGY4[[#This Row],[INS-TL]]</f>
        <v>-100</v>
      </c>
      <c r="CK254" s="18">
        <f>IF(STGY4[[#This Row],[SNO]]=0,0,IF(CL$10, IF(STGY4[[#This Row],[INS]]=0, 0, CN253), CN253))</f>
        <v>0</v>
      </c>
      <c r="CL254" s="18">
        <f>STGY4[[#This Row],[INS]]</f>
        <v>0</v>
      </c>
      <c r="CM254" s="18">
        <f>IF(STGY4[[#This Row],[WrL]]="Loss", (STGY4[[#This Row],[INS]]*(1 + CP$8/100)), IF(STGY4[[#This Row],[WrL]]="Won", (0), 0))</f>
        <v>0</v>
      </c>
      <c r="CN254" s="18">
        <f>IF(STGY4[[#This Row],[WrL]]="Loss", (STGY4[[#This Row],[PAM]]+STGY4[[#This Row],[LOS-TEN]]), IF(STGY4[[#This Row],[WrL]]="Won", (STGY4[[#This Row],[INS]]), 0))</f>
        <v>0</v>
      </c>
      <c r="CO254" s="18">
        <f>STGY4[[#This Row],[PAPT]]/2</f>
        <v>0</v>
      </c>
      <c r="CP254" s="43">
        <f>IF(STGY4[[#This Row],[SNO]]=0,0,IF(CL$10, IF(STGY4[[#This Row],[INS-TL]]=0, 0, STGY4[[#This Row],[PFT]]/STGY4[[#This Row],[INS-TL]]%), STGY4[[#This Row],[PFT]]/STGY4[[#This Row],[INS-TL]]%))</f>
        <v>-100</v>
      </c>
      <c r="CS254" s="20"/>
      <c r="CT254" s="21"/>
      <c r="CZ254" s="22"/>
      <c r="DB254" s="42">
        <f t="shared" si="36"/>
        <v>239</v>
      </c>
      <c r="DC254" s="49"/>
      <c r="DD254" s="18">
        <f>IF(STGY5[[#This Row],[SNO]]=0,0,IF(STGY5[[#This Row],[SNO]]=1,DJ$8,IF(DL$10, IF(DP253&gt;=DM$8,0,IF(DP253=0,DJ$8,DO253)), DO253)))</f>
        <v>0</v>
      </c>
      <c r="DE254" s="18" t="str">
        <f>IF(MAIN_STGY[[#This Row],[RSLT]]="","", MAIN_STGY[[#This Row],[RSLT]])</f>
        <v/>
      </c>
      <c r="DF25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4" s="18">
        <f>IF(STGY5[[#This Row],[SNO]]=0,0,IF(DL$10, IF(DP253&gt;=DM$8, 0, STGY5[[#This Row],[INS]]+DH253), STGY5[[#This Row],[INS]]+DH253))</f>
        <v>100</v>
      </c>
      <c r="DI254" s="18">
        <f>IF(STGY5[[#This Row],[SNO]]=0,0,IF(DL$10, IF(DP253&gt;=DM$8, 0, DI253+STGY5[[#This Row],[RTN]]), DI253+STGY5[[#This Row],[RTN]]))</f>
        <v>0</v>
      </c>
      <c r="DJ254" s="18">
        <f>STGY5[[#This Row],[RTN-TL]]-STGY5[[#This Row],[INS-TL]]</f>
        <v>-100</v>
      </c>
      <c r="DK254" s="18">
        <f>IF(STGY5[[#This Row],[SNO]]=0,0,IF(DL$10, IF(STGY5[[#This Row],[INS]]=0, 0, DN253), DN253))</f>
        <v>0</v>
      </c>
      <c r="DL254" s="18">
        <f>STGY5[[#This Row],[INS]]</f>
        <v>0</v>
      </c>
      <c r="DM254" s="18">
        <f>IF(STGY5[[#This Row],[WrL]]="Loss", (STGY5[[#This Row],[INS]]*(1 + DP$8/100)), IF(STGY5[[#This Row],[WrL]]="Won", (0), 0))</f>
        <v>0</v>
      </c>
      <c r="DN254" s="18">
        <f>IF(STGY5[[#This Row],[WrL]]="Loss", (STGY5[[#This Row],[PAM]]+STGY5[[#This Row],[LOS-TEN]]), IF(STGY5[[#This Row],[WrL]]="Won", (STGY5[[#This Row],[INS]]), 0))</f>
        <v>0</v>
      </c>
      <c r="DO254" s="18">
        <f>STGY5[[#This Row],[PAPT]]/2</f>
        <v>0</v>
      </c>
      <c r="DP254" s="43">
        <f>IF(STGY5[[#This Row],[SNO]]=0,0,IF(DL$10, IF(STGY5[[#This Row],[INS-TL]]=0, 0, STGY5[[#This Row],[PFT]]/STGY5[[#This Row],[INS-TL]]%), STGY5[[#This Row],[PFT]]/STGY5[[#This Row],[INS-TL]]%))</f>
        <v>-100</v>
      </c>
      <c r="DS254" s="20"/>
      <c r="DT254" s="21"/>
      <c r="DZ254" s="22"/>
      <c r="EB254" s="42">
        <f t="shared" si="37"/>
        <v>239</v>
      </c>
      <c r="EC254" s="49"/>
      <c r="ED254" s="18">
        <f>IF(STGY6[[#This Row],[SNO]]=0,0,IF(STGY6[[#This Row],[SNO]]=1,EJ$8,IF(EL$10, IF(EP253&gt;=EM$8,0,IF(EP253=0,EJ$8,EO253)), EO253)))</f>
        <v>0</v>
      </c>
      <c r="EE254" s="18" t="str">
        <f>IF(MAIN_STGY[[#This Row],[RSLT]]="","", MAIN_STGY[[#This Row],[RSLT]])</f>
        <v/>
      </c>
      <c r="EF25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4" s="18">
        <f>IF(STGY6[[#This Row],[SNO]]=0,0,IF(EL$10, IF(EP253&gt;=EM$8, 0, STGY6[[#This Row],[INS]]+EH253), STGY6[[#This Row],[INS]]+EH253))</f>
        <v>100</v>
      </c>
      <c r="EI254" s="18">
        <f>IF(STGY6[[#This Row],[SNO]]=0,0,IF(EL$10, IF(EP253&gt;=EM$8, 0, EI253+STGY6[[#This Row],[RTN]]), EI253+STGY6[[#This Row],[RTN]]))</f>
        <v>0</v>
      </c>
      <c r="EJ254" s="18">
        <f>STGY6[[#This Row],[RTN-TL]]-STGY6[[#This Row],[INS-TL]]</f>
        <v>-100</v>
      </c>
      <c r="EK254" s="18">
        <f>IF(STGY6[[#This Row],[SNO]]=0,0,IF(EL$10, IF(STGY6[[#This Row],[INS]]=0, 0, EN253), EN253))</f>
        <v>0</v>
      </c>
      <c r="EL254" s="18">
        <f>STGY6[[#This Row],[INS]]</f>
        <v>0</v>
      </c>
      <c r="EM254" s="18">
        <f>IF(STGY6[[#This Row],[WrL]]="Loss", (STGY6[[#This Row],[INS]]*(1 + EP$8/100)), IF(STGY6[[#This Row],[WrL]]="Won", (0), 0))</f>
        <v>0</v>
      </c>
      <c r="EN254" s="18">
        <f>IF(STGY6[[#This Row],[WrL]]="Loss", (STGY6[[#This Row],[PAM]]+STGY6[[#This Row],[LOS-TEN]]), IF(STGY6[[#This Row],[WrL]]="Won", (STGY6[[#This Row],[INS]]), 0))</f>
        <v>0</v>
      </c>
      <c r="EO254" s="18">
        <f>STGY6[[#This Row],[PAPT]]/2</f>
        <v>0</v>
      </c>
      <c r="EP254" s="43">
        <f>IF(STGY6[[#This Row],[SNO]]=0,0,IF(EL$10, IF(STGY6[[#This Row],[INS-TL]]=0, 0, STGY6[[#This Row],[PFT]]/STGY6[[#This Row],[INS-TL]]%), STGY6[[#This Row],[PFT]]/STGY6[[#This Row],[INS-TL]]%))</f>
        <v>-100</v>
      </c>
      <c r="ES254" s="20"/>
      <c r="ET254" s="21"/>
      <c r="EZ254" s="22"/>
      <c r="FB254" s="42">
        <f t="shared" si="38"/>
        <v>239</v>
      </c>
      <c r="FC254" s="49"/>
      <c r="FD254" s="18">
        <f>IF(STGY7[[#This Row],[SNO]]=0,0,IF(STGY7[[#This Row],[SNO]]=1,FJ$8,IF(FL$10, IF(FP253&gt;=FM$8,0,IF(FP253=0,FJ$8,FO253)), FO253)))</f>
        <v>0</v>
      </c>
      <c r="FE254" s="18" t="str">
        <f>IF(MAIN_STGY[[#This Row],[RSLT]]="","", MAIN_STGY[[#This Row],[RSLT]])</f>
        <v/>
      </c>
      <c r="FF25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4" s="18">
        <f>IF(STGY7[[#This Row],[SNO]]=0,0,IF(FL$10, IF(FP253&gt;=FM$8, 0, STGY7[[#This Row],[INS]]+FH253), STGY7[[#This Row],[INS]]+FH253))</f>
        <v>100</v>
      </c>
      <c r="FI254" s="18">
        <f>IF(STGY7[[#This Row],[SNO]]=0,0,IF(FL$10, IF(FP253&gt;=FM$8, 0, FI253+STGY7[[#This Row],[RTN]]), FI253+STGY7[[#This Row],[RTN]]))</f>
        <v>0</v>
      </c>
      <c r="FJ254" s="18">
        <f>STGY7[[#This Row],[RTN-TL]]-STGY7[[#This Row],[INS-TL]]</f>
        <v>-100</v>
      </c>
      <c r="FK254" s="18">
        <f>IF(STGY7[[#This Row],[SNO]]=0,0,IF(FL$10, IF(STGY7[[#This Row],[INS]]=0, 0, FN253), FN253))</f>
        <v>0</v>
      </c>
      <c r="FL254" s="18">
        <f>STGY7[[#This Row],[INS]]</f>
        <v>0</v>
      </c>
      <c r="FM254" s="18">
        <f>IF(STGY7[[#This Row],[WrL]]="Loss", (STGY7[[#This Row],[INS]]*(1 + FP$8/100)), IF(STGY7[[#This Row],[WrL]]="Won", (0), 0))</f>
        <v>0</v>
      </c>
      <c r="FN254" s="18">
        <f>IF(STGY7[[#This Row],[WrL]]="Loss", (STGY7[[#This Row],[PAM]]+STGY7[[#This Row],[LOS-TEN]]), IF(STGY7[[#This Row],[WrL]]="Won", (STGY7[[#This Row],[INS]]), 0))</f>
        <v>0</v>
      </c>
      <c r="FO254" s="18">
        <f>STGY7[[#This Row],[PAPT]]/2</f>
        <v>0</v>
      </c>
      <c r="FP254" s="43">
        <f>IF(STGY7[[#This Row],[SNO]]=0,0,IF(FL$10, IF(STGY7[[#This Row],[INS-TL]]=0, 0, STGY7[[#This Row],[PFT]]/STGY7[[#This Row],[INS-TL]]%), STGY7[[#This Row],[PFT]]/STGY7[[#This Row],[INS-TL]]%))</f>
        <v>-100</v>
      </c>
      <c r="FS254" s="20"/>
      <c r="FT254" s="21"/>
      <c r="FZ254" s="22"/>
      <c r="GB254" s="42">
        <f t="shared" si="39"/>
        <v>239</v>
      </c>
      <c r="GC254" s="49"/>
      <c r="GD254" s="18">
        <f>IF(STGY8[[#This Row],[SNO]]=0,0,IF(STGY8[[#This Row],[SNO]]=1,GJ$8,IF(GL$10, IF(GP253&gt;=GM$8,0,IF(GP253=0,GJ$8,GO253)), GO253)))</f>
        <v>0</v>
      </c>
      <c r="GE254" s="18" t="str">
        <f>IF(MAIN_STGY[[#This Row],[RSLT]]="","", MAIN_STGY[[#This Row],[RSLT]])</f>
        <v/>
      </c>
      <c r="GF25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4" s="18">
        <f>IF(STGY8[[#This Row],[SNO]]=0,0,IF(GL$10, IF(GP253&gt;=GM$8, 0, STGY8[[#This Row],[INS]]+GH253), STGY8[[#This Row],[INS]]+GH253))</f>
        <v>100</v>
      </c>
      <c r="GI254" s="18">
        <f>IF(STGY8[[#This Row],[SNO]]=0,0,IF(GL$10, IF(GP253&gt;=GM$8, 0, GI253+STGY8[[#This Row],[RTN]]), GI253+STGY8[[#This Row],[RTN]]))</f>
        <v>0</v>
      </c>
      <c r="GJ254" s="18">
        <f>STGY8[[#This Row],[RTN-TL]]-STGY8[[#This Row],[INS-TL]]</f>
        <v>-100</v>
      </c>
      <c r="GK254" s="18">
        <f>IF(STGY8[[#This Row],[SNO]]=0,0,IF(GL$10, IF(STGY8[[#This Row],[INS]]=0, 0, GN253), GN253))</f>
        <v>0</v>
      </c>
      <c r="GL254" s="18">
        <f>STGY8[[#This Row],[INS]]</f>
        <v>0</v>
      </c>
      <c r="GM254" s="18">
        <f>IF(STGY8[[#This Row],[WrL]]="Loss", (STGY8[[#This Row],[INS]]*(1 + GP$8/100)), IF(STGY8[[#This Row],[WrL]]="Won", (0), 0))</f>
        <v>0</v>
      </c>
      <c r="GN254" s="18">
        <f>IF(STGY8[[#This Row],[WrL]]="Loss", (STGY8[[#This Row],[PAM]]+STGY8[[#This Row],[LOS-TEN]]), IF(STGY8[[#This Row],[WrL]]="Won", (STGY8[[#This Row],[INS]]), 0))</f>
        <v>0</v>
      </c>
      <c r="GO254" s="18">
        <f>STGY8[[#This Row],[PAPT]]/2</f>
        <v>0</v>
      </c>
      <c r="GP254" s="43">
        <f>IF(STGY8[[#This Row],[SNO]]=0,0,IF(GL$10, IF(STGY8[[#This Row],[INS-TL]]=0, 0, STGY8[[#This Row],[PFT]]/STGY8[[#This Row],[INS-TL]]%), STGY8[[#This Row],[PFT]]/STGY8[[#This Row],[INS-TL]]%))</f>
        <v>-100</v>
      </c>
      <c r="GS254" s="20"/>
      <c r="GT254" s="21"/>
      <c r="GZ254" s="22"/>
      <c r="HB254" s="42">
        <f t="shared" si="40"/>
        <v>239</v>
      </c>
      <c r="HC254" s="49"/>
      <c r="HD254" s="18">
        <f>IF(STGY9[[#This Row],[SNO]]=0,0,IF(STGY9[[#This Row],[SNO]]=1,HJ$8,IF(HL$10, IF(HP253&gt;=HM$8,0,IF(HP253=0,HJ$8,HO253)), HO253)))</f>
        <v>0</v>
      </c>
      <c r="HE254" s="18" t="str">
        <f>IF(MAIN_STGY[[#This Row],[RSLT]]="","", MAIN_STGY[[#This Row],[RSLT]])</f>
        <v/>
      </c>
      <c r="HF25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4" s="18">
        <f>IF(STGY9[[#This Row],[SNO]]=0,0,IF(HL$10, IF(HP253&gt;=HM$8, 0, STGY9[[#This Row],[INS]]+HH253), STGY9[[#This Row],[INS]]+HH253))</f>
        <v>100</v>
      </c>
      <c r="HI254" s="18">
        <f>IF(STGY9[[#This Row],[SNO]]=0,0,IF(HL$10, IF(HP253&gt;=HM$8, 0, HI253+STGY9[[#This Row],[RTN]]), HI253+STGY9[[#This Row],[RTN]]))</f>
        <v>0</v>
      </c>
      <c r="HJ254" s="18">
        <f>STGY9[[#This Row],[RTN-TL]]-STGY9[[#This Row],[INS-TL]]</f>
        <v>-100</v>
      </c>
      <c r="HK254" s="18">
        <f>IF(STGY9[[#This Row],[SNO]]=0,0,IF(HL$10, IF(STGY9[[#This Row],[INS]]=0, 0, HN253), HN253))</f>
        <v>0</v>
      </c>
      <c r="HL254" s="18">
        <f>STGY9[[#This Row],[INS]]</f>
        <v>0</v>
      </c>
      <c r="HM254" s="18">
        <f>IF(STGY9[[#This Row],[WrL]]="Loss", (STGY9[[#This Row],[INS]]*(1 + HP$8/100)), IF(STGY9[[#This Row],[WrL]]="Won", (0), 0))</f>
        <v>0</v>
      </c>
      <c r="HN254" s="18">
        <f>IF(STGY9[[#This Row],[WrL]]="Loss", (STGY9[[#This Row],[PAM]]+STGY9[[#This Row],[LOS-TEN]]), IF(STGY9[[#This Row],[WrL]]="Won", (STGY9[[#This Row],[INS]]), 0))</f>
        <v>0</v>
      </c>
      <c r="HO254" s="18">
        <f>STGY9[[#This Row],[PAPT]]/2</f>
        <v>0</v>
      </c>
      <c r="HP254" s="43">
        <f>IF(STGY9[[#This Row],[SNO]]=0,0,IF(HL$10, IF(STGY9[[#This Row],[INS-TL]]=0, 0, STGY9[[#This Row],[PFT]]/STGY9[[#This Row],[INS-TL]]%), STGY9[[#This Row],[PFT]]/STGY9[[#This Row],[INS-TL]]%))</f>
        <v>-100</v>
      </c>
      <c r="HS254" s="20"/>
      <c r="HT254" s="21"/>
      <c r="HZ254" s="22"/>
      <c r="IB254" s="42">
        <f t="shared" si="41"/>
        <v>239</v>
      </c>
      <c r="IC254" s="49"/>
      <c r="ID254" s="18">
        <f>IF(STGY10[[#This Row],[SNO]]=0,0,IF(STGY10[[#This Row],[SNO]]=1,IJ$8,IF(IL$10, IF(IP253&gt;=IM$8,0,IF(IP253=0,IJ$8,IO253)), IO253)))</f>
        <v>0</v>
      </c>
      <c r="IE254" s="18" t="str">
        <f>IF(MAIN_STGY[[#This Row],[RSLT]]="","", MAIN_STGY[[#This Row],[RSLT]])</f>
        <v/>
      </c>
      <c r="IF25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4" s="18">
        <f>IF(STGY10[[#This Row],[SNO]]=0,0,IF(IL$10, IF(IP253&gt;=IM$8, 0, STGY10[[#This Row],[INS]]+IH253), STGY10[[#This Row],[INS]]+IH253))</f>
        <v>100</v>
      </c>
      <c r="II254" s="18">
        <f>IF(STGY10[[#This Row],[SNO]]=0,0,IF(IL$10, IF(IP253&gt;=IM$8, 0, II253+STGY10[[#This Row],[RTN]]), II253+STGY10[[#This Row],[RTN]]))</f>
        <v>0</v>
      </c>
      <c r="IJ254" s="18">
        <f>STGY10[[#This Row],[RTN-TL]]-STGY10[[#This Row],[INS-TL]]</f>
        <v>-100</v>
      </c>
      <c r="IK254" s="18">
        <f>IF(STGY10[[#This Row],[SNO]]=0,0,IF(IL$10, IF(STGY10[[#This Row],[INS]]=0, 0, IN253), IN253))</f>
        <v>0</v>
      </c>
      <c r="IL254" s="18">
        <f>STGY10[[#This Row],[INS]]</f>
        <v>0</v>
      </c>
      <c r="IM254" s="18">
        <f>IF(STGY10[[#This Row],[WrL]]="Loss", (STGY10[[#This Row],[INS]]*(1 + IP$8/100)), IF(STGY10[[#This Row],[WrL]]="Won", (0), 0))</f>
        <v>0</v>
      </c>
      <c r="IN254" s="18">
        <f>IF(STGY10[[#This Row],[WrL]]="Loss", (STGY10[[#This Row],[PAM]]+STGY10[[#This Row],[LOS-TEN]]), IF(STGY10[[#This Row],[WrL]]="Won", (STGY10[[#This Row],[INS]]), 0))</f>
        <v>0</v>
      </c>
      <c r="IO254" s="18">
        <f>STGY10[[#This Row],[PAPT]]/2</f>
        <v>0</v>
      </c>
      <c r="IP254" s="43">
        <f>IF(STGY10[[#This Row],[SNO]]=0,0,IF(IL$10, IF(STGY10[[#This Row],[INS-TL]]=0, 0, STGY10[[#This Row],[PFT]]/STGY10[[#This Row],[INS-TL]]%), STGY10[[#This Row],[PFT]]/STGY10[[#This Row],[INS-TL]]%))</f>
        <v>-100</v>
      </c>
      <c r="IS254" s="20"/>
      <c r="IT254" s="21"/>
      <c r="IZ254" s="22"/>
    </row>
    <row r="255" spans="2:260" ht="18.2" x14ac:dyDescent="0.35">
      <c r="B255" s="89">
        <f t="shared" si="43"/>
        <v>240</v>
      </c>
      <c r="C255" s="49"/>
      <c r="D255" s="18">
        <f>IF(MAIN_STGY[[#This Row],[SNO]]=0,0,IF(MAIN_STGY[[#This Row],[SNO]]=1,J$8,IF(L$10, IF(P254&gt;=M$8,0,IF(P254=0,J$8,O254)), O254)))</f>
        <v>0</v>
      </c>
      <c r="E255" s="12"/>
      <c r="F25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5" s="18">
        <f>IF(MAIN_STGY[[#This Row],[SNO]]=0,0,IF(L$10, IF(P254&gt;=M$8, 0, MAIN_STGY[[#This Row],[INS]]+H254), MAIN_STGY[[#This Row],[INS]]+H254))</f>
        <v>100</v>
      </c>
      <c r="I255" s="18">
        <f>IF(MAIN_STGY[[#This Row],[SNO]]=0,0,IF(L$10, IF(P254&gt;=M$8, 0, I254+MAIN_STGY[[#This Row],[RTN]]), I254+MAIN_STGY[[#This Row],[RTN]]))</f>
        <v>0</v>
      </c>
      <c r="J255" s="18">
        <f>MAIN_STGY[[#This Row],[RTN-TL]]-MAIN_STGY[[#This Row],[INS-TL]]</f>
        <v>-100</v>
      </c>
      <c r="K255" s="18">
        <f>IF(MAIN_STGY[[#This Row],[SNO]]=0,0,IF(L$10, IF(MAIN_STGY[[#This Row],[INS]]=0, 0, N254), N254))</f>
        <v>0</v>
      </c>
      <c r="L255" s="18">
        <f>MAIN_STGY[[#This Row],[INS]]</f>
        <v>0</v>
      </c>
      <c r="M255" s="18">
        <f>IF(MAIN_STGY[[#This Row],[WrL]]="Loss", (MAIN_STGY[[#This Row],[INS]]*(1 + P$8/100)), IF(MAIN_STGY[[#This Row],[WrL]]="Won", (0), 0))</f>
        <v>0</v>
      </c>
      <c r="N255" s="18">
        <f>IF(MAIN_STGY[[#This Row],[WrL]]="Loss", (MAIN_STGY[[#This Row],[PAM]]+MAIN_STGY[[#This Row],[LOS-TEN]]), IF(MAIN_STGY[[#This Row],[WrL]]="Won", (MAIN_STGY[[#This Row],[INS]]), 0))</f>
        <v>0</v>
      </c>
      <c r="O255" s="18">
        <f>MAIN_STGY[[#This Row],[PAPT]]/2</f>
        <v>0</v>
      </c>
      <c r="P25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5" s="108" t="s">
        <v>67</v>
      </c>
      <c r="S255" s="109"/>
      <c r="T255" s="109"/>
      <c r="U255" s="109"/>
      <c r="V255" s="110"/>
      <c r="W255" s="55"/>
      <c r="X255" s="44"/>
      <c r="Z255" s="22"/>
      <c r="AB255" s="42">
        <f t="shared" si="33"/>
        <v>240</v>
      </c>
      <c r="AC255" s="49"/>
      <c r="AD255" s="18">
        <f>IF(STGY2[[#This Row],[SNO]]=0,0,IF(STGY2[[#This Row],[SNO]]=1,AJ$8,IF(AL$10, IF(AP254&gt;=AM$8,0,IF(AP254=0,AJ$8,AO254)), AO254)))</f>
        <v>0</v>
      </c>
      <c r="AE255" s="18" t="str">
        <f>IF(MAIN_STGY[[#This Row],[RSLT]]="","", MAIN_STGY[[#This Row],[RSLT]])</f>
        <v/>
      </c>
      <c r="AF25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5" s="18">
        <f>IF(STGY2[[#This Row],[SNO]]=0,0,IF(AL$10, IF(AP254&gt;=AM$8, 0, STGY2[[#This Row],[INS]]+AH254), STGY2[[#This Row],[INS]]+AH254))</f>
        <v>100</v>
      </c>
      <c r="AI255" s="18">
        <f>IF(STGY2[[#This Row],[SNO]]=0,0,IF(AL$10, IF(AP254&gt;=AM$8, 0, AI254+STGY2[[#This Row],[RTN]]), AI254+STGY2[[#This Row],[RTN]]))</f>
        <v>0</v>
      </c>
      <c r="AJ255" s="18">
        <f>STGY2[[#This Row],[RTN-TL]]-STGY2[[#This Row],[INS-TL]]</f>
        <v>-100</v>
      </c>
      <c r="AK255" s="18">
        <f>IF(STGY2[[#This Row],[SNO]]=0,0,IF(AL$10, IF(STGY2[[#This Row],[INS]]=0, 0, AN254), AN254))</f>
        <v>0</v>
      </c>
      <c r="AL255" s="18">
        <f>STGY2[[#This Row],[INS]]</f>
        <v>0</v>
      </c>
      <c r="AM255" s="18">
        <f>IF(STGY2[[#This Row],[WrL]]="Loss", (STGY2[[#This Row],[INS]]*(1 + AP$8/100)), IF(STGY2[[#This Row],[WrL]]="Won", (0), 0))</f>
        <v>0</v>
      </c>
      <c r="AN255" s="18">
        <f>IF(STGY2[[#This Row],[WrL]]="Loss", (STGY2[[#This Row],[PAM]]+STGY2[[#This Row],[LOS-TEN]]), IF(STGY2[[#This Row],[WrL]]="Won", (STGY2[[#This Row],[INS]]), 0))</f>
        <v>0</v>
      </c>
      <c r="AO255" s="18">
        <f>STGY2[[#This Row],[PAPT]]/2</f>
        <v>0</v>
      </c>
      <c r="AP255" s="43">
        <f>IF(STGY2[[#This Row],[SNO]]=0,0,IF(AL$10, IF(STGY2[[#This Row],[INS-TL]]=0, 0, STGY2[[#This Row],[PFT]]/STGY2[[#This Row],[INS-TL]]%), STGY2[[#This Row],[PFT]]/STGY2[[#This Row],[INS-TL]]%))</f>
        <v>-100</v>
      </c>
      <c r="AS255" s="20"/>
      <c r="AT255" s="21"/>
      <c r="AZ255" s="22"/>
      <c r="BB255" s="42">
        <f t="shared" si="34"/>
        <v>240</v>
      </c>
      <c r="BC255" s="49"/>
      <c r="BD255" s="18">
        <f>IF(STGY3[[#This Row],[SNO]]=0,0,IF(STGY3[[#This Row],[SNO]]=1,BJ$8,IF(BL$10, IF(BP254&gt;=BM$8,0,IF(BP254=0,BJ$8,BO254)), BO254)))</f>
        <v>0</v>
      </c>
      <c r="BE255" s="18" t="str">
        <f>IF(MAIN_STGY[[#This Row],[RSLT]]="","", MAIN_STGY[[#This Row],[RSLT]])</f>
        <v/>
      </c>
      <c r="BF25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5" s="18">
        <f>IF(STGY3[[#This Row],[SNO]]=0,0,IF(BL$10, IF(BP254&gt;=BM$8, 0, STGY3[[#This Row],[INS]]+BH254), STGY3[[#This Row],[INS]]+BH254))</f>
        <v>100</v>
      </c>
      <c r="BI255" s="18">
        <f>IF(STGY3[[#This Row],[SNO]]=0,0,IF(BL$10, IF(BP254&gt;=BM$8, 0, BI254+STGY3[[#This Row],[RTN]]), BI254+STGY3[[#This Row],[RTN]]))</f>
        <v>0</v>
      </c>
      <c r="BJ255" s="18">
        <f>STGY3[[#This Row],[RTN-TL]]-STGY3[[#This Row],[INS-TL]]</f>
        <v>-100</v>
      </c>
      <c r="BK255" s="18">
        <f>IF(STGY3[[#This Row],[SNO]]=0,0,IF(BL$10, IF(STGY3[[#This Row],[INS]]=0, 0, BN254), BN254))</f>
        <v>0</v>
      </c>
      <c r="BL255" s="18">
        <f>STGY3[[#This Row],[INS]]</f>
        <v>0</v>
      </c>
      <c r="BM255" s="18">
        <f>IF(STGY3[[#This Row],[WrL]]="Loss", (STGY3[[#This Row],[INS]]*(1 + BP$8/100)), IF(STGY3[[#This Row],[WrL]]="Won", (0), 0))</f>
        <v>0</v>
      </c>
      <c r="BN255" s="18">
        <f>IF(STGY3[[#This Row],[WrL]]="Loss", (STGY3[[#This Row],[PAM]]+STGY3[[#This Row],[LOS-TEN]]), IF(STGY3[[#This Row],[WrL]]="Won", (STGY3[[#This Row],[INS]]), 0))</f>
        <v>0</v>
      </c>
      <c r="BO255" s="18">
        <f>STGY3[[#This Row],[PAPT]]/2</f>
        <v>0</v>
      </c>
      <c r="BP255" s="43">
        <f>IF(STGY3[[#This Row],[SNO]]=0,0,IF(BL$10, IF(STGY3[[#This Row],[INS-TL]]=0, 0, STGY3[[#This Row],[PFT]]/STGY3[[#This Row],[INS-TL]]%), STGY3[[#This Row],[PFT]]/STGY3[[#This Row],[INS-TL]]%))</f>
        <v>-100</v>
      </c>
      <c r="BS255" s="20"/>
      <c r="BT255" s="21"/>
      <c r="BZ255" s="22"/>
      <c r="CB255" s="42">
        <f t="shared" si="35"/>
        <v>240</v>
      </c>
      <c r="CC255" s="49"/>
      <c r="CD255" s="18">
        <f>IF(STGY4[[#This Row],[SNO]]=0,0,IF(STGY4[[#This Row],[SNO]]=1,CJ$8,IF(CL$10, IF(CP254&gt;=CM$8,0,IF(CP254=0,CJ$8,CO254)), CO254)))</f>
        <v>0</v>
      </c>
      <c r="CE255" s="18" t="str">
        <f>IF(MAIN_STGY[[#This Row],[RSLT]]="","", MAIN_STGY[[#This Row],[RSLT]])</f>
        <v/>
      </c>
      <c r="CF25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5" s="18">
        <f>IF(STGY4[[#This Row],[SNO]]=0,0,IF(CL$10, IF(CP254&gt;=CM$8, 0, STGY4[[#This Row],[INS]]+CH254), STGY4[[#This Row],[INS]]+CH254))</f>
        <v>100</v>
      </c>
      <c r="CI255" s="18">
        <f>IF(STGY4[[#This Row],[SNO]]=0,0,IF(CL$10, IF(CP254&gt;=CM$8, 0, CI254+STGY4[[#This Row],[RTN]]), CI254+STGY4[[#This Row],[RTN]]))</f>
        <v>0</v>
      </c>
      <c r="CJ255" s="18">
        <f>STGY4[[#This Row],[RTN-TL]]-STGY4[[#This Row],[INS-TL]]</f>
        <v>-100</v>
      </c>
      <c r="CK255" s="18">
        <f>IF(STGY4[[#This Row],[SNO]]=0,0,IF(CL$10, IF(STGY4[[#This Row],[INS]]=0, 0, CN254), CN254))</f>
        <v>0</v>
      </c>
      <c r="CL255" s="18">
        <f>STGY4[[#This Row],[INS]]</f>
        <v>0</v>
      </c>
      <c r="CM255" s="18">
        <f>IF(STGY4[[#This Row],[WrL]]="Loss", (STGY4[[#This Row],[INS]]*(1 + CP$8/100)), IF(STGY4[[#This Row],[WrL]]="Won", (0), 0))</f>
        <v>0</v>
      </c>
      <c r="CN255" s="18">
        <f>IF(STGY4[[#This Row],[WrL]]="Loss", (STGY4[[#This Row],[PAM]]+STGY4[[#This Row],[LOS-TEN]]), IF(STGY4[[#This Row],[WrL]]="Won", (STGY4[[#This Row],[INS]]), 0))</f>
        <v>0</v>
      </c>
      <c r="CO255" s="18">
        <f>STGY4[[#This Row],[PAPT]]/2</f>
        <v>0</v>
      </c>
      <c r="CP255" s="43">
        <f>IF(STGY4[[#This Row],[SNO]]=0,0,IF(CL$10, IF(STGY4[[#This Row],[INS-TL]]=0, 0, STGY4[[#This Row],[PFT]]/STGY4[[#This Row],[INS-TL]]%), STGY4[[#This Row],[PFT]]/STGY4[[#This Row],[INS-TL]]%))</f>
        <v>-100</v>
      </c>
      <c r="CS255" s="20"/>
      <c r="CT255" s="21"/>
      <c r="CZ255" s="22"/>
      <c r="DB255" s="42">
        <f t="shared" si="36"/>
        <v>240</v>
      </c>
      <c r="DC255" s="49"/>
      <c r="DD255" s="18">
        <f>IF(STGY5[[#This Row],[SNO]]=0,0,IF(STGY5[[#This Row],[SNO]]=1,DJ$8,IF(DL$10, IF(DP254&gt;=DM$8,0,IF(DP254=0,DJ$8,DO254)), DO254)))</f>
        <v>0</v>
      </c>
      <c r="DE255" s="18" t="str">
        <f>IF(MAIN_STGY[[#This Row],[RSLT]]="","", MAIN_STGY[[#This Row],[RSLT]])</f>
        <v/>
      </c>
      <c r="DF25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5" s="18">
        <f>IF(STGY5[[#This Row],[SNO]]=0,0,IF(DL$10, IF(DP254&gt;=DM$8, 0, STGY5[[#This Row],[INS]]+DH254), STGY5[[#This Row],[INS]]+DH254))</f>
        <v>100</v>
      </c>
      <c r="DI255" s="18">
        <f>IF(STGY5[[#This Row],[SNO]]=0,0,IF(DL$10, IF(DP254&gt;=DM$8, 0, DI254+STGY5[[#This Row],[RTN]]), DI254+STGY5[[#This Row],[RTN]]))</f>
        <v>0</v>
      </c>
      <c r="DJ255" s="18">
        <f>STGY5[[#This Row],[RTN-TL]]-STGY5[[#This Row],[INS-TL]]</f>
        <v>-100</v>
      </c>
      <c r="DK255" s="18">
        <f>IF(STGY5[[#This Row],[SNO]]=0,0,IF(DL$10, IF(STGY5[[#This Row],[INS]]=0, 0, DN254), DN254))</f>
        <v>0</v>
      </c>
      <c r="DL255" s="18">
        <f>STGY5[[#This Row],[INS]]</f>
        <v>0</v>
      </c>
      <c r="DM255" s="18">
        <f>IF(STGY5[[#This Row],[WrL]]="Loss", (STGY5[[#This Row],[INS]]*(1 + DP$8/100)), IF(STGY5[[#This Row],[WrL]]="Won", (0), 0))</f>
        <v>0</v>
      </c>
      <c r="DN255" s="18">
        <f>IF(STGY5[[#This Row],[WrL]]="Loss", (STGY5[[#This Row],[PAM]]+STGY5[[#This Row],[LOS-TEN]]), IF(STGY5[[#This Row],[WrL]]="Won", (STGY5[[#This Row],[INS]]), 0))</f>
        <v>0</v>
      </c>
      <c r="DO255" s="18">
        <f>STGY5[[#This Row],[PAPT]]/2</f>
        <v>0</v>
      </c>
      <c r="DP255" s="43">
        <f>IF(STGY5[[#This Row],[SNO]]=0,0,IF(DL$10, IF(STGY5[[#This Row],[INS-TL]]=0, 0, STGY5[[#This Row],[PFT]]/STGY5[[#This Row],[INS-TL]]%), STGY5[[#This Row],[PFT]]/STGY5[[#This Row],[INS-TL]]%))</f>
        <v>-100</v>
      </c>
      <c r="DS255" s="20"/>
      <c r="DT255" s="21"/>
      <c r="DZ255" s="22"/>
      <c r="EB255" s="42">
        <f t="shared" si="37"/>
        <v>240</v>
      </c>
      <c r="EC255" s="49"/>
      <c r="ED255" s="18">
        <f>IF(STGY6[[#This Row],[SNO]]=0,0,IF(STGY6[[#This Row],[SNO]]=1,EJ$8,IF(EL$10, IF(EP254&gt;=EM$8,0,IF(EP254=0,EJ$8,EO254)), EO254)))</f>
        <v>0</v>
      </c>
      <c r="EE255" s="18" t="str">
        <f>IF(MAIN_STGY[[#This Row],[RSLT]]="","", MAIN_STGY[[#This Row],[RSLT]])</f>
        <v/>
      </c>
      <c r="EF25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5" s="18">
        <f>IF(STGY6[[#This Row],[SNO]]=0,0,IF(EL$10, IF(EP254&gt;=EM$8, 0, STGY6[[#This Row],[INS]]+EH254), STGY6[[#This Row],[INS]]+EH254))</f>
        <v>100</v>
      </c>
      <c r="EI255" s="18">
        <f>IF(STGY6[[#This Row],[SNO]]=0,0,IF(EL$10, IF(EP254&gt;=EM$8, 0, EI254+STGY6[[#This Row],[RTN]]), EI254+STGY6[[#This Row],[RTN]]))</f>
        <v>0</v>
      </c>
      <c r="EJ255" s="18">
        <f>STGY6[[#This Row],[RTN-TL]]-STGY6[[#This Row],[INS-TL]]</f>
        <v>-100</v>
      </c>
      <c r="EK255" s="18">
        <f>IF(STGY6[[#This Row],[SNO]]=0,0,IF(EL$10, IF(STGY6[[#This Row],[INS]]=0, 0, EN254), EN254))</f>
        <v>0</v>
      </c>
      <c r="EL255" s="18">
        <f>STGY6[[#This Row],[INS]]</f>
        <v>0</v>
      </c>
      <c r="EM255" s="18">
        <f>IF(STGY6[[#This Row],[WrL]]="Loss", (STGY6[[#This Row],[INS]]*(1 + EP$8/100)), IF(STGY6[[#This Row],[WrL]]="Won", (0), 0))</f>
        <v>0</v>
      </c>
      <c r="EN255" s="18">
        <f>IF(STGY6[[#This Row],[WrL]]="Loss", (STGY6[[#This Row],[PAM]]+STGY6[[#This Row],[LOS-TEN]]), IF(STGY6[[#This Row],[WrL]]="Won", (STGY6[[#This Row],[INS]]), 0))</f>
        <v>0</v>
      </c>
      <c r="EO255" s="18">
        <f>STGY6[[#This Row],[PAPT]]/2</f>
        <v>0</v>
      </c>
      <c r="EP255" s="43">
        <f>IF(STGY6[[#This Row],[SNO]]=0,0,IF(EL$10, IF(STGY6[[#This Row],[INS-TL]]=0, 0, STGY6[[#This Row],[PFT]]/STGY6[[#This Row],[INS-TL]]%), STGY6[[#This Row],[PFT]]/STGY6[[#This Row],[INS-TL]]%))</f>
        <v>-100</v>
      </c>
      <c r="ES255" s="20"/>
      <c r="ET255" s="21"/>
      <c r="EZ255" s="22"/>
      <c r="FB255" s="42">
        <f t="shared" si="38"/>
        <v>240</v>
      </c>
      <c r="FC255" s="49"/>
      <c r="FD255" s="18">
        <f>IF(STGY7[[#This Row],[SNO]]=0,0,IF(STGY7[[#This Row],[SNO]]=1,FJ$8,IF(FL$10, IF(FP254&gt;=FM$8,0,IF(FP254=0,FJ$8,FO254)), FO254)))</f>
        <v>0</v>
      </c>
      <c r="FE255" s="18" t="str">
        <f>IF(MAIN_STGY[[#This Row],[RSLT]]="","", MAIN_STGY[[#This Row],[RSLT]])</f>
        <v/>
      </c>
      <c r="FF25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5" s="18">
        <f>IF(STGY7[[#This Row],[SNO]]=0,0,IF(FL$10, IF(FP254&gt;=FM$8, 0, STGY7[[#This Row],[INS]]+FH254), STGY7[[#This Row],[INS]]+FH254))</f>
        <v>100</v>
      </c>
      <c r="FI255" s="18">
        <f>IF(STGY7[[#This Row],[SNO]]=0,0,IF(FL$10, IF(FP254&gt;=FM$8, 0, FI254+STGY7[[#This Row],[RTN]]), FI254+STGY7[[#This Row],[RTN]]))</f>
        <v>0</v>
      </c>
      <c r="FJ255" s="18">
        <f>STGY7[[#This Row],[RTN-TL]]-STGY7[[#This Row],[INS-TL]]</f>
        <v>-100</v>
      </c>
      <c r="FK255" s="18">
        <f>IF(STGY7[[#This Row],[SNO]]=0,0,IF(FL$10, IF(STGY7[[#This Row],[INS]]=0, 0, FN254), FN254))</f>
        <v>0</v>
      </c>
      <c r="FL255" s="18">
        <f>STGY7[[#This Row],[INS]]</f>
        <v>0</v>
      </c>
      <c r="FM255" s="18">
        <f>IF(STGY7[[#This Row],[WrL]]="Loss", (STGY7[[#This Row],[INS]]*(1 + FP$8/100)), IF(STGY7[[#This Row],[WrL]]="Won", (0), 0))</f>
        <v>0</v>
      </c>
      <c r="FN255" s="18">
        <f>IF(STGY7[[#This Row],[WrL]]="Loss", (STGY7[[#This Row],[PAM]]+STGY7[[#This Row],[LOS-TEN]]), IF(STGY7[[#This Row],[WrL]]="Won", (STGY7[[#This Row],[INS]]), 0))</f>
        <v>0</v>
      </c>
      <c r="FO255" s="18">
        <f>STGY7[[#This Row],[PAPT]]/2</f>
        <v>0</v>
      </c>
      <c r="FP255" s="43">
        <f>IF(STGY7[[#This Row],[SNO]]=0,0,IF(FL$10, IF(STGY7[[#This Row],[INS-TL]]=0, 0, STGY7[[#This Row],[PFT]]/STGY7[[#This Row],[INS-TL]]%), STGY7[[#This Row],[PFT]]/STGY7[[#This Row],[INS-TL]]%))</f>
        <v>-100</v>
      </c>
      <c r="FS255" s="20"/>
      <c r="FT255" s="21"/>
      <c r="FZ255" s="22"/>
      <c r="GB255" s="42">
        <f t="shared" si="39"/>
        <v>240</v>
      </c>
      <c r="GC255" s="49"/>
      <c r="GD255" s="18">
        <f>IF(STGY8[[#This Row],[SNO]]=0,0,IF(STGY8[[#This Row],[SNO]]=1,GJ$8,IF(GL$10, IF(GP254&gt;=GM$8,0,IF(GP254=0,GJ$8,GO254)), GO254)))</f>
        <v>0</v>
      </c>
      <c r="GE255" s="18" t="str">
        <f>IF(MAIN_STGY[[#This Row],[RSLT]]="","", MAIN_STGY[[#This Row],[RSLT]])</f>
        <v/>
      </c>
      <c r="GF25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5" s="18">
        <f>IF(STGY8[[#This Row],[SNO]]=0,0,IF(GL$10, IF(GP254&gt;=GM$8, 0, STGY8[[#This Row],[INS]]+GH254), STGY8[[#This Row],[INS]]+GH254))</f>
        <v>100</v>
      </c>
      <c r="GI255" s="18">
        <f>IF(STGY8[[#This Row],[SNO]]=0,0,IF(GL$10, IF(GP254&gt;=GM$8, 0, GI254+STGY8[[#This Row],[RTN]]), GI254+STGY8[[#This Row],[RTN]]))</f>
        <v>0</v>
      </c>
      <c r="GJ255" s="18">
        <f>STGY8[[#This Row],[RTN-TL]]-STGY8[[#This Row],[INS-TL]]</f>
        <v>-100</v>
      </c>
      <c r="GK255" s="18">
        <f>IF(STGY8[[#This Row],[SNO]]=0,0,IF(GL$10, IF(STGY8[[#This Row],[INS]]=0, 0, GN254), GN254))</f>
        <v>0</v>
      </c>
      <c r="GL255" s="18">
        <f>STGY8[[#This Row],[INS]]</f>
        <v>0</v>
      </c>
      <c r="GM255" s="18">
        <f>IF(STGY8[[#This Row],[WrL]]="Loss", (STGY8[[#This Row],[INS]]*(1 + GP$8/100)), IF(STGY8[[#This Row],[WrL]]="Won", (0), 0))</f>
        <v>0</v>
      </c>
      <c r="GN255" s="18">
        <f>IF(STGY8[[#This Row],[WrL]]="Loss", (STGY8[[#This Row],[PAM]]+STGY8[[#This Row],[LOS-TEN]]), IF(STGY8[[#This Row],[WrL]]="Won", (STGY8[[#This Row],[INS]]), 0))</f>
        <v>0</v>
      </c>
      <c r="GO255" s="18">
        <f>STGY8[[#This Row],[PAPT]]/2</f>
        <v>0</v>
      </c>
      <c r="GP255" s="43">
        <f>IF(STGY8[[#This Row],[SNO]]=0,0,IF(GL$10, IF(STGY8[[#This Row],[INS-TL]]=0, 0, STGY8[[#This Row],[PFT]]/STGY8[[#This Row],[INS-TL]]%), STGY8[[#This Row],[PFT]]/STGY8[[#This Row],[INS-TL]]%))</f>
        <v>-100</v>
      </c>
      <c r="GS255" s="20"/>
      <c r="GT255" s="21"/>
      <c r="GZ255" s="22"/>
      <c r="HB255" s="42">
        <f t="shared" si="40"/>
        <v>240</v>
      </c>
      <c r="HC255" s="49"/>
      <c r="HD255" s="18">
        <f>IF(STGY9[[#This Row],[SNO]]=0,0,IF(STGY9[[#This Row],[SNO]]=1,HJ$8,IF(HL$10, IF(HP254&gt;=HM$8,0,IF(HP254=0,HJ$8,HO254)), HO254)))</f>
        <v>0</v>
      </c>
      <c r="HE255" s="18" t="str">
        <f>IF(MAIN_STGY[[#This Row],[RSLT]]="","", MAIN_STGY[[#This Row],[RSLT]])</f>
        <v/>
      </c>
      <c r="HF25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5" s="18">
        <f>IF(STGY9[[#This Row],[SNO]]=0,0,IF(HL$10, IF(HP254&gt;=HM$8, 0, STGY9[[#This Row],[INS]]+HH254), STGY9[[#This Row],[INS]]+HH254))</f>
        <v>100</v>
      </c>
      <c r="HI255" s="18">
        <f>IF(STGY9[[#This Row],[SNO]]=0,0,IF(HL$10, IF(HP254&gt;=HM$8, 0, HI254+STGY9[[#This Row],[RTN]]), HI254+STGY9[[#This Row],[RTN]]))</f>
        <v>0</v>
      </c>
      <c r="HJ255" s="18">
        <f>STGY9[[#This Row],[RTN-TL]]-STGY9[[#This Row],[INS-TL]]</f>
        <v>-100</v>
      </c>
      <c r="HK255" s="18">
        <f>IF(STGY9[[#This Row],[SNO]]=0,0,IF(HL$10, IF(STGY9[[#This Row],[INS]]=0, 0, HN254), HN254))</f>
        <v>0</v>
      </c>
      <c r="HL255" s="18">
        <f>STGY9[[#This Row],[INS]]</f>
        <v>0</v>
      </c>
      <c r="HM255" s="18">
        <f>IF(STGY9[[#This Row],[WrL]]="Loss", (STGY9[[#This Row],[INS]]*(1 + HP$8/100)), IF(STGY9[[#This Row],[WrL]]="Won", (0), 0))</f>
        <v>0</v>
      </c>
      <c r="HN255" s="18">
        <f>IF(STGY9[[#This Row],[WrL]]="Loss", (STGY9[[#This Row],[PAM]]+STGY9[[#This Row],[LOS-TEN]]), IF(STGY9[[#This Row],[WrL]]="Won", (STGY9[[#This Row],[INS]]), 0))</f>
        <v>0</v>
      </c>
      <c r="HO255" s="18">
        <f>STGY9[[#This Row],[PAPT]]/2</f>
        <v>0</v>
      </c>
      <c r="HP255" s="43">
        <f>IF(STGY9[[#This Row],[SNO]]=0,0,IF(HL$10, IF(STGY9[[#This Row],[INS-TL]]=0, 0, STGY9[[#This Row],[PFT]]/STGY9[[#This Row],[INS-TL]]%), STGY9[[#This Row],[PFT]]/STGY9[[#This Row],[INS-TL]]%))</f>
        <v>-100</v>
      </c>
      <c r="HS255" s="20"/>
      <c r="HT255" s="21"/>
      <c r="HZ255" s="22"/>
      <c r="IB255" s="42">
        <f t="shared" si="41"/>
        <v>240</v>
      </c>
      <c r="IC255" s="49"/>
      <c r="ID255" s="18">
        <f>IF(STGY10[[#This Row],[SNO]]=0,0,IF(STGY10[[#This Row],[SNO]]=1,IJ$8,IF(IL$10, IF(IP254&gt;=IM$8,0,IF(IP254=0,IJ$8,IO254)), IO254)))</f>
        <v>0</v>
      </c>
      <c r="IE255" s="18" t="str">
        <f>IF(MAIN_STGY[[#This Row],[RSLT]]="","", MAIN_STGY[[#This Row],[RSLT]])</f>
        <v/>
      </c>
      <c r="IF25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5" s="18">
        <f>IF(STGY10[[#This Row],[SNO]]=0,0,IF(IL$10, IF(IP254&gt;=IM$8, 0, STGY10[[#This Row],[INS]]+IH254), STGY10[[#This Row],[INS]]+IH254))</f>
        <v>100</v>
      </c>
      <c r="II255" s="18">
        <f>IF(STGY10[[#This Row],[SNO]]=0,0,IF(IL$10, IF(IP254&gt;=IM$8, 0, II254+STGY10[[#This Row],[RTN]]), II254+STGY10[[#This Row],[RTN]]))</f>
        <v>0</v>
      </c>
      <c r="IJ255" s="18">
        <f>STGY10[[#This Row],[RTN-TL]]-STGY10[[#This Row],[INS-TL]]</f>
        <v>-100</v>
      </c>
      <c r="IK255" s="18">
        <f>IF(STGY10[[#This Row],[SNO]]=0,0,IF(IL$10, IF(STGY10[[#This Row],[INS]]=0, 0, IN254), IN254))</f>
        <v>0</v>
      </c>
      <c r="IL255" s="18">
        <f>STGY10[[#This Row],[INS]]</f>
        <v>0</v>
      </c>
      <c r="IM255" s="18">
        <f>IF(STGY10[[#This Row],[WrL]]="Loss", (STGY10[[#This Row],[INS]]*(1 + IP$8/100)), IF(STGY10[[#This Row],[WrL]]="Won", (0), 0))</f>
        <v>0</v>
      </c>
      <c r="IN255" s="18">
        <f>IF(STGY10[[#This Row],[WrL]]="Loss", (STGY10[[#This Row],[PAM]]+STGY10[[#This Row],[LOS-TEN]]), IF(STGY10[[#This Row],[WrL]]="Won", (STGY10[[#This Row],[INS]]), 0))</f>
        <v>0</v>
      </c>
      <c r="IO255" s="18">
        <f>STGY10[[#This Row],[PAPT]]/2</f>
        <v>0</v>
      </c>
      <c r="IP255" s="43">
        <f>IF(STGY10[[#This Row],[SNO]]=0,0,IF(IL$10, IF(STGY10[[#This Row],[INS-TL]]=0, 0, STGY10[[#This Row],[PFT]]/STGY10[[#This Row],[INS-TL]]%), STGY10[[#This Row],[PFT]]/STGY10[[#This Row],[INS-TL]]%))</f>
        <v>-100</v>
      </c>
      <c r="IS255" s="20"/>
      <c r="IT255" s="21"/>
      <c r="IZ255" s="22"/>
    </row>
    <row r="256" spans="2:260" x14ac:dyDescent="0.3">
      <c r="B256" s="89">
        <f t="shared" si="43"/>
        <v>241</v>
      </c>
      <c r="C256" s="49"/>
      <c r="D256" s="18">
        <f>IF(MAIN_STGY[[#This Row],[SNO]]=0,0,IF(MAIN_STGY[[#This Row],[SNO]]=1,J$8,IF(L$10, IF(P255&gt;=M$8,0,IF(P255=0,J$8,O255)), O255)))</f>
        <v>0</v>
      </c>
      <c r="E256" s="12"/>
      <c r="F25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6" s="18">
        <f>IF(MAIN_STGY[[#This Row],[SNO]]=0,0,IF(L$10, IF(P255&gt;=M$8, 0, MAIN_STGY[[#This Row],[INS]]+H255), MAIN_STGY[[#This Row],[INS]]+H255))</f>
        <v>100</v>
      </c>
      <c r="I256" s="18">
        <f>IF(MAIN_STGY[[#This Row],[SNO]]=0,0,IF(L$10, IF(P255&gt;=M$8, 0, I255+MAIN_STGY[[#This Row],[RTN]]), I255+MAIN_STGY[[#This Row],[RTN]]))</f>
        <v>0</v>
      </c>
      <c r="J256" s="18">
        <f>MAIN_STGY[[#This Row],[RTN-TL]]-MAIN_STGY[[#This Row],[INS-TL]]</f>
        <v>-100</v>
      </c>
      <c r="K256" s="18">
        <f>IF(MAIN_STGY[[#This Row],[SNO]]=0,0,IF(L$10, IF(MAIN_STGY[[#This Row],[INS]]=0, 0, N255), N255))</f>
        <v>0</v>
      </c>
      <c r="L256" s="18">
        <f>MAIN_STGY[[#This Row],[INS]]</f>
        <v>0</v>
      </c>
      <c r="M256" s="18">
        <f>IF(MAIN_STGY[[#This Row],[WrL]]="Loss", (MAIN_STGY[[#This Row],[INS]]*(1 + P$8/100)), IF(MAIN_STGY[[#This Row],[WrL]]="Won", (0), 0))</f>
        <v>0</v>
      </c>
      <c r="N256" s="18">
        <f>IF(MAIN_STGY[[#This Row],[WrL]]="Loss", (MAIN_STGY[[#This Row],[PAM]]+MAIN_STGY[[#This Row],[LOS-TEN]]), IF(MAIN_STGY[[#This Row],[WrL]]="Won", (MAIN_STGY[[#This Row],[INS]]), 0))</f>
        <v>0</v>
      </c>
      <c r="O256" s="18">
        <f>MAIN_STGY[[#This Row],[PAPT]]/2</f>
        <v>0</v>
      </c>
      <c r="P25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6" s="7" t="s">
        <v>52</v>
      </c>
      <c r="S256" s="103" t="s">
        <v>53</v>
      </c>
      <c r="T256" s="104" t="s">
        <v>54</v>
      </c>
      <c r="U256" s="85"/>
      <c r="V256" s="44"/>
      <c r="W256" s="55"/>
      <c r="X256" s="44"/>
      <c r="Z256" s="22"/>
      <c r="AB256" s="42">
        <f t="shared" si="33"/>
        <v>241</v>
      </c>
      <c r="AC256" s="49"/>
      <c r="AD256" s="18">
        <f>IF(STGY2[[#This Row],[SNO]]=0,0,IF(STGY2[[#This Row],[SNO]]=1,AJ$8,IF(AL$10, IF(AP255&gt;=AM$8,0,IF(AP255=0,AJ$8,AO255)), AO255)))</f>
        <v>0</v>
      </c>
      <c r="AE256" s="18" t="str">
        <f>IF(MAIN_STGY[[#This Row],[RSLT]]="","", MAIN_STGY[[#This Row],[RSLT]])</f>
        <v/>
      </c>
      <c r="AF25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6" s="18">
        <f>IF(STGY2[[#This Row],[SNO]]=0,0,IF(AL$10, IF(AP255&gt;=AM$8, 0, STGY2[[#This Row],[INS]]+AH255), STGY2[[#This Row],[INS]]+AH255))</f>
        <v>100</v>
      </c>
      <c r="AI256" s="18">
        <f>IF(STGY2[[#This Row],[SNO]]=0,0,IF(AL$10, IF(AP255&gt;=AM$8, 0, AI255+STGY2[[#This Row],[RTN]]), AI255+STGY2[[#This Row],[RTN]]))</f>
        <v>0</v>
      </c>
      <c r="AJ256" s="18">
        <f>STGY2[[#This Row],[RTN-TL]]-STGY2[[#This Row],[INS-TL]]</f>
        <v>-100</v>
      </c>
      <c r="AK256" s="18">
        <f>IF(STGY2[[#This Row],[SNO]]=0,0,IF(AL$10, IF(STGY2[[#This Row],[INS]]=0, 0, AN255), AN255))</f>
        <v>0</v>
      </c>
      <c r="AL256" s="18">
        <f>STGY2[[#This Row],[INS]]</f>
        <v>0</v>
      </c>
      <c r="AM256" s="18">
        <f>IF(STGY2[[#This Row],[WrL]]="Loss", (STGY2[[#This Row],[INS]]*(1 + AP$8/100)), IF(STGY2[[#This Row],[WrL]]="Won", (0), 0))</f>
        <v>0</v>
      </c>
      <c r="AN256" s="18">
        <f>IF(STGY2[[#This Row],[WrL]]="Loss", (STGY2[[#This Row],[PAM]]+STGY2[[#This Row],[LOS-TEN]]), IF(STGY2[[#This Row],[WrL]]="Won", (STGY2[[#This Row],[INS]]), 0))</f>
        <v>0</v>
      </c>
      <c r="AO256" s="18">
        <f>STGY2[[#This Row],[PAPT]]/2</f>
        <v>0</v>
      </c>
      <c r="AP256" s="43">
        <f>IF(STGY2[[#This Row],[SNO]]=0,0,IF(AL$10, IF(STGY2[[#This Row],[INS-TL]]=0, 0, STGY2[[#This Row],[PFT]]/STGY2[[#This Row],[INS-TL]]%), STGY2[[#This Row],[PFT]]/STGY2[[#This Row],[INS-TL]]%))</f>
        <v>-100</v>
      </c>
      <c r="AS256" s="20"/>
      <c r="AT256" s="21"/>
      <c r="AZ256" s="22"/>
      <c r="BB256" s="42">
        <f t="shared" si="34"/>
        <v>241</v>
      </c>
      <c r="BC256" s="49"/>
      <c r="BD256" s="18">
        <f>IF(STGY3[[#This Row],[SNO]]=0,0,IF(STGY3[[#This Row],[SNO]]=1,BJ$8,IF(BL$10, IF(BP255&gt;=BM$8,0,IF(BP255=0,BJ$8,BO255)), BO255)))</f>
        <v>0</v>
      </c>
      <c r="BE256" s="18" t="str">
        <f>IF(MAIN_STGY[[#This Row],[RSLT]]="","", MAIN_STGY[[#This Row],[RSLT]])</f>
        <v/>
      </c>
      <c r="BF25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6" s="18">
        <f>IF(STGY3[[#This Row],[SNO]]=0,0,IF(BL$10, IF(BP255&gt;=BM$8, 0, STGY3[[#This Row],[INS]]+BH255), STGY3[[#This Row],[INS]]+BH255))</f>
        <v>100</v>
      </c>
      <c r="BI256" s="18">
        <f>IF(STGY3[[#This Row],[SNO]]=0,0,IF(BL$10, IF(BP255&gt;=BM$8, 0, BI255+STGY3[[#This Row],[RTN]]), BI255+STGY3[[#This Row],[RTN]]))</f>
        <v>0</v>
      </c>
      <c r="BJ256" s="18">
        <f>STGY3[[#This Row],[RTN-TL]]-STGY3[[#This Row],[INS-TL]]</f>
        <v>-100</v>
      </c>
      <c r="BK256" s="18">
        <f>IF(STGY3[[#This Row],[SNO]]=0,0,IF(BL$10, IF(STGY3[[#This Row],[INS]]=0, 0, BN255), BN255))</f>
        <v>0</v>
      </c>
      <c r="BL256" s="18">
        <f>STGY3[[#This Row],[INS]]</f>
        <v>0</v>
      </c>
      <c r="BM256" s="18">
        <f>IF(STGY3[[#This Row],[WrL]]="Loss", (STGY3[[#This Row],[INS]]*(1 + BP$8/100)), IF(STGY3[[#This Row],[WrL]]="Won", (0), 0))</f>
        <v>0</v>
      </c>
      <c r="BN256" s="18">
        <f>IF(STGY3[[#This Row],[WrL]]="Loss", (STGY3[[#This Row],[PAM]]+STGY3[[#This Row],[LOS-TEN]]), IF(STGY3[[#This Row],[WrL]]="Won", (STGY3[[#This Row],[INS]]), 0))</f>
        <v>0</v>
      </c>
      <c r="BO256" s="18">
        <f>STGY3[[#This Row],[PAPT]]/2</f>
        <v>0</v>
      </c>
      <c r="BP256" s="43">
        <f>IF(STGY3[[#This Row],[SNO]]=0,0,IF(BL$10, IF(STGY3[[#This Row],[INS-TL]]=0, 0, STGY3[[#This Row],[PFT]]/STGY3[[#This Row],[INS-TL]]%), STGY3[[#This Row],[PFT]]/STGY3[[#This Row],[INS-TL]]%))</f>
        <v>-100</v>
      </c>
      <c r="BS256" s="20"/>
      <c r="BT256" s="21"/>
      <c r="BZ256" s="22"/>
      <c r="CB256" s="42">
        <f t="shared" si="35"/>
        <v>241</v>
      </c>
      <c r="CC256" s="49"/>
      <c r="CD256" s="18">
        <f>IF(STGY4[[#This Row],[SNO]]=0,0,IF(STGY4[[#This Row],[SNO]]=1,CJ$8,IF(CL$10, IF(CP255&gt;=CM$8,0,IF(CP255=0,CJ$8,CO255)), CO255)))</f>
        <v>0</v>
      </c>
      <c r="CE256" s="18" t="str">
        <f>IF(MAIN_STGY[[#This Row],[RSLT]]="","", MAIN_STGY[[#This Row],[RSLT]])</f>
        <v/>
      </c>
      <c r="CF25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6" s="18">
        <f>IF(STGY4[[#This Row],[SNO]]=0,0,IF(CL$10, IF(CP255&gt;=CM$8, 0, STGY4[[#This Row],[INS]]+CH255), STGY4[[#This Row],[INS]]+CH255))</f>
        <v>100</v>
      </c>
      <c r="CI256" s="18">
        <f>IF(STGY4[[#This Row],[SNO]]=0,0,IF(CL$10, IF(CP255&gt;=CM$8, 0, CI255+STGY4[[#This Row],[RTN]]), CI255+STGY4[[#This Row],[RTN]]))</f>
        <v>0</v>
      </c>
      <c r="CJ256" s="18">
        <f>STGY4[[#This Row],[RTN-TL]]-STGY4[[#This Row],[INS-TL]]</f>
        <v>-100</v>
      </c>
      <c r="CK256" s="18">
        <f>IF(STGY4[[#This Row],[SNO]]=0,0,IF(CL$10, IF(STGY4[[#This Row],[INS]]=0, 0, CN255), CN255))</f>
        <v>0</v>
      </c>
      <c r="CL256" s="18">
        <f>STGY4[[#This Row],[INS]]</f>
        <v>0</v>
      </c>
      <c r="CM256" s="18">
        <f>IF(STGY4[[#This Row],[WrL]]="Loss", (STGY4[[#This Row],[INS]]*(1 + CP$8/100)), IF(STGY4[[#This Row],[WrL]]="Won", (0), 0))</f>
        <v>0</v>
      </c>
      <c r="CN256" s="18">
        <f>IF(STGY4[[#This Row],[WrL]]="Loss", (STGY4[[#This Row],[PAM]]+STGY4[[#This Row],[LOS-TEN]]), IF(STGY4[[#This Row],[WrL]]="Won", (STGY4[[#This Row],[INS]]), 0))</f>
        <v>0</v>
      </c>
      <c r="CO256" s="18">
        <f>STGY4[[#This Row],[PAPT]]/2</f>
        <v>0</v>
      </c>
      <c r="CP256" s="43">
        <f>IF(STGY4[[#This Row],[SNO]]=0,0,IF(CL$10, IF(STGY4[[#This Row],[INS-TL]]=0, 0, STGY4[[#This Row],[PFT]]/STGY4[[#This Row],[INS-TL]]%), STGY4[[#This Row],[PFT]]/STGY4[[#This Row],[INS-TL]]%))</f>
        <v>-100</v>
      </c>
      <c r="CS256" s="20"/>
      <c r="CT256" s="21"/>
      <c r="CZ256" s="22"/>
      <c r="DB256" s="42">
        <f t="shared" si="36"/>
        <v>241</v>
      </c>
      <c r="DC256" s="49"/>
      <c r="DD256" s="18">
        <f>IF(STGY5[[#This Row],[SNO]]=0,0,IF(STGY5[[#This Row],[SNO]]=1,DJ$8,IF(DL$10, IF(DP255&gt;=DM$8,0,IF(DP255=0,DJ$8,DO255)), DO255)))</f>
        <v>0</v>
      </c>
      <c r="DE256" s="18" t="str">
        <f>IF(MAIN_STGY[[#This Row],[RSLT]]="","", MAIN_STGY[[#This Row],[RSLT]])</f>
        <v/>
      </c>
      <c r="DF25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6" s="18">
        <f>IF(STGY5[[#This Row],[SNO]]=0,0,IF(DL$10, IF(DP255&gt;=DM$8, 0, STGY5[[#This Row],[INS]]+DH255), STGY5[[#This Row],[INS]]+DH255))</f>
        <v>100</v>
      </c>
      <c r="DI256" s="18">
        <f>IF(STGY5[[#This Row],[SNO]]=0,0,IF(DL$10, IF(DP255&gt;=DM$8, 0, DI255+STGY5[[#This Row],[RTN]]), DI255+STGY5[[#This Row],[RTN]]))</f>
        <v>0</v>
      </c>
      <c r="DJ256" s="18">
        <f>STGY5[[#This Row],[RTN-TL]]-STGY5[[#This Row],[INS-TL]]</f>
        <v>-100</v>
      </c>
      <c r="DK256" s="18">
        <f>IF(STGY5[[#This Row],[SNO]]=0,0,IF(DL$10, IF(STGY5[[#This Row],[INS]]=0, 0, DN255), DN255))</f>
        <v>0</v>
      </c>
      <c r="DL256" s="18">
        <f>STGY5[[#This Row],[INS]]</f>
        <v>0</v>
      </c>
      <c r="DM256" s="18">
        <f>IF(STGY5[[#This Row],[WrL]]="Loss", (STGY5[[#This Row],[INS]]*(1 + DP$8/100)), IF(STGY5[[#This Row],[WrL]]="Won", (0), 0))</f>
        <v>0</v>
      </c>
      <c r="DN256" s="18">
        <f>IF(STGY5[[#This Row],[WrL]]="Loss", (STGY5[[#This Row],[PAM]]+STGY5[[#This Row],[LOS-TEN]]), IF(STGY5[[#This Row],[WrL]]="Won", (STGY5[[#This Row],[INS]]), 0))</f>
        <v>0</v>
      </c>
      <c r="DO256" s="18">
        <f>STGY5[[#This Row],[PAPT]]/2</f>
        <v>0</v>
      </c>
      <c r="DP256" s="43">
        <f>IF(STGY5[[#This Row],[SNO]]=0,0,IF(DL$10, IF(STGY5[[#This Row],[INS-TL]]=0, 0, STGY5[[#This Row],[PFT]]/STGY5[[#This Row],[INS-TL]]%), STGY5[[#This Row],[PFT]]/STGY5[[#This Row],[INS-TL]]%))</f>
        <v>-100</v>
      </c>
      <c r="DS256" s="20"/>
      <c r="DT256" s="21"/>
      <c r="DZ256" s="22"/>
      <c r="EB256" s="42">
        <f t="shared" si="37"/>
        <v>241</v>
      </c>
      <c r="EC256" s="49"/>
      <c r="ED256" s="18">
        <f>IF(STGY6[[#This Row],[SNO]]=0,0,IF(STGY6[[#This Row],[SNO]]=1,EJ$8,IF(EL$10, IF(EP255&gt;=EM$8,0,IF(EP255=0,EJ$8,EO255)), EO255)))</f>
        <v>0</v>
      </c>
      <c r="EE256" s="18" t="str">
        <f>IF(MAIN_STGY[[#This Row],[RSLT]]="","", MAIN_STGY[[#This Row],[RSLT]])</f>
        <v/>
      </c>
      <c r="EF25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6" s="18">
        <f>IF(STGY6[[#This Row],[SNO]]=0,0,IF(EL$10, IF(EP255&gt;=EM$8, 0, STGY6[[#This Row],[INS]]+EH255), STGY6[[#This Row],[INS]]+EH255))</f>
        <v>100</v>
      </c>
      <c r="EI256" s="18">
        <f>IF(STGY6[[#This Row],[SNO]]=0,0,IF(EL$10, IF(EP255&gt;=EM$8, 0, EI255+STGY6[[#This Row],[RTN]]), EI255+STGY6[[#This Row],[RTN]]))</f>
        <v>0</v>
      </c>
      <c r="EJ256" s="18">
        <f>STGY6[[#This Row],[RTN-TL]]-STGY6[[#This Row],[INS-TL]]</f>
        <v>-100</v>
      </c>
      <c r="EK256" s="18">
        <f>IF(STGY6[[#This Row],[SNO]]=0,0,IF(EL$10, IF(STGY6[[#This Row],[INS]]=0, 0, EN255), EN255))</f>
        <v>0</v>
      </c>
      <c r="EL256" s="18">
        <f>STGY6[[#This Row],[INS]]</f>
        <v>0</v>
      </c>
      <c r="EM256" s="18">
        <f>IF(STGY6[[#This Row],[WrL]]="Loss", (STGY6[[#This Row],[INS]]*(1 + EP$8/100)), IF(STGY6[[#This Row],[WrL]]="Won", (0), 0))</f>
        <v>0</v>
      </c>
      <c r="EN256" s="18">
        <f>IF(STGY6[[#This Row],[WrL]]="Loss", (STGY6[[#This Row],[PAM]]+STGY6[[#This Row],[LOS-TEN]]), IF(STGY6[[#This Row],[WrL]]="Won", (STGY6[[#This Row],[INS]]), 0))</f>
        <v>0</v>
      </c>
      <c r="EO256" s="18">
        <f>STGY6[[#This Row],[PAPT]]/2</f>
        <v>0</v>
      </c>
      <c r="EP256" s="43">
        <f>IF(STGY6[[#This Row],[SNO]]=0,0,IF(EL$10, IF(STGY6[[#This Row],[INS-TL]]=0, 0, STGY6[[#This Row],[PFT]]/STGY6[[#This Row],[INS-TL]]%), STGY6[[#This Row],[PFT]]/STGY6[[#This Row],[INS-TL]]%))</f>
        <v>-100</v>
      </c>
      <c r="ES256" s="20"/>
      <c r="ET256" s="21"/>
      <c r="EZ256" s="22"/>
      <c r="FB256" s="42">
        <f t="shared" si="38"/>
        <v>241</v>
      </c>
      <c r="FC256" s="49"/>
      <c r="FD256" s="18">
        <f>IF(STGY7[[#This Row],[SNO]]=0,0,IF(STGY7[[#This Row],[SNO]]=1,FJ$8,IF(FL$10, IF(FP255&gt;=FM$8,0,IF(FP255=0,FJ$8,FO255)), FO255)))</f>
        <v>0</v>
      </c>
      <c r="FE256" s="18" t="str">
        <f>IF(MAIN_STGY[[#This Row],[RSLT]]="","", MAIN_STGY[[#This Row],[RSLT]])</f>
        <v/>
      </c>
      <c r="FF25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6" s="18">
        <f>IF(STGY7[[#This Row],[SNO]]=0,0,IF(FL$10, IF(FP255&gt;=FM$8, 0, STGY7[[#This Row],[INS]]+FH255), STGY7[[#This Row],[INS]]+FH255))</f>
        <v>100</v>
      </c>
      <c r="FI256" s="18">
        <f>IF(STGY7[[#This Row],[SNO]]=0,0,IF(FL$10, IF(FP255&gt;=FM$8, 0, FI255+STGY7[[#This Row],[RTN]]), FI255+STGY7[[#This Row],[RTN]]))</f>
        <v>0</v>
      </c>
      <c r="FJ256" s="18">
        <f>STGY7[[#This Row],[RTN-TL]]-STGY7[[#This Row],[INS-TL]]</f>
        <v>-100</v>
      </c>
      <c r="FK256" s="18">
        <f>IF(STGY7[[#This Row],[SNO]]=0,0,IF(FL$10, IF(STGY7[[#This Row],[INS]]=0, 0, FN255), FN255))</f>
        <v>0</v>
      </c>
      <c r="FL256" s="18">
        <f>STGY7[[#This Row],[INS]]</f>
        <v>0</v>
      </c>
      <c r="FM256" s="18">
        <f>IF(STGY7[[#This Row],[WrL]]="Loss", (STGY7[[#This Row],[INS]]*(1 + FP$8/100)), IF(STGY7[[#This Row],[WrL]]="Won", (0), 0))</f>
        <v>0</v>
      </c>
      <c r="FN256" s="18">
        <f>IF(STGY7[[#This Row],[WrL]]="Loss", (STGY7[[#This Row],[PAM]]+STGY7[[#This Row],[LOS-TEN]]), IF(STGY7[[#This Row],[WrL]]="Won", (STGY7[[#This Row],[INS]]), 0))</f>
        <v>0</v>
      </c>
      <c r="FO256" s="18">
        <f>STGY7[[#This Row],[PAPT]]/2</f>
        <v>0</v>
      </c>
      <c r="FP256" s="43">
        <f>IF(STGY7[[#This Row],[SNO]]=0,0,IF(FL$10, IF(STGY7[[#This Row],[INS-TL]]=0, 0, STGY7[[#This Row],[PFT]]/STGY7[[#This Row],[INS-TL]]%), STGY7[[#This Row],[PFT]]/STGY7[[#This Row],[INS-TL]]%))</f>
        <v>-100</v>
      </c>
      <c r="FS256" s="20"/>
      <c r="FT256" s="21"/>
      <c r="FZ256" s="22"/>
      <c r="GB256" s="42">
        <f t="shared" si="39"/>
        <v>241</v>
      </c>
      <c r="GC256" s="49"/>
      <c r="GD256" s="18">
        <f>IF(STGY8[[#This Row],[SNO]]=0,0,IF(STGY8[[#This Row],[SNO]]=1,GJ$8,IF(GL$10, IF(GP255&gt;=GM$8,0,IF(GP255=0,GJ$8,GO255)), GO255)))</f>
        <v>0</v>
      </c>
      <c r="GE256" s="18" t="str">
        <f>IF(MAIN_STGY[[#This Row],[RSLT]]="","", MAIN_STGY[[#This Row],[RSLT]])</f>
        <v/>
      </c>
      <c r="GF25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6" s="18">
        <f>IF(STGY8[[#This Row],[SNO]]=0,0,IF(GL$10, IF(GP255&gt;=GM$8, 0, STGY8[[#This Row],[INS]]+GH255), STGY8[[#This Row],[INS]]+GH255))</f>
        <v>100</v>
      </c>
      <c r="GI256" s="18">
        <f>IF(STGY8[[#This Row],[SNO]]=0,0,IF(GL$10, IF(GP255&gt;=GM$8, 0, GI255+STGY8[[#This Row],[RTN]]), GI255+STGY8[[#This Row],[RTN]]))</f>
        <v>0</v>
      </c>
      <c r="GJ256" s="18">
        <f>STGY8[[#This Row],[RTN-TL]]-STGY8[[#This Row],[INS-TL]]</f>
        <v>-100</v>
      </c>
      <c r="GK256" s="18">
        <f>IF(STGY8[[#This Row],[SNO]]=0,0,IF(GL$10, IF(STGY8[[#This Row],[INS]]=0, 0, GN255), GN255))</f>
        <v>0</v>
      </c>
      <c r="GL256" s="18">
        <f>STGY8[[#This Row],[INS]]</f>
        <v>0</v>
      </c>
      <c r="GM256" s="18">
        <f>IF(STGY8[[#This Row],[WrL]]="Loss", (STGY8[[#This Row],[INS]]*(1 + GP$8/100)), IF(STGY8[[#This Row],[WrL]]="Won", (0), 0))</f>
        <v>0</v>
      </c>
      <c r="GN256" s="18">
        <f>IF(STGY8[[#This Row],[WrL]]="Loss", (STGY8[[#This Row],[PAM]]+STGY8[[#This Row],[LOS-TEN]]), IF(STGY8[[#This Row],[WrL]]="Won", (STGY8[[#This Row],[INS]]), 0))</f>
        <v>0</v>
      </c>
      <c r="GO256" s="18">
        <f>STGY8[[#This Row],[PAPT]]/2</f>
        <v>0</v>
      </c>
      <c r="GP256" s="43">
        <f>IF(STGY8[[#This Row],[SNO]]=0,0,IF(GL$10, IF(STGY8[[#This Row],[INS-TL]]=0, 0, STGY8[[#This Row],[PFT]]/STGY8[[#This Row],[INS-TL]]%), STGY8[[#This Row],[PFT]]/STGY8[[#This Row],[INS-TL]]%))</f>
        <v>-100</v>
      </c>
      <c r="GS256" s="20"/>
      <c r="GT256" s="21"/>
      <c r="GZ256" s="22"/>
      <c r="HB256" s="42">
        <f t="shared" si="40"/>
        <v>241</v>
      </c>
      <c r="HC256" s="49"/>
      <c r="HD256" s="18">
        <f>IF(STGY9[[#This Row],[SNO]]=0,0,IF(STGY9[[#This Row],[SNO]]=1,HJ$8,IF(HL$10, IF(HP255&gt;=HM$8,0,IF(HP255=0,HJ$8,HO255)), HO255)))</f>
        <v>0</v>
      </c>
      <c r="HE256" s="18" t="str">
        <f>IF(MAIN_STGY[[#This Row],[RSLT]]="","", MAIN_STGY[[#This Row],[RSLT]])</f>
        <v/>
      </c>
      <c r="HF25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6" s="18">
        <f>IF(STGY9[[#This Row],[SNO]]=0,0,IF(HL$10, IF(HP255&gt;=HM$8, 0, STGY9[[#This Row],[INS]]+HH255), STGY9[[#This Row],[INS]]+HH255))</f>
        <v>100</v>
      </c>
      <c r="HI256" s="18">
        <f>IF(STGY9[[#This Row],[SNO]]=0,0,IF(HL$10, IF(HP255&gt;=HM$8, 0, HI255+STGY9[[#This Row],[RTN]]), HI255+STGY9[[#This Row],[RTN]]))</f>
        <v>0</v>
      </c>
      <c r="HJ256" s="18">
        <f>STGY9[[#This Row],[RTN-TL]]-STGY9[[#This Row],[INS-TL]]</f>
        <v>-100</v>
      </c>
      <c r="HK256" s="18">
        <f>IF(STGY9[[#This Row],[SNO]]=0,0,IF(HL$10, IF(STGY9[[#This Row],[INS]]=0, 0, HN255), HN255))</f>
        <v>0</v>
      </c>
      <c r="HL256" s="18">
        <f>STGY9[[#This Row],[INS]]</f>
        <v>0</v>
      </c>
      <c r="HM256" s="18">
        <f>IF(STGY9[[#This Row],[WrL]]="Loss", (STGY9[[#This Row],[INS]]*(1 + HP$8/100)), IF(STGY9[[#This Row],[WrL]]="Won", (0), 0))</f>
        <v>0</v>
      </c>
      <c r="HN256" s="18">
        <f>IF(STGY9[[#This Row],[WrL]]="Loss", (STGY9[[#This Row],[PAM]]+STGY9[[#This Row],[LOS-TEN]]), IF(STGY9[[#This Row],[WrL]]="Won", (STGY9[[#This Row],[INS]]), 0))</f>
        <v>0</v>
      </c>
      <c r="HO256" s="18">
        <f>STGY9[[#This Row],[PAPT]]/2</f>
        <v>0</v>
      </c>
      <c r="HP256" s="43">
        <f>IF(STGY9[[#This Row],[SNO]]=0,0,IF(HL$10, IF(STGY9[[#This Row],[INS-TL]]=0, 0, STGY9[[#This Row],[PFT]]/STGY9[[#This Row],[INS-TL]]%), STGY9[[#This Row],[PFT]]/STGY9[[#This Row],[INS-TL]]%))</f>
        <v>-100</v>
      </c>
      <c r="HS256" s="20"/>
      <c r="HT256" s="21"/>
      <c r="HZ256" s="22"/>
      <c r="IB256" s="42">
        <f t="shared" si="41"/>
        <v>241</v>
      </c>
      <c r="IC256" s="49"/>
      <c r="ID256" s="18">
        <f>IF(STGY10[[#This Row],[SNO]]=0,0,IF(STGY10[[#This Row],[SNO]]=1,IJ$8,IF(IL$10, IF(IP255&gt;=IM$8,0,IF(IP255=0,IJ$8,IO255)), IO255)))</f>
        <v>0</v>
      </c>
      <c r="IE256" s="18" t="str">
        <f>IF(MAIN_STGY[[#This Row],[RSLT]]="","", MAIN_STGY[[#This Row],[RSLT]])</f>
        <v/>
      </c>
      <c r="IF25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6" s="18">
        <f>IF(STGY10[[#This Row],[SNO]]=0,0,IF(IL$10, IF(IP255&gt;=IM$8, 0, STGY10[[#This Row],[INS]]+IH255), STGY10[[#This Row],[INS]]+IH255))</f>
        <v>100</v>
      </c>
      <c r="II256" s="18">
        <f>IF(STGY10[[#This Row],[SNO]]=0,0,IF(IL$10, IF(IP255&gt;=IM$8, 0, II255+STGY10[[#This Row],[RTN]]), II255+STGY10[[#This Row],[RTN]]))</f>
        <v>0</v>
      </c>
      <c r="IJ256" s="18">
        <f>STGY10[[#This Row],[RTN-TL]]-STGY10[[#This Row],[INS-TL]]</f>
        <v>-100</v>
      </c>
      <c r="IK256" s="18">
        <f>IF(STGY10[[#This Row],[SNO]]=0,0,IF(IL$10, IF(STGY10[[#This Row],[INS]]=0, 0, IN255), IN255))</f>
        <v>0</v>
      </c>
      <c r="IL256" s="18">
        <f>STGY10[[#This Row],[INS]]</f>
        <v>0</v>
      </c>
      <c r="IM256" s="18">
        <f>IF(STGY10[[#This Row],[WrL]]="Loss", (STGY10[[#This Row],[INS]]*(1 + IP$8/100)), IF(STGY10[[#This Row],[WrL]]="Won", (0), 0))</f>
        <v>0</v>
      </c>
      <c r="IN256" s="18">
        <f>IF(STGY10[[#This Row],[WrL]]="Loss", (STGY10[[#This Row],[PAM]]+STGY10[[#This Row],[LOS-TEN]]), IF(STGY10[[#This Row],[WrL]]="Won", (STGY10[[#This Row],[INS]]), 0))</f>
        <v>0</v>
      </c>
      <c r="IO256" s="18">
        <f>STGY10[[#This Row],[PAPT]]/2</f>
        <v>0</v>
      </c>
      <c r="IP256" s="43">
        <f>IF(STGY10[[#This Row],[SNO]]=0,0,IF(IL$10, IF(STGY10[[#This Row],[INS-TL]]=0, 0, STGY10[[#This Row],[PFT]]/STGY10[[#This Row],[INS-TL]]%), STGY10[[#This Row],[PFT]]/STGY10[[#This Row],[INS-TL]]%))</f>
        <v>-100</v>
      </c>
      <c r="IS256" s="20"/>
      <c r="IT256" s="21"/>
      <c r="IZ256" s="22"/>
    </row>
    <row r="257" spans="2:260" ht="15.65" x14ac:dyDescent="0.3">
      <c r="B257" s="89">
        <f t="shared" si="43"/>
        <v>242</v>
      </c>
      <c r="C257" s="49"/>
      <c r="D257" s="18">
        <f>IF(MAIN_STGY[[#This Row],[SNO]]=0,0,IF(MAIN_STGY[[#This Row],[SNO]]=1,J$8,IF(L$10, IF(P256&gt;=M$8,0,IF(P256=0,J$8,O256)), O256)))</f>
        <v>0</v>
      </c>
      <c r="E257" s="12"/>
      <c r="F25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7" s="18">
        <f>IF(MAIN_STGY[[#This Row],[SNO]]=0,0,IF(L$10, IF(P256&gt;=M$8, 0, MAIN_STGY[[#This Row],[INS]]+H256), MAIN_STGY[[#This Row],[INS]]+H256))</f>
        <v>100</v>
      </c>
      <c r="I257" s="18">
        <f>IF(MAIN_STGY[[#This Row],[SNO]]=0,0,IF(L$10, IF(P256&gt;=M$8, 0, I256+MAIN_STGY[[#This Row],[RTN]]), I256+MAIN_STGY[[#This Row],[RTN]]))</f>
        <v>0</v>
      </c>
      <c r="J257" s="18">
        <f>MAIN_STGY[[#This Row],[RTN-TL]]-MAIN_STGY[[#This Row],[INS-TL]]</f>
        <v>-100</v>
      </c>
      <c r="K257" s="18">
        <f>IF(MAIN_STGY[[#This Row],[SNO]]=0,0,IF(L$10, IF(MAIN_STGY[[#This Row],[INS]]=0, 0, N256), N256))</f>
        <v>0</v>
      </c>
      <c r="L257" s="18">
        <f>MAIN_STGY[[#This Row],[INS]]</f>
        <v>0</v>
      </c>
      <c r="M257" s="18">
        <f>IF(MAIN_STGY[[#This Row],[WrL]]="Loss", (MAIN_STGY[[#This Row],[INS]]*(1 + P$8/100)), IF(MAIN_STGY[[#This Row],[WrL]]="Won", (0), 0))</f>
        <v>0</v>
      </c>
      <c r="N257" s="18">
        <f>IF(MAIN_STGY[[#This Row],[WrL]]="Loss", (MAIN_STGY[[#This Row],[PAM]]+MAIN_STGY[[#This Row],[LOS-TEN]]), IF(MAIN_STGY[[#This Row],[WrL]]="Won", (MAIN_STGY[[#This Row],[INS]]), 0))</f>
        <v>0</v>
      </c>
      <c r="O257" s="18">
        <f>MAIN_STGY[[#This Row],[PAPT]]/2</f>
        <v>0</v>
      </c>
      <c r="P25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7" s="97" t="str" cm="1">
        <f t="array" ref="R257">IF(G$4,STGTL1[Strategy Name],"")</f>
        <v>Strategy 01</v>
      </c>
      <c r="S257" s="98" cm="1">
        <f t="array" ref="S257">IF(G$4,STGTL1[Last Running Bet-on],"")</f>
        <v>0</v>
      </c>
      <c r="T257" s="99" cm="1">
        <f t="array" ref="T257">IF(G$4,STGTL1[Last Running Value],"")</f>
        <v>100</v>
      </c>
      <c r="U257" s="85"/>
      <c r="V257" s="44"/>
      <c r="W257" s="55"/>
      <c r="X257" s="44"/>
      <c r="Z257" s="22"/>
      <c r="AB257" s="42">
        <f t="shared" si="33"/>
        <v>242</v>
      </c>
      <c r="AC257" s="49"/>
      <c r="AD257" s="18">
        <f>IF(STGY2[[#This Row],[SNO]]=0,0,IF(STGY2[[#This Row],[SNO]]=1,AJ$8,IF(AL$10, IF(AP256&gt;=AM$8,0,IF(AP256=0,AJ$8,AO256)), AO256)))</f>
        <v>0</v>
      </c>
      <c r="AE257" s="18" t="str">
        <f>IF(MAIN_STGY[[#This Row],[RSLT]]="","", MAIN_STGY[[#This Row],[RSLT]])</f>
        <v/>
      </c>
      <c r="AF25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7" s="18">
        <f>IF(STGY2[[#This Row],[SNO]]=0,0,IF(AL$10, IF(AP256&gt;=AM$8, 0, STGY2[[#This Row],[INS]]+AH256), STGY2[[#This Row],[INS]]+AH256))</f>
        <v>100</v>
      </c>
      <c r="AI257" s="18">
        <f>IF(STGY2[[#This Row],[SNO]]=0,0,IF(AL$10, IF(AP256&gt;=AM$8, 0, AI256+STGY2[[#This Row],[RTN]]), AI256+STGY2[[#This Row],[RTN]]))</f>
        <v>0</v>
      </c>
      <c r="AJ257" s="18">
        <f>STGY2[[#This Row],[RTN-TL]]-STGY2[[#This Row],[INS-TL]]</f>
        <v>-100</v>
      </c>
      <c r="AK257" s="18">
        <f>IF(STGY2[[#This Row],[SNO]]=0,0,IF(AL$10, IF(STGY2[[#This Row],[INS]]=0, 0, AN256), AN256))</f>
        <v>0</v>
      </c>
      <c r="AL257" s="18">
        <f>STGY2[[#This Row],[INS]]</f>
        <v>0</v>
      </c>
      <c r="AM257" s="18">
        <f>IF(STGY2[[#This Row],[WrL]]="Loss", (STGY2[[#This Row],[INS]]*(1 + AP$8/100)), IF(STGY2[[#This Row],[WrL]]="Won", (0), 0))</f>
        <v>0</v>
      </c>
      <c r="AN257" s="18">
        <f>IF(STGY2[[#This Row],[WrL]]="Loss", (STGY2[[#This Row],[PAM]]+STGY2[[#This Row],[LOS-TEN]]), IF(STGY2[[#This Row],[WrL]]="Won", (STGY2[[#This Row],[INS]]), 0))</f>
        <v>0</v>
      </c>
      <c r="AO257" s="18">
        <f>STGY2[[#This Row],[PAPT]]/2</f>
        <v>0</v>
      </c>
      <c r="AP257" s="43">
        <f>IF(STGY2[[#This Row],[SNO]]=0,0,IF(AL$10, IF(STGY2[[#This Row],[INS-TL]]=0, 0, STGY2[[#This Row],[PFT]]/STGY2[[#This Row],[INS-TL]]%), STGY2[[#This Row],[PFT]]/STGY2[[#This Row],[INS-TL]]%))</f>
        <v>-100</v>
      </c>
      <c r="AS257" s="20"/>
      <c r="AT257" s="21"/>
      <c r="AZ257" s="22"/>
      <c r="BB257" s="42">
        <f t="shared" si="34"/>
        <v>242</v>
      </c>
      <c r="BC257" s="49"/>
      <c r="BD257" s="18">
        <f>IF(STGY3[[#This Row],[SNO]]=0,0,IF(STGY3[[#This Row],[SNO]]=1,BJ$8,IF(BL$10, IF(BP256&gt;=BM$8,0,IF(BP256=0,BJ$8,BO256)), BO256)))</f>
        <v>0</v>
      </c>
      <c r="BE257" s="18" t="str">
        <f>IF(MAIN_STGY[[#This Row],[RSLT]]="","", MAIN_STGY[[#This Row],[RSLT]])</f>
        <v/>
      </c>
      <c r="BF25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7" s="18">
        <f>IF(STGY3[[#This Row],[SNO]]=0,0,IF(BL$10, IF(BP256&gt;=BM$8, 0, STGY3[[#This Row],[INS]]+BH256), STGY3[[#This Row],[INS]]+BH256))</f>
        <v>100</v>
      </c>
      <c r="BI257" s="18">
        <f>IF(STGY3[[#This Row],[SNO]]=0,0,IF(BL$10, IF(BP256&gt;=BM$8, 0, BI256+STGY3[[#This Row],[RTN]]), BI256+STGY3[[#This Row],[RTN]]))</f>
        <v>0</v>
      </c>
      <c r="BJ257" s="18">
        <f>STGY3[[#This Row],[RTN-TL]]-STGY3[[#This Row],[INS-TL]]</f>
        <v>-100</v>
      </c>
      <c r="BK257" s="18">
        <f>IF(STGY3[[#This Row],[SNO]]=0,0,IF(BL$10, IF(STGY3[[#This Row],[INS]]=0, 0, BN256), BN256))</f>
        <v>0</v>
      </c>
      <c r="BL257" s="18">
        <f>STGY3[[#This Row],[INS]]</f>
        <v>0</v>
      </c>
      <c r="BM257" s="18">
        <f>IF(STGY3[[#This Row],[WrL]]="Loss", (STGY3[[#This Row],[INS]]*(1 + BP$8/100)), IF(STGY3[[#This Row],[WrL]]="Won", (0), 0))</f>
        <v>0</v>
      </c>
      <c r="BN257" s="18">
        <f>IF(STGY3[[#This Row],[WrL]]="Loss", (STGY3[[#This Row],[PAM]]+STGY3[[#This Row],[LOS-TEN]]), IF(STGY3[[#This Row],[WrL]]="Won", (STGY3[[#This Row],[INS]]), 0))</f>
        <v>0</v>
      </c>
      <c r="BO257" s="18">
        <f>STGY3[[#This Row],[PAPT]]/2</f>
        <v>0</v>
      </c>
      <c r="BP257" s="43">
        <f>IF(STGY3[[#This Row],[SNO]]=0,0,IF(BL$10, IF(STGY3[[#This Row],[INS-TL]]=0, 0, STGY3[[#This Row],[PFT]]/STGY3[[#This Row],[INS-TL]]%), STGY3[[#This Row],[PFT]]/STGY3[[#This Row],[INS-TL]]%))</f>
        <v>-100</v>
      </c>
      <c r="BS257" s="20"/>
      <c r="BT257" s="21"/>
      <c r="BZ257" s="22"/>
      <c r="CB257" s="42">
        <f t="shared" si="35"/>
        <v>242</v>
      </c>
      <c r="CC257" s="49"/>
      <c r="CD257" s="18">
        <f>IF(STGY4[[#This Row],[SNO]]=0,0,IF(STGY4[[#This Row],[SNO]]=1,CJ$8,IF(CL$10, IF(CP256&gt;=CM$8,0,IF(CP256=0,CJ$8,CO256)), CO256)))</f>
        <v>0</v>
      </c>
      <c r="CE257" s="18" t="str">
        <f>IF(MAIN_STGY[[#This Row],[RSLT]]="","", MAIN_STGY[[#This Row],[RSLT]])</f>
        <v/>
      </c>
      <c r="CF25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7" s="18">
        <f>IF(STGY4[[#This Row],[SNO]]=0,0,IF(CL$10, IF(CP256&gt;=CM$8, 0, STGY4[[#This Row],[INS]]+CH256), STGY4[[#This Row],[INS]]+CH256))</f>
        <v>100</v>
      </c>
      <c r="CI257" s="18">
        <f>IF(STGY4[[#This Row],[SNO]]=0,0,IF(CL$10, IF(CP256&gt;=CM$8, 0, CI256+STGY4[[#This Row],[RTN]]), CI256+STGY4[[#This Row],[RTN]]))</f>
        <v>0</v>
      </c>
      <c r="CJ257" s="18">
        <f>STGY4[[#This Row],[RTN-TL]]-STGY4[[#This Row],[INS-TL]]</f>
        <v>-100</v>
      </c>
      <c r="CK257" s="18">
        <f>IF(STGY4[[#This Row],[SNO]]=0,0,IF(CL$10, IF(STGY4[[#This Row],[INS]]=0, 0, CN256), CN256))</f>
        <v>0</v>
      </c>
      <c r="CL257" s="18">
        <f>STGY4[[#This Row],[INS]]</f>
        <v>0</v>
      </c>
      <c r="CM257" s="18">
        <f>IF(STGY4[[#This Row],[WrL]]="Loss", (STGY4[[#This Row],[INS]]*(1 + CP$8/100)), IF(STGY4[[#This Row],[WrL]]="Won", (0), 0))</f>
        <v>0</v>
      </c>
      <c r="CN257" s="18">
        <f>IF(STGY4[[#This Row],[WrL]]="Loss", (STGY4[[#This Row],[PAM]]+STGY4[[#This Row],[LOS-TEN]]), IF(STGY4[[#This Row],[WrL]]="Won", (STGY4[[#This Row],[INS]]), 0))</f>
        <v>0</v>
      </c>
      <c r="CO257" s="18">
        <f>STGY4[[#This Row],[PAPT]]/2</f>
        <v>0</v>
      </c>
      <c r="CP257" s="43">
        <f>IF(STGY4[[#This Row],[SNO]]=0,0,IF(CL$10, IF(STGY4[[#This Row],[INS-TL]]=0, 0, STGY4[[#This Row],[PFT]]/STGY4[[#This Row],[INS-TL]]%), STGY4[[#This Row],[PFT]]/STGY4[[#This Row],[INS-TL]]%))</f>
        <v>-100</v>
      </c>
      <c r="CS257" s="20"/>
      <c r="CT257" s="21"/>
      <c r="CZ257" s="22"/>
      <c r="DB257" s="42">
        <f t="shared" si="36"/>
        <v>242</v>
      </c>
      <c r="DC257" s="49"/>
      <c r="DD257" s="18">
        <f>IF(STGY5[[#This Row],[SNO]]=0,0,IF(STGY5[[#This Row],[SNO]]=1,DJ$8,IF(DL$10, IF(DP256&gt;=DM$8,0,IF(DP256=0,DJ$8,DO256)), DO256)))</f>
        <v>0</v>
      </c>
      <c r="DE257" s="18" t="str">
        <f>IF(MAIN_STGY[[#This Row],[RSLT]]="","", MAIN_STGY[[#This Row],[RSLT]])</f>
        <v/>
      </c>
      <c r="DF25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7" s="18">
        <f>IF(STGY5[[#This Row],[SNO]]=0,0,IF(DL$10, IF(DP256&gt;=DM$8, 0, STGY5[[#This Row],[INS]]+DH256), STGY5[[#This Row],[INS]]+DH256))</f>
        <v>100</v>
      </c>
      <c r="DI257" s="18">
        <f>IF(STGY5[[#This Row],[SNO]]=0,0,IF(DL$10, IF(DP256&gt;=DM$8, 0, DI256+STGY5[[#This Row],[RTN]]), DI256+STGY5[[#This Row],[RTN]]))</f>
        <v>0</v>
      </c>
      <c r="DJ257" s="18">
        <f>STGY5[[#This Row],[RTN-TL]]-STGY5[[#This Row],[INS-TL]]</f>
        <v>-100</v>
      </c>
      <c r="DK257" s="18">
        <f>IF(STGY5[[#This Row],[SNO]]=0,0,IF(DL$10, IF(STGY5[[#This Row],[INS]]=0, 0, DN256), DN256))</f>
        <v>0</v>
      </c>
      <c r="DL257" s="18">
        <f>STGY5[[#This Row],[INS]]</f>
        <v>0</v>
      </c>
      <c r="DM257" s="18">
        <f>IF(STGY5[[#This Row],[WrL]]="Loss", (STGY5[[#This Row],[INS]]*(1 + DP$8/100)), IF(STGY5[[#This Row],[WrL]]="Won", (0), 0))</f>
        <v>0</v>
      </c>
      <c r="DN257" s="18">
        <f>IF(STGY5[[#This Row],[WrL]]="Loss", (STGY5[[#This Row],[PAM]]+STGY5[[#This Row],[LOS-TEN]]), IF(STGY5[[#This Row],[WrL]]="Won", (STGY5[[#This Row],[INS]]), 0))</f>
        <v>0</v>
      </c>
      <c r="DO257" s="18">
        <f>STGY5[[#This Row],[PAPT]]/2</f>
        <v>0</v>
      </c>
      <c r="DP257" s="43">
        <f>IF(STGY5[[#This Row],[SNO]]=0,0,IF(DL$10, IF(STGY5[[#This Row],[INS-TL]]=0, 0, STGY5[[#This Row],[PFT]]/STGY5[[#This Row],[INS-TL]]%), STGY5[[#This Row],[PFT]]/STGY5[[#This Row],[INS-TL]]%))</f>
        <v>-100</v>
      </c>
      <c r="DS257" s="20"/>
      <c r="DT257" s="21"/>
      <c r="DZ257" s="22"/>
      <c r="EB257" s="42">
        <f t="shared" si="37"/>
        <v>242</v>
      </c>
      <c r="EC257" s="49"/>
      <c r="ED257" s="18">
        <f>IF(STGY6[[#This Row],[SNO]]=0,0,IF(STGY6[[#This Row],[SNO]]=1,EJ$8,IF(EL$10, IF(EP256&gt;=EM$8,0,IF(EP256=0,EJ$8,EO256)), EO256)))</f>
        <v>0</v>
      </c>
      <c r="EE257" s="18" t="str">
        <f>IF(MAIN_STGY[[#This Row],[RSLT]]="","", MAIN_STGY[[#This Row],[RSLT]])</f>
        <v/>
      </c>
      <c r="EF25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7" s="18">
        <f>IF(STGY6[[#This Row],[SNO]]=0,0,IF(EL$10, IF(EP256&gt;=EM$8, 0, STGY6[[#This Row],[INS]]+EH256), STGY6[[#This Row],[INS]]+EH256))</f>
        <v>100</v>
      </c>
      <c r="EI257" s="18">
        <f>IF(STGY6[[#This Row],[SNO]]=0,0,IF(EL$10, IF(EP256&gt;=EM$8, 0, EI256+STGY6[[#This Row],[RTN]]), EI256+STGY6[[#This Row],[RTN]]))</f>
        <v>0</v>
      </c>
      <c r="EJ257" s="18">
        <f>STGY6[[#This Row],[RTN-TL]]-STGY6[[#This Row],[INS-TL]]</f>
        <v>-100</v>
      </c>
      <c r="EK257" s="18">
        <f>IF(STGY6[[#This Row],[SNO]]=0,0,IF(EL$10, IF(STGY6[[#This Row],[INS]]=0, 0, EN256), EN256))</f>
        <v>0</v>
      </c>
      <c r="EL257" s="18">
        <f>STGY6[[#This Row],[INS]]</f>
        <v>0</v>
      </c>
      <c r="EM257" s="18">
        <f>IF(STGY6[[#This Row],[WrL]]="Loss", (STGY6[[#This Row],[INS]]*(1 + EP$8/100)), IF(STGY6[[#This Row],[WrL]]="Won", (0), 0))</f>
        <v>0</v>
      </c>
      <c r="EN257" s="18">
        <f>IF(STGY6[[#This Row],[WrL]]="Loss", (STGY6[[#This Row],[PAM]]+STGY6[[#This Row],[LOS-TEN]]), IF(STGY6[[#This Row],[WrL]]="Won", (STGY6[[#This Row],[INS]]), 0))</f>
        <v>0</v>
      </c>
      <c r="EO257" s="18">
        <f>STGY6[[#This Row],[PAPT]]/2</f>
        <v>0</v>
      </c>
      <c r="EP257" s="43">
        <f>IF(STGY6[[#This Row],[SNO]]=0,0,IF(EL$10, IF(STGY6[[#This Row],[INS-TL]]=0, 0, STGY6[[#This Row],[PFT]]/STGY6[[#This Row],[INS-TL]]%), STGY6[[#This Row],[PFT]]/STGY6[[#This Row],[INS-TL]]%))</f>
        <v>-100</v>
      </c>
      <c r="ES257" s="20"/>
      <c r="ET257" s="21"/>
      <c r="EZ257" s="22"/>
      <c r="FB257" s="42">
        <f t="shared" si="38"/>
        <v>242</v>
      </c>
      <c r="FC257" s="49"/>
      <c r="FD257" s="18">
        <f>IF(STGY7[[#This Row],[SNO]]=0,0,IF(STGY7[[#This Row],[SNO]]=1,FJ$8,IF(FL$10, IF(FP256&gt;=FM$8,0,IF(FP256=0,FJ$8,FO256)), FO256)))</f>
        <v>0</v>
      </c>
      <c r="FE257" s="18" t="str">
        <f>IF(MAIN_STGY[[#This Row],[RSLT]]="","", MAIN_STGY[[#This Row],[RSLT]])</f>
        <v/>
      </c>
      <c r="FF25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7" s="18">
        <f>IF(STGY7[[#This Row],[SNO]]=0,0,IF(FL$10, IF(FP256&gt;=FM$8, 0, STGY7[[#This Row],[INS]]+FH256), STGY7[[#This Row],[INS]]+FH256))</f>
        <v>100</v>
      </c>
      <c r="FI257" s="18">
        <f>IF(STGY7[[#This Row],[SNO]]=0,0,IF(FL$10, IF(FP256&gt;=FM$8, 0, FI256+STGY7[[#This Row],[RTN]]), FI256+STGY7[[#This Row],[RTN]]))</f>
        <v>0</v>
      </c>
      <c r="FJ257" s="18">
        <f>STGY7[[#This Row],[RTN-TL]]-STGY7[[#This Row],[INS-TL]]</f>
        <v>-100</v>
      </c>
      <c r="FK257" s="18">
        <f>IF(STGY7[[#This Row],[SNO]]=0,0,IF(FL$10, IF(STGY7[[#This Row],[INS]]=0, 0, FN256), FN256))</f>
        <v>0</v>
      </c>
      <c r="FL257" s="18">
        <f>STGY7[[#This Row],[INS]]</f>
        <v>0</v>
      </c>
      <c r="FM257" s="18">
        <f>IF(STGY7[[#This Row],[WrL]]="Loss", (STGY7[[#This Row],[INS]]*(1 + FP$8/100)), IF(STGY7[[#This Row],[WrL]]="Won", (0), 0))</f>
        <v>0</v>
      </c>
      <c r="FN257" s="18">
        <f>IF(STGY7[[#This Row],[WrL]]="Loss", (STGY7[[#This Row],[PAM]]+STGY7[[#This Row],[LOS-TEN]]), IF(STGY7[[#This Row],[WrL]]="Won", (STGY7[[#This Row],[INS]]), 0))</f>
        <v>0</v>
      </c>
      <c r="FO257" s="18">
        <f>STGY7[[#This Row],[PAPT]]/2</f>
        <v>0</v>
      </c>
      <c r="FP257" s="43">
        <f>IF(STGY7[[#This Row],[SNO]]=0,0,IF(FL$10, IF(STGY7[[#This Row],[INS-TL]]=0, 0, STGY7[[#This Row],[PFT]]/STGY7[[#This Row],[INS-TL]]%), STGY7[[#This Row],[PFT]]/STGY7[[#This Row],[INS-TL]]%))</f>
        <v>-100</v>
      </c>
      <c r="FS257" s="20"/>
      <c r="FT257" s="21"/>
      <c r="FZ257" s="22"/>
      <c r="GB257" s="42">
        <f t="shared" si="39"/>
        <v>242</v>
      </c>
      <c r="GC257" s="49"/>
      <c r="GD257" s="18">
        <f>IF(STGY8[[#This Row],[SNO]]=0,0,IF(STGY8[[#This Row],[SNO]]=1,GJ$8,IF(GL$10, IF(GP256&gt;=GM$8,0,IF(GP256=0,GJ$8,GO256)), GO256)))</f>
        <v>0</v>
      </c>
      <c r="GE257" s="18" t="str">
        <f>IF(MAIN_STGY[[#This Row],[RSLT]]="","", MAIN_STGY[[#This Row],[RSLT]])</f>
        <v/>
      </c>
      <c r="GF25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7" s="18">
        <f>IF(STGY8[[#This Row],[SNO]]=0,0,IF(GL$10, IF(GP256&gt;=GM$8, 0, STGY8[[#This Row],[INS]]+GH256), STGY8[[#This Row],[INS]]+GH256))</f>
        <v>100</v>
      </c>
      <c r="GI257" s="18">
        <f>IF(STGY8[[#This Row],[SNO]]=0,0,IF(GL$10, IF(GP256&gt;=GM$8, 0, GI256+STGY8[[#This Row],[RTN]]), GI256+STGY8[[#This Row],[RTN]]))</f>
        <v>0</v>
      </c>
      <c r="GJ257" s="18">
        <f>STGY8[[#This Row],[RTN-TL]]-STGY8[[#This Row],[INS-TL]]</f>
        <v>-100</v>
      </c>
      <c r="GK257" s="18">
        <f>IF(STGY8[[#This Row],[SNO]]=0,0,IF(GL$10, IF(STGY8[[#This Row],[INS]]=0, 0, GN256), GN256))</f>
        <v>0</v>
      </c>
      <c r="GL257" s="18">
        <f>STGY8[[#This Row],[INS]]</f>
        <v>0</v>
      </c>
      <c r="GM257" s="18">
        <f>IF(STGY8[[#This Row],[WrL]]="Loss", (STGY8[[#This Row],[INS]]*(1 + GP$8/100)), IF(STGY8[[#This Row],[WrL]]="Won", (0), 0))</f>
        <v>0</v>
      </c>
      <c r="GN257" s="18">
        <f>IF(STGY8[[#This Row],[WrL]]="Loss", (STGY8[[#This Row],[PAM]]+STGY8[[#This Row],[LOS-TEN]]), IF(STGY8[[#This Row],[WrL]]="Won", (STGY8[[#This Row],[INS]]), 0))</f>
        <v>0</v>
      </c>
      <c r="GO257" s="18">
        <f>STGY8[[#This Row],[PAPT]]/2</f>
        <v>0</v>
      </c>
      <c r="GP257" s="43">
        <f>IF(STGY8[[#This Row],[SNO]]=0,0,IF(GL$10, IF(STGY8[[#This Row],[INS-TL]]=0, 0, STGY8[[#This Row],[PFT]]/STGY8[[#This Row],[INS-TL]]%), STGY8[[#This Row],[PFT]]/STGY8[[#This Row],[INS-TL]]%))</f>
        <v>-100</v>
      </c>
      <c r="GS257" s="20"/>
      <c r="GT257" s="21"/>
      <c r="GZ257" s="22"/>
      <c r="HB257" s="42">
        <f t="shared" si="40"/>
        <v>242</v>
      </c>
      <c r="HC257" s="49"/>
      <c r="HD257" s="18">
        <f>IF(STGY9[[#This Row],[SNO]]=0,0,IF(STGY9[[#This Row],[SNO]]=1,HJ$8,IF(HL$10, IF(HP256&gt;=HM$8,0,IF(HP256=0,HJ$8,HO256)), HO256)))</f>
        <v>0</v>
      </c>
      <c r="HE257" s="18" t="str">
        <f>IF(MAIN_STGY[[#This Row],[RSLT]]="","", MAIN_STGY[[#This Row],[RSLT]])</f>
        <v/>
      </c>
      <c r="HF25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7" s="18">
        <f>IF(STGY9[[#This Row],[SNO]]=0,0,IF(HL$10, IF(HP256&gt;=HM$8, 0, STGY9[[#This Row],[INS]]+HH256), STGY9[[#This Row],[INS]]+HH256))</f>
        <v>100</v>
      </c>
      <c r="HI257" s="18">
        <f>IF(STGY9[[#This Row],[SNO]]=0,0,IF(HL$10, IF(HP256&gt;=HM$8, 0, HI256+STGY9[[#This Row],[RTN]]), HI256+STGY9[[#This Row],[RTN]]))</f>
        <v>0</v>
      </c>
      <c r="HJ257" s="18">
        <f>STGY9[[#This Row],[RTN-TL]]-STGY9[[#This Row],[INS-TL]]</f>
        <v>-100</v>
      </c>
      <c r="HK257" s="18">
        <f>IF(STGY9[[#This Row],[SNO]]=0,0,IF(HL$10, IF(STGY9[[#This Row],[INS]]=0, 0, HN256), HN256))</f>
        <v>0</v>
      </c>
      <c r="HL257" s="18">
        <f>STGY9[[#This Row],[INS]]</f>
        <v>0</v>
      </c>
      <c r="HM257" s="18">
        <f>IF(STGY9[[#This Row],[WrL]]="Loss", (STGY9[[#This Row],[INS]]*(1 + HP$8/100)), IF(STGY9[[#This Row],[WrL]]="Won", (0), 0))</f>
        <v>0</v>
      </c>
      <c r="HN257" s="18">
        <f>IF(STGY9[[#This Row],[WrL]]="Loss", (STGY9[[#This Row],[PAM]]+STGY9[[#This Row],[LOS-TEN]]), IF(STGY9[[#This Row],[WrL]]="Won", (STGY9[[#This Row],[INS]]), 0))</f>
        <v>0</v>
      </c>
      <c r="HO257" s="18">
        <f>STGY9[[#This Row],[PAPT]]/2</f>
        <v>0</v>
      </c>
      <c r="HP257" s="43">
        <f>IF(STGY9[[#This Row],[SNO]]=0,0,IF(HL$10, IF(STGY9[[#This Row],[INS-TL]]=0, 0, STGY9[[#This Row],[PFT]]/STGY9[[#This Row],[INS-TL]]%), STGY9[[#This Row],[PFT]]/STGY9[[#This Row],[INS-TL]]%))</f>
        <v>-100</v>
      </c>
      <c r="HS257" s="20"/>
      <c r="HT257" s="21"/>
      <c r="HZ257" s="22"/>
      <c r="IB257" s="42">
        <f t="shared" si="41"/>
        <v>242</v>
      </c>
      <c r="IC257" s="49"/>
      <c r="ID257" s="18">
        <f>IF(STGY10[[#This Row],[SNO]]=0,0,IF(STGY10[[#This Row],[SNO]]=1,IJ$8,IF(IL$10, IF(IP256&gt;=IM$8,0,IF(IP256=0,IJ$8,IO256)), IO256)))</f>
        <v>0</v>
      </c>
      <c r="IE257" s="18" t="str">
        <f>IF(MAIN_STGY[[#This Row],[RSLT]]="","", MAIN_STGY[[#This Row],[RSLT]])</f>
        <v/>
      </c>
      <c r="IF25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7" s="18">
        <f>IF(STGY10[[#This Row],[SNO]]=0,0,IF(IL$10, IF(IP256&gt;=IM$8, 0, STGY10[[#This Row],[INS]]+IH256), STGY10[[#This Row],[INS]]+IH256))</f>
        <v>100</v>
      </c>
      <c r="II257" s="18">
        <f>IF(STGY10[[#This Row],[SNO]]=0,0,IF(IL$10, IF(IP256&gt;=IM$8, 0, II256+STGY10[[#This Row],[RTN]]), II256+STGY10[[#This Row],[RTN]]))</f>
        <v>0</v>
      </c>
      <c r="IJ257" s="18">
        <f>STGY10[[#This Row],[RTN-TL]]-STGY10[[#This Row],[INS-TL]]</f>
        <v>-100</v>
      </c>
      <c r="IK257" s="18">
        <f>IF(STGY10[[#This Row],[SNO]]=0,0,IF(IL$10, IF(STGY10[[#This Row],[INS]]=0, 0, IN256), IN256))</f>
        <v>0</v>
      </c>
      <c r="IL257" s="18">
        <f>STGY10[[#This Row],[INS]]</f>
        <v>0</v>
      </c>
      <c r="IM257" s="18">
        <f>IF(STGY10[[#This Row],[WrL]]="Loss", (STGY10[[#This Row],[INS]]*(1 + IP$8/100)), IF(STGY10[[#This Row],[WrL]]="Won", (0), 0))</f>
        <v>0</v>
      </c>
      <c r="IN257" s="18">
        <f>IF(STGY10[[#This Row],[WrL]]="Loss", (STGY10[[#This Row],[PAM]]+STGY10[[#This Row],[LOS-TEN]]), IF(STGY10[[#This Row],[WrL]]="Won", (STGY10[[#This Row],[INS]]), 0))</f>
        <v>0</v>
      </c>
      <c r="IO257" s="18">
        <f>STGY10[[#This Row],[PAPT]]/2</f>
        <v>0</v>
      </c>
      <c r="IP257" s="43">
        <f>IF(STGY10[[#This Row],[SNO]]=0,0,IF(IL$10, IF(STGY10[[#This Row],[INS-TL]]=0, 0, STGY10[[#This Row],[PFT]]/STGY10[[#This Row],[INS-TL]]%), STGY10[[#This Row],[PFT]]/STGY10[[#This Row],[INS-TL]]%))</f>
        <v>-100</v>
      </c>
      <c r="IS257" s="20"/>
      <c r="IT257" s="21"/>
      <c r="IZ257" s="22"/>
    </row>
    <row r="258" spans="2:260" ht="15.65" x14ac:dyDescent="0.3">
      <c r="B258" s="89">
        <f t="shared" si="43"/>
        <v>243</v>
      </c>
      <c r="C258" s="49"/>
      <c r="D258" s="18">
        <f>IF(MAIN_STGY[[#This Row],[SNO]]=0,0,IF(MAIN_STGY[[#This Row],[SNO]]=1,J$8,IF(L$10, IF(P257&gt;=M$8,0,IF(P257=0,J$8,O257)), O257)))</f>
        <v>0</v>
      </c>
      <c r="E258" s="12"/>
      <c r="F25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8" s="18">
        <f>IF(MAIN_STGY[[#This Row],[SNO]]=0,0,IF(L$10, IF(P257&gt;=M$8, 0, MAIN_STGY[[#This Row],[INS]]+H257), MAIN_STGY[[#This Row],[INS]]+H257))</f>
        <v>100</v>
      </c>
      <c r="I258" s="18">
        <f>IF(MAIN_STGY[[#This Row],[SNO]]=0,0,IF(L$10, IF(P257&gt;=M$8, 0, I257+MAIN_STGY[[#This Row],[RTN]]), I257+MAIN_STGY[[#This Row],[RTN]]))</f>
        <v>0</v>
      </c>
      <c r="J258" s="18">
        <f>MAIN_STGY[[#This Row],[RTN-TL]]-MAIN_STGY[[#This Row],[INS-TL]]</f>
        <v>-100</v>
      </c>
      <c r="K258" s="18">
        <f>IF(MAIN_STGY[[#This Row],[SNO]]=0,0,IF(L$10, IF(MAIN_STGY[[#This Row],[INS]]=0, 0, N257), N257))</f>
        <v>0</v>
      </c>
      <c r="L258" s="18">
        <f>MAIN_STGY[[#This Row],[INS]]</f>
        <v>0</v>
      </c>
      <c r="M258" s="18">
        <f>IF(MAIN_STGY[[#This Row],[WrL]]="Loss", (MAIN_STGY[[#This Row],[INS]]*(1 + P$8/100)), IF(MAIN_STGY[[#This Row],[WrL]]="Won", (0), 0))</f>
        <v>0</v>
      </c>
      <c r="N258" s="18">
        <f>IF(MAIN_STGY[[#This Row],[WrL]]="Loss", (MAIN_STGY[[#This Row],[PAM]]+MAIN_STGY[[#This Row],[LOS-TEN]]), IF(MAIN_STGY[[#This Row],[WrL]]="Won", (MAIN_STGY[[#This Row],[INS]]), 0))</f>
        <v>0</v>
      </c>
      <c r="O258" s="18">
        <f>MAIN_STGY[[#This Row],[PAPT]]/2</f>
        <v>0</v>
      </c>
      <c r="P25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8" s="97" t="str" cm="1">
        <f t="array" ref="R258">IF(AG$4,STGTL2[Strategy Name],"")</f>
        <v>Strategy 02</v>
      </c>
      <c r="S258" s="98" cm="1">
        <f t="array" ref="S258">IF(AG$4,STGTL2[Last Running Bet-on],"")</f>
        <v>0</v>
      </c>
      <c r="T258" s="99" cm="1">
        <f t="array" ref="T258">IF(AG$4,STGTL2[Last Running Value],"")</f>
        <v>100</v>
      </c>
      <c r="U258" s="85"/>
      <c r="V258" s="44"/>
      <c r="W258" s="55"/>
      <c r="X258" s="55"/>
      <c r="Z258" s="22"/>
      <c r="AB258" s="42">
        <f t="shared" si="33"/>
        <v>243</v>
      </c>
      <c r="AC258" s="49"/>
      <c r="AD258" s="18">
        <f>IF(STGY2[[#This Row],[SNO]]=0,0,IF(STGY2[[#This Row],[SNO]]=1,AJ$8,IF(AL$10, IF(AP257&gt;=AM$8,0,IF(AP257=0,AJ$8,AO257)), AO257)))</f>
        <v>0</v>
      </c>
      <c r="AE258" s="18" t="str">
        <f>IF(MAIN_STGY[[#This Row],[RSLT]]="","", MAIN_STGY[[#This Row],[RSLT]])</f>
        <v/>
      </c>
      <c r="AF25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8" s="18">
        <f>IF(STGY2[[#This Row],[SNO]]=0,0,IF(AL$10, IF(AP257&gt;=AM$8, 0, STGY2[[#This Row],[INS]]+AH257), STGY2[[#This Row],[INS]]+AH257))</f>
        <v>100</v>
      </c>
      <c r="AI258" s="18">
        <f>IF(STGY2[[#This Row],[SNO]]=0,0,IF(AL$10, IF(AP257&gt;=AM$8, 0, AI257+STGY2[[#This Row],[RTN]]), AI257+STGY2[[#This Row],[RTN]]))</f>
        <v>0</v>
      </c>
      <c r="AJ258" s="18">
        <f>STGY2[[#This Row],[RTN-TL]]-STGY2[[#This Row],[INS-TL]]</f>
        <v>-100</v>
      </c>
      <c r="AK258" s="18">
        <f>IF(STGY2[[#This Row],[SNO]]=0,0,IF(AL$10, IF(STGY2[[#This Row],[INS]]=0, 0, AN257), AN257))</f>
        <v>0</v>
      </c>
      <c r="AL258" s="18">
        <f>STGY2[[#This Row],[INS]]</f>
        <v>0</v>
      </c>
      <c r="AM258" s="18">
        <f>IF(STGY2[[#This Row],[WrL]]="Loss", (STGY2[[#This Row],[INS]]*(1 + AP$8/100)), IF(STGY2[[#This Row],[WrL]]="Won", (0), 0))</f>
        <v>0</v>
      </c>
      <c r="AN258" s="18">
        <f>IF(STGY2[[#This Row],[WrL]]="Loss", (STGY2[[#This Row],[PAM]]+STGY2[[#This Row],[LOS-TEN]]), IF(STGY2[[#This Row],[WrL]]="Won", (STGY2[[#This Row],[INS]]), 0))</f>
        <v>0</v>
      </c>
      <c r="AO258" s="18">
        <f>STGY2[[#This Row],[PAPT]]/2</f>
        <v>0</v>
      </c>
      <c r="AP258" s="43">
        <f>IF(STGY2[[#This Row],[SNO]]=0,0,IF(AL$10, IF(STGY2[[#This Row],[INS-TL]]=0, 0, STGY2[[#This Row],[PFT]]/STGY2[[#This Row],[INS-TL]]%), STGY2[[#This Row],[PFT]]/STGY2[[#This Row],[INS-TL]]%))</f>
        <v>-100</v>
      </c>
      <c r="AS258" s="20"/>
      <c r="AT258" s="21"/>
      <c r="AZ258" s="22"/>
      <c r="BB258" s="42">
        <f t="shared" si="34"/>
        <v>243</v>
      </c>
      <c r="BC258" s="49"/>
      <c r="BD258" s="18">
        <f>IF(STGY3[[#This Row],[SNO]]=0,0,IF(STGY3[[#This Row],[SNO]]=1,BJ$8,IF(BL$10, IF(BP257&gt;=BM$8,0,IF(BP257=0,BJ$8,BO257)), BO257)))</f>
        <v>0</v>
      </c>
      <c r="BE258" s="18" t="str">
        <f>IF(MAIN_STGY[[#This Row],[RSLT]]="","", MAIN_STGY[[#This Row],[RSLT]])</f>
        <v/>
      </c>
      <c r="BF25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8" s="18">
        <f>IF(STGY3[[#This Row],[SNO]]=0,0,IF(BL$10, IF(BP257&gt;=BM$8, 0, STGY3[[#This Row],[INS]]+BH257), STGY3[[#This Row],[INS]]+BH257))</f>
        <v>100</v>
      </c>
      <c r="BI258" s="18">
        <f>IF(STGY3[[#This Row],[SNO]]=0,0,IF(BL$10, IF(BP257&gt;=BM$8, 0, BI257+STGY3[[#This Row],[RTN]]), BI257+STGY3[[#This Row],[RTN]]))</f>
        <v>0</v>
      </c>
      <c r="BJ258" s="18">
        <f>STGY3[[#This Row],[RTN-TL]]-STGY3[[#This Row],[INS-TL]]</f>
        <v>-100</v>
      </c>
      <c r="BK258" s="18">
        <f>IF(STGY3[[#This Row],[SNO]]=0,0,IF(BL$10, IF(STGY3[[#This Row],[INS]]=0, 0, BN257), BN257))</f>
        <v>0</v>
      </c>
      <c r="BL258" s="18">
        <f>STGY3[[#This Row],[INS]]</f>
        <v>0</v>
      </c>
      <c r="BM258" s="18">
        <f>IF(STGY3[[#This Row],[WrL]]="Loss", (STGY3[[#This Row],[INS]]*(1 + BP$8/100)), IF(STGY3[[#This Row],[WrL]]="Won", (0), 0))</f>
        <v>0</v>
      </c>
      <c r="BN258" s="18">
        <f>IF(STGY3[[#This Row],[WrL]]="Loss", (STGY3[[#This Row],[PAM]]+STGY3[[#This Row],[LOS-TEN]]), IF(STGY3[[#This Row],[WrL]]="Won", (STGY3[[#This Row],[INS]]), 0))</f>
        <v>0</v>
      </c>
      <c r="BO258" s="18">
        <f>STGY3[[#This Row],[PAPT]]/2</f>
        <v>0</v>
      </c>
      <c r="BP258" s="43">
        <f>IF(STGY3[[#This Row],[SNO]]=0,0,IF(BL$10, IF(STGY3[[#This Row],[INS-TL]]=0, 0, STGY3[[#This Row],[PFT]]/STGY3[[#This Row],[INS-TL]]%), STGY3[[#This Row],[PFT]]/STGY3[[#This Row],[INS-TL]]%))</f>
        <v>-100</v>
      </c>
      <c r="BS258" s="20"/>
      <c r="BT258" s="21"/>
      <c r="BZ258" s="22"/>
      <c r="CB258" s="42">
        <f t="shared" si="35"/>
        <v>243</v>
      </c>
      <c r="CC258" s="49"/>
      <c r="CD258" s="18">
        <f>IF(STGY4[[#This Row],[SNO]]=0,0,IF(STGY4[[#This Row],[SNO]]=1,CJ$8,IF(CL$10, IF(CP257&gt;=CM$8,0,IF(CP257=0,CJ$8,CO257)), CO257)))</f>
        <v>0</v>
      </c>
      <c r="CE258" s="18" t="str">
        <f>IF(MAIN_STGY[[#This Row],[RSLT]]="","", MAIN_STGY[[#This Row],[RSLT]])</f>
        <v/>
      </c>
      <c r="CF25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8" s="18">
        <f>IF(STGY4[[#This Row],[SNO]]=0,0,IF(CL$10, IF(CP257&gt;=CM$8, 0, STGY4[[#This Row],[INS]]+CH257), STGY4[[#This Row],[INS]]+CH257))</f>
        <v>100</v>
      </c>
      <c r="CI258" s="18">
        <f>IF(STGY4[[#This Row],[SNO]]=0,0,IF(CL$10, IF(CP257&gt;=CM$8, 0, CI257+STGY4[[#This Row],[RTN]]), CI257+STGY4[[#This Row],[RTN]]))</f>
        <v>0</v>
      </c>
      <c r="CJ258" s="18">
        <f>STGY4[[#This Row],[RTN-TL]]-STGY4[[#This Row],[INS-TL]]</f>
        <v>-100</v>
      </c>
      <c r="CK258" s="18">
        <f>IF(STGY4[[#This Row],[SNO]]=0,0,IF(CL$10, IF(STGY4[[#This Row],[INS]]=0, 0, CN257), CN257))</f>
        <v>0</v>
      </c>
      <c r="CL258" s="18">
        <f>STGY4[[#This Row],[INS]]</f>
        <v>0</v>
      </c>
      <c r="CM258" s="18">
        <f>IF(STGY4[[#This Row],[WrL]]="Loss", (STGY4[[#This Row],[INS]]*(1 + CP$8/100)), IF(STGY4[[#This Row],[WrL]]="Won", (0), 0))</f>
        <v>0</v>
      </c>
      <c r="CN258" s="18">
        <f>IF(STGY4[[#This Row],[WrL]]="Loss", (STGY4[[#This Row],[PAM]]+STGY4[[#This Row],[LOS-TEN]]), IF(STGY4[[#This Row],[WrL]]="Won", (STGY4[[#This Row],[INS]]), 0))</f>
        <v>0</v>
      </c>
      <c r="CO258" s="18">
        <f>STGY4[[#This Row],[PAPT]]/2</f>
        <v>0</v>
      </c>
      <c r="CP258" s="43">
        <f>IF(STGY4[[#This Row],[SNO]]=0,0,IF(CL$10, IF(STGY4[[#This Row],[INS-TL]]=0, 0, STGY4[[#This Row],[PFT]]/STGY4[[#This Row],[INS-TL]]%), STGY4[[#This Row],[PFT]]/STGY4[[#This Row],[INS-TL]]%))</f>
        <v>-100</v>
      </c>
      <c r="CS258" s="20"/>
      <c r="CT258" s="21"/>
      <c r="CZ258" s="22"/>
      <c r="DB258" s="42">
        <f t="shared" si="36"/>
        <v>243</v>
      </c>
      <c r="DC258" s="49"/>
      <c r="DD258" s="18">
        <f>IF(STGY5[[#This Row],[SNO]]=0,0,IF(STGY5[[#This Row],[SNO]]=1,DJ$8,IF(DL$10, IF(DP257&gt;=DM$8,0,IF(DP257=0,DJ$8,DO257)), DO257)))</f>
        <v>0</v>
      </c>
      <c r="DE258" s="18" t="str">
        <f>IF(MAIN_STGY[[#This Row],[RSLT]]="","", MAIN_STGY[[#This Row],[RSLT]])</f>
        <v/>
      </c>
      <c r="DF25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8" s="18">
        <f>IF(STGY5[[#This Row],[SNO]]=0,0,IF(DL$10, IF(DP257&gt;=DM$8, 0, STGY5[[#This Row],[INS]]+DH257), STGY5[[#This Row],[INS]]+DH257))</f>
        <v>100</v>
      </c>
      <c r="DI258" s="18">
        <f>IF(STGY5[[#This Row],[SNO]]=0,0,IF(DL$10, IF(DP257&gt;=DM$8, 0, DI257+STGY5[[#This Row],[RTN]]), DI257+STGY5[[#This Row],[RTN]]))</f>
        <v>0</v>
      </c>
      <c r="DJ258" s="18">
        <f>STGY5[[#This Row],[RTN-TL]]-STGY5[[#This Row],[INS-TL]]</f>
        <v>-100</v>
      </c>
      <c r="DK258" s="18">
        <f>IF(STGY5[[#This Row],[SNO]]=0,0,IF(DL$10, IF(STGY5[[#This Row],[INS]]=0, 0, DN257), DN257))</f>
        <v>0</v>
      </c>
      <c r="DL258" s="18">
        <f>STGY5[[#This Row],[INS]]</f>
        <v>0</v>
      </c>
      <c r="DM258" s="18">
        <f>IF(STGY5[[#This Row],[WrL]]="Loss", (STGY5[[#This Row],[INS]]*(1 + DP$8/100)), IF(STGY5[[#This Row],[WrL]]="Won", (0), 0))</f>
        <v>0</v>
      </c>
      <c r="DN258" s="18">
        <f>IF(STGY5[[#This Row],[WrL]]="Loss", (STGY5[[#This Row],[PAM]]+STGY5[[#This Row],[LOS-TEN]]), IF(STGY5[[#This Row],[WrL]]="Won", (STGY5[[#This Row],[INS]]), 0))</f>
        <v>0</v>
      </c>
      <c r="DO258" s="18">
        <f>STGY5[[#This Row],[PAPT]]/2</f>
        <v>0</v>
      </c>
      <c r="DP258" s="43">
        <f>IF(STGY5[[#This Row],[SNO]]=0,0,IF(DL$10, IF(STGY5[[#This Row],[INS-TL]]=0, 0, STGY5[[#This Row],[PFT]]/STGY5[[#This Row],[INS-TL]]%), STGY5[[#This Row],[PFT]]/STGY5[[#This Row],[INS-TL]]%))</f>
        <v>-100</v>
      </c>
      <c r="DS258" s="20"/>
      <c r="DT258" s="21"/>
      <c r="DZ258" s="22"/>
      <c r="EB258" s="42">
        <f t="shared" si="37"/>
        <v>243</v>
      </c>
      <c r="EC258" s="49"/>
      <c r="ED258" s="18">
        <f>IF(STGY6[[#This Row],[SNO]]=0,0,IF(STGY6[[#This Row],[SNO]]=1,EJ$8,IF(EL$10, IF(EP257&gt;=EM$8,0,IF(EP257=0,EJ$8,EO257)), EO257)))</f>
        <v>0</v>
      </c>
      <c r="EE258" s="18" t="str">
        <f>IF(MAIN_STGY[[#This Row],[RSLT]]="","", MAIN_STGY[[#This Row],[RSLT]])</f>
        <v/>
      </c>
      <c r="EF25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8" s="18">
        <f>IF(STGY6[[#This Row],[SNO]]=0,0,IF(EL$10, IF(EP257&gt;=EM$8, 0, STGY6[[#This Row],[INS]]+EH257), STGY6[[#This Row],[INS]]+EH257))</f>
        <v>100</v>
      </c>
      <c r="EI258" s="18">
        <f>IF(STGY6[[#This Row],[SNO]]=0,0,IF(EL$10, IF(EP257&gt;=EM$8, 0, EI257+STGY6[[#This Row],[RTN]]), EI257+STGY6[[#This Row],[RTN]]))</f>
        <v>0</v>
      </c>
      <c r="EJ258" s="18">
        <f>STGY6[[#This Row],[RTN-TL]]-STGY6[[#This Row],[INS-TL]]</f>
        <v>-100</v>
      </c>
      <c r="EK258" s="18">
        <f>IF(STGY6[[#This Row],[SNO]]=0,0,IF(EL$10, IF(STGY6[[#This Row],[INS]]=0, 0, EN257), EN257))</f>
        <v>0</v>
      </c>
      <c r="EL258" s="18">
        <f>STGY6[[#This Row],[INS]]</f>
        <v>0</v>
      </c>
      <c r="EM258" s="18">
        <f>IF(STGY6[[#This Row],[WrL]]="Loss", (STGY6[[#This Row],[INS]]*(1 + EP$8/100)), IF(STGY6[[#This Row],[WrL]]="Won", (0), 0))</f>
        <v>0</v>
      </c>
      <c r="EN258" s="18">
        <f>IF(STGY6[[#This Row],[WrL]]="Loss", (STGY6[[#This Row],[PAM]]+STGY6[[#This Row],[LOS-TEN]]), IF(STGY6[[#This Row],[WrL]]="Won", (STGY6[[#This Row],[INS]]), 0))</f>
        <v>0</v>
      </c>
      <c r="EO258" s="18">
        <f>STGY6[[#This Row],[PAPT]]/2</f>
        <v>0</v>
      </c>
      <c r="EP258" s="43">
        <f>IF(STGY6[[#This Row],[SNO]]=0,0,IF(EL$10, IF(STGY6[[#This Row],[INS-TL]]=0, 0, STGY6[[#This Row],[PFT]]/STGY6[[#This Row],[INS-TL]]%), STGY6[[#This Row],[PFT]]/STGY6[[#This Row],[INS-TL]]%))</f>
        <v>-100</v>
      </c>
      <c r="ES258" s="20"/>
      <c r="ET258" s="21"/>
      <c r="EZ258" s="22"/>
      <c r="FB258" s="42">
        <f t="shared" si="38"/>
        <v>243</v>
      </c>
      <c r="FC258" s="49"/>
      <c r="FD258" s="18">
        <f>IF(STGY7[[#This Row],[SNO]]=0,0,IF(STGY7[[#This Row],[SNO]]=1,FJ$8,IF(FL$10, IF(FP257&gt;=FM$8,0,IF(FP257=0,FJ$8,FO257)), FO257)))</f>
        <v>0</v>
      </c>
      <c r="FE258" s="18" t="str">
        <f>IF(MAIN_STGY[[#This Row],[RSLT]]="","", MAIN_STGY[[#This Row],[RSLT]])</f>
        <v/>
      </c>
      <c r="FF25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8" s="18">
        <f>IF(STGY7[[#This Row],[SNO]]=0,0,IF(FL$10, IF(FP257&gt;=FM$8, 0, STGY7[[#This Row],[INS]]+FH257), STGY7[[#This Row],[INS]]+FH257))</f>
        <v>100</v>
      </c>
      <c r="FI258" s="18">
        <f>IF(STGY7[[#This Row],[SNO]]=0,0,IF(FL$10, IF(FP257&gt;=FM$8, 0, FI257+STGY7[[#This Row],[RTN]]), FI257+STGY7[[#This Row],[RTN]]))</f>
        <v>0</v>
      </c>
      <c r="FJ258" s="18">
        <f>STGY7[[#This Row],[RTN-TL]]-STGY7[[#This Row],[INS-TL]]</f>
        <v>-100</v>
      </c>
      <c r="FK258" s="18">
        <f>IF(STGY7[[#This Row],[SNO]]=0,0,IF(FL$10, IF(STGY7[[#This Row],[INS]]=0, 0, FN257), FN257))</f>
        <v>0</v>
      </c>
      <c r="FL258" s="18">
        <f>STGY7[[#This Row],[INS]]</f>
        <v>0</v>
      </c>
      <c r="FM258" s="18">
        <f>IF(STGY7[[#This Row],[WrL]]="Loss", (STGY7[[#This Row],[INS]]*(1 + FP$8/100)), IF(STGY7[[#This Row],[WrL]]="Won", (0), 0))</f>
        <v>0</v>
      </c>
      <c r="FN258" s="18">
        <f>IF(STGY7[[#This Row],[WrL]]="Loss", (STGY7[[#This Row],[PAM]]+STGY7[[#This Row],[LOS-TEN]]), IF(STGY7[[#This Row],[WrL]]="Won", (STGY7[[#This Row],[INS]]), 0))</f>
        <v>0</v>
      </c>
      <c r="FO258" s="18">
        <f>STGY7[[#This Row],[PAPT]]/2</f>
        <v>0</v>
      </c>
      <c r="FP258" s="43">
        <f>IF(STGY7[[#This Row],[SNO]]=0,0,IF(FL$10, IF(STGY7[[#This Row],[INS-TL]]=0, 0, STGY7[[#This Row],[PFT]]/STGY7[[#This Row],[INS-TL]]%), STGY7[[#This Row],[PFT]]/STGY7[[#This Row],[INS-TL]]%))</f>
        <v>-100</v>
      </c>
      <c r="FS258" s="20"/>
      <c r="FT258" s="21"/>
      <c r="FZ258" s="22"/>
      <c r="GB258" s="42">
        <f t="shared" si="39"/>
        <v>243</v>
      </c>
      <c r="GC258" s="49"/>
      <c r="GD258" s="18">
        <f>IF(STGY8[[#This Row],[SNO]]=0,0,IF(STGY8[[#This Row],[SNO]]=1,GJ$8,IF(GL$10, IF(GP257&gt;=GM$8,0,IF(GP257=0,GJ$8,GO257)), GO257)))</f>
        <v>0</v>
      </c>
      <c r="GE258" s="18" t="str">
        <f>IF(MAIN_STGY[[#This Row],[RSLT]]="","", MAIN_STGY[[#This Row],[RSLT]])</f>
        <v/>
      </c>
      <c r="GF25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8" s="18">
        <f>IF(STGY8[[#This Row],[SNO]]=0,0,IF(GL$10, IF(GP257&gt;=GM$8, 0, STGY8[[#This Row],[INS]]+GH257), STGY8[[#This Row],[INS]]+GH257))</f>
        <v>100</v>
      </c>
      <c r="GI258" s="18">
        <f>IF(STGY8[[#This Row],[SNO]]=0,0,IF(GL$10, IF(GP257&gt;=GM$8, 0, GI257+STGY8[[#This Row],[RTN]]), GI257+STGY8[[#This Row],[RTN]]))</f>
        <v>0</v>
      </c>
      <c r="GJ258" s="18">
        <f>STGY8[[#This Row],[RTN-TL]]-STGY8[[#This Row],[INS-TL]]</f>
        <v>-100</v>
      </c>
      <c r="GK258" s="18">
        <f>IF(STGY8[[#This Row],[SNO]]=0,0,IF(GL$10, IF(STGY8[[#This Row],[INS]]=0, 0, GN257), GN257))</f>
        <v>0</v>
      </c>
      <c r="GL258" s="18">
        <f>STGY8[[#This Row],[INS]]</f>
        <v>0</v>
      </c>
      <c r="GM258" s="18">
        <f>IF(STGY8[[#This Row],[WrL]]="Loss", (STGY8[[#This Row],[INS]]*(1 + GP$8/100)), IF(STGY8[[#This Row],[WrL]]="Won", (0), 0))</f>
        <v>0</v>
      </c>
      <c r="GN258" s="18">
        <f>IF(STGY8[[#This Row],[WrL]]="Loss", (STGY8[[#This Row],[PAM]]+STGY8[[#This Row],[LOS-TEN]]), IF(STGY8[[#This Row],[WrL]]="Won", (STGY8[[#This Row],[INS]]), 0))</f>
        <v>0</v>
      </c>
      <c r="GO258" s="18">
        <f>STGY8[[#This Row],[PAPT]]/2</f>
        <v>0</v>
      </c>
      <c r="GP258" s="43">
        <f>IF(STGY8[[#This Row],[SNO]]=0,0,IF(GL$10, IF(STGY8[[#This Row],[INS-TL]]=0, 0, STGY8[[#This Row],[PFT]]/STGY8[[#This Row],[INS-TL]]%), STGY8[[#This Row],[PFT]]/STGY8[[#This Row],[INS-TL]]%))</f>
        <v>-100</v>
      </c>
      <c r="GS258" s="20"/>
      <c r="GT258" s="21"/>
      <c r="GZ258" s="22"/>
      <c r="HB258" s="42">
        <f t="shared" si="40"/>
        <v>243</v>
      </c>
      <c r="HC258" s="49"/>
      <c r="HD258" s="18">
        <f>IF(STGY9[[#This Row],[SNO]]=0,0,IF(STGY9[[#This Row],[SNO]]=1,HJ$8,IF(HL$10, IF(HP257&gt;=HM$8,0,IF(HP257=0,HJ$8,HO257)), HO257)))</f>
        <v>0</v>
      </c>
      <c r="HE258" s="18" t="str">
        <f>IF(MAIN_STGY[[#This Row],[RSLT]]="","", MAIN_STGY[[#This Row],[RSLT]])</f>
        <v/>
      </c>
      <c r="HF25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8" s="18">
        <f>IF(STGY9[[#This Row],[SNO]]=0,0,IF(HL$10, IF(HP257&gt;=HM$8, 0, STGY9[[#This Row],[INS]]+HH257), STGY9[[#This Row],[INS]]+HH257))</f>
        <v>100</v>
      </c>
      <c r="HI258" s="18">
        <f>IF(STGY9[[#This Row],[SNO]]=0,0,IF(HL$10, IF(HP257&gt;=HM$8, 0, HI257+STGY9[[#This Row],[RTN]]), HI257+STGY9[[#This Row],[RTN]]))</f>
        <v>0</v>
      </c>
      <c r="HJ258" s="18">
        <f>STGY9[[#This Row],[RTN-TL]]-STGY9[[#This Row],[INS-TL]]</f>
        <v>-100</v>
      </c>
      <c r="HK258" s="18">
        <f>IF(STGY9[[#This Row],[SNO]]=0,0,IF(HL$10, IF(STGY9[[#This Row],[INS]]=0, 0, HN257), HN257))</f>
        <v>0</v>
      </c>
      <c r="HL258" s="18">
        <f>STGY9[[#This Row],[INS]]</f>
        <v>0</v>
      </c>
      <c r="HM258" s="18">
        <f>IF(STGY9[[#This Row],[WrL]]="Loss", (STGY9[[#This Row],[INS]]*(1 + HP$8/100)), IF(STGY9[[#This Row],[WrL]]="Won", (0), 0))</f>
        <v>0</v>
      </c>
      <c r="HN258" s="18">
        <f>IF(STGY9[[#This Row],[WrL]]="Loss", (STGY9[[#This Row],[PAM]]+STGY9[[#This Row],[LOS-TEN]]), IF(STGY9[[#This Row],[WrL]]="Won", (STGY9[[#This Row],[INS]]), 0))</f>
        <v>0</v>
      </c>
      <c r="HO258" s="18">
        <f>STGY9[[#This Row],[PAPT]]/2</f>
        <v>0</v>
      </c>
      <c r="HP258" s="43">
        <f>IF(STGY9[[#This Row],[SNO]]=0,0,IF(HL$10, IF(STGY9[[#This Row],[INS-TL]]=0, 0, STGY9[[#This Row],[PFT]]/STGY9[[#This Row],[INS-TL]]%), STGY9[[#This Row],[PFT]]/STGY9[[#This Row],[INS-TL]]%))</f>
        <v>-100</v>
      </c>
      <c r="HS258" s="20"/>
      <c r="HT258" s="21"/>
      <c r="HZ258" s="22"/>
      <c r="IB258" s="42">
        <f t="shared" si="41"/>
        <v>243</v>
      </c>
      <c r="IC258" s="49"/>
      <c r="ID258" s="18">
        <f>IF(STGY10[[#This Row],[SNO]]=0,0,IF(STGY10[[#This Row],[SNO]]=1,IJ$8,IF(IL$10, IF(IP257&gt;=IM$8,0,IF(IP257=0,IJ$8,IO257)), IO257)))</f>
        <v>0</v>
      </c>
      <c r="IE258" s="18" t="str">
        <f>IF(MAIN_STGY[[#This Row],[RSLT]]="","", MAIN_STGY[[#This Row],[RSLT]])</f>
        <v/>
      </c>
      <c r="IF25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8" s="18">
        <f>IF(STGY10[[#This Row],[SNO]]=0,0,IF(IL$10, IF(IP257&gt;=IM$8, 0, STGY10[[#This Row],[INS]]+IH257), STGY10[[#This Row],[INS]]+IH257))</f>
        <v>100</v>
      </c>
      <c r="II258" s="18">
        <f>IF(STGY10[[#This Row],[SNO]]=0,0,IF(IL$10, IF(IP257&gt;=IM$8, 0, II257+STGY10[[#This Row],[RTN]]), II257+STGY10[[#This Row],[RTN]]))</f>
        <v>0</v>
      </c>
      <c r="IJ258" s="18">
        <f>STGY10[[#This Row],[RTN-TL]]-STGY10[[#This Row],[INS-TL]]</f>
        <v>-100</v>
      </c>
      <c r="IK258" s="18">
        <f>IF(STGY10[[#This Row],[SNO]]=0,0,IF(IL$10, IF(STGY10[[#This Row],[INS]]=0, 0, IN257), IN257))</f>
        <v>0</v>
      </c>
      <c r="IL258" s="18">
        <f>STGY10[[#This Row],[INS]]</f>
        <v>0</v>
      </c>
      <c r="IM258" s="18">
        <f>IF(STGY10[[#This Row],[WrL]]="Loss", (STGY10[[#This Row],[INS]]*(1 + IP$8/100)), IF(STGY10[[#This Row],[WrL]]="Won", (0), 0))</f>
        <v>0</v>
      </c>
      <c r="IN258" s="18">
        <f>IF(STGY10[[#This Row],[WrL]]="Loss", (STGY10[[#This Row],[PAM]]+STGY10[[#This Row],[LOS-TEN]]), IF(STGY10[[#This Row],[WrL]]="Won", (STGY10[[#This Row],[INS]]), 0))</f>
        <v>0</v>
      </c>
      <c r="IO258" s="18">
        <f>STGY10[[#This Row],[PAPT]]/2</f>
        <v>0</v>
      </c>
      <c r="IP258" s="43">
        <f>IF(STGY10[[#This Row],[SNO]]=0,0,IF(IL$10, IF(STGY10[[#This Row],[INS-TL]]=0, 0, STGY10[[#This Row],[PFT]]/STGY10[[#This Row],[INS-TL]]%), STGY10[[#This Row],[PFT]]/STGY10[[#This Row],[INS-TL]]%))</f>
        <v>-100</v>
      </c>
      <c r="IS258" s="20"/>
      <c r="IT258" s="21"/>
      <c r="IZ258" s="22"/>
    </row>
    <row r="259" spans="2:260" ht="15.65" x14ac:dyDescent="0.3">
      <c r="B259" s="89">
        <f t="shared" si="43"/>
        <v>244</v>
      </c>
      <c r="C259" s="49"/>
      <c r="D259" s="18">
        <f>IF(MAIN_STGY[[#This Row],[SNO]]=0,0,IF(MAIN_STGY[[#This Row],[SNO]]=1,J$8,IF(L$10, IF(P258&gt;=M$8,0,IF(P258=0,J$8,O258)), O258)))</f>
        <v>0</v>
      </c>
      <c r="E259" s="12"/>
      <c r="F25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5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59" s="18">
        <f>IF(MAIN_STGY[[#This Row],[SNO]]=0,0,IF(L$10, IF(P258&gt;=M$8, 0, MAIN_STGY[[#This Row],[INS]]+H258), MAIN_STGY[[#This Row],[INS]]+H258))</f>
        <v>100</v>
      </c>
      <c r="I259" s="18">
        <f>IF(MAIN_STGY[[#This Row],[SNO]]=0,0,IF(L$10, IF(P258&gt;=M$8, 0, I258+MAIN_STGY[[#This Row],[RTN]]), I258+MAIN_STGY[[#This Row],[RTN]]))</f>
        <v>0</v>
      </c>
      <c r="J259" s="18">
        <f>MAIN_STGY[[#This Row],[RTN-TL]]-MAIN_STGY[[#This Row],[INS-TL]]</f>
        <v>-100</v>
      </c>
      <c r="K259" s="18">
        <f>IF(MAIN_STGY[[#This Row],[SNO]]=0,0,IF(L$10, IF(MAIN_STGY[[#This Row],[INS]]=0, 0, N258), N258))</f>
        <v>0</v>
      </c>
      <c r="L259" s="18">
        <f>MAIN_STGY[[#This Row],[INS]]</f>
        <v>0</v>
      </c>
      <c r="M259" s="18">
        <f>IF(MAIN_STGY[[#This Row],[WrL]]="Loss", (MAIN_STGY[[#This Row],[INS]]*(1 + P$8/100)), IF(MAIN_STGY[[#This Row],[WrL]]="Won", (0), 0))</f>
        <v>0</v>
      </c>
      <c r="N259" s="18">
        <f>IF(MAIN_STGY[[#This Row],[WrL]]="Loss", (MAIN_STGY[[#This Row],[PAM]]+MAIN_STGY[[#This Row],[LOS-TEN]]), IF(MAIN_STGY[[#This Row],[WrL]]="Won", (MAIN_STGY[[#This Row],[INS]]), 0))</f>
        <v>0</v>
      </c>
      <c r="O259" s="18">
        <f>MAIN_STGY[[#This Row],[PAPT]]/2</f>
        <v>0</v>
      </c>
      <c r="P25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59" s="97" t="str" cm="1">
        <f t="array" ref="R259">IF(BG$4,STGTL3[Strategy Name],"")</f>
        <v>Strategy 03</v>
      </c>
      <c r="S259" s="98" cm="1">
        <f t="array" ref="S259">IF(BG$4,STGTL3[Last Running Bet-on],"")</f>
        <v>0</v>
      </c>
      <c r="T259" s="99" cm="1">
        <f t="array" ref="T259">IF(BG$4,STGTL3[Last Running Value],"")</f>
        <v>100</v>
      </c>
      <c r="U259" s="85"/>
      <c r="V259" s="44"/>
      <c r="W259" s="55"/>
      <c r="X259" s="55"/>
      <c r="Z259" s="22"/>
      <c r="AB259" s="42">
        <f t="shared" si="33"/>
        <v>244</v>
      </c>
      <c r="AC259" s="49"/>
      <c r="AD259" s="18">
        <f>IF(STGY2[[#This Row],[SNO]]=0,0,IF(STGY2[[#This Row],[SNO]]=1,AJ$8,IF(AL$10, IF(AP258&gt;=AM$8,0,IF(AP258=0,AJ$8,AO258)), AO258)))</f>
        <v>0</v>
      </c>
      <c r="AE259" s="18" t="str">
        <f>IF(MAIN_STGY[[#This Row],[RSLT]]="","", MAIN_STGY[[#This Row],[RSLT]])</f>
        <v/>
      </c>
      <c r="AF25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5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59" s="18">
        <f>IF(STGY2[[#This Row],[SNO]]=0,0,IF(AL$10, IF(AP258&gt;=AM$8, 0, STGY2[[#This Row],[INS]]+AH258), STGY2[[#This Row],[INS]]+AH258))</f>
        <v>100</v>
      </c>
      <c r="AI259" s="18">
        <f>IF(STGY2[[#This Row],[SNO]]=0,0,IF(AL$10, IF(AP258&gt;=AM$8, 0, AI258+STGY2[[#This Row],[RTN]]), AI258+STGY2[[#This Row],[RTN]]))</f>
        <v>0</v>
      </c>
      <c r="AJ259" s="18">
        <f>STGY2[[#This Row],[RTN-TL]]-STGY2[[#This Row],[INS-TL]]</f>
        <v>-100</v>
      </c>
      <c r="AK259" s="18">
        <f>IF(STGY2[[#This Row],[SNO]]=0,0,IF(AL$10, IF(STGY2[[#This Row],[INS]]=0, 0, AN258), AN258))</f>
        <v>0</v>
      </c>
      <c r="AL259" s="18">
        <f>STGY2[[#This Row],[INS]]</f>
        <v>0</v>
      </c>
      <c r="AM259" s="18">
        <f>IF(STGY2[[#This Row],[WrL]]="Loss", (STGY2[[#This Row],[INS]]*(1 + AP$8/100)), IF(STGY2[[#This Row],[WrL]]="Won", (0), 0))</f>
        <v>0</v>
      </c>
      <c r="AN259" s="18">
        <f>IF(STGY2[[#This Row],[WrL]]="Loss", (STGY2[[#This Row],[PAM]]+STGY2[[#This Row],[LOS-TEN]]), IF(STGY2[[#This Row],[WrL]]="Won", (STGY2[[#This Row],[INS]]), 0))</f>
        <v>0</v>
      </c>
      <c r="AO259" s="18">
        <f>STGY2[[#This Row],[PAPT]]/2</f>
        <v>0</v>
      </c>
      <c r="AP259" s="43">
        <f>IF(STGY2[[#This Row],[SNO]]=0,0,IF(AL$10, IF(STGY2[[#This Row],[INS-TL]]=0, 0, STGY2[[#This Row],[PFT]]/STGY2[[#This Row],[INS-TL]]%), STGY2[[#This Row],[PFT]]/STGY2[[#This Row],[INS-TL]]%))</f>
        <v>-100</v>
      </c>
      <c r="AS259" s="20"/>
      <c r="AT259" s="21"/>
      <c r="AZ259" s="22"/>
      <c r="BB259" s="42">
        <f t="shared" si="34"/>
        <v>244</v>
      </c>
      <c r="BC259" s="49"/>
      <c r="BD259" s="18">
        <f>IF(STGY3[[#This Row],[SNO]]=0,0,IF(STGY3[[#This Row],[SNO]]=1,BJ$8,IF(BL$10, IF(BP258&gt;=BM$8,0,IF(BP258=0,BJ$8,BO258)), BO258)))</f>
        <v>0</v>
      </c>
      <c r="BE259" s="18" t="str">
        <f>IF(MAIN_STGY[[#This Row],[RSLT]]="","", MAIN_STGY[[#This Row],[RSLT]])</f>
        <v/>
      </c>
      <c r="BF25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5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59" s="18">
        <f>IF(STGY3[[#This Row],[SNO]]=0,0,IF(BL$10, IF(BP258&gt;=BM$8, 0, STGY3[[#This Row],[INS]]+BH258), STGY3[[#This Row],[INS]]+BH258))</f>
        <v>100</v>
      </c>
      <c r="BI259" s="18">
        <f>IF(STGY3[[#This Row],[SNO]]=0,0,IF(BL$10, IF(BP258&gt;=BM$8, 0, BI258+STGY3[[#This Row],[RTN]]), BI258+STGY3[[#This Row],[RTN]]))</f>
        <v>0</v>
      </c>
      <c r="BJ259" s="18">
        <f>STGY3[[#This Row],[RTN-TL]]-STGY3[[#This Row],[INS-TL]]</f>
        <v>-100</v>
      </c>
      <c r="BK259" s="18">
        <f>IF(STGY3[[#This Row],[SNO]]=0,0,IF(BL$10, IF(STGY3[[#This Row],[INS]]=0, 0, BN258), BN258))</f>
        <v>0</v>
      </c>
      <c r="BL259" s="18">
        <f>STGY3[[#This Row],[INS]]</f>
        <v>0</v>
      </c>
      <c r="BM259" s="18">
        <f>IF(STGY3[[#This Row],[WrL]]="Loss", (STGY3[[#This Row],[INS]]*(1 + BP$8/100)), IF(STGY3[[#This Row],[WrL]]="Won", (0), 0))</f>
        <v>0</v>
      </c>
      <c r="BN259" s="18">
        <f>IF(STGY3[[#This Row],[WrL]]="Loss", (STGY3[[#This Row],[PAM]]+STGY3[[#This Row],[LOS-TEN]]), IF(STGY3[[#This Row],[WrL]]="Won", (STGY3[[#This Row],[INS]]), 0))</f>
        <v>0</v>
      </c>
      <c r="BO259" s="18">
        <f>STGY3[[#This Row],[PAPT]]/2</f>
        <v>0</v>
      </c>
      <c r="BP259" s="43">
        <f>IF(STGY3[[#This Row],[SNO]]=0,0,IF(BL$10, IF(STGY3[[#This Row],[INS-TL]]=0, 0, STGY3[[#This Row],[PFT]]/STGY3[[#This Row],[INS-TL]]%), STGY3[[#This Row],[PFT]]/STGY3[[#This Row],[INS-TL]]%))</f>
        <v>-100</v>
      </c>
      <c r="BS259" s="20"/>
      <c r="BT259" s="21"/>
      <c r="BZ259" s="22"/>
      <c r="CB259" s="42">
        <f t="shared" si="35"/>
        <v>244</v>
      </c>
      <c r="CC259" s="49"/>
      <c r="CD259" s="18">
        <f>IF(STGY4[[#This Row],[SNO]]=0,0,IF(STGY4[[#This Row],[SNO]]=1,CJ$8,IF(CL$10, IF(CP258&gt;=CM$8,0,IF(CP258=0,CJ$8,CO258)), CO258)))</f>
        <v>0</v>
      </c>
      <c r="CE259" s="18" t="str">
        <f>IF(MAIN_STGY[[#This Row],[RSLT]]="","", MAIN_STGY[[#This Row],[RSLT]])</f>
        <v/>
      </c>
      <c r="CF25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5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59" s="18">
        <f>IF(STGY4[[#This Row],[SNO]]=0,0,IF(CL$10, IF(CP258&gt;=CM$8, 0, STGY4[[#This Row],[INS]]+CH258), STGY4[[#This Row],[INS]]+CH258))</f>
        <v>100</v>
      </c>
      <c r="CI259" s="18">
        <f>IF(STGY4[[#This Row],[SNO]]=0,0,IF(CL$10, IF(CP258&gt;=CM$8, 0, CI258+STGY4[[#This Row],[RTN]]), CI258+STGY4[[#This Row],[RTN]]))</f>
        <v>0</v>
      </c>
      <c r="CJ259" s="18">
        <f>STGY4[[#This Row],[RTN-TL]]-STGY4[[#This Row],[INS-TL]]</f>
        <v>-100</v>
      </c>
      <c r="CK259" s="18">
        <f>IF(STGY4[[#This Row],[SNO]]=0,0,IF(CL$10, IF(STGY4[[#This Row],[INS]]=0, 0, CN258), CN258))</f>
        <v>0</v>
      </c>
      <c r="CL259" s="18">
        <f>STGY4[[#This Row],[INS]]</f>
        <v>0</v>
      </c>
      <c r="CM259" s="18">
        <f>IF(STGY4[[#This Row],[WrL]]="Loss", (STGY4[[#This Row],[INS]]*(1 + CP$8/100)), IF(STGY4[[#This Row],[WrL]]="Won", (0), 0))</f>
        <v>0</v>
      </c>
      <c r="CN259" s="18">
        <f>IF(STGY4[[#This Row],[WrL]]="Loss", (STGY4[[#This Row],[PAM]]+STGY4[[#This Row],[LOS-TEN]]), IF(STGY4[[#This Row],[WrL]]="Won", (STGY4[[#This Row],[INS]]), 0))</f>
        <v>0</v>
      </c>
      <c r="CO259" s="18">
        <f>STGY4[[#This Row],[PAPT]]/2</f>
        <v>0</v>
      </c>
      <c r="CP259" s="43">
        <f>IF(STGY4[[#This Row],[SNO]]=0,0,IF(CL$10, IF(STGY4[[#This Row],[INS-TL]]=0, 0, STGY4[[#This Row],[PFT]]/STGY4[[#This Row],[INS-TL]]%), STGY4[[#This Row],[PFT]]/STGY4[[#This Row],[INS-TL]]%))</f>
        <v>-100</v>
      </c>
      <c r="CS259" s="20"/>
      <c r="CT259" s="21"/>
      <c r="CZ259" s="22"/>
      <c r="DB259" s="42">
        <f t="shared" si="36"/>
        <v>244</v>
      </c>
      <c r="DC259" s="49"/>
      <c r="DD259" s="18">
        <f>IF(STGY5[[#This Row],[SNO]]=0,0,IF(STGY5[[#This Row],[SNO]]=1,DJ$8,IF(DL$10, IF(DP258&gt;=DM$8,0,IF(DP258=0,DJ$8,DO258)), DO258)))</f>
        <v>0</v>
      </c>
      <c r="DE259" s="18" t="str">
        <f>IF(MAIN_STGY[[#This Row],[RSLT]]="","", MAIN_STGY[[#This Row],[RSLT]])</f>
        <v/>
      </c>
      <c r="DF25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5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59" s="18">
        <f>IF(STGY5[[#This Row],[SNO]]=0,0,IF(DL$10, IF(DP258&gt;=DM$8, 0, STGY5[[#This Row],[INS]]+DH258), STGY5[[#This Row],[INS]]+DH258))</f>
        <v>100</v>
      </c>
      <c r="DI259" s="18">
        <f>IF(STGY5[[#This Row],[SNO]]=0,0,IF(DL$10, IF(DP258&gt;=DM$8, 0, DI258+STGY5[[#This Row],[RTN]]), DI258+STGY5[[#This Row],[RTN]]))</f>
        <v>0</v>
      </c>
      <c r="DJ259" s="18">
        <f>STGY5[[#This Row],[RTN-TL]]-STGY5[[#This Row],[INS-TL]]</f>
        <v>-100</v>
      </c>
      <c r="DK259" s="18">
        <f>IF(STGY5[[#This Row],[SNO]]=0,0,IF(DL$10, IF(STGY5[[#This Row],[INS]]=0, 0, DN258), DN258))</f>
        <v>0</v>
      </c>
      <c r="DL259" s="18">
        <f>STGY5[[#This Row],[INS]]</f>
        <v>0</v>
      </c>
      <c r="DM259" s="18">
        <f>IF(STGY5[[#This Row],[WrL]]="Loss", (STGY5[[#This Row],[INS]]*(1 + DP$8/100)), IF(STGY5[[#This Row],[WrL]]="Won", (0), 0))</f>
        <v>0</v>
      </c>
      <c r="DN259" s="18">
        <f>IF(STGY5[[#This Row],[WrL]]="Loss", (STGY5[[#This Row],[PAM]]+STGY5[[#This Row],[LOS-TEN]]), IF(STGY5[[#This Row],[WrL]]="Won", (STGY5[[#This Row],[INS]]), 0))</f>
        <v>0</v>
      </c>
      <c r="DO259" s="18">
        <f>STGY5[[#This Row],[PAPT]]/2</f>
        <v>0</v>
      </c>
      <c r="DP259" s="43">
        <f>IF(STGY5[[#This Row],[SNO]]=0,0,IF(DL$10, IF(STGY5[[#This Row],[INS-TL]]=0, 0, STGY5[[#This Row],[PFT]]/STGY5[[#This Row],[INS-TL]]%), STGY5[[#This Row],[PFT]]/STGY5[[#This Row],[INS-TL]]%))</f>
        <v>-100</v>
      </c>
      <c r="DS259" s="20"/>
      <c r="DT259" s="21"/>
      <c r="DZ259" s="22"/>
      <c r="EB259" s="42">
        <f t="shared" si="37"/>
        <v>244</v>
      </c>
      <c r="EC259" s="49"/>
      <c r="ED259" s="18">
        <f>IF(STGY6[[#This Row],[SNO]]=0,0,IF(STGY6[[#This Row],[SNO]]=1,EJ$8,IF(EL$10, IF(EP258&gt;=EM$8,0,IF(EP258=0,EJ$8,EO258)), EO258)))</f>
        <v>0</v>
      </c>
      <c r="EE259" s="18" t="str">
        <f>IF(MAIN_STGY[[#This Row],[RSLT]]="","", MAIN_STGY[[#This Row],[RSLT]])</f>
        <v/>
      </c>
      <c r="EF25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5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59" s="18">
        <f>IF(STGY6[[#This Row],[SNO]]=0,0,IF(EL$10, IF(EP258&gt;=EM$8, 0, STGY6[[#This Row],[INS]]+EH258), STGY6[[#This Row],[INS]]+EH258))</f>
        <v>100</v>
      </c>
      <c r="EI259" s="18">
        <f>IF(STGY6[[#This Row],[SNO]]=0,0,IF(EL$10, IF(EP258&gt;=EM$8, 0, EI258+STGY6[[#This Row],[RTN]]), EI258+STGY6[[#This Row],[RTN]]))</f>
        <v>0</v>
      </c>
      <c r="EJ259" s="18">
        <f>STGY6[[#This Row],[RTN-TL]]-STGY6[[#This Row],[INS-TL]]</f>
        <v>-100</v>
      </c>
      <c r="EK259" s="18">
        <f>IF(STGY6[[#This Row],[SNO]]=0,0,IF(EL$10, IF(STGY6[[#This Row],[INS]]=0, 0, EN258), EN258))</f>
        <v>0</v>
      </c>
      <c r="EL259" s="18">
        <f>STGY6[[#This Row],[INS]]</f>
        <v>0</v>
      </c>
      <c r="EM259" s="18">
        <f>IF(STGY6[[#This Row],[WrL]]="Loss", (STGY6[[#This Row],[INS]]*(1 + EP$8/100)), IF(STGY6[[#This Row],[WrL]]="Won", (0), 0))</f>
        <v>0</v>
      </c>
      <c r="EN259" s="18">
        <f>IF(STGY6[[#This Row],[WrL]]="Loss", (STGY6[[#This Row],[PAM]]+STGY6[[#This Row],[LOS-TEN]]), IF(STGY6[[#This Row],[WrL]]="Won", (STGY6[[#This Row],[INS]]), 0))</f>
        <v>0</v>
      </c>
      <c r="EO259" s="18">
        <f>STGY6[[#This Row],[PAPT]]/2</f>
        <v>0</v>
      </c>
      <c r="EP259" s="43">
        <f>IF(STGY6[[#This Row],[SNO]]=0,0,IF(EL$10, IF(STGY6[[#This Row],[INS-TL]]=0, 0, STGY6[[#This Row],[PFT]]/STGY6[[#This Row],[INS-TL]]%), STGY6[[#This Row],[PFT]]/STGY6[[#This Row],[INS-TL]]%))</f>
        <v>-100</v>
      </c>
      <c r="ES259" s="20"/>
      <c r="ET259" s="21"/>
      <c r="EZ259" s="22"/>
      <c r="FB259" s="42">
        <f t="shared" si="38"/>
        <v>244</v>
      </c>
      <c r="FC259" s="49"/>
      <c r="FD259" s="18">
        <f>IF(STGY7[[#This Row],[SNO]]=0,0,IF(STGY7[[#This Row],[SNO]]=1,FJ$8,IF(FL$10, IF(FP258&gt;=FM$8,0,IF(FP258=0,FJ$8,FO258)), FO258)))</f>
        <v>0</v>
      </c>
      <c r="FE259" s="18" t="str">
        <f>IF(MAIN_STGY[[#This Row],[RSLT]]="","", MAIN_STGY[[#This Row],[RSLT]])</f>
        <v/>
      </c>
      <c r="FF25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5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59" s="18">
        <f>IF(STGY7[[#This Row],[SNO]]=0,0,IF(FL$10, IF(FP258&gt;=FM$8, 0, STGY7[[#This Row],[INS]]+FH258), STGY7[[#This Row],[INS]]+FH258))</f>
        <v>100</v>
      </c>
      <c r="FI259" s="18">
        <f>IF(STGY7[[#This Row],[SNO]]=0,0,IF(FL$10, IF(FP258&gt;=FM$8, 0, FI258+STGY7[[#This Row],[RTN]]), FI258+STGY7[[#This Row],[RTN]]))</f>
        <v>0</v>
      </c>
      <c r="FJ259" s="18">
        <f>STGY7[[#This Row],[RTN-TL]]-STGY7[[#This Row],[INS-TL]]</f>
        <v>-100</v>
      </c>
      <c r="FK259" s="18">
        <f>IF(STGY7[[#This Row],[SNO]]=0,0,IF(FL$10, IF(STGY7[[#This Row],[INS]]=0, 0, FN258), FN258))</f>
        <v>0</v>
      </c>
      <c r="FL259" s="18">
        <f>STGY7[[#This Row],[INS]]</f>
        <v>0</v>
      </c>
      <c r="FM259" s="18">
        <f>IF(STGY7[[#This Row],[WrL]]="Loss", (STGY7[[#This Row],[INS]]*(1 + FP$8/100)), IF(STGY7[[#This Row],[WrL]]="Won", (0), 0))</f>
        <v>0</v>
      </c>
      <c r="FN259" s="18">
        <f>IF(STGY7[[#This Row],[WrL]]="Loss", (STGY7[[#This Row],[PAM]]+STGY7[[#This Row],[LOS-TEN]]), IF(STGY7[[#This Row],[WrL]]="Won", (STGY7[[#This Row],[INS]]), 0))</f>
        <v>0</v>
      </c>
      <c r="FO259" s="18">
        <f>STGY7[[#This Row],[PAPT]]/2</f>
        <v>0</v>
      </c>
      <c r="FP259" s="43">
        <f>IF(STGY7[[#This Row],[SNO]]=0,0,IF(FL$10, IF(STGY7[[#This Row],[INS-TL]]=0, 0, STGY7[[#This Row],[PFT]]/STGY7[[#This Row],[INS-TL]]%), STGY7[[#This Row],[PFT]]/STGY7[[#This Row],[INS-TL]]%))</f>
        <v>-100</v>
      </c>
      <c r="FS259" s="20"/>
      <c r="FT259" s="21"/>
      <c r="FZ259" s="22"/>
      <c r="GB259" s="42">
        <f t="shared" si="39"/>
        <v>244</v>
      </c>
      <c r="GC259" s="49"/>
      <c r="GD259" s="18">
        <f>IF(STGY8[[#This Row],[SNO]]=0,0,IF(STGY8[[#This Row],[SNO]]=1,GJ$8,IF(GL$10, IF(GP258&gt;=GM$8,0,IF(GP258=0,GJ$8,GO258)), GO258)))</f>
        <v>0</v>
      </c>
      <c r="GE259" s="18" t="str">
        <f>IF(MAIN_STGY[[#This Row],[RSLT]]="","", MAIN_STGY[[#This Row],[RSLT]])</f>
        <v/>
      </c>
      <c r="GF25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5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59" s="18">
        <f>IF(STGY8[[#This Row],[SNO]]=0,0,IF(GL$10, IF(GP258&gt;=GM$8, 0, STGY8[[#This Row],[INS]]+GH258), STGY8[[#This Row],[INS]]+GH258))</f>
        <v>100</v>
      </c>
      <c r="GI259" s="18">
        <f>IF(STGY8[[#This Row],[SNO]]=0,0,IF(GL$10, IF(GP258&gt;=GM$8, 0, GI258+STGY8[[#This Row],[RTN]]), GI258+STGY8[[#This Row],[RTN]]))</f>
        <v>0</v>
      </c>
      <c r="GJ259" s="18">
        <f>STGY8[[#This Row],[RTN-TL]]-STGY8[[#This Row],[INS-TL]]</f>
        <v>-100</v>
      </c>
      <c r="GK259" s="18">
        <f>IF(STGY8[[#This Row],[SNO]]=0,0,IF(GL$10, IF(STGY8[[#This Row],[INS]]=0, 0, GN258), GN258))</f>
        <v>0</v>
      </c>
      <c r="GL259" s="18">
        <f>STGY8[[#This Row],[INS]]</f>
        <v>0</v>
      </c>
      <c r="GM259" s="18">
        <f>IF(STGY8[[#This Row],[WrL]]="Loss", (STGY8[[#This Row],[INS]]*(1 + GP$8/100)), IF(STGY8[[#This Row],[WrL]]="Won", (0), 0))</f>
        <v>0</v>
      </c>
      <c r="GN259" s="18">
        <f>IF(STGY8[[#This Row],[WrL]]="Loss", (STGY8[[#This Row],[PAM]]+STGY8[[#This Row],[LOS-TEN]]), IF(STGY8[[#This Row],[WrL]]="Won", (STGY8[[#This Row],[INS]]), 0))</f>
        <v>0</v>
      </c>
      <c r="GO259" s="18">
        <f>STGY8[[#This Row],[PAPT]]/2</f>
        <v>0</v>
      </c>
      <c r="GP259" s="43">
        <f>IF(STGY8[[#This Row],[SNO]]=0,0,IF(GL$10, IF(STGY8[[#This Row],[INS-TL]]=0, 0, STGY8[[#This Row],[PFT]]/STGY8[[#This Row],[INS-TL]]%), STGY8[[#This Row],[PFT]]/STGY8[[#This Row],[INS-TL]]%))</f>
        <v>-100</v>
      </c>
      <c r="GS259" s="20"/>
      <c r="GT259" s="21"/>
      <c r="GZ259" s="22"/>
      <c r="HB259" s="42">
        <f t="shared" si="40"/>
        <v>244</v>
      </c>
      <c r="HC259" s="49"/>
      <c r="HD259" s="18">
        <f>IF(STGY9[[#This Row],[SNO]]=0,0,IF(STGY9[[#This Row],[SNO]]=1,HJ$8,IF(HL$10, IF(HP258&gt;=HM$8,0,IF(HP258=0,HJ$8,HO258)), HO258)))</f>
        <v>0</v>
      </c>
      <c r="HE259" s="18" t="str">
        <f>IF(MAIN_STGY[[#This Row],[RSLT]]="","", MAIN_STGY[[#This Row],[RSLT]])</f>
        <v/>
      </c>
      <c r="HF25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5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59" s="18">
        <f>IF(STGY9[[#This Row],[SNO]]=0,0,IF(HL$10, IF(HP258&gt;=HM$8, 0, STGY9[[#This Row],[INS]]+HH258), STGY9[[#This Row],[INS]]+HH258))</f>
        <v>100</v>
      </c>
      <c r="HI259" s="18">
        <f>IF(STGY9[[#This Row],[SNO]]=0,0,IF(HL$10, IF(HP258&gt;=HM$8, 0, HI258+STGY9[[#This Row],[RTN]]), HI258+STGY9[[#This Row],[RTN]]))</f>
        <v>0</v>
      </c>
      <c r="HJ259" s="18">
        <f>STGY9[[#This Row],[RTN-TL]]-STGY9[[#This Row],[INS-TL]]</f>
        <v>-100</v>
      </c>
      <c r="HK259" s="18">
        <f>IF(STGY9[[#This Row],[SNO]]=0,0,IF(HL$10, IF(STGY9[[#This Row],[INS]]=0, 0, HN258), HN258))</f>
        <v>0</v>
      </c>
      <c r="HL259" s="18">
        <f>STGY9[[#This Row],[INS]]</f>
        <v>0</v>
      </c>
      <c r="HM259" s="18">
        <f>IF(STGY9[[#This Row],[WrL]]="Loss", (STGY9[[#This Row],[INS]]*(1 + HP$8/100)), IF(STGY9[[#This Row],[WrL]]="Won", (0), 0))</f>
        <v>0</v>
      </c>
      <c r="HN259" s="18">
        <f>IF(STGY9[[#This Row],[WrL]]="Loss", (STGY9[[#This Row],[PAM]]+STGY9[[#This Row],[LOS-TEN]]), IF(STGY9[[#This Row],[WrL]]="Won", (STGY9[[#This Row],[INS]]), 0))</f>
        <v>0</v>
      </c>
      <c r="HO259" s="18">
        <f>STGY9[[#This Row],[PAPT]]/2</f>
        <v>0</v>
      </c>
      <c r="HP259" s="43">
        <f>IF(STGY9[[#This Row],[SNO]]=0,0,IF(HL$10, IF(STGY9[[#This Row],[INS-TL]]=0, 0, STGY9[[#This Row],[PFT]]/STGY9[[#This Row],[INS-TL]]%), STGY9[[#This Row],[PFT]]/STGY9[[#This Row],[INS-TL]]%))</f>
        <v>-100</v>
      </c>
      <c r="HS259" s="20"/>
      <c r="HT259" s="21"/>
      <c r="HZ259" s="22"/>
      <c r="IB259" s="42">
        <f t="shared" si="41"/>
        <v>244</v>
      </c>
      <c r="IC259" s="49"/>
      <c r="ID259" s="18">
        <f>IF(STGY10[[#This Row],[SNO]]=0,0,IF(STGY10[[#This Row],[SNO]]=1,IJ$8,IF(IL$10, IF(IP258&gt;=IM$8,0,IF(IP258=0,IJ$8,IO258)), IO258)))</f>
        <v>0</v>
      </c>
      <c r="IE259" s="18" t="str">
        <f>IF(MAIN_STGY[[#This Row],[RSLT]]="","", MAIN_STGY[[#This Row],[RSLT]])</f>
        <v/>
      </c>
      <c r="IF25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5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59" s="18">
        <f>IF(STGY10[[#This Row],[SNO]]=0,0,IF(IL$10, IF(IP258&gt;=IM$8, 0, STGY10[[#This Row],[INS]]+IH258), STGY10[[#This Row],[INS]]+IH258))</f>
        <v>100</v>
      </c>
      <c r="II259" s="18">
        <f>IF(STGY10[[#This Row],[SNO]]=0,0,IF(IL$10, IF(IP258&gt;=IM$8, 0, II258+STGY10[[#This Row],[RTN]]), II258+STGY10[[#This Row],[RTN]]))</f>
        <v>0</v>
      </c>
      <c r="IJ259" s="18">
        <f>STGY10[[#This Row],[RTN-TL]]-STGY10[[#This Row],[INS-TL]]</f>
        <v>-100</v>
      </c>
      <c r="IK259" s="18">
        <f>IF(STGY10[[#This Row],[SNO]]=0,0,IF(IL$10, IF(STGY10[[#This Row],[INS]]=0, 0, IN258), IN258))</f>
        <v>0</v>
      </c>
      <c r="IL259" s="18">
        <f>STGY10[[#This Row],[INS]]</f>
        <v>0</v>
      </c>
      <c r="IM259" s="18">
        <f>IF(STGY10[[#This Row],[WrL]]="Loss", (STGY10[[#This Row],[INS]]*(1 + IP$8/100)), IF(STGY10[[#This Row],[WrL]]="Won", (0), 0))</f>
        <v>0</v>
      </c>
      <c r="IN259" s="18">
        <f>IF(STGY10[[#This Row],[WrL]]="Loss", (STGY10[[#This Row],[PAM]]+STGY10[[#This Row],[LOS-TEN]]), IF(STGY10[[#This Row],[WrL]]="Won", (STGY10[[#This Row],[INS]]), 0))</f>
        <v>0</v>
      </c>
      <c r="IO259" s="18">
        <f>STGY10[[#This Row],[PAPT]]/2</f>
        <v>0</v>
      </c>
      <c r="IP259" s="43">
        <f>IF(STGY10[[#This Row],[SNO]]=0,0,IF(IL$10, IF(STGY10[[#This Row],[INS-TL]]=0, 0, STGY10[[#This Row],[PFT]]/STGY10[[#This Row],[INS-TL]]%), STGY10[[#This Row],[PFT]]/STGY10[[#This Row],[INS-TL]]%))</f>
        <v>-100</v>
      </c>
      <c r="IS259" s="20"/>
      <c r="IT259" s="21"/>
      <c r="IZ259" s="22"/>
    </row>
    <row r="260" spans="2:260" ht="15.65" x14ac:dyDescent="0.3">
      <c r="B260" s="89">
        <f t="shared" si="43"/>
        <v>245</v>
      </c>
      <c r="C260" s="49"/>
      <c r="D260" s="18">
        <f>IF(MAIN_STGY[[#This Row],[SNO]]=0,0,IF(MAIN_STGY[[#This Row],[SNO]]=1,J$8,IF(L$10, IF(P259&gt;=M$8,0,IF(P259=0,J$8,O259)), O259)))</f>
        <v>0</v>
      </c>
      <c r="E260" s="12"/>
      <c r="F26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0" s="18">
        <f>IF(MAIN_STGY[[#This Row],[SNO]]=0,0,IF(L$10, IF(P259&gt;=M$8, 0, MAIN_STGY[[#This Row],[INS]]+H259), MAIN_STGY[[#This Row],[INS]]+H259))</f>
        <v>100</v>
      </c>
      <c r="I260" s="18">
        <f>IF(MAIN_STGY[[#This Row],[SNO]]=0,0,IF(L$10, IF(P259&gt;=M$8, 0, I259+MAIN_STGY[[#This Row],[RTN]]), I259+MAIN_STGY[[#This Row],[RTN]]))</f>
        <v>0</v>
      </c>
      <c r="J260" s="18">
        <f>MAIN_STGY[[#This Row],[RTN-TL]]-MAIN_STGY[[#This Row],[INS-TL]]</f>
        <v>-100</v>
      </c>
      <c r="K260" s="18">
        <f>IF(MAIN_STGY[[#This Row],[SNO]]=0,0,IF(L$10, IF(MAIN_STGY[[#This Row],[INS]]=0, 0, N259), N259))</f>
        <v>0</v>
      </c>
      <c r="L260" s="18">
        <f>MAIN_STGY[[#This Row],[INS]]</f>
        <v>0</v>
      </c>
      <c r="M260" s="18">
        <f>IF(MAIN_STGY[[#This Row],[WrL]]="Loss", (MAIN_STGY[[#This Row],[INS]]*(1 + P$8/100)), IF(MAIN_STGY[[#This Row],[WrL]]="Won", (0), 0))</f>
        <v>0</v>
      </c>
      <c r="N260" s="18">
        <f>IF(MAIN_STGY[[#This Row],[WrL]]="Loss", (MAIN_STGY[[#This Row],[PAM]]+MAIN_STGY[[#This Row],[LOS-TEN]]), IF(MAIN_STGY[[#This Row],[WrL]]="Won", (MAIN_STGY[[#This Row],[INS]]), 0))</f>
        <v>0</v>
      </c>
      <c r="O260" s="18">
        <f>MAIN_STGY[[#This Row],[PAPT]]/2</f>
        <v>0</v>
      </c>
      <c r="P26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0" s="97" t="str" cm="1">
        <f t="array" ref="R260">IF(CG$4,STGTL4[Strategy Name],"")</f>
        <v>Strategy 04</v>
      </c>
      <c r="S260" s="98" cm="1">
        <f t="array" ref="S260">IF(CG$4,STGTL4[Last Running Bet-on],"")</f>
        <v>0</v>
      </c>
      <c r="T260" s="99" cm="1">
        <f t="array" ref="T260">IF(CG$4,STGTL4[Last Running Value],"")</f>
        <v>100</v>
      </c>
      <c r="U260" s="85"/>
      <c r="V260" s="44"/>
      <c r="W260" s="55"/>
      <c r="X260" s="55"/>
      <c r="Z260" s="22"/>
      <c r="AB260" s="42">
        <f t="shared" si="33"/>
        <v>245</v>
      </c>
      <c r="AC260" s="49"/>
      <c r="AD260" s="18">
        <f>IF(STGY2[[#This Row],[SNO]]=0,0,IF(STGY2[[#This Row],[SNO]]=1,AJ$8,IF(AL$10, IF(AP259&gt;=AM$8,0,IF(AP259=0,AJ$8,AO259)), AO259)))</f>
        <v>0</v>
      </c>
      <c r="AE260" s="18" t="str">
        <f>IF(MAIN_STGY[[#This Row],[RSLT]]="","", MAIN_STGY[[#This Row],[RSLT]])</f>
        <v/>
      </c>
      <c r="AF26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0" s="18">
        <f>IF(STGY2[[#This Row],[SNO]]=0,0,IF(AL$10, IF(AP259&gt;=AM$8, 0, STGY2[[#This Row],[INS]]+AH259), STGY2[[#This Row],[INS]]+AH259))</f>
        <v>100</v>
      </c>
      <c r="AI260" s="18">
        <f>IF(STGY2[[#This Row],[SNO]]=0,0,IF(AL$10, IF(AP259&gt;=AM$8, 0, AI259+STGY2[[#This Row],[RTN]]), AI259+STGY2[[#This Row],[RTN]]))</f>
        <v>0</v>
      </c>
      <c r="AJ260" s="18">
        <f>STGY2[[#This Row],[RTN-TL]]-STGY2[[#This Row],[INS-TL]]</f>
        <v>-100</v>
      </c>
      <c r="AK260" s="18">
        <f>IF(STGY2[[#This Row],[SNO]]=0,0,IF(AL$10, IF(STGY2[[#This Row],[INS]]=0, 0, AN259), AN259))</f>
        <v>0</v>
      </c>
      <c r="AL260" s="18">
        <f>STGY2[[#This Row],[INS]]</f>
        <v>0</v>
      </c>
      <c r="AM260" s="18">
        <f>IF(STGY2[[#This Row],[WrL]]="Loss", (STGY2[[#This Row],[INS]]*(1 + AP$8/100)), IF(STGY2[[#This Row],[WrL]]="Won", (0), 0))</f>
        <v>0</v>
      </c>
      <c r="AN260" s="18">
        <f>IF(STGY2[[#This Row],[WrL]]="Loss", (STGY2[[#This Row],[PAM]]+STGY2[[#This Row],[LOS-TEN]]), IF(STGY2[[#This Row],[WrL]]="Won", (STGY2[[#This Row],[INS]]), 0))</f>
        <v>0</v>
      </c>
      <c r="AO260" s="18">
        <f>STGY2[[#This Row],[PAPT]]/2</f>
        <v>0</v>
      </c>
      <c r="AP260" s="43">
        <f>IF(STGY2[[#This Row],[SNO]]=0,0,IF(AL$10, IF(STGY2[[#This Row],[INS-TL]]=0, 0, STGY2[[#This Row],[PFT]]/STGY2[[#This Row],[INS-TL]]%), STGY2[[#This Row],[PFT]]/STGY2[[#This Row],[INS-TL]]%))</f>
        <v>-100</v>
      </c>
      <c r="AS260" s="20"/>
      <c r="AT260" s="21"/>
      <c r="AZ260" s="22"/>
      <c r="BB260" s="42">
        <f t="shared" si="34"/>
        <v>245</v>
      </c>
      <c r="BC260" s="49"/>
      <c r="BD260" s="18">
        <f>IF(STGY3[[#This Row],[SNO]]=0,0,IF(STGY3[[#This Row],[SNO]]=1,BJ$8,IF(BL$10, IF(BP259&gt;=BM$8,0,IF(BP259=0,BJ$8,BO259)), BO259)))</f>
        <v>0</v>
      </c>
      <c r="BE260" s="18" t="str">
        <f>IF(MAIN_STGY[[#This Row],[RSLT]]="","", MAIN_STGY[[#This Row],[RSLT]])</f>
        <v/>
      </c>
      <c r="BF26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0" s="18">
        <f>IF(STGY3[[#This Row],[SNO]]=0,0,IF(BL$10, IF(BP259&gt;=BM$8, 0, STGY3[[#This Row],[INS]]+BH259), STGY3[[#This Row],[INS]]+BH259))</f>
        <v>100</v>
      </c>
      <c r="BI260" s="18">
        <f>IF(STGY3[[#This Row],[SNO]]=0,0,IF(BL$10, IF(BP259&gt;=BM$8, 0, BI259+STGY3[[#This Row],[RTN]]), BI259+STGY3[[#This Row],[RTN]]))</f>
        <v>0</v>
      </c>
      <c r="BJ260" s="18">
        <f>STGY3[[#This Row],[RTN-TL]]-STGY3[[#This Row],[INS-TL]]</f>
        <v>-100</v>
      </c>
      <c r="BK260" s="18">
        <f>IF(STGY3[[#This Row],[SNO]]=0,0,IF(BL$10, IF(STGY3[[#This Row],[INS]]=0, 0, BN259), BN259))</f>
        <v>0</v>
      </c>
      <c r="BL260" s="18">
        <f>STGY3[[#This Row],[INS]]</f>
        <v>0</v>
      </c>
      <c r="BM260" s="18">
        <f>IF(STGY3[[#This Row],[WrL]]="Loss", (STGY3[[#This Row],[INS]]*(1 + BP$8/100)), IF(STGY3[[#This Row],[WrL]]="Won", (0), 0))</f>
        <v>0</v>
      </c>
      <c r="BN260" s="18">
        <f>IF(STGY3[[#This Row],[WrL]]="Loss", (STGY3[[#This Row],[PAM]]+STGY3[[#This Row],[LOS-TEN]]), IF(STGY3[[#This Row],[WrL]]="Won", (STGY3[[#This Row],[INS]]), 0))</f>
        <v>0</v>
      </c>
      <c r="BO260" s="18">
        <f>STGY3[[#This Row],[PAPT]]/2</f>
        <v>0</v>
      </c>
      <c r="BP260" s="43">
        <f>IF(STGY3[[#This Row],[SNO]]=0,0,IF(BL$10, IF(STGY3[[#This Row],[INS-TL]]=0, 0, STGY3[[#This Row],[PFT]]/STGY3[[#This Row],[INS-TL]]%), STGY3[[#This Row],[PFT]]/STGY3[[#This Row],[INS-TL]]%))</f>
        <v>-100</v>
      </c>
      <c r="BS260" s="20"/>
      <c r="BT260" s="21"/>
      <c r="BZ260" s="22"/>
      <c r="CB260" s="42">
        <f t="shared" si="35"/>
        <v>245</v>
      </c>
      <c r="CC260" s="49"/>
      <c r="CD260" s="18">
        <f>IF(STGY4[[#This Row],[SNO]]=0,0,IF(STGY4[[#This Row],[SNO]]=1,CJ$8,IF(CL$10, IF(CP259&gt;=CM$8,0,IF(CP259=0,CJ$8,CO259)), CO259)))</f>
        <v>0</v>
      </c>
      <c r="CE260" s="18" t="str">
        <f>IF(MAIN_STGY[[#This Row],[RSLT]]="","", MAIN_STGY[[#This Row],[RSLT]])</f>
        <v/>
      </c>
      <c r="CF26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0" s="18">
        <f>IF(STGY4[[#This Row],[SNO]]=0,0,IF(CL$10, IF(CP259&gt;=CM$8, 0, STGY4[[#This Row],[INS]]+CH259), STGY4[[#This Row],[INS]]+CH259))</f>
        <v>100</v>
      </c>
      <c r="CI260" s="18">
        <f>IF(STGY4[[#This Row],[SNO]]=0,0,IF(CL$10, IF(CP259&gt;=CM$8, 0, CI259+STGY4[[#This Row],[RTN]]), CI259+STGY4[[#This Row],[RTN]]))</f>
        <v>0</v>
      </c>
      <c r="CJ260" s="18">
        <f>STGY4[[#This Row],[RTN-TL]]-STGY4[[#This Row],[INS-TL]]</f>
        <v>-100</v>
      </c>
      <c r="CK260" s="18">
        <f>IF(STGY4[[#This Row],[SNO]]=0,0,IF(CL$10, IF(STGY4[[#This Row],[INS]]=0, 0, CN259), CN259))</f>
        <v>0</v>
      </c>
      <c r="CL260" s="18">
        <f>STGY4[[#This Row],[INS]]</f>
        <v>0</v>
      </c>
      <c r="CM260" s="18">
        <f>IF(STGY4[[#This Row],[WrL]]="Loss", (STGY4[[#This Row],[INS]]*(1 + CP$8/100)), IF(STGY4[[#This Row],[WrL]]="Won", (0), 0))</f>
        <v>0</v>
      </c>
      <c r="CN260" s="18">
        <f>IF(STGY4[[#This Row],[WrL]]="Loss", (STGY4[[#This Row],[PAM]]+STGY4[[#This Row],[LOS-TEN]]), IF(STGY4[[#This Row],[WrL]]="Won", (STGY4[[#This Row],[INS]]), 0))</f>
        <v>0</v>
      </c>
      <c r="CO260" s="18">
        <f>STGY4[[#This Row],[PAPT]]/2</f>
        <v>0</v>
      </c>
      <c r="CP260" s="43">
        <f>IF(STGY4[[#This Row],[SNO]]=0,0,IF(CL$10, IF(STGY4[[#This Row],[INS-TL]]=0, 0, STGY4[[#This Row],[PFT]]/STGY4[[#This Row],[INS-TL]]%), STGY4[[#This Row],[PFT]]/STGY4[[#This Row],[INS-TL]]%))</f>
        <v>-100</v>
      </c>
      <c r="CS260" s="20"/>
      <c r="CT260" s="21"/>
      <c r="CZ260" s="22"/>
      <c r="DB260" s="42">
        <f t="shared" si="36"/>
        <v>245</v>
      </c>
      <c r="DC260" s="49"/>
      <c r="DD260" s="18">
        <f>IF(STGY5[[#This Row],[SNO]]=0,0,IF(STGY5[[#This Row],[SNO]]=1,DJ$8,IF(DL$10, IF(DP259&gt;=DM$8,0,IF(DP259=0,DJ$8,DO259)), DO259)))</f>
        <v>0</v>
      </c>
      <c r="DE260" s="18" t="str">
        <f>IF(MAIN_STGY[[#This Row],[RSLT]]="","", MAIN_STGY[[#This Row],[RSLT]])</f>
        <v/>
      </c>
      <c r="DF26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0" s="18">
        <f>IF(STGY5[[#This Row],[SNO]]=0,0,IF(DL$10, IF(DP259&gt;=DM$8, 0, STGY5[[#This Row],[INS]]+DH259), STGY5[[#This Row],[INS]]+DH259))</f>
        <v>100</v>
      </c>
      <c r="DI260" s="18">
        <f>IF(STGY5[[#This Row],[SNO]]=0,0,IF(DL$10, IF(DP259&gt;=DM$8, 0, DI259+STGY5[[#This Row],[RTN]]), DI259+STGY5[[#This Row],[RTN]]))</f>
        <v>0</v>
      </c>
      <c r="DJ260" s="18">
        <f>STGY5[[#This Row],[RTN-TL]]-STGY5[[#This Row],[INS-TL]]</f>
        <v>-100</v>
      </c>
      <c r="DK260" s="18">
        <f>IF(STGY5[[#This Row],[SNO]]=0,0,IF(DL$10, IF(STGY5[[#This Row],[INS]]=0, 0, DN259), DN259))</f>
        <v>0</v>
      </c>
      <c r="DL260" s="18">
        <f>STGY5[[#This Row],[INS]]</f>
        <v>0</v>
      </c>
      <c r="DM260" s="18">
        <f>IF(STGY5[[#This Row],[WrL]]="Loss", (STGY5[[#This Row],[INS]]*(1 + DP$8/100)), IF(STGY5[[#This Row],[WrL]]="Won", (0), 0))</f>
        <v>0</v>
      </c>
      <c r="DN260" s="18">
        <f>IF(STGY5[[#This Row],[WrL]]="Loss", (STGY5[[#This Row],[PAM]]+STGY5[[#This Row],[LOS-TEN]]), IF(STGY5[[#This Row],[WrL]]="Won", (STGY5[[#This Row],[INS]]), 0))</f>
        <v>0</v>
      </c>
      <c r="DO260" s="18">
        <f>STGY5[[#This Row],[PAPT]]/2</f>
        <v>0</v>
      </c>
      <c r="DP260" s="43">
        <f>IF(STGY5[[#This Row],[SNO]]=0,0,IF(DL$10, IF(STGY5[[#This Row],[INS-TL]]=0, 0, STGY5[[#This Row],[PFT]]/STGY5[[#This Row],[INS-TL]]%), STGY5[[#This Row],[PFT]]/STGY5[[#This Row],[INS-TL]]%))</f>
        <v>-100</v>
      </c>
      <c r="DS260" s="20"/>
      <c r="DT260" s="21"/>
      <c r="DZ260" s="22"/>
      <c r="EB260" s="42">
        <f t="shared" si="37"/>
        <v>245</v>
      </c>
      <c r="EC260" s="49"/>
      <c r="ED260" s="18">
        <f>IF(STGY6[[#This Row],[SNO]]=0,0,IF(STGY6[[#This Row],[SNO]]=1,EJ$8,IF(EL$10, IF(EP259&gt;=EM$8,0,IF(EP259=0,EJ$8,EO259)), EO259)))</f>
        <v>0</v>
      </c>
      <c r="EE260" s="18" t="str">
        <f>IF(MAIN_STGY[[#This Row],[RSLT]]="","", MAIN_STGY[[#This Row],[RSLT]])</f>
        <v/>
      </c>
      <c r="EF26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0" s="18">
        <f>IF(STGY6[[#This Row],[SNO]]=0,0,IF(EL$10, IF(EP259&gt;=EM$8, 0, STGY6[[#This Row],[INS]]+EH259), STGY6[[#This Row],[INS]]+EH259))</f>
        <v>100</v>
      </c>
      <c r="EI260" s="18">
        <f>IF(STGY6[[#This Row],[SNO]]=0,0,IF(EL$10, IF(EP259&gt;=EM$8, 0, EI259+STGY6[[#This Row],[RTN]]), EI259+STGY6[[#This Row],[RTN]]))</f>
        <v>0</v>
      </c>
      <c r="EJ260" s="18">
        <f>STGY6[[#This Row],[RTN-TL]]-STGY6[[#This Row],[INS-TL]]</f>
        <v>-100</v>
      </c>
      <c r="EK260" s="18">
        <f>IF(STGY6[[#This Row],[SNO]]=0,0,IF(EL$10, IF(STGY6[[#This Row],[INS]]=0, 0, EN259), EN259))</f>
        <v>0</v>
      </c>
      <c r="EL260" s="18">
        <f>STGY6[[#This Row],[INS]]</f>
        <v>0</v>
      </c>
      <c r="EM260" s="18">
        <f>IF(STGY6[[#This Row],[WrL]]="Loss", (STGY6[[#This Row],[INS]]*(1 + EP$8/100)), IF(STGY6[[#This Row],[WrL]]="Won", (0), 0))</f>
        <v>0</v>
      </c>
      <c r="EN260" s="18">
        <f>IF(STGY6[[#This Row],[WrL]]="Loss", (STGY6[[#This Row],[PAM]]+STGY6[[#This Row],[LOS-TEN]]), IF(STGY6[[#This Row],[WrL]]="Won", (STGY6[[#This Row],[INS]]), 0))</f>
        <v>0</v>
      </c>
      <c r="EO260" s="18">
        <f>STGY6[[#This Row],[PAPT]]/2</f>
        <v>0</v>
      </c>
      <c r="EP260" s="43">
        <f>IF(STGY6[[#This Row],[SNO]]=0,0,IF(EL$10, IF(STGY6[[#This Row],[INS-TL]]=0, 0, STGY6[[#This Row],[PFT]]/STGY6[[#This Row],[INS-TL]]%), STGY6[[#This Row],[PFT]]/STGY6[[#This Row],[INS-TL]]%))</f>
        <v>-100</v>
      </c>
      <c r="ES260" s="20"/>
      <c r="ET260" s="21"/>
      <c r="EZ260" s="22"/>
      <c r="FB260" s="42">
        <f t="shared" si="38"/>
        <v>245</v>
      </c>
      <c r="FC260" s="49"/>
      <c r="FD260" s="18">
        <f>IF(STGY7[[#This Row],[SNO]]=0,0,IF(STGY7[[#This Row],[SNO]]=1,FJ$8,IF(FL$10, IF(FP259&gt;=FM$8,0,IF(FP259=0,FJ$8,FO259)), FO259)))</f>
        <v>0</v>
      </c>
      <c r="FE260" s="18" t="str">
        <f>IF(MAIN_STGY[[#This Row],[RSLT]]="","", MAIN_STGY[[#This Row],[RSLT]])</f>
        <v/>
      </c>
      <c r="FF26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0" s="18">
        <f>IF(STGY7[[#This Row],[SNO]]=0,0,IF(FL$10, IF(FP259&gt;=FM$8, 0, STGY7[[#This Row],[INS]]+FH259), STGY7[[#This Row],[INS]]+FH259))</f>
        <v>100</v>
      </c>
      <c r="FI260" s="18">
        <f>IF(STGY7[[#This Row],[SNO]]=0,0,IF(FL$10, IF(FP259&gt;=FM$8, 0, FI259+STGY7[[#This Row],[RTN]]), FI259+STGY7[[#This Row],[RTN]]))</f>
        <v>0</v>
      </c>
      <c r="FJ260" s="18">
        <f>STGY7[[#This Row],[RTN-TL]]-STGY7[[#This Row],[INS-TL]]</f>
        <v>-100</v>
      </c>
      <c r="FK260" s="18">
        <f>IF(STGY7[[#This Row],[SNO]]=0,0,IF(FL$10, IF(STGY7[[#This Row],[INS]]=0, 0, FN259), FN259))</f>
        <v>0</v>
      </c>
      <c r="FL260" s="18">
        <f>STGY7[[#This Row],[INS]]</f>
        <v>0</v>
      </c>
      <c r="FM260" s="18">
        <f>IF(STGY7[[#This Row],[WrL]]="Loss", (STGY7[[#This Row],[INS]]*(1 + FP$8/100)), IF(STGY7[[#This Row],[WrL]]="Won", (0), 0))</f>
        <v>0</v>
      </c>
      <c r="FN260" s="18">
        <f>IF(STGY7[[#This Row],[WrL]]="Loss", (STGY7[[#This Row],[PAM]]+STGY7[[#This Row],[LOS-TEN]]), IF(STGY7[[#This Row],[WrL]]="Won", (STGY7[[#This Row],[INS]]), 0))</f>
        <v>0</v>
      </c>
      <c r="FO260" s="18">
        <f>STGY7[[#This Row],[PAPT]]/2</f>
        <v>0</v>
      </c>
      <c r="FP260" s="43">
        <f>IF(STGY7[[#This Row],[SNO]]=0,0,IF(FL$10, IF(STGY7[[#This Row],[INS-TL]]=0, 0, STGY7[[#This Row],[PFT]]/STGY7[[#This Row],[INS-TL]]%), STGY7[[#This Row],[PFT]]/STGY7[[#This Row],[INS-TL]]%))</f>
        <v>-100</v>
      </c>
      <c r="FS260" s="20"/>
      <c r="FT260" s="21"/>
      <c r="FZ260" s="22"/>
      <c r="GB260" s="42">
        <f t="shared" si="39"/>
        <v>245</v>
      </c>
      <c r="GC260" s="49"/>
      <c r="GD260" s="18">
        <f>IF(STGY8[[#This Row],[SNO]]=0,0,IF(STGY8[[#This Row],[SNO]]=1,GJ$8,IF(GL$10, IF(GP259&gt;=GM$8,0,IF(GP259=0,GJ$8,GO259)), GO259)))</f>
        <v>0</v>
      </c>
      <c r="GE260" s="18" t="str">
        <f>IF(MAIN_STGY[[#This Row],[RSLT]]="","", MAIN_STGY[[#This Row],[RSLT]])</f>
        <v/>
      </c>
      <c r="GF26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0" s="18">
        <f>IF(STGY8[[#This Row],[SNO]]=0,0,IF(GL$10, IF(GP259&gt;=GM$8, 0, STGY8[[#This Row],[INS]]+GH259), STGY8[[#This Row],[INS]]+GH259))</f>
        <v>100</v>
      </c>
      <c r="GI260" s="18">
        <f>IF(STGY8[[#This Row],[SNO]]=0,0,IF(GL$10, IF(GP259&gt;=GM$8, 0, GI259+STGY8[[#This Row],[RTN]]), GI259+STGY8[[#This Row],[RTN]]))</f>
        <v>0</v>
      </c>
      <c r="GJ260" s="18">
        <f>STGY8[[#This Row],[RTN-TL]]-STGY8[[#This Row],[INS-TL]]</f>
        <v>-100</v>
      </c>
      <c r="GK260" s="18">
        <f>IF(STGY8[[#This Row],[SNO]]=0,0,IF(GL$10, IF(STGY8[[#This Row],[INS]]=0, 0, GN259), GN259))</f>
        <v>0</v>
      </c>
      <c r="GL260" s="18">
        <f>STGY8[[#This Row],[INS]]</f>
        <v>0</v>
      </c>
      <c r="GM260" s="18">
        <f>IF(STGY8[[#This Row],[WrL]]="Loss", (STGY8[[#This Row],[INS]]*(1 + GP$8/100)), IF(STGY8[[#This Row],[WrL]]="Won", (0), 0))</f>
        <v>0</v>
      </c>
      <c r="GN260" s="18">
        <f>IF(STGY8[[#This Row],[WrL]]="Loss", (STGY8[[#This Row],[PAM]]+STGY8[[#This Row],[LOS-TEN]]), IF(STGY8[[#This Row],[WrL]]="Won", (STGY8[[#This Row],[INS]]), 0))</f>
        <v>0</v>
      </c>
      <c r="GO260" s="18">
        <f>STGY8[[#This Row],[PAPT]]/2</f>
        <v>0</v>
      </c>
      <c r="GP260" s="43">
        <f>IF(STGY8[[#This Row],[SNO]]=0,0,IF(GL$10, IF(STGY8[[#This Row],[INS-TL]]=0, 0, STGY8[[#This Row],[PFT]]/STGY8[[#This Row],[INS-TL]]%), STGY8[[#This Row],[PFT]]/STGY8[[#This Row],[INS-TL]]%))</f>
        <v>-100</v>
      </c>
      <c r="GS260" s="20"/>
      <c r="GT260" s="21"/>
      <c r="GZ260" s="22"/>
      <c r="HB260" s="42">
        <f t="shared" si="40"/>
        <v>245</v>
      </c>
      <c r="HC260" s="49"/>
      <c r="HD260" s="18">
        <f>IF(STGY9[[#This Row],[SNO]]=0,0,IF(STGY9[[#This Row],[SNO]]=1,HJ$8,IF(HL$10, IF(HP259&gt;=HM$8,0,IF(HP259=0,HJ$8,HO259)), HO259)))</f>
        <v>0</v>
      </c>
      <c r="HE260" s="18" t="str">
        <f>IF(MAIN_STGY[[#This Row],[RSLT]]="","", MAIN_STGY[[#This Row],[RSLT]])</f>
        <v/>
      </c>
      <c r="HF26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0" s="18">
        <f>IF(STGY9[[#This Row],[SNO]]=0,0,IF(HL$10, IF(HP259&gt;=HM$8, 0, STGY9[[#This Row],[INS]]+HH259), STGY9[[#This Row],[INS]]+HH259))</f>
        <v>100</v>
      </c>
      <c r="HI260" s="18">
        <f>IF(STGY9[[#This Row],[SNO]]=0,0,IF(HL$10, IF(HP259&gt;=HM$8, 0, HI259+STGY9[[#This Row],[RTN]]), HI259+STGY9[[#This Row],[RTN]]))</f>
        <v>0</v>
      </c>
      <c r="HJ260" s="18">
        <f>STGY9[[#This Row],[RTN-TL]]-STGY9[[#This Row],[INS-TL]]</f>
        <v>-100</v>
      </c>
      <c r="HK260" s="18">
        <f>IF(STGY9[[#This Row],[SNO]]=0,0,IF(HL$10, IF(STGY9[[#This Row],[INS]]=0, 0, HN259), HN259))</f>
        <v>0</v>
      </c>
      <c r="HL260" s="18">
        <f>STGY9[[#This Row],[INS]]</f>
        <v>0</v>
      </c>
      <c r="HM260" s="18">
        <f>IF(STGY9[[#This Row],[WrL]]="Loss", (STGY9[[#This Row],[INS]]*(1 + HP$8/100)), IF(STGY9[[#This Row],[WrL]]="Won", (0), 0))</f>
        <v>0</v>
      </c>
      <c r="HN260" s="18">
        <f>IF(STGY9[[#This Row],[WrL]]="Loss", (STGY9[[#This Row],[PAM]]+STGY9[[#This Row],[LOS-TEN]]), IF(STGY9[[#This Row],[WrL]]="Won", (STGY9[[#This Row],[INS]]), 0))</f>
        <v>0</v>
      </c>
      <c r="HO260" s="18">
        <f>STGY9[[#This Row],[PAPT]]/2</f>
        <v>0</v>
      </c>
      <c r="HP260" s="43">
        <f>IF(STGY9[[#This Row],[SNO]]=0,0,IF(HL$10, IF(STGY9[[#This Row],[INS-TL]]=0, 0, STGY9[[#This Row],[PFT]]/STGY9[[#This Row],[INS-TL]]%), STGY9[[#This Row],[PFT]]/STGY9[[#This Row],[INS-TL]]%))</f>
        <v>-100</v>
      </c>
      <c r="HS260" s="20"/>
      <c r="HT260" s="21"/>
      <c r="HZ260" s="22"/>
      <c r="IB260" s="42">
        <f t="shared" si="41"/>
        <v>245</v>
      </c>
      <c r="IC260" s="49"/>
      <c r="ID260" s="18">
        <f>IF(STGY10[[#This Row],[SNO]]=0,0,IF(STGY10[[#This Row],[SNO]]=1,IJ$8,IF(IL$10, IF(IP259&gt;=IM$8,0,IF(IP259=0,IJ$8,IO259)), IO259)))</f>
        <v>0</v>
      </c>
      <c r="IE260" s="18" t="str">
        <f>IF(MAIN_STGY[[#This Row],[RSLT]]="","", MAIN_STGY[[#This Row],[RSLT]])</f>
        <v/>
      </c>
      <c r="IF26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0" s="18">
        <f>IF(STGY10[[#This Row],[SNO]]=0,0,IF(IL$10, IF(IP259&gt;=IM$8, 0, STGY10[[#This Row],[INS]]+IH259), STGY10[[#This Row],[INS]]+IH259))</f>
        <v>100</v>
      </c>
      <c r="II260" s="18">
        <f>IF(STGY10[[#This Row],[SNO]]=0,0,IF(IL$10, IF(IP259&gt;=IM$8, 0, II259+STGY10[[#This Row],[RTN]]), II259+STGY10[[#This Row],[RTN]]))</f>
        <v>0</v>
      </c>
      <c r="IJ260" s="18">
        <f>STGY10[[#This Row],[RTN-TL]]-STGY10[[#This Row],[INS-TL]]</f>
        <v>-100</v>
      </c>
      <c r="IK260" s="18">
        <f>IF(STGY10[[#This Row],[SNO]]=0,0,IF(IL$10, IF(STGY10[[#This Row],[INS]]=0, 0, IN259), IN259))</f>
        <v>0</v>
      </c>
      <c r="IL260" s="18">
        <f>STGY10[[#This Row],[INS]]</f>
        <v>0</v>
      </c>
      <c r="IM260" s="18">
        <f>IF(STGY10[[#This Row],[WrL]]="Loss", (STGY10[[#This Row],[INS]]*(1 + IP$8/100)), IF(STGY10[[#This Row],[WrL]]="Won", (0), 0))</f>
        <v>0</v>
      </c>
      <c r="IN260" s="18">
        <f>IF(STGY10[[#This Row],[WrL]]="Loss", (STGY10[[#This Row],[PAM]]+STGY10[[#This Row],[LOS-TEN]]), IF(STGY10[[#This Row],[WrL]]="Won", (STGY10[[#This Row],[INS]]), 0))</f>
        <v>0</v>
      </c>
      <c r="IO260" s="18">
        <f>STGY10[[#This Row],[PAPT]]/2</f>
        <v>0</v>
      </c>
      <c r="IP260" s="43">
        <f>IF(STGY10[[#This Row],[SNO]]=0,0,IF(IL$10, IF(STGY10[[#This Row],[INS-TL]]=0, 0, STGY10[[#This Row],[PFT]]/STGY10[[#This Row],[INS-TL]]%), STGY10[[#This Row],[PFT]]/STGY10[[#This Row],[INS-TL]]%))</f>
        <v>-100</v>
      </c>
      <c r="IS260" s="20"/>
      <c r="IT260" s="21"/>
      <c r="IZ260" s="22"/>
    </row>
    <row r="261" spans="2:260" ht="15.65" x14ac:dyDescent="0.3">
      <c r="B261" s="89">
        <f t="shared" si="43"/>
        <v>246</v>
      </c>
      <c r="C261" s="49"/>
      <c r="D261" s="18">
        <f>IF(MAIN_STGY[[#This Row],[SNO]]=0,0,IF(MAIN_STGY[[#This Row],[SNO]]=1,J$8,IF(L$10, IF(P260&gt;=M$8,0,IF(P260=0,J$8,O260)), O260)))</f>
        <v>0</v>
      </c>
      <c r="E261" s="12"/>
      <c r="F26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1" s="18">
        <f>IF(MAIN_STGY[[#This Row],[SNO]]=0,0,IF(L$10, IF(P260&gt;=M$8, 0, MAIN_STGY[[#This Row],[INS]]+H260), MAIN_STGY[[#This Row],[INS]]+H260))</f>
        <v>100</v>
      </c>
      <c r="I261" s="18">
        <f>IF(MAIN_STGY[[#This Row],[SNO]]=0,0,IF(L$10, IF(P260&gt;=M$8, 0, I260+MAIN_STGY[[#This Row],[RTN]]), I260+MAIN_STGY[[#This Row],[RTN]]))</f>
        <v>0</v>
      </c>
      <c r="J261" s="18">
        <f>MAIN_STGY[[#This Row],[RTN-TL]]-MAIN_STGY[[#This Row],[INS-TL]]</f>
        <v>-100</v>
      </c>
      <c r="K261" s="18">
        <f>IF(MAIN_STGY[[#This Row],[SNO]]=0,0,IF(L$10, IF(MAIN_STGY[[#This Row],[INS]]=0, 0, N260), N260))</f>
        <v>0</v>
      </c>
      <c r="L261" s="18">
        <f>MAIN_STGY[[#This Row],[INS]]</f>
        <v>0</v>
      </c>
      <c r="M261" s="18">
        <f>IF(MAIN_STGY[[#This Row],[WrL]]="Loss", (MAIN_STGY[[#This Row],[INS]]*(1 + P$8/100)), IF(MAIN_STGY[[#This Row],[WrL]]="Won", (0), 0))</f>
        <v>0</v>
      </c>
      <c r="N261" s="18">
        <f>IF(MAIN_STGY[[#This Row],[WrL]]="Loss", (MAIN_STGY[[#This Row],[PAM]]+MAIN_STGY[[#This Row],[LOS-TEN]]), IF(MAIN_STGY[[#This Row],[WrL]]="Won", (MAIN_STGY[[#This Row],[INS]]), 0))</f>
        <v>0</v>
      </c>
      <c r="O261" s="18">
        <f>MAIN_STGY[[#This Row],[PAPT]]/2</f>
        <v>0</v>
      </c>
      <c r="P26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1" s="97" t="str" cm="1">
        <f t="array" ref="R261">IF(DG$4,STGTL5[Strategy Name],"")</f>
        <v>Strategy 05</v>
      </c>
      <c r="S261" s="98" cm="1">
        <f t="array" ref="S261">IF(DG$4,STGTL5[Last Running Bet-on],"")</f>
        <v>0</v>
      </c>
      <c r="T261" s="99" cm="1">
        <f t="array" ref="T261">IF(DG$4,STGTL5[Last Running Value],"")</f>
        <v>100</v>
      </c>
      <c r="U261" s="85"/>
      <c r="V261" s="44"/>
      <c r="W261" s="55"/>
      <c r="X261" s="55"/>
      <c r="Z261" s="22"/>
      <c r="AB261" s="42">
        <f t="shared" si="33"/>
        <v>246</v>
      </c>
      <c r="AC261" s="49"/>
      <c r="AD261" s="18">
        <f>IF(STGY2[[#This Row],[SNO]]=0,0,IF(STGY2[[#This Row],[SNO]]=1,AJ$8,IF(AL$10, IF(AP260&gt;=AM$8,0,IF(AP260=0,AJ$8,AO260)), AO260)))</f>
        <v>0</v>
      </c>
      <c r="AE261" s="18" t="str">
        <f>IF(MAIN_STGY[[#This Row],[RSLT]]="","", MAIN_STGY[[#This Row],[RSLT]])</f>
        <v/>
      </c>
      <c r="AF26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1" s="18">
        <f>IF(STGY2[[#This Row],[SNO]]=0,0,IF(AL$10, IF(AP260&gt;=AM$8, 0, STGY2[[#This Row],[INS]]+AH260), STGY2[[#This Row],[INS]]+AH260))</f>
        <v>100</v>
      </c>
      <c r="AI261" s="18">
        <f>IF(STGY2[[#This Row],[SNO]]=0,0,IF(AL$10, IF(AP260&gt;=AM$8, 0, AI260+STGY2[[#This Row],[RTN]]), AI260+STGY2[[#This Row],[RTN]]))</f>
        <v>0</v>
      </c>
      <c r="AJ261" s="18">
        <f>STGY2[[#This Row],[RTN-TL]]-STGY2[[#This Row],[INS-TL]]</f>
        <v>-100</v>
      </c>
      <c r="AK261" s="18">
        <f>IF(STGY2[[#This Row],[SNO]]=0,0,IF(AL$10, IF(STGY2[[#This Row],[INS]]=0, 0, AN260), AN260))</f>
        <v>0</v>
      </c>
      <c r="AL261" s="18">
        <f>STGY2[[#This Row],[INS]]</f>
        <v>0</v>
      </c>
      <c r="AM261" s="18">
        <f>IF(STGY2[[#This Row],[WrL]]="Loss", (STGY2[[#This Row],[INS]]*(1 + AP$8/100)), IF(STGY2[[#This Row],[WrL]]="Won", (0), 0))</f>
        <v>0</v>
      </c>
      <c r="AN261" s="18">
        <f>IF(STGY2[[#This Row],[WrL]]="Loss", (STGY2[[#This Row],[PAM]]+STGY2[[#This Row],[LOS-TEN]]), IF(STGY2[[#This Row],[WrL]]="Won", (STGY2[[#This Row],[INS]]), 0))</f>
        <v>0</v>
      </c>
      <c r="AO261" s="18">
        <f>STGY2[[#This Row],[PAPT]]/2</f>
        <v>0</v>
      </c>
      <c r="AP261" s="43">
        <f>IF(STGY2[[#This Row],[SNO]]=0,0,IF(AL$10, IF(STGY2[[#This Row],[INS-TL]]=0, 0, STGY2[[#This Row],[PFT]]/STGY2[[#This Row],[INS-TL]]%), STGY2[[#This Row],[PFT]]/STGY2[[#This Row],[INS-TL]]%))</f>
        <v>-100</v>
      </c>
      <c r="AS261" s="20"/>
      <c r="AT261" s="21"/>
      <c r="AZ261" s="22"/>
      <c r="BB261" s="42">
        <f t="shared" si="34"/>
        <v>246</v>
      </c>
      <c r="BC261" s="49"/>
      <c r="BD261" s="18">
        <f>IF(STGY3[[#This Row],[SNO]]=0,0,IF(STGY3[[#This Row],[SNO]]=1,BJ$8,IF(BL$10, IF(BP260&gt;=BM$8,0,IF(BP260=0,BJ$8,BO260)), BO260)))</f>
        <v>0</v>
      </c>
      <c r="BE261" s="18" t="str">
        <f>IF(MAIN_STGY[[#This Row],[RSLT]]="","", MAIN_STGY[[#This Row],[RSLT]])</f>
        <v/>
      </c>
      <c r="BF26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1" s="18">
        <f>IF(STGY3[[#This Row],[SNO]]=0,0,IF(BL$10, IF(BP260&gt;=BM$8, 0, STGY3[[#This Row],[INS]]+BH260), STGY3[[#This Row],[INS]]+BH260))</f>
        <v>100</v>
      </c>
      <c r="BI261" s="18">
        <f>IF(STGY3[[#This Row],[SNO]]=0,0,IF(BL$10, IF(BP260&gt;=BM$8, 0, BI260+STGY3[[#This Row],[RTN]]), BI260+STGY3[[#This Row],[RTN]]))</f>
        <v>0</v>
      </c>
      <c r="BJ261" s="18">
        <f>STGY3[[#This Row],[RTN-TL]]-STGY3[[#This Row],[INS-TL]]</f>
        <v>-100</v>
      </c>
      <c r="BK261" s="18">
        <f>IF(STGY3[[#This Row],[SNO]]=0,0,IF(BL$10, IF(STGY3[[#This Row],[INS]]=0, 0, BN260), BN260))</f>
        <v>0</v>
      </c>
      <c r="BL261" s="18">
        <f>STGY3[[#This Row],[INS]]</f>
        <v>0</v>
      </c>
      <c r="BM261" s="18">
        <f>IF(STGY3[[#This Row],[WrL]]="Loss", (STGY3[[#This Row],[INS]]*(1 + BP$8/100)), IF(STGY3[[#This Row],[WrL]]="Won", (0), 0))</f>
        <v>0</v>
      </c>
      <c r="BN261" s="18">
        <f>IF(STGY3[[#This Row],[WrL]]="Loss", (STGY3[[#This Row],[PAM]]+STGY3[[#This Row],[LOS-TEN]]), IF(STGY3[[#This Row],[WrL]]="Won", (STGY3[[#This Row],[INS]]), 0))</f>
        <v>0</v>
      </c>
      <c r="BO261" s="18">
        <f>STGY3[[#This Row],[PAPT]]/2</f>
        <v>0</v>
      </c>
      <c r="BP261" s="43">
        <f>IF(STGY3[[#This Row],[SNO]]=0,0,IF(BL$10, IF(STGY3[[#This Row],[INS-TL]]=0, 0, STGY3[[#This Row],[PFT]]/STGY3[[#This Row],[INS-TL]]%), STGY3[[#This Row],[PFT]]/STGY3[[#This Row],[INS-TL]]%))</f>
        <v>-100</v>
      </c>
      <c r="BS261" s="20"/>
      <c r="BT261" s="21"/>
      <c r="BZ261" s="22"/>
      <c r="CB261" s="42">
        <f t="shared" si="35"/>
        <v>246</v>
      </c>
      <c r="CC261" s="49"/>
      <c r="CD261" s="18">
        <f>IF(STGY4[[#This Row],[SNO]]=0,0,IF(STGY4[[#This Row],[SNO]]=1,CJ$8,IF(CL$10, IF(CP260&gt;=CM$8,0,IF(CP260=0,CJ$8,CO260)), CO260)))</f>
        <v>0</v>
      </c>
      <c r="CE261" s="18" t="str">
        <f>IF(MAIN_STGY[[#This Row],[RSLT]]="","", MAIN_STGY[[#This Row],[RSLT]])</f>
        <v/>
      </c>
      <c r="CF26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1" s="18">
        <f>IF(STGY4[[#This Row],[SNO]]=0,0,IF(CL$10, IF(CP260&gt;=CM$8, 0, STGY4[[#This Row],[INS]]+CH260), STGY4[[#This Row],[INS]]+CH260))</f>
        <v>100</v>
      </c>
      <c r="CI261" s="18">
        <f>IF(STGY4[[#This Row],[SNO]]=0,0,IF(CL$10, IF(CP260&gt;=CM$8, 0, CI260+STGY4[[#This Row],[RTN]]), CI260+STGY4[[#This Row],[RTN]]))</f>
        <v>0</v>
      </c>
      <c r="CJ261" s="18">
        <f>STGY4[[#This Row],[RTN-TL]]-STGY4[[#This Row],[INS-TL]]</f>
        <v>-100</v>
      </c>
      <c r="CK261" s="18">
        <f>IF(STGY4[[#This Row],[SNO]]=0,0,IF(CL$10, IF(STGY4[[#This Row],[INS]]=0, 0, CN260), CN260))</f>
        <v>0</v>
      </c>
      <c r="CL261" s="18">
        <f>STGY4[[#This Row],[INS]]</f>
        <v>0</v>
      </c>
      <c r="CM261" s="18">
        <f>IF(STGY4[[#This Row],[WrL]]="Loss", (STGY4[[#This Row],[INS]]*(1 + CP$8/100)), IF(STGY4[[#This Row],[WrL]]="Won", (0), 0))</f>
        <v>0</v>
      </c>
      <c r="CN261" s="18">
        <f>IF(STGY4[[#This Row],[WrL]]="Loss", (STGY4[[#This Row],[PAM]]+STGY4[[#This Row],[LOS-TEN]]), IF(STGY4[[#This Row],[WrL]]="Won", (STGY4[[#This Row],[INS]]), 0))</f>
        <v>0</v>
      </c>
      <c r="CO261" s="18">
        <f>STGY4[[#This Row],[PAPT]]/2</f>
        <v>0</v>
      </c>
      <c r="CP261" s="43">
        <f>IF(STGY4[[#This Row],[SNO]]=0,0,IF(CL$10, IF(STGY4[[#This Row],[INS-TL]]=0, 0, STGY4[[#This Row],[PFT]]/STGY4[[#This Row],[INS-TL]]%), STGY4[[#This Row],[PFT]]/STGY4[[#This Row],[INS-TL]]%))</f>
        <v>-100</v>
      </c>
      <c r="CS261" s="20"/>
      <c r="CT261" s="21"/>
      <c r="CZ261" s="22"/>
      <c r="DB261" s="42">
        <f t="shared" si="36"/>
        <v>246</v>
      </c>
      <c r="DC261" s="49"/>
      <c r="DD261" s="18">
        <f>IF(STGY5[[#This Row],[SNO]]=0,0,IF(STGY5[[#This Row],[SNO]]=1,DJ$8,IF(DL$10, IF(DP260&gt;=DM$8,0,IF(DP260=0,DJ$8,DO260)), DO260)))</f>
        <v>0</v>
      </c>
      <c r="DE261" s="18" t="str">
        <f>IF(MAIN_STGY[[#This Row],[RSLT]]="","", MAIN_STGY[[#This Row],[RSLT]])</f>
        <v/>
      </c>
      <c r="DF26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1" s="18">
        <f>IF(STGY5[[#This Row],[SNO]]=0,0,IF(DL$10, IF(DP260&gt;=DM$8, 0, STGY5[[#This Row],[INS]]+DH260), STGY5[[#This Row],[INS]]+DH260))</f>
        <v>100</v>
      </c>
      <c r="DI261" s="18">
        <f>IF(STGY5[[#This Row],[SNO]]=0,0,IF(DL$10, IF(DP260&gt;=DM$8, 0, DI260+STGY5[[#This Row],[RTN]]), DI260+STGY5[[#This Row],[RTN]]))</f>
        <v>0</v>
      </c>
      <c r="DJ261" s="18">
        <f>STGY5[[#This Row],[RTN-TL]]-STGY5[[#This Row],[INS-TL]]</f>
        <v>-100</v>
      </c>
      <c r="DK261" s="18">
        <f>IF(STGY5[[#This Row],[SNO]]=0,0,IF(DL$10, IF(STGY5[[#This Row],[INS]]=0, 0, DN260), DN260))</f>
        <v>0</v>
      </c>
      <c r="DL261" s="18">
        <f>STGY5[[#This Row],[INS]]</f>
        <v>0</v>
      </c>
      <c r="DM261" s="18">
        <f>IF(STGY5[[#This Row],[WrL]]="Loss", (STGY5[[#This Row],[INS]]*(1 + DP$8/100)), IF(STGY5[[#This Row],[WrL]]="Won", (0), 0))</f>
        <v>0</v>
      </c>
      <c r="DN261" s="18">
        <f>IF(STGY5[[#This Row],[WrL]]="Loss", (STGY5[[#This Row],[PAM]]+STGY5[[#This Row],[LOS-TEN]]), IF(STGY5[[#This Row],[WrL]]="Won", (STGY5[[#This Row],[INS]]), 0))</f>
        <v>0</v>
      </c>
      <c r="DO261" s="18">
        <f>STGY5[[#This Row],[PAPT]]/2</f>
        <v>0</v>
      </c>
      <c r="DP261" s="43">
        <f>IF(STGY5[[#This Row],[SNO]]=0,0,IF(DL$10, IF(STGY5[[#This Row],[INS-TL]]=0, 0, STGY5[[#This Row],[PFT]]/STGY5[[#This Row],[INS-TL]]%), STGY5[[#This Row],[PFT]]/STGY5[[#This Row],[INS-TL]]%))</f>
        <v>-100</v>
      </c>
      <c r="DS261" s="20"/>
      <c r="DT261" s="21"/>
      <c r="DZ261" s="22"/>
      <c r="EB261" s="42">
        <f t="shared" si="37"/>
        <v>246</v>
      </c>
      <c r="EC261" s="49"/>
      <c r="ED261" s="18">
        <f>IF(STGY6[[#This Row],[SNO]]=0,0,IF(STGY6[[#This Row],[SNO]]=1,EJ$8,IF(EL$10, IF(EP260&gt;=EM$8,0,IF(EP260=0,EJ$8,EO260)), EO260)))</f>
        <v>0</v>
      </c>
      <c r="EE261" s="18" t="str">
        <f>IF(MAIN_STGY[[#This Row],[RSLT]]="","", MAIN_STGY[[#This Row],[RSLT]])</f>
        <v/>
      </c>
      <c r="EF26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1" s="18">
        <f>IF(STGY6[[#This Row],[SNO]]=0,0,IF(EL$10, IF(EP260&gt;=EM$8, 0, STGY6[[#This Row],[INS]]+EH260), STGY6[[#This Row],[INS]]+EH260))</f>
        <v>100</v>
      </c>
      <c r="EI261" s="18">
        <f>IF(STGY6[[#This Row],[SNO]]=0,0,IF(EL$10, IF(EP260&gt;=EM$8, 0, EI260+STGY6[[#This Row],[RTN]]), EI260+STGY6[[#This Row],[RTN]]))</f>
        <v>0</v>
      </c>
      <c r="EJ261" s="18">
        <f>STGY6[[#This Row],[RTN-TL]]-STGY6[[#This Row],[INS-TL]]</f>
        <v>-100</v>
      </c>
      <c r="EK261" s="18">
        <f>IF(STGY6[[#This Row],[SNO]]=0,0,IF(EL$10, IF(STGY6[[#This Row],[INS]]=0, 0, EN260), EN260))</f>
        <v>0</v>
      </c>
      <c r="EL261" s="18">
        <f>STGY6[[#This Row],[INS]]</f>
        <v>0</v>
      </c>
      <c r="EM261" s="18">
        <f>IF(STGY6[[#This Row],[WrL]]="Loss", (STGY6[[#This Row],[INS]]*(1 + EP$8/100)), IF(STGY6[[#This Row],[WrL]]="Won", (0), 0))</f>
        <v>0</v>
      </c>
      <c r="EN261" s="18">
        <f>IF(STGY6[[#This Row],[WrL]]="Loss", (STGY6[[#This Row],[PAM]]+STGY6[[#This Row],[LOS-TEN]]), IF(STGY6[[#This Row],[WrL]]="Won", (STGY6[[#This Row],[INS]]), 0))</f>
        <v>0</v>
      </c>
      <c r="EO261" s="18">
        <f>STGY6[[#This Row],[PAPT]]/2</f>
        <v>0</v>
      </c>
      <c r="EP261" s="43">
        <f>IF(STGY6[[#This Row],[SNO]]=0,0,IF(EL$10, IF(STGY6[[#This Row],[INS-TL]]=0, 0, STGY6[[#This Row],[PFT]]/STGY6[[#This Row],[INS-TL]]%), STGY6[[#This Row],[PFT]]/STGY6[[#This Row],[INS-TL]]%))</f>
        <v>-100</v>
      </c>
      <c r="ES261" s="20"/>
      <c r="ET261" s="21"/>
      <c r="EZ261" s="22"/>
      <c r="FB261" s="42">
        <f t="shared" si="38"/>
        <v>246</v>
      </c>
      <c r="FC261" s="49"/>
      <c r="FD261" s="18">
        <f>IF(STGY7[[#This Row],[SNO]]=0,0,IF(STGY7[[#This Row],[SNO]]=1,FJ$8,IF(FL$10, IF(FP260&gt;=FM$8,0,IF(FP260=0,FJ$8,FO260)), FO260)))</f>
        <v>0</v>
      </c>
      <c r="FE261" s="18" t="str">
        <f>IF(MAIN_STGY[[#This Row],[RSLT]]="","", MAIN_STGY[[#This Row],[RSLT]])</f>
        <v/>
      </c>
      <c r="FF26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1" s="18">
        <f>IF(STGY7[[#This Row],[SNO]]=0,0,IF(FL$10, IF(FP260&gt;=FM$8, 0, STGY7[[#This Row],[INS]]+FH260), STGY7[[#This Row],[INS]]+FH260))</f>
        <v>100</v>
      </c>
      <c r="FI261" s="18">
        <f>IF(STGY7[[#This Row],[SNO]]=0,0,IF(FL$10, IF(FP260&gt;=FM$8, 0, FI260+STGY7[[#This Row],[RTN]]), FI260+STGY7[[#This Row],[RTN]]))</f>
        <v>0</v>
      </c>
      <c r="FJ261" s="18">
        <f>STGY7[[#This Row],[RTN-TL]]-STGY7[[#This Row],[INS-TL]]</f>
        <v>-100</v>
      </c>
      <c r="FK261" s="18">
        <f>IF(STGY7[[#This Row],[SNO]]=0,0,IF(FL$10, IF(STGY7[[#This Row],[INS]]=0, 0, FN260), FN260))</f>
        <v>0</v>
      </c>
      <c r="FL261" s="18">
        <f>STGY7[[#This Row],[INS]]</f>
        <v>0</v>
      </c>
      <c r="FM261" s="18">
        <f>IF(STGY7[[#This Row],[WrL]]="Loss", (STGY7[[#This Row],[INS]]*(1 + FP$8/100)), IF(STGY7[[#This Row],[WrL]]="Won", (0), 0))</f>
        <v>0</v>
      </c>
      <c r="FN261" s="18">
        <f>IF(STGY7[[#This Row],[WrL]]="Loss", (STGY7[[#This Row],[PAM]]+STGY7[[#This Row],[LOS-TEN]]), IF(STGY7[[#This Row],[WrL]]="Won", (STGY7[[#This Row],[INS]]), 0))</f>
        <v>0</v>
      </c>
      <c r="FO261" s="18">
        <f>STGY7[[#This Row],[PAPT]]/2</f>
        <v>0</v>
      </c>
      <c r="FP261" s="43">
        <f>IF(STGY7[[#This Row],[SNO]]=0,0,IF(FL$10, IF(STGY7[[#This Row],[INS-TL]]=0, 0, STGY7[[#This Row],[PFT]]/STGY7[[#This Row],[INS-TL]]%), STGY7[[#This Row],[PFT]]/STGY7[[#This Row],[INS-TL]]%))</f>
        <v>-100</v>
      </c>
      <c r="FS261" s="20"/>
      <c r="FT261" s="21"/>
      <c r="FZ261" s="22"/>
      <c r="GB261" s="42">
        <f t="shared" si="39"/>
        <v>246</v>
      </c>
      <c r="GC261" s="49"/>
      <c r="GD261" s="18">
        <f>IF(STGY8[[#This Row],[SNO]]=0,0,IF(STGY8[[#This Row],[SNO]]=1,GJ$8,IF(GL$10, IF(GP260&gt;=GM$8,0,IF(GP260=0,GJ$8,GO260)), GO260)))</f>
        <v>0</v>
      </c>
      <c r="GE261" s="18" t="str">
        <f>IF(MAIN_STGY[[#This Row],[RSLT]]="","", MAIN_STGY[[#This Row],[RSLT]])</f>
        <v/>
      </c>
      <c r="GF26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1" s="18">
        <f>IF(STGY8[[#This Row],[SNO]]=0,0,IF(GL$10, IF(GP260&gt;=GM$8, 0, STGY8[[#This Row],[INS]]+GH260), STGY8[[#This Row],[INS]]+GH260))</f>
        <v>100</v>
      </c>
      <c r="GI261" s="18">
        <f>IF(STGY8[[#This Row],[SNO]]=0,0,IF(GL$10, IF(GP260&gt;=GM$8, 0, GI260+STGY8[[#This Row],[RTN]]), GI260+STGY8[[#This Row],[RTN]]))</f>
        <v>0</v>
      </c>
      <c r="GJ261" s="18">
        <f>STGY8[[#This Row],[RTN-TL]]-STGY8[[#This Row],[INS-TL]]</f>
        <v>-100</v>
      </c>
      <c r="GK261" s="18">
        <f>IF(STGY8[[#This Row],[SNO]]=0,0,IF(GL$10, IF(STGY8[[#This Row],[INS]]=0, 0, GN260), GN260))</f>
        <v>0</v>
      </c>
      <c r="GL261" s="18">
        <f>STGY8[[#This Row],[INS]]</f>
        <v>0</v>
      </c>
      <c r="GM261" s="18">
        <f>IF(STGY8[[#This Row],[WrL]]="Loss", (STGY8[[#This Row],[INS]]*(1 + GP$8/100)), IF(STGY8[[#This Row],[WrL]]="Won", (0), 0))</f>
        <v>0</v>
      </c>
      <c r="GN261" s="18">
        <f>IF(STGY8[[#This Row],[WrL]]="Loss", (STGY8[[#This Row],[PAM]]+STGY8[[#This Row],[LOS-TEN]]), IF(STGY8[[#This Row],[WrL]]="Won", (STGY8[[#This Row],[INS]]), 0))</f>
        <v>0</v>
      </c>
      <c r="GO261" s="18">
        <f>STGY8[[#This Row],[PAPT]]/2</f>
        <v>0</v>
      </c>
      <c r="GP261" s="43">
        <f>IF(STGY8[[#This Row],[SNO]]=0,0,IF(GL$10, IF(STGY8[[#This Row],[INS-TL]]=0, 0, STGY8[[#This Row],[PFT]]/STGY8[[#This Row],[INS-TL]]%), STGY8[[#This Row],[PFT]]/STGY8[[#This Row],[INS-TL]]%))</f>
        <v>-100</v>
      </c>
      <c r="GS261" s="20"/>
      <c r="GT261" s="21"/>
      <c r="GZ261" s="22"/>
      <c r="HB261" s="42">
        <f t="shared" si="40"/>
        <v>246</v>
      </c>
      <c r="HC261" s="49"/>
      <c r="HD261" s="18">
        <f>IF(STGY9[[#This Row],[SNO]]=0,0,IF(STGY9[[#This Row],[SNO]]=1,HJ$8,IF(HL$10, IF(HP260&gt;=HM$8,0,IF(HP260=0,HJ$8,HO260)), HO260)))</f>
        <v>0</v>
      </c>
      <c r="HE261" s="18" t="str">
        <f>IF(MAIN_STGY[[#This Row],[RSLT]]="","", MAIN_STGY[[#This Row],[RSLT]])</f>
        <v/>
      </c>
      <c r="HF26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1" s="18">
        <f>IF(STGY9[[#This Row],[SNO]]=0,0,IF(HL$10, IF(HP260&gt;=HM$8, 0, STGY9[[#This Row],[INS]]+HH260), STGY9[[#This Row],[INS]]+HH260))</f>
        <v>100</v>
      </c>
      <c r="HI261" s="18">
        <f>IF(STGY9[[#This Row],[SNO]]=0,0,IF(HL$10, IF(HP260&gt;=HM$8, 0, HI260+STGY9[[#This Row],[RTN]]), HI260+STGY9[[#This Row],[RTN]]))</f>
        <v>0</v>
      </c>
      <c r="HJ261" s="18">
        <f>STGY9[[#This Row],[RTN-TL]]-STGY9[[#This Row],[INS-TL]]</f>
        <v>-100</v>
      </c>
      <c r="HK261" s="18">
        <f>IF(STGY9[[#This Row],[SNO]]=0,0,IF(HL$10, IF(STGY9[[#This Row],[INS]]=0, 0, HN260), HN260))</f>
        <v>0</v>
      </c>
      <c r="HL261" s="18">
        <f>STGY9[[#This Row],[INS]]</f>
        <v>0</v>
      </c>
      <c r="HM261" s="18">
        <f>IF(STGY9[[#This Row],[WrL]]="Loss", (STGY9[[#This Row],[INS]]*(1 + HP$8/100)), IF(STGY9[[#This Row],[WrL]]="Won", (0), 0))</f>
        <v>0</v>
      </c>
      <c r="HN261" s="18">
        <f>IF(STGY9[[#This Row],[WrL]]="Loss", (STGY9[[#This Row],[PAM]]+STGY9[[#This Row],[LOS-TEN]]), IF(STGY9[[#This Row],[WrL]]="Won", (STGY9[[#This Row],[INS]]), 0))</f>
        <v>0</v>
      </c>
      <c r="HO261" s="18">
        <f>STGY9[[#This Row],[PAPT]]/2</f>
        <v>0</v>
      </c>
      <c r="HP261" s="43">
        <f>IF(STGY9[[#This Row],[SNO]]=0,0,IF(HL$10, IF(STGY9[[#This Row],[INS-TL]]=0, 0, STGY9[[#This Row],[PFT]]/STGY9[[#This Row],[INS-TL]]%), STGY9[[#This Row],[PFT]]/STGY9[[#This Row],[INS-TL]]%))</f>
        <v>-100</v>
      </c>
      <c r="HS261" s="20"/>
      <c r="HT261" s="21"/>
      <c r="HZ261" s="22"/>
      <c r="IB261" s="42">
        <f t="shared" si="41"/>
        <v>246</v>
      </c>
      <c r="IC261" s="49"/>
      <c r="ID261" s="18">
        <f>IF(STGY10[[#This Row],[SNO]]=0,0,IF(STGY10[[#This Row],[SNO]]=1,IJ$8,IF(IL$10, IF(IP260&gt;=IM$8,0,IF(IP260=0,IJ$8,IO260)), IO260)))</f>
        <v>0</v>
      </c>
      <c r="IE261" s="18" t="str">
        <f>IF(MAIN_STGY[[#This Row],[RSLT]]="","", MAIN_STGY[[#This Row],[RSLT]])</f>
        <v/>
      </c>
      <c r="IF26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1" s="18">
        <f>IF(STGY10[[#This Row],[SNO]]=0,0,IF(IL$10, IF(IP260&gt;=IM$8, 0, STGY10[[#This Row],[INS]]+IH260), STGY10[[#This Row],[INS]]+IH260))</f>
        <v>100</v>
      </c>
      <c r="II261" s="18">
        <f>IF(STGY10[[#This Row],[SNO]]=0,0,IF(IL$10, IF(IP260&gt;=IM$8, 0, II260+STGY10[[#This Row],[RTN]]), II260+STGY10[[#This Row],[RTN]]))</f>
        <v>0</v>
      </c>
      <c r="IJ261" s="18">
        <f>STGY10[[#This Row],[RTN-TL]]-STGY10[[#This Row],[INS-TL]]</f>
        <v>-100</v>
      </c>
      <c r="IK261" s="18">
        <f>IF(STGY10[[#This Row],[SNO]]=0,0,IF(IL$10, IF(STGY10[[#This Row],[INS]]=0, 0, IN260), IN260))</f>
        <v>0</v>
      </c>
      <c r="IL261" s="18">
        <f>STGY10[[#This Row],[INS]]</f>
        <v>0</v>
      </c>
      <c r="IM261" s="18">
        <f>IF(STGY10[[#This Row],[WrL]]="Loss", (STGY10[[#This Row],[INS]]*(1 + IP$8/100)), IF(STGY10[[#This Row],[WrL]]="Won", (0), 0))</f>
        <v>0</v>
      </c>
      <c r="IN261" s="18">
        <f>IF(STGY10[[#This Row],[WrL]]="Loss", (STGY10[[#This Row],[PAM]]+STGY10[[#This Row],[LOS-TEN]]), IF(STGY10[[#This Row],[WrL]]="Won", (STGY10[[#This Row],[INS]]), 0))</f>
        <v>0</v>
      </c>
      <c r="IO261" s="18">
        <f>STGY10[[#This Row],[PAPT]]/2</f>
        <v>0</v>
      </c>
      <c r="IP261" s="43">
        <f>IF(STGY10[[#This Row],[SNO]]=0,0,IF(IL$10, IF(STGY10[[#This Row],[INS-TL]]=0, 0, STGY10[[#This Row],[PFT]]/STGY10[[#This Row],[INS-TL]]%), STGY10[[#This Row],[PFT]]/STGY10[[#This Row],[INS-TL]]%))</f>
        <v>-100</v>
      </c>
      <c r="IS261" s="20"/>
      <c r="IT261" s="21"/>
      <c r="IZ261" s="22"/>
    </row>
    <row r="262" spans="2:260" ht="15.65" x14ac:dyDescent="0.3">
      <c r="B262" s="89">
        <f t="shared" si="43"/>
        <v>247</v>
      </c>
      <c r="C262" s="49"/>
      <c r="D262" s="18">
        <f>IF(MAIN_STGY[[#This Row],[SNO]]=0,0,IF(MAIN_STGY[[#This Row],[SNO]]=1,J$8,IF(L$10, IF(P261&gt;=M$8,0,IF(P261=0,J$8,O261)), O261)))</f>
        <v>0</v>
      </c>
      <c r="E262" s="12"/>
      <c r="F26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2" s="18">
        <f>IF(MAIN_STGY[[#This Row],[SNO]]=0,0,IF(L$10, IF(P261&gt;=M$8, 0, MAIN_STGY[[#This Row],[INS]]+H261), MAIN_STGY[[#This Row],[INS]]+H261))</f>
        <v>100</v>
      </c>
      <c r="I262" s="18">
        <f>IF(MAIN_STGY[[#This Row],[SNO]]=0,0,IF(L$10, IF(P261&gt;=M$8, 0, I261+MAIN_STGY[[#This Row],[RTN]]), I261+MAIN_STGY[[#This Row],[RTN]]))</f>
        <v>0</v>
      </c>
      <c r="J262" s="18">
        <f>MAIN_STGY[[#This Row],[RTN-TL]]-MAIN_STGY[[#This Row],[INS-TL]]</f>
        <v>-100</v>
      </c>
      <c r="K262" s="18">
        <f>IF(MAIN_STGY[[#This Row],[SNO]]=0,0,IF(L$10, IF(MAIN_STGY[[#This Row],[INS]]=0, 0, N261), N261))</f>
        <v>0</v>
      </c>
      <c r="L262" s="18">
        <f>MAIN_STGY[[#This Row],[INS]]</f>
        <v>0</v>
      </c>
      <c r="M262" s="18">
        <f>IF(MAIN_STGY[[#This Row],[WrL]]="Loss", (MAIN_STGY[[#This Row],[INS]]*(1 + P$8/100)), IF(MAIN_STGY[[#This Row],[WrL]]="Won", (0), 0))</f>
        <v>0</v>
      </c>
      <c r="N262" s="18">
        <f>IF(MAIN_STGY[[#This Row],[WrL]]="Loss", (MAIN_STGY[[#This Row],[PAM]]+MAIN_STGY[[#This Row],[LOS-TEN]]), IF(MAIN_STGY[[#This Row],[WrL]]="Won", (MAIN_STGY[[#This Row],[INS]]), 0))</f>
        <v>0</v>
      </c>
      <c r="O262" s="18">
        <f>MAIN_STGY[[#This Row],[PAPT]]/2</f>
        <v>0</v>
      </c>
      <c r="P26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2" s="97" t="str" cm="1">
        <f t="array" ref="R262">IF(EG$4,STGTL6[Strategy Name],"")</f>
        <v>Strategy 06</v>
      </c>
      <c r="S262" s="98" cm="1">
        <f t="array" ref="S262">IF(EG$4,STGTL6[Last Running Bet-on],"")</f>
        <v>0</v>
      </c>
      <c r="T262" s="99" cm="1">
        <f t="array" ref="T262">IF(EG$4,STGTL6[Last Running Value],"")</f>
        <v>100</v>
      </c>
      <c r="U262" s="85"/>
      <c r="V262" s="44"/>
      <c r="W262" s="55"/>
      <c r="X262" s="55"/>
      <c r="Z262" s="22"/>
      <c r="AB262" s="42">
        <f t="shared" si="33"/>
        <v>247</v>
      </c>
      <c r="AC262" s="49"/>
      <c r="AD262" s="18">
        <f>IF(STGY2[[#This Row],[SNO]]=0,0,IF(STGY2[[#This Row],[SNO]]=1,AJ$8,IF(AL$10, IF(AP261&gt;=AM$8,0,IF(AP261=0,AJ$8,AO261)), AO261)))</f>
        <v>0</v>
      </c>
      <c r="AE262" s="18" t="str">
        <f>IF(MAIN_STGY[[#This Row],[RSLT]]="","", MAIN_STGY[[#This Row],[RSLT]])</f>
        <v/>
      </c>
      <c r="AF26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2" s="18">
        <f>IF(STGY2[[#This Row],[SNO]]=0,0,IF(AL$10, IF(AP261&gt;=AM$8, 0, STGY2[[#This Row],[INS]]+AH261), STGY2[[#This Row],[INS]]+AH261))</f>
        <v>100</v>
      </c>
      <c r="AI262" s="18">
        <f>IF(STGY2[[#This Row],[SNO]]=0,0,IF(AL$10, IF(AP261&gt;=AM$8, 0, AI261+STGY2[[#This Row],[RTN]]), AI261+STGY2[[#This Row],[RTN]]))</f>
        <v>0</v>
      </c>
      <c r="AJ262" s="18">
        <f>STGY2[[#This Row],[RTN-TL]]-STGY2[[#This Row],[INS-TL]]</f>
        <v>-100</v>
      </c>
      <c r="AK262" s="18">
        <f>IF(STGY2[[#This Row],[SNO]]=0,0,IF(AL$10, IF(STGY2[[#This Row],[INS]]=0, 0, AN261), AN261))</f>
        <v>0</v>
      </c>
      <c r="AL262" s="18">
        <f>STGY2[[#This Row],[INS]]</f>
        <v>0</v>
      </c>
      <c r="AM262" s="18">
        <f>IF(STGY2[[#This Row],[WrL]]="Loss", (STGY2[[#This Row],[INS]]*(1 + AP$8/100)), IF(STGY2[[#This Row],[WrL]]="Won", (0), 0))</f>
        <v>0</v>
      </c>
      <c r="AN262" s="18">
        <f>IF(STGY2[[#This Row],[WrL]]="Loss", (STGY2[[#This Row],[PAM]]+STGY2[[#This Row],[LOS-TEN]]), IF(STGY2[[#This Row],[WrL]]="Won", (STGY2[[#This Row],[INS]]), 0))</f>
        <v>0</v>
      </c>
      <c r="AO262" s="18">
        <f>STGY2[[#This Row],[PAPT]]/2</f>
        <v>0</v>
      </c>
      <c r="AP262" s="43">
        <f>IF(STGY2[[#This Row],[SNO]]=0,0,IF(AL$10, IF(STGY2[[#This Row],[INS-TL]]=0, 0, STGY2[[#This Row],[PFT]]/STGY2[[#This Row],[INS-TL]]%), STGY2[[#This Row],[PFT]]/STGY2[[#This Row],[INS-TL]]%))</f>
        <v>-100</v>
      </c>
      <c r="AS262" s="20"/>
      <c r="AT262" s="21"/>
      <c r="AZ262" s="22"/>
      <c r="BB262" s="42">
        <f t="shared" si="34"/>
        <v>247</v>
      </c>
      <c r="BC262" s="49"/>
      <c r="BD262" s="18">
        <f>IF(STGY3[[#This Row],[SNO]]=0,0,IF(STGY3[[#This Row],[SNO]]=1,BJ$8,IF(BL$10, IF(BP261&gt;=BM$8,0,IF(BP261=0,BJ$8,BO261)), BO261)))</f>
        <v>0</v>
      </c>
      <c r="BE262" s="18" t="str">
        <f>IF(MAIN_STGY[[#This Row],[RSLT]]="","", MAIN_STGY[[#This Row],[RSLT]])</f>
        <v/>
      </c>
      <c r="BF26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2" s="18">
        <f>IF(STGY3[[#This Row],[SNO]]=0,0,IF(BL$10, IF(BP261&gt;=BM$8, 0, STGY3[[#This Row],[INS]]+BH261), STGY3[[#This Row],[INS]]+BH261))</f>
        <v>100</v>
      </c>
      <c r="BI262" s="18">
        <f>IF(STGY3[[#This Row],[SNO]]=0,0,IF(BL$10, IF(BP261&gt;=BM$8, 0, BI261+STGY3[[#This Row],[RTN]]), BI261+STGY3[[#This Row],[RTN]]))</f>
        <v>0</v>
      </c>
      <c r="BJ262" s="18">
        <f>STGY3[[#This Row],[RTN-TL]]-STGY3[[#This Row],[INS-TL]]</f>
        <v>-100</v>
      </c>
      <c r="BK262" s="18">
        <f>IF(STGY3[[#This Row],[SNO]]=0,0,IF(BL$10, IF(STGY3[[#This Row],[INS]]=0, 0, BN261), BN261))</f>
        <v>0</v>
      </c>
      <c r="BL262" s="18">
        <f>STGY3[[#This Row],[INS]]</f>
        <v>0</v>
      </c>
      <c r="BM262" s="18">
        <f>IF(STGY3[[#This Row],[WrL]]="Loss", (STGY3[[#This Row],[INS]]*(1 + BP$8/100)), IF(STGY3[[#This Row],[WrL]]="Won", (0), 0))</f>
        <v>0</v>
      </c>
      <c r="BN262" s="18">
        <f>IF(STGY3[[#This Row],[WrL]]="Loss", (STGY3[[#This Row],[PAM]]+STGY3[[#This Row],[LOS-TEN]]), IF(STGY3[[#This Row],[WrL]]="Won", (STGY3[[#This Row],[INS]]), 0))</f>
        <v>0</v>
      </c>
      <c r="BO262" s="18">
        <f>STGY3[[#This Row],[PAPT]]/2</f>
        <v>0</v>
      </c>
      <c r="BP262" s="43">
        <f>IF(STGY3[[#This Row],[SNO]]=0,0,IF(BL$10, IF(STGY3[[#This Row],[INS-TL]]=0, 0, STGY3[[#This Row],[PFT]]/STGY3[[#This Row],[INS-TL]]%), STGY3[[#This Row],[PFT]]/STGY3[[#This Row],[INS-TL]]%))</f>
        <v>-100</v>
      </c>
      <c r="BS262" s="20"/>
      <c r="BT262" s="21"/>
      <c r="BZ262" s="22"/>
      <c r="CB262" s="42">
        <f t="shared" si="35"/>
        <v>247</v>
      </c>
      <c r="CC262" s="49"/>
      <c r="CD262" s="18">
        <f>IF(STGY4[[#This Row],[SNO]]=0,0,IF(STGY4[[#This Row],[SNO]]=1,CJ$8,IF(CL$10, IF(CP261&gt;=CM$8,0,IF(CP261=0,CJ$8,CO261)), CO261)))</f>
        <v>0</v>
      </c>
      <c r="CE262" s="18" t="str">
        <f>IF(MAIN_STGY[[#This Row],[RSLT]]="","", MAIN_STGY[[#This Row],[RSLT]])</f>
        <v/>
      </c>
      <c r="CF26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2" s="18">
        <f>IF(STGY4[[#This Row],[SNO]]=0,0,IF(CL$10, IF(CP261&gt;=CM$8, 0, STGY4[[#This Row],[INS]]+CH261), STGY4[[#This Row],[INS]]+CH261))</f>
        <v>100</v>
      </c>
      <c r="CI262" s="18">
        <f>IF(STGY4[[#This Row],[SNO]]=0,0,IF(CL$10, IF(CP261&gt;=CM$8, 0, CI261+STGY4[[#This Row],[RTN]]), CI261+STGY4[[#This Row],[RTN]]))</f>
        <v>0</v>
      </c>
      <c r="CJ262" s="18">
        <f>STGY4[[#This Row],[RTN-TL]]-STGY4[[#This Row],[INS-TL]]</f>
        <v>-100</v>
      </c>
      <c r="CK262" s="18">
        <f>IF(STGY4[[#This Row],[SNO]]=0,0,IF(CL$10, IF(STGY4[[#This Row],[INS]]=0, 0, CN261), CN261))</f>
        <v>0</v>
      </c>
      <c r="CL262" s="18">
        <f>STGY4[[#This Row],[INS]]</f>
        <v>0</v>
      </c>
      <c r="CM262" s="18">
        <f>IF(STGY4[[#This Row],[WrL]]="Loss", (STGY4[[#This Row],[INS]]*(1 + CP$8/100)), IF(STGY4[[#This Row],[WrL]]="Won", (0), 0))</f>
        <v>0</v>
      </c>
      <c r="CN262" s="18">
        <f>IF(STGY4[[#This Row],[WrL]]="Loss", (STGY4[[#This Row],[PAM]]+STGY4[[#This Row],[LOS-TEN]]), IF(STGY4[[#This Row],[WrL]]="Won", (STGY4[[#This Row],[INS]]), 0))</f>
        <v>0</v>
      </c>
      <c r="CO262" s="18">
        <f>STGY4[[#This Row],[PAPT]]/2</f>
        <v>0</v>
      </c>
      <c r="CP262" s="43">
        <f>IF(STGY4[[#This Row],[SNO]]=0,0,IF(CL$10, IF(STGY4[[#This Row],[INS-TL]]=0, 0, STGY4[[#This Row],[PFT]]/STGY4[[#This Row],[INS-TL]]%), STGY4[[#This Row],[PFT]]/STGY4[[#This Row],[INS-TL]]%))</f>
        <v>-100</v>
      </c>
      <c r="CS262" s="20"/>
      <c r="CT262" s="21"/>
      <c r="CZ262" s="22"/>
      <c r="DB262" s="42">
        <f t="shared" si="36"/>
        <v>247</v>
      </c>
      <c r="DC262" s="49"/>
      <c r="DD262" s="18">
        <f>IF(STGY5[[#This Row],[SNO]]=0,0,IF(STGY5[[#This Row],[SNO]]=1,DJ$8,IF(DL$10, IF(DP261&gt;=DM$8,0,IF(DP261=0,DJ$8,DO261)), DO261)))</f>
        <v>0</v>
      </c>
      <c r="DE262" s="18" t="str">
        <f>IF(MAIN_STGY[[#This Row],[RSLT]]="","", MAIN_STGY[[#This Row],[RSLT]])</f>
        <v/>
      </c>
      <c r="DF26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2" s="18">
        <f>IF(STGY5[[#This Row],[SNO]]=0,0,IF(DL$10, IF(DP261&gt;=DM$8, 0, STGY5[[#This Row],[INS]]+DH261), STGY5[[#This Row],[INS]]+DH261))</f>
        <v>100</v>
      </c>
      <c r="DI262" s="18">
        <f>IF(STGY5[[#This Row],[SNO]]=0,0,IF(DL$10, IF(DP261&gt;=DM$8, 0, DI261+STGY5[[#This Row],[RTN]]), DI261+STGY5[[#This Row],[RTN]]))</f>
        <v>0</v>
      </c>
      <c r="DJ262" s="18">
        <f>STGY5[[#This Row],[RTN-TL]]-STGY5[[#This Row],[INS-TL]]</f>
        <v>-100</v>
      </c>
      <c r="DK262" s="18">
        <f>IF(STGY5[[#This Row],[SNO]]=0,0,IF(DL$10, IF(STGY5[[#This Row],[INS]]=0, 0, DN261), DN261))</f>
        <v>0</v>
      </c>
      <c r="DL262" s="18">
        <f>STGY5[[#This Row],[INS]]</f>
        <v>0</v>
      </c>
      <c r="DM262" s="18">
        <f>IF(STGY5[[#This Row],[WrL]]="Loss", (STGY5[[#This Row],[INS]]*(1 + DP$8/100)), IF(STGY5[[#This Row],[WrL]]="Won", (0), 0))</f>
        <v>0</v>
      </c>
      <c r="DN262" s="18">
        <f>IF(STGY5[[#This Row],[WrL]]="Loss", (STGY5[[#This Row],[PAM]]+STGY5[[#This Row],[LOS-TEN]]), IF(STGY5[[#This Row],[WrL]]="Won", (STGY5[[#This Row],[INS]]), 0))</f>
        <v>0</v>
      </c>
      <c r="DO262" s="18">
        <f>STGY5[[#This Row],[PAPT]]/2</f>
        <v>0</v>
      </c>
      <c r="DP262" s="43">
        <f>IF(STGY5[[#This Row],[SNO]]=0,0,IF(DL$10, IF(STGY5[[#This Row],[INS-TL]]=0, 0, STGY5[[#This Row],[PFT]]/STGY5[[#This Row],[INS-TL]]%), STGY5[[#This Row],[PFT]]/STGY5[[#This Row],[INS-TL]]%))</f>
        <v>-100</v>
      </c>
      <c r="DS262" s="20"/>
      <c r="DT262" s="21"/>
      <c r="DZ262" s="22"/>
      <c r="EB262" s="42">
        <f t="shared" si="37"/>
        <v>247</v>
      </c>
      <c r="EC262" s="49"/>
      <c r="ED262" s="18">
        <f>IF(STGY6[[#This Row],[SNO]]=0,0,IF(STGY6[[#This Row],[SNO]]=1,EJ$8,IF(EL$10, IF(EP261&gt;=EM$8,0,IF(EP261=0,EJ$8,EO261)), EO261)))</f>
        <v>0</v>
      </c>
      <c r="EE262" s="18" t="str">
        <f>IF(MAIN_STGY[[#This Row],[RSLT]]="","", MAIN_STGY[[#This Row],[RSLT]])</f>
        <v/>
      </c>
      <c r="EF26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2" s="18">
        <f>IF(STGY6[[#This Row],[SNO]]=0,0,IF(EL$10, IF(EP261&gt;=EM$8, 0, STGY6[[#This Row],[INS]]+EH261), STGY6[[#This Row],[INS]]+EH261))</f>
        <v>100</v>
      </c>
      <c r="EI262" s="18">
        <f>IF(STGY6[[#This Row],[SNO]]=0,0,IF(EL$10, IF(EP261&gt;=EM$8, 0, EI261+STGY6[[#This Row],[RTN]]), EI261+STGY6[[#This Row],[RTN]]))</f>
        <v>0</v>
      </c>
      <c r="EJ262" s="18">
        <f>STGY6[[#This Row],[RTN-TL]]-STGY6[[#This Row],[INS-TL]]</f>
        <v>-100</v>
      </c>
      <c r="EK262" s="18">
        <f>IF(STGY6[[#This Row],[SNO]]=0,0,IF(EL$10, IF(STGY6[[#This Row],[INS]]=0, 0, EN261), EN261))</f>
        <v>0</v>
      </c>
      <c r="EL262" s="18">
        <f>STGY6[[#This Row],[INS]]</f>
        <v>0</v>
      </c>
      <c r="EM262" s="18">
        <f>IF(STGY6[[#This Row],[WrL]]="Loss", (STGY6[[#This Row],[INS]]*(1 + EP$8/100)), IF(STGY6[[#This Row],[WrL]]="Won", (0), 0))</f>
        <v>0</v>
      </c>
      <c r="EN262" s="18">
        <f>IF(STGY6[[#This Row],[WrL]]="Loss", (STGY6[[#This Row],[PAM]]+STGY6[[#This Row],[LOS-TEN]]), IF(STGY6[[#This Row],[WrL]]="Won", (STGY6[[#This Row],[INS]]), 0))</f>
        <v>0</v>
      </c>
      <c r="EO262" s="18">
        <f>STGY6[[#This Row],[PAPT]]/2</f>
        <v>0</v>
      </c>
      <c r="EP262" s="43">
        <f>IF(STGY6[[#This Row],[SNO]]=0,0,IF(EL$10, IF(STGY6[[#This Row],[INS-TL]]=0, 0, STGY6[[#This Row],[PFT]]/STGY6[[#This Row],[INS-TL]]%), STGY6[[#This Row],[PFT]]/STGY6[[#This Row],[INS-TL]]%))</f>
        <v>-100</v>
      </c>
      <c r="ES262" s="20"/>
      <c r="ET262" s="21"/>
      <c r="EZ262" s="22"/>
      <c r="FB262" s="42">
        <f t="shared" si="38"/>
        <v>247</v>
      </c>
      <c r="FC262" s="49"/>
      <c r="FD262" s="18">
        <f>IF(STGY7[[#This Row],[SNO]]=0,0,IF(STGY7[[#This Row],[SNO]]=1,FJ$8,IF(FL$10, IF(FP261&gt;=FM$8,0,IF(FP261=0,FJ$8,FO261)), FO261)))</f>
        <v>0</v>
      </c>
      <c r="FE262" s="18" t="str">
        <f>IF(MAIN_STGY[[#This Row],[RSLT]]="","", MAIN_STGY[[#This Row],[RSLT]])</f>
        <v/>
      </c>
      <c r="FF26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2" s="18">
        <f>IF(STGY7[[#This Row],[SNO]]=0,0,IF(FL$10, IF(FP261&gt;=FM$8, 0, STGY7[[#This Row],[INS]]+FH261), STGY7[[#This Row],[INS]]+FH261))</f>
        <v>100</v>
      </c>
      <c r="FI262" s="18">
        <f>IF(STGY7[[#This Row],[SNO]]=0,0,IF(FL$10, IF(FP261&gt;=FM$8, 0, FI261+STGY7[[#This Row],[RTN]]), FI261+STGY7[[#This Row],[RTN]]))</f>
        <v>0</v>
      </c>
      <c r="FJ262" s="18">
        <f>STGY7[[#This Row],[RTN-TL]]-STGY7[[#This Row],[INS-TL]]</f>
        <v>-100</v>
      </c>
      <c r="FK262" s="18">
        <f>IF(STGY7[[#This Row],[SNO]]=0,0,IF(FL$10, IF(STGY7[[#This Row],[INS]]=0, 0, FN261), FN261))</f>
        <v>0</v>
      </c>
      <c r="FL262" s="18">
        <f>STGY7[[#This Row],[INS]]</f>
        <v>0</v>
      </c>
      <c r="FM262" s="18">
        <f>IF(STGY7[[#This Row],[WrL]]="Loss", (STGY7[[#This Row],[INS]]*(1 + FP$8/100)), IF(STGY7[[#This Row],[WrL]]="Won", (0), 0))</f>
        <v>0</v>
      </c>
      <c r="FN262" s="18">
        <f>IF(STGY7[[#This Row],[WrL]]="Loss", (STGY7[[#This Row],[PAM]]+STGY7[[#This Row],[LOS-TEN]]), IF(STGY7[[#This Row],[WrL]]="Won", (STGY7[[#This Row],[INS]]), 0))</f>
        <v>0</v>
      </c>
      <c r="FO262" s="18">
        <f>STGY7[[#This Row],[PAPT]]/2</f>
        <v>0</v>
      </c>
      <c r="FP262" s="43">
        <f>IF(STGY7[[#This Row],[SNO]]=0,0,IF(FL$10, IF(STGY7[[#This Row],[INS-TL]]=0, 0, STGY7[[#This Row],[PFT]]/STGY7[[#This Row],[INS-TL]]%), STGY7[[#This Row],[PFT]]/STGY7[[#This Row],[INS-TL]]%))</f>
        <v>-100</v>
      </c>
      <c r="FS262" s="20"/>
      <c r="FT262" s="21"/>
      <c r="FZ262" s="22"/>
      <c r="GB262" s="42">
        <f t="shared" si="39"/>
        <v>247</v>
      </c>
      <c r="GC262" s="49"/>
      <c r="GD262" s="18">
        <f>IF(STGY8[[#This Row],[SNO]]=0,0,IF(STGY8[[#This Row],[SNO]]=1,GJ$8,IF(GL$10, IF(GP261&gt;=GM$8,0,IF(GP261=0,GJ$8,GO261)), GO261)))</f>
        <v>0</v>
      </c>
      <c r="GE262" s="18" t="str">
        <f>IF(MAIN_STGY[[#This Row],[RSLT]]="","", MAIN_STGY[[#This Row],[RSLT]])</f>
        <v/>
      </c>
      <c r="GF26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2" s="18">
        <f>IF(STGY8[[#This Row],[SNO]]=0,0,IF(GL$10, IF(GP261&gt;=GM$8, 0, STGY8[[#This Row],[INS]]+GH261), STGY8[[#This Row],[INS]]+GH261))</f>
        <v>100</v>
      </c>
      <c r="GI262" s="18">
        <f>IF(STGY8[[#This Row],[SNO]]=0,0,IF(GL$10, IF(GP261&gt;=GM$8, 0, GI261+STGY8[[#This Row],[RTN]]), GI261+STGY8[[#This Row],[RTN]]))</f>
        <v>0</v>
      </c>
      <c r="GJ262" s="18">
        <f>STGY8[[#This Row],[RTN-TL]]-STGY8[[#This Row],[INS-TL]]</f>
        <v>-100</v>
      </c>
      <c r="GK262" s="18">
        <f>IF(STGY8[[#This Row],[SNO]]=0,0,IF(GL$10, IF(STGY8[[#This Row],[INS]]=0, 0, GN261), GN261))</f>
        <v>0</v>
      </c>
      <c r="GL262" s="18">
        <f>STGY8[[#This Row],[INS]]</f>
        <v>0</v>
      </c>
      <c r="GM262" s="18">
        <f>IF(STGY8[[#This Row],[WrL]]="Loss", (STGY8[[#This Row],[INS]]*(1 + GP$8/100)), IF(STGY8[[#This Row],[WrL]]="Won", (0), 0))</f>
        <v>0</v>
      </c>
      <c r="GN262" s="18">
        <f>IF(STGY8[[#This Row],[WrL]]="Loss", (STGY8[[#This Row],[PAM]]+STGY8[[#This Row],[LOS-TEN]]), IF(STGY8[[#This Row],[WrL]]="Won", (STGY8[[#This Row],[INS]]), 0))</f>
        <v>0</v>
      </c>
      <c r="GO262" s="18">
        <f>STGY8[[#This Row],[PAPT]]/2</f>
        <v>0</v>
      </c>
      <c r="GP262" s="43">
        <f>IF(STGY8[[#This Row],[SNO]]=0,0,IF(GL$10, IF(STGY8[[#This Row],[INS-TL]]=0, 0, STGY8[[#This Row],[PFT]]/STGY8[[#This Row],[INS-TL]]%), STGY8[[#This Row],[PFT]]/STGY8[[#This Row],[INS-TL]]%))</f>
        <v>-100</v>
      </c>
      <c r="GS262" s="20"/>
      <c r="GT262" s="21"/>
      <c r="GZ262" s="22"/>
      <c r="HB262" s="42">
        <f t="shared" si="40"/>
        <v>247</v>
      </c>
      <c r="HC262" s="49"/>
      <c r="HD262" s="18">
        <f>IF(STGY9[[#This Row],[SNO]]=0,0,IF(STGY9[[#This Row],[SNO]]=1,HJ$8,IF(HL$10, IF(HP261&gt;=HM$8,0,IF(HP261=0,HJ$8,HO261)), HO261)))</f>
        <v>0</v>
      </c>
      <c r="HE262" s="18" t="str">
        <f>IF(MAIN_STGY[[#This Row],[RSLT]]="","", MAIN_STGY[[#This Row],[RSLT]])</f>
        <v/>
      </c>
      <c r="HF26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2" s="18">
        <f>IF(STGY9[[#This Row],[SNO]]=0,0,IF(HL$10, IF(HP261&gt;=HM$8, 0, STGY9[[#This Row],[INS]]+HH261), STGY9[[#This Row],[INS]]+HH261))</f>
        <v>100</v>
      </c>
      <c r="HI262" s="18">
        <f>IF(STGY9[[#This Row],[SNO]]=0,0,IF(HL$10, IF(HP261&gt;=HM$8, 0, HI261+STGY9[[#This Row],[RTN]]), HI261+STGY9[[#This Row],[RTN]]))</f>
        <v>0</v>
      </c>
      <c r="HJ262" s="18">
        <f>STGY9[[#This Row],[RTN-TL]]-STGY9[[#This Row],[INS-TL]]</f>
        <v>-100</v>
      </c>
      <c r="HK262" s="18">
        <f>IF(STGY9[[#This Row],[SNO]]=0,0,IF(HL$10, IF(STGY9[[#This Row],[INS]]=0, 0, HN261), HN261))</f>
        <v>0</v>
      </c>
      <c r="HL262" s="18">
        <f>STGY9[[#This Row],[INS]]</f>
        <v>0</v>
      </c>
      <c r="HM262" s="18">
        <f>IF(STGY9[[#This Row],[WrL]]="Loss", (STGY9[[#This Row],[INS]]*(1 + HP$8/100)), IF(STGY9[[#This Row],[WrL]]="Won", (0), 0))</f>
        <v>0</v>
      </c>
      <c r="HN262" s="18">
        <f>IF(STGY9[[#This Row],[WrL]]="Loss", (STGY9[[#This Row],[PAM]]+STGY9[[#This Row],[LOS-TEN]]), IF(STGY9[[#This Row],[WrL]]="Won", (STGY9[[#This Row],[INS]]), 0))</f>
        <v>0</v>
      </c>
      <c r="HO262" s="18">
        <f>STGY9[[#This Row],[PAPT]]/2</f>
        <v>0</v>
      </c>
      <c r="HP262" s="43">
        <f>IF(STGY9[[#This Row],[SNO]]=0,0,IF(HL$10, IF(STGY9[[#This Row],[INS-TL]]=0, 0, STGY9[[#This Row],[PFT]]/STGY9[[#This Row],[INS-TL]]%), STGY9[[#This Row],[PFT]]/STGY9[[#This Row],[INS-TL]]%))</f>
        <v>-100</v>
      </c>
      <c r="HS262" s="20"/>
      <c r="HT262" s="21"/>
      <c r="HZ262" s="22"/>
      <c r="IB262" s="42">
        <f t="shared" si="41"/>
        <v>247</v>
      </c>
      <c r="IC262" s="49"/>
      <c r="ID262" s="18">
        <f>IF(STGY10[[#This Row],[SNO]]=0,0,IF(STGY10[[#This Row],[SNO]]=1,IJ$8,IF(IL$10, IF(IP261&gt;=IM$8,0,IF(IP261=0,IJ$8,IO261)), IO261)))</f>
        <v>0</v>
      </c>
      <c r="IE262" s="18" t="str">
        <f>IF(MAIN_STGY[[#This Row],[RSLT]]="","", MAIN_STGY[[#This Row],[RSLT]])</f>
        <v/>
      </c>
      <c r="IF26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2" s="18">
        <f>IF(STGY10[[#This Row],[SNO]]=0,0,IF(IL$10, IF(IP261&gt;=IM$8, 0, STGY10[[#This Row],[INS]]+IH261), STGY10[[#This Row],[INS]]+IH261))</f>
        <v>100</v>
      </c>
      <c r="II262" s="18">
        <f>IF(STGY10[[#This Row],[SNO]]=0,0,IF(IL$10, IF(IP261&gt;=IM$8, 0, II261+STGY10[[#This Row],[RTN]]), II261+STGY10[[#This Row],[RTN]]))</f>
        <v>0</v>
      </c>
      <c r="IJ262" s="18">
        <f>STGY10[[#This Row],[RTN-TL]]-STGY10[[#This Row],[INS-TL]]</f>
        <v>-100</v>
      </c>
      <c r="IK262" s="18">
        <f>IF(STGY10[[#This Row],[SNO]]=0,0,IF(IL$10, IF(STGY10[[#This Row],[INS]]=0, 0, IN261), IN261))</f>
        <v>0</v>
      </c>
      <c r="IL262" s="18">
        <f>STGY10[[#This Row],[INS]]</f>
        <v>0</v>
      </c>
      <c r="IM262" s="18">
        <f>IF(STGY10[[#This Row],[WrL]]="Loss", (STGY10[[#This Row],[INS]]*(1 + IP$8/100)), IF(STGY10[[#This Row],[WrL]]="Won", (0), 0))</f>
        <v>0</v>
      </c>
      <c r="IN262" s="18">
        <f>IF(STGY10[[#This Row],[WrL]]="Loss", (STGY10[[#This Row],[PAM]]+STGY10[[#This Row],[LOS-TEN]]), IF(STGY10[[#This Row],[WrL]]="Won", (STGY10[[#This Row],[INS]]), 0))</f>
        <v>0</v>
      </c>
      <c r="IO262" s="18">
        <f>STGY10[[#This Row],[PAPT]]/2</f>
        <v>0</v>
      </c>
      <c r="IP262" s="43">
        <f>IF(STGY10[[#This Row],[SNO]]=0,0,IF(IL$10, IF(STGY10[[#This Row],[INS-TL]]=0, 0, STGY10[[#This Row],[PFT]]/STGY10[[#This Row],[INS-TL]]%), STGY10[[#This Row],[PFT]]/STGY10[[#This Row],[INS-TL]]%))</f>
        <v>-100</v>
      </c>
      <c r="IS262" s="20"/>
      <c r="IT262" s="21"/>
      <c r="IZ262" s="22"/>
    </row>
    <row r="263" spans="2:260" ht="15.65" x14ac:dyDescent="0.3">
      <c r="B263" s="89">
        <f t="shared" si="43"/>
        <v>248</v>
      </c>
      <c r="C263" s="49"/>
      <c r="D263" s="18">
        <f>IF(MAIN_STGY[[#This Row],[SNO]]=0,0,IF(MAIN_STGY[[#This Row],[SNO]]=1,J$8,IF(L$10, IF(P262&gt;=M$8,0,IF(P262=0,J$8,O262)), O262)))</f>
        <v>0</v>
      </c>
      <c r="E263" s="12"/>
      <c r="F26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3" s="18">
        <f>IF(MAIN_STGY[[#This Row],[SNO]]=0,0,IF(L$10, IF(P262&gt;=M$8, 0, MAIN_STGY[[#This Row],[INS]]+H262), MAIN_STGY[[#This Row],[INS]]+H262))</f>
        <v>100</v>
      </c>
      <c r="I263" s="18">
        <f>IF(MAIN_STGY[[#This Row],[SNO]]=0,0,IF(L$10, IF(P262&gt;=M$8, 0, I262+MAIN_STGY[[#This Row],[RTN]]), I262+MAIN_STGY[[#This Row],[RTN]]))</f>
        <v>0</v>
      </c>
      <c r="J263" s="18">
        <f>MAIN_STGY[[#This Row],[RTN-TL]]-MAIN_STGY[[#This Row],[INS-TL]]</f>
        <v>-100</v>
      </c>
      <c r="K263" s="18">
        <f>IF(MAIN_STGY[[#This Row],[SNO]]=0,0,IF(L$10, IF(MAIN_STGY[[#This Row],[INS]]=0, 0, N262), N262))</f>
        <v>0</v>
      </c>
      <c r="L263" s="18">
        <f>MAIN_STGY[[#This Row],[INS]]</f>
        <v>0</v>
      </c>
      <c r="M263" s="18">
        <f>IF(MAIN_STGY[[#This Row],[WrL]]="Loss", (MAIN_STGY[[#This Row],[INS]]*(1 + P$8/100)), IF(MAIN_STGY[[#This Row],[WrL]]="Won", (0), 0))</f>
        <v>0</v>
      </c>
      <c r="N263" s="18">
        <f>IF(MAIN_STGY[[#This Row],[WrL]]="Loss", (MAIN_STGY[[#This Row],[PAM]]+MAIN_STGY[[#This Row],[LOS-TEN]]), IF(MAIN_STGY[[#This Row],[WrL]]="Won", (MAIN_STGY[[#This Row],[INS]]), 0))</f>
        <v>0</v>
      </c>
      <c r="O263" s="18">
        <f>MAIN_STGY[[#This Row],[PAPT]]/2</f>
        <v>0</v>
      </c>
      <c r="P26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3" s="97" t="str" cm="1">
        <f t="array" ref="R263">IF(FG$4,STGTL7[Strategy Name],"")</f>
        <v>Strategy 07</v>
      </c>
      <c r="S263" s="98" cm="1">
        <f t="array" ref="S263">IF(FG$4,STGTL7[Last Running Bet-on],"")</f>
        <v>0</v>
      </c>
      <c r="T263" s="99" cm="1">
        <f t="array" ref="T263">IF(FG$4,STGTL7[Last Running Value],"")</f>
        <v>100</v>
      </c>
      <c r="U263" s="85"/>
      <c r="V263" s="44"/>
      <c r="W263" s="55"/>
      <c r="X263" s="55"/>
      <c r="Z263" s="22"/>
      <c r="AB263" s="42">
        <f t="shared" si="33"/>
        <v>248</v>
      </c>
      <c r="AC263" s="49"/>
      <c r="AD263" s="18">
        <f>IF(STGY2[[#This Row],[SNO]]=0,0,IF(STGY2[[#This Row],[SNO]]=1,AJ$8,IF(AL$10, IF(AP262&gt;=AM$8,0,IF(AP262=0,AJ$8,AO262)), AO262)))</f>
        <v>0</v>
      </c>
      <c r="AE263" s="18" t="str">
        <f>IF(MAIN_STGY[[#This Row],[RSLT]]="","", MAIN_STGY[[#This Row],[RSLT]])</f>
        <v/>
      </c>
      <c r="AF26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3" s="18">
        <f>IF(STGY2[[#This Row],[SNO]]=0,0,IF(AL$10, IF(AP262&gt;=AM$8, 0, STGY2[[#This Row],[INS]]+AH262), STGY2[[#This Row],[INS]]+AH262))</f>
        <v>100</v>
      </c>
      <c r="AI263" s="18">
        <f>IF(STGY2[[#This Row],[SNO]]=0,0,IF(AL$10, IF(AP262&gt;=AM$8, 0, AI262+STGY2[[#This Row],[RTN]]), AI262+STGY2[[#This Row],[RTN]]))</f>
        <v>0</v>
      </c>
      <c r="AJ263" s="18">
        <f>STGY2[[#This Row],[RTN-TL]]-STGY2[[#This Row],[INS-TL]]</f>
        <v>-100</v>
      </c>
      <c r="AK263" s="18">
        <f>IF(STGY2[[#This Row],[SNO]]=0,0,IF(AL$10, IF(STGY2[[#This Row],[INS]]=0, 0, AN262), AN262))</f>
        <v>0</v>
      </c>
      <c r="AL263" s="18">
        <f>STGY2[[#This Row],[INS]]</f>
        <v>0</v>
      </c>
      <c r="AM263" s="18">
        <f>IF(STGY2[[#This Row],[WrL]]="Loss", (STGY2[[#This Row],[INS]]*(1 + AP$8/100)), IF(STGY2[[#This Row],[WrL]]="Won", (0), 0))</f>
        <v>0</v>
      </c>
      <c r="AN263" s="18">
        <f>IF(STGY2[[#This Row],[WrL]]="Loss", (STGY2[[#This Row],[PAM]]+STGY2[[#This Row],[LOS-TEN]]), IF(STGY2[[#This Row],[WrL]]="Won", (STGY2[[#This Row],[INS]]), 0))</f>
        <v>0</v>
      </c>
      <c r="AO263" s="18">
        <f>STGY2[[#This Row],[PAPT]]/2</f>
        <v>0</v>
      </c>
      <c r="AP263" s="43">
        <f>IF(STGY2[[#This Row],[SNO]]=0,0,IF(AL$10, IF(STGY2[[#This Row],[INS-TL]]=0, 0, STGY2[[#This Row],[PFT]]/STGY2[[#This Row],[INS-TL]]%), STGY2[[#This Row],[PFT]]/STGY2[[#This Row],[INS-TL]]%))</f>
        <v>-100</v>
      </c>
      <c r="AS263" s="20"/>
      <c r="AT263" s="21"/>
      <c r="AZ263" s="22"/>
      <c r="BB263" s="42">
        <f t="shared" si="34"/>
        <v>248</v>
      </c>
      <c r="BC263" s="49"/>
      <c r="BD263" s="18">
        <f>IF(STGY3[[#This Row],[SNO]]=0,0,IF(STGY3[[#This Row],[SNO]]=1,BJ$8,IF(BL$10, IF(BP262&gt;=BM$8,0,IF(BP262=0,BJ$8,BO262)), BO262)))</f>
        <v>0</v>
      </c>
      <c r="BE263" s="18" t="str">
        <f>IF(MAIN_STGY[[#This Row],[RSLT]]="","", MAIN_STGY[[#This Row],[RSLT]])</f>
        <v/>
      </c>
      <c r="BF26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3" s="18">
        <f>IF(STGY3[[#This Row],[SNO]]=0,0,IF(BL$10, IF(BP262&gt;=BM$8, 0, STGY3[[#This Row],[INS]]+BH262), STGY3[[#This Row],[INS]]+BH262))</f>
        <v>100</v>
      </c>
      <c r="BI263" s="18">
        <f>IF(STGY3[[#This Row],[SNO]]=0,0,IF(BL$10, IF(BP262&gt;=BM$8, 0, BI262+STGY3[[#This Row],[RTN]]), BI262+STGY3[[#This Row],[RTN]]))</f>
        <v>0</v>
      </c>
      <c r="BJ263" s="18">
        <f>STGY3[[#This Row],[RTN-TL]]-STGY3[[#This Row],[INS-TL]]</f>
        <v>-100</v>
      </c>
      <c r="BK263" s="18">
        <f>IF(STGY3[[#This Row],[SNO]]=0,0,IF(BL$10, IF(STGY3[[#This Row],[INS]]=0, 0, BN262), BN262))</f>
        <v>0</v>
      </c>
      <c r="BL263" s="18">
        <f>STGY3[[#This Row],[INS]]</f>
        <v>0</v>
      </c>
      <c r="BM263" s="18">
        <f>IF(STGY3[[#This Row],[WrL]]="Loss", (STGY3[[#This Row],[INS]]*(1 + BP$8/100)), IF(STGY3[[#This Row],[WrL]]="Won", (0), 0))</f>
        <v>0</v>
      </c>
      <c r="BN263" s="18">
        <f>IF(STGY3[[#This Row],[WrL]]="Loss", (STGY3[[#This Row],[PAM]]+STGY3[[#This Row],[LOS-TEN]]), IF(STGY3[[#This Row],[WrL]]="Won", (STGY3[[#This Row],[INS]]), 0))</f>
        <v>0</v>
      </c>
      <c r="BO263" s="18">
        <f>STGY3[[#This Row],[PAPT]]/2</f>
        <v>0</v>
      </c>
      <c r="BP263" s="43">
        <f>IF(STGY3[[#This Row],[SNO]]=0,0,IF(BL$10, IF(STGY3[[#This Row],[INS-TL]]=0, 0, STGY3[[#This Row],[PFT]]/STGY3[[#This Row],[INS-TL]]%), STGY3[[#This Row],[PFT]]/STGY3[[#This Row],[INS-TL]]%))</f>
        <v>-100</v>
      </c>
      <c r="BS263" s="20"/>
      <c r="BT263" s="21"/>
      <c r="BZ263" s="22"/>
      <c r="CB263" s="42">
        <f t="shared" si="35"/>
        <v>248</v>
      </c>
      <c r="CC263" s="49"/>
      <c r="CD263" s="18">
        <f>IF(STGY4[[#This Row],[SNO]]=0,0,IF(STGY4[[#This Row],[SNO]]=1,CJ$8,IF(CL$10, IF(CP262&gt;=CM$8,0,IF(CP262=0,CJ$8,CO262)), CO262)))</f>
        <v>0</v>
      </c>
      <c r="CE263" s="18" t="str">
        <f>IF(MAIN_STGY[[#This Row],[RSLT]]="","", MAIN_STGY[[#This Row],[RSLT]])</f>
        <v/>
      </c>
      <c r="CF26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3" s="18">
        <f>IF(STGY4[[#This Row],[SNO]]=0,0,IF(CL$10, IF(CP262&gt;=CM$8, 0, STGY4[[#This Row],[INS]]+CH262), STGY4[[#This Row],[INS]]+CH262))</f>
        <v>100</v>
      </c>
      <c r="CI263" s="18">
        <f>IF(STGY4[[#This Row],[SNO]]=0,0,IF(CL$10, IF(CP262&gt;=CM$8, 0, CI262+STGY4[[#This Row],[RTN]]), CI262+STGY4[[#This Row],[RTN]]))</f>
        <v>0</v>
      </c>
      <c r="CJ263" s="18">
        <f>STGY4[[#This Row],[RTN-TL]]-STGY4[[#This Row],[INS-TL]]</f>
        <v>-100</v>
      </c>
      <c r="CK263" s="18">
        <f>IF(STGY4[[#This Row],[SNO]]=0,0,IF(CL$10, IF(STGY4[[#This Row],[INS]]=0, 0, CN262), CN262))</f>
        <v>0</v>
      </c>
      <c r="CL263" s="18">
        <f>STGY4[[#This Row],[INS]]</f>
        <v>0</v>
      </c>
      <c r="CM263" s="18">
        <f>IF(STGY4[[#This Row],[WrL]]="Loss", (STGY4[[#This Row],[INS]]*(1 + CP$8/100)), IF(STGY4[[#This Row],[WrL]]="Won", (0), 0))</f>
        <v>0</v>
      </c>
      <c r="CN263" s="18">
        <f>IF(STGY4[[#This Row],[WrL]]="Loss", (STGY4[[#This Row],[PAM]]+STGY4[[#This Row],[LOS-TEN]]), IF(STGY4[[#This Row],[WrL]]="Won", (STGY4[[#This Row],[INS]]), 0))</f>
        <v>0</v>
      </c>
      <c r="CO263" s="18">
        <f>STGY4[[#This Row],[PAPT]]/2</f>
        <v>0</v>
      </c>
      <c r="CP263" s="43">
        <f>IF(STGY4[[#This Row],[SNO]]=0,0,IF(CL$10, IF(STGY4[[#This Row],[INS-TL]]=0, 0, STGY4[[#This Row],[PFT]]/STGY4[[#This Row],[INS-TL]]%), STGY4[[#This Row],[PFT]]/STGY4[[#This Row],[INS-TL]]%))</f>
        <v>-100</v>
      </c>
      <c r="CS263" s="20"/>
      <c r="CT263" s="21"/>
      <c r="CZ263" s="22"/>
      <c r="DB263" s="42">
        <f t="shared" si="36"/>
        <v>248</v>
      </c>
      <c r="DC263" s="49"/>
      <c r="DD263" s="18">
        <f>IF(STGY5[[#This Row],[SNO]]=0,0,IF(STGY5[[#This Row],[SNO]]=1,DJ$8,IF(DL$10, IF(DP262&gt;=DM$8,0,IF(DP262=0,DJ$8,DO262)), DO262)))</f>
        <v>0</v>
      </c>
      <c r="DE263" s="18" t="str">
        <f>IF(MAIN_STGY[[#This Row],[RSLT]]="","", MAIN_STGY[[#This Row],[RSLT]])</f>
        <v/>
      </c>
      <c r="DF26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3" s="18">
        <f>IF(STGY5[[#This Row],[SNO]]=0,0,IF(DL$10, IF(DP262&gt;=DM$8, 0, STGY5[[#This Row],[INS]]+DH262), STGY5[[#This Row],[INS]]+DH262))</f>
        <v>100</v>
      </c>
      <c r="DI263" s="18">
        <f>IF(STGY5[[#This Row],[SNO]]=0,0,IF(DL$10, IF(DP262&gt;=DM$8, 0, DI262+STGY5[[#This Row],[RTN]]), DI262+STGY5[[#This Row],[RTN]]))</f>
        <v>0</v>
      </c>
      <c r="DJ263" s="18">
        <f>STGY5[[#This Row],[RTN-TL]]-STGY5[[#This Row],[INS-TL]]</f>
        <v>-100</v>
      </c>
      <c r="DK263" s="18">
        <f>IF(STGY5[[#This Row],[SNO]]=0,0,IF(DL$10, IF(STGY5[[#This Row],[INS]]=0, 0, DN262), DN262))</f>
        <v>0</v>
      </c>
      <c r="DL263" s="18">
        <f>STGY5[[#This Row],[INS]]</f>
        <v>0</v>
      </c>
      <c r="DM263" s="18">
        <f>IF(STGY5[[#This Row],[WrL]]="Loss", (STGY5[[#This Row],[INS]]*(1 + DP$8/100)), IF(STGY5[[#This Row],[WrL]]="Won", (0), 0))</f>
        <v>0</v>
      </c>
      <c r="DN263" s="18">
        <f>IF(STGY5[[#This Row],[WrL]]="Loss", (STGY5[[#This Row],[PAM]]+STGY5[[#This Row],[LOS-TEN]]), IF(STGY5[[#This Row],[WrL]]="Won", (STGY5[[#This Row],[INS]]), 0))</f>
        <v>0</v>
      </c>
      <c r="DO263" s="18">
        <f>STGY5[[#This Row],[PAPT]]/2</f>
        <v>0</v>
      </c>
      <c r="DP263" s="43">
        <f>IF(STGY5[[#This Row],[SNO]]=0,0,IF(DL$10, IF(STGY5[[#This Row],[INS-TL]]=0, 0, STGY5[[#This Row],[PFT]]/STGY5[[#This Row],[INS-TL]]%), STGY5[[#This Row],[PFT]]/STGY5[[#This Row],[INS-TL]]%))</f>
        <v>-100</v>
      </c>
      <c r="DS263" s="20"/>
      <c r="DT263" s="21"/>
      <c r="DZ263" s="22"/>
      <c r="EB263" s="42">
        <f t="shared" si="37"/>
        <v>248</v>
      </c>
      <c r="EC263" s="49"/>
      <c r="ED263" s="18">
        <f>IF(STGY6[[#This Row],[SNO]]=0,0,IF(STGY6[[#This Row],[SNO]]=1,EJ$8,IF(EL$10, IF(EP262&gt;=EM$8,0,IF(EP262=0,EJ$8,EO262)), EO262)))</f>
        <v>0</v>
      </c>
      <c r="EE263" s="18" t="str">
        <f>IF(MAIN_STGY[[#This Row],[RSLT]]="","", MAIN_STGY[[#This Row],[RSLT]])</f>
        <v/>
      </c>
      <c r="EF26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3" s="18">
        <f>IF(STGY6[[#This Row],[SNO]]=0,0,IF(EL$10, IF(EP262&gt;=EM$8, 0, STGY6[[#This Row],[INS]]+EH262), STGY6[[#This Row],[INS]]+EH262))</f>
        <v>100</v>
      </c>
      <c r="EI263" s="18">
        <f>IF(STGY6[[#This Row],[SNO]]=0,0,IF(EL$10, IF(EP262&gt;=EM$8, 0, EI262+STGY6[[#This Row],[RTN]]), EI262+STGY6[[#This Row],[RTN]]))</f>
        <v>0</v>
      </c>
      <c r="EJ263" s="18">
        <f>STGY6[[#This Row],[RTN-TL]]-STGY6[[#This Row],[INS-TL]]</f>
        <v>-100</v>
      </c>
      <c r="EK263" s="18">
        <f>IF(STGY6[[#This Row],[SNO]]=0,0,IF(EL$10, IF(STGY6[[#This Row],[INS]]=0, 0, EN262), EN262))</f>
        <v>0</v>
      </c>
      <c r="EL263" s="18">
        <f>STGY6[[#This Row],[INS]]</f>
        <v>0</v>
      </c>
      <c r="EM263" s="18">
        <f>IF(STGY6[[#This Row],[WrL]]="Loss", (STGY6[[#This Row],[INS]]*(1 + EP$8/100)), IF(STGY6[[#This Row],[WrL]]="Won", (0), 0))</f>
        <v>0</v>
      </c>
      <c r="EN263" s="18">
        <f>IF(STGY6[[#This Row],[WrL]]="Loss", (STGY6[[#This Row],[PAM]]+STGY6[[#This Row],[LOS-TEN]]), IF(STGY6[[#This Row],[WrL]]="Won", (STGY6[[#This Row],[INS]]), 0))</f>
        <v>0</v>
      </c>
      <c r="EO263" s="18">
        <f>STGY6[[#This Row],[PAPT]]/2</f>
        <v>0</v>
      </c>
      <c r="EP263" s="43">
        <f>IF(STGY6[[#This Row],[SNO]]=0,0,IF(EL$10, IF(STGY6[[#This Row],[INS-TL]]=0, 0, STGY6[[#This Row],[PFT]]/STGY6[[#This Row],[INS-TL]]%), STGY6[[#This Row],[PFT]]/STGY6[[#This Row],[INS-TL]]%))</f>
        <v>-100</v>
      </c>
      <c r="ES263" s="20"/>
      <c r="ET263" s="21"/>
      <c r="EZ263" s="22"/>
      <c r="FB263" s="42">
        <f t="shared" si="38"/>
        <v>248</v>
      </c>
      <c r="FC263" s="49"/>
      <c r="FD263" s="18">
        <f>IF(STGY7[[#This Row],[SNO]]=0,0,IF(STGY7[[#This Row],[SNO]]=1,FJ$8,IF(FL$10, IF(FP262&gt;=FM$8,0,IF(FP262=0,FJ$8,FO262)), FO262)))</f>
        <v>0</v>
      </c>
      <c r="FE263" s="18" t="str">
        <f>IF(MAIN_STGY[[#This Row],[RSLT]]="","", MAIN_STGY[[#This Row],[RSLT]])</f>
        <v/>
      </c>
      <c r="FF26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3" s="18">
        <f>IF(STGY7[[#This Row],[SNO]]=0,0,IF(FL$10, IF(FP262&gt;=FM$8, 0, STGY7[[#This Row],[INS]]+FH262), STGY7[[#This Row],[INS]]+FH262))</f>
        <v>100</v>
      </c>
      <c r="FI263" s="18">
        <f>IF(STGY7[[#This Row],[SNO]]=0,0,IF(FL$10, IF(FP262&gt;=FM$8, 0, FI262+STGY7[[#This Row],[RTN]]), FI262+STGY7[[#This Row],[RTN]]))</f>
        <v>0</v>
      </c>
      <c r="FJ263" s="18">
        <f>STGY7[[#This Row],[RTN-TL]]-STGY7[[#This Row],[INS-TL]]</f>
        <v>-100</v>
      </c>
      <c r="FK263" s="18">
        <f>IF(STGY7[[#This Row],[SNO]]=0,0,IF(FL$10, IF(STGY7[[#This Row],[INS]]=0, 0, FN262), FN262))</f>
        <v>0</v>
      </c>
      <c r="FL263" s="18">
        <f>STGY7[[#This Row],[INS]]</f>
        <v>0</v>
      </c>
      <c r="FM263" s="18">
        <f>IF(STGY7[[#This Row],[WrL]]="Loss", (STGY7[[#This Row],[INS]]*(1 + FP$8/100)), IF(STGY7[[#This Row],[WrL]]="Won", (0), 0))</f>
        <v>0</v>
      </c>
      <c r="FN263" s="18">
        <f>IF(STGY7[[#This Row],[WrL]]="Loss", (STGY7[[#This Row],[PAM]]+STGY7[[#This Row],[LOS-TEN]]), IF(STGY7[[#This Row],[WrL]]="Won", (STGY7[[#This Row],[INS]]), 0))</f>
        <v>0</v>
      </c>
      <c r="FO263" s="18">
        <f>STGY7[[#This Row],[PAPT]]/2</f>
        <v>0</v>
      </c>
      <c r="FP263" s="43">
        <f>IF(STGY7[[#This Row],[SNO]]=0,0,IF(FL$10, IF(STGY7[[#This Row],[INS-TL]]=0, 0, STGY7[[#This Row],[PFT]]/STGY7[[#This Row],[INS-TL]]%), STGY7[[#This Row],[PFT]]/STGY7[[#This Row],[INS-TL]]%))</f>
        <v>-100</v>
      </c>
      <c r="FS263" s="20"/>
      <c r="FT263" s="21"/>
      <c r="FZ263" s="22"/>
      <c r="GB263" s="42">
        <f t="shared" si="39"/>
        <v>248</v>
      </c>
      <c r="GC263" s="49"/>
      <c r="GD263" s="18">
        <f>IF(STGY8[[#This Row],[SNO]]=0,0,IF(STGY8[[#This Row],[SNO]]=1,GJ$8,IF(GL$10, IF(GP262&gt;=GM$8,0,IF(GP262=0,GJ$8,GO262)), GO262)))</f>
        <v>0</v>
      </c>
      <c r="GE263" s="18" t="str">
        <f>IF(MAIN_STGY[[#This Row],[RSLT]]="","", MAIN_STGY[[#This Row],[RSLT]])</f>
        <v/>
      </c>
      <c r="GF26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3" s="18">
        <f>IF(STGY8[[#This Row],[SNO]]=0,0,IF(GL$10, IF(GP262&gt;=GM$8, 0, STGY8[[#This Row],[INS]]+GH262), STGY8[[#This Row],[INS]]+GH262))</f>
        <v>100</v>
      </c>
      <c r="GI263" s="18">
        <f>IF(STGY8[[#This Row],[SNO]]=0,0,IF(GL$10, IF(GP262&gt;=GM$8, 0, GI262+STGY8[[#This Row],[RTN]]), GI262+STGY8[[#This Row],[RTN]]))</f>
        <v>0</v>
      </c>
      <c r="GJ263" s="18">
        <f>STGY8[[#This Row],[RTN-TL]]-STGY8[[#This Row],[INS-TL]]</f>
        <v>-100</v>
      </c>
      <c r="GK263" s="18">
        <f>IF(STGY8[[#This Row],[SNO]]=0,0,IF(GL$10, IF(STGY8[[#This Row],[INS]]=0, 0, GN262), GN262))</f>
        <v>0</v>
      </c>
      <c r="GL263" s="18">
        <f>STGY8[[#This Row],[INS]]</f>
        <v>0</v>
      </c>
      <c r="GM263" s="18">
        <f>IF(STGY8[[#This Row],[WrL]]="Loss", (STGY8[[#This Row],[INS]]*(1 + GP$8/100)), IF(STGY8[[#This Row],[WrL]]="Won", (0), 0))</f>
        <v>0</v>
      </c>
      <c r="GN263" s="18">
        <f>IF(STGY8[[#This Row],[WrL]]="Loss", (STGY8[[#This Row],[PAM]]+STGY8[[#This Row],[LOS-TEN]]), IF(STGY8[[#This Row],[WrL]]="Won", (STGY8[[#This Row],[INS]]), 0))</f>
        <v>0</v>
      </c>
      <c r="GO263" s="18">
        <f>STGY8[[#This Row],[PAPT]]/2</f>
        <v>0</v>
      </c>
      <c r="GP263" s="43">
        <f>IF(STGY8[[#This Row],[SNO]]=0,0,IF(GL$10, IF(STGY8[[#This Row],[INS-TL]]=0, 0, STGY8[[#This Row],[PFT]]/STGY8[[#This Row],[INS-TL]]%), STGY8[[#This Row],[PFT]]/STGY8[[#This Row],[INS-TL]]%))</f>
        <v>-100</v>
      </c>
      <c r="GS263" s="20"/>
      <c r="GT263" s="21"/>
      <c r="GZ263" s="22"/>
      <c r="HB263" s="42">
        <f t="shared" si="40"/>
        <v>248</v>
      </c>
      <c r="HC263" s="49"/>
      <c r="HD263" s="18">
        <f>IF(STGY9[[#This Row],[SNO]]=0,0,IF(STGY9[[#This Row],[SNO]]=1,HJ$8,IF(HL$10, IF(HP262&gt;=HM$8,0,IF(HP262=0,HJ$8,HO262)), HO262)))</f>
        <v>0</v>
      </c>
      <c r="HE263" s="18" t="str">
        <f>IF(MAIN_STGY[[#This Row],[RSLT]]="","", MAIN_STGY[[#This Row],[RSLT]])</f>
        <v/>
      </c>
      <c r="HF26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3" s="18">
        <f>IF(STGY9[[#This Row],[SNO]]=0,0,IF(HL$10, IF(HP262&gt;=HM$8, 0, STGY9[[#This Row],[INS]]+HH262), STGY9[[#This Row],[INS]]+HH262))</f>
        <v>100</v>
      </c>
      <c r="HI263" s="18">
        <f>IF(STGY9[[#This Row],[SNO]]=0,0,IF(HL$10, IF(HP262&gt;=HM$8, 0, HI262+STGY9[[#This Row],[RTN]]), HI262+STGY9[[#This Row],[RTN]]))</f>
        <v>0</v>
      </c>
      <c r="HJ263" s="18">
        <f>STGY9[[#This Row],[RTN-TL]]-STGY9[[#This Row],[INS-TL]]</f>
        <v>-100</v>
      </c>
      <c r="HK263" s="18">
        <f>IF(STGY9[[#This Row],[SNO]]=0,0,IF(HL$10, IF(STGY9[[#This Row],[INS]]=0, 0, HN262), HN262))</f>
        <v>0</v>
      </c>
      <c r="HL263" s="18">
        <f>STGY9[[#This Row],[INS]]</f>
        <v>0</v>
      </c>
      <c r="HM263" s="18">
        <f>IF(STGY9[[#This Row],[WrL]]="Loss", (STGY9[[#This Row],[INS]]*(1 + HP$8/100)), IF(STGY9[[#This Row],[WrL]]="Won", (0), 0))</f>
        <v>0</v>
      </c>
      <c r="HN263" s="18">
        <f>IF(STGY9[[#This Row],[WrL]]="Loss", (STGY9[[#This Row],[PAM]]+STGY9[[#This Row],[LOS-TEN]]), IF(STGY9[[#This Row],[WrL]]="Won", (STGY9[[#This Row],[INS]]), 0))</f>
        <v>0</v>
      </c>
      <c r="HO263" s="18">
        <f>STGY9[[#This Row],[PAPT]]/2</f>
        <v>0</v>
      </c>
      <c r="HP263" s="43">
        <f>IF(STGY9[[#This Row],[SNO]]=0,0,IF(HL$10, IF(STGY9[[#This Row],[INS-TL]]=0, 0, STGY9[[#This Row],[PFT]]/STGY9[[#This Row],[INS-TL]]%), STGY9[[#This Row],[PFT]]/STGY9[[#This Row],[INS-TL]]%))</f>
        <v>-100</v>
      </c>
      <c r="HS263" s="20"/>
      <c r="HT263" s="21"/>
      <c r="HZ263" s="22"/>
      <c r="IB263" s="42">
        <f t="shared" si="41"/>
        <v>248</v>
      </c>
      <c r="IC263" s="49"/>
      <c r="ID263" s="18">
        <f>IF(STGY10[[#This Row],[SNO]]=0,0,IF(STGY10[[#This Row],[SNO]]=1,IJ$8,IF(IL$10, IF(IP262&gt;=IM$8,0,IF(IP262=0,IJ$8,IO262)), IO262)))</f>
        <v>0</v>
      </c>
      <c r="IE263" s="18" t="str">
        <f>IF(MAIN_STGY[[#This Row],[RSLT]]="","", MAIN_STGY[[#This Row],[RSLT]])</f>
        <v/>
      </c>
      <c r="IF26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3" s="18">
        <f>IF(STGY10[[#This Row],[SNO]]=0,0,IF(IL$10, IF(IP262&gt;=IM$8, 0, STGY10[[#This Row],[INS]]+IH262), STGY10[[#This Row],[INS]]+IH262))</f>
        <v>100</v>
      </c>
      <c r="II263" s="18">
        <f>IF(STGY10[[#This Row],[SNO]]=0,0,IF(IL$10, IF(IP262&gt;=IM$8, 0, II262+STGY10[[#This Row],[RTN]]), II262+STGY10[[#This Row],[RTN]]))</f>
        <v>0</v>
      </c>
      <c r="IJ263" s="18">
        <f>STGY10[[#This Row],[RTN-TL]]-STGY10[[#This Row],[INS-TL]]</f>
        <v>-100</v>
      </c>
      <c r="IK263" s="18">
        <f>IF(STGY10[[#This Row],[SNO]]=0,0,IF(IL$10, IF(STGY10[[#This Row],[INS]]=0, 0, IN262), IN262))</f>
        <v>0</v>
      </c>
      <c r="IL263" s="18">
        <f>STGY10[[#This Row],[INS]]</f>
        <v>0</v>
      </c>
      <c r="IM263" s="18">
        <f>IF(STGY10[[#This Row],[WrL]]="Loss", (STGY10[[#This Row],[INS]]*(1 + IP$8/100)), IF(STGY10[[#This Row],[WrL]]="Won", (0), 0))</f>
        <v>0</v>
      </c>
      <c r="IN263" s="18">
        <f>IF(STGY10[[#This Row],[WrL]]="Loss", (STGY10[[#This Row],[PAM]]+STGY10[[#This Row],[LOS-TEN]]), IF(STGY10[[#This Row],[WrL]]="Won", (STGY10[[#This Row],[INS]]), 0))</f>
        <v>0</v>
      </c>
      <c r="IO263" s="18">
        <f>STGY10[[#This Row],[PAPT]]/2</f>
        <v>0</v>
      </c>
      <c r="IP263" s="43">
        <f>IF(STGY10[[#This Row],[SNO]]=0,0,IF(IL$10, IF(STGY10[[#This Row],[INS-TL]]=0, 0, STGY10[[#This Row],[PFT]]/STGY10[[#This Row],[INS-TL]]%), STGY10[[#This Row],[PFT]]/STGY10[[#This Row],[INS-TL]]%))</f>
        <v>-100</v>
      </c>
      <c r="IS263" s="20"/>
      <c r="IT263" s="21"/>
      <c r="IZ263" s="22"/>
    </row>
    <row r="264" spans="2:260" ht="15.65" x14ac:dyDescent="0.3">
      <c r="B264" s="89">
        <f t="shared" si="43"/>
        <v>249</v>
      </c>
      <c r="C264" s="49"/>
      <c r="D264" s="18">
        <f>IF(MAIN_STGY[[#This Row],[SNO]]=0,0,IF(MAIN_STGY[[#This Row],[SNO]]=1,J$8,IF(L$10, IF(P263&gt;=M$8,0,IF(P263=0,J$8,O263)), O263)))</f>
        <v>0</v>
      </c>
      <c r="E264" s="12"/>
      <c r="F26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4" s="18">
        <f>IF(MAIN_STGY[[#This Row],[SNO]]=0,0,IF(L$10, IF(P263&gt;=M$8, 0, MAIN_STGY[[#This Row],[INS]]+H263), MAIN_STGY[[#This Row],[INS]]+H263))</f>
        <v>100</v>
      </c>
      <c r="I264" s="18">
        <f>IF(MAIN_STGY[[#This Row],[SNO]]=0,0,IF(L$10, IF(P263&gt;=M$8, 0, I263+MAIN_STGY[[#This Row],[RTN]]), I263+MAIN_STGY[[#This Row],[RTN]]))</f>
        <v>0</v>
      </c>
      <c r="J264" s="18">
        <f>MAIN_STGY[[#This Row],[RTN-TL]]-MAIN_STGY[[#This Row],[INS-TL]]</f>
        <v>-100</v>
      </c>
      <c r="K264" s="18">
        <f>IF(MAIN_STGY[[#This Row],[SNO]]=0,0,IF(L$10, IF(MAIN_STGY[[#This Row],[INS]]=0, 0, N263), N263))</f>
        <v>0</v>
      </c>
      <c r="L264" s="18">
        <f>MAIN_STGY[[#This Row],[INS]]</f>
        <v>0</v>
      </c>
      <c r="M264" s="18">
        <f>IF(MAIN_STGY[[#This Row],[WrL]]="Loss", (MAIN_STGY[[#This Row],[INS]]*(1 + P$8/100)), IF(MAIN_STGY[[#This Row],[WrL]]="Won", (0), 0))</f>
        <v>0</v>
      </c>
      <c r="N264" s="18">
        <f>IF(MAIN_STGY[[#This Row],[WrL]]="Loss", (MAIN_STGY[[#This Row],[PAM]]+MAIN_STGY[[#This Row],[LOS-TEN]]), IF(MAIN_STGY[[#This Row],[WrL]]="Won", (MAIN_STGY[[#This Row],[INS]]), 0))</f>
        <v>0</v>
      </c>
      <c r="O264" s="18">
        <f>MAIN_STGY[[#This Row],[PAPT]]/2</f>
        <v>0</v>
      </c>
      <c r="P26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4" s="97" t="str" cm="1">
        <f t="array" ref="R264">IF(GG$4,STGTL8[Strategy Name],"")</f>
        <v>Strategy 08</v>
      </c>
      <c r="S264" s="98" cm="1">
        <f t="array" ref="S264">IF(GG$4,STGTL8[Last Running Bet-on],"")</f>
        <v>0</v>
      </c>
      <c r="T264" s="99" cm="1">
        <f t="array" ref="T264">IF(GG$4,STGTL8[Last Running Value],"")</f>
        <v>100</v>
      </c>
      <c r="U264" s="85"/>
      <c r="V264" s="55"/>
      <c r="W264" s="55"/>
      <c r="X264" s="55"/>
      <c r="Z264" s="22"/>
      <c r="AB264" s="42">
        <f t="shared" si="33"/>
        <v>249</v>
      </c>
      <c r="AC264" s="49"/>
      <c r="AD264" s="18">
        <f>IF(STGY2[[#This Row],[SNO]]=0,0,IF(STGY2[[#This Row],[SNO]]=1,AJ$8,IF(AL$10, IF(AP263&gt;=AM$8,0,IF(AP263=0,AJ$8,AO263)), AO263)))</f>
        <v>0</v>
      </c>
      <c r="AE264" s="18" t="str">
        <f>IF(MAIN_STGY[[#This Row],[RSLT]]="","", MAIN_STGY[[#This Row],[RSLT]])</f>
        <v/>
      </c>
      <c r="AF26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4" s="18">
        <f>IF(STGY2[[#This Row],[SNO]]=0,0,IF(AL$10, IF(AP263&gt;=AM$8, 0, STGY2[[#This Row],[INS]]+AH263), STGY2[[#This Row],[INS]]+AH263))</f>
        <v>100</v>
      </c>
      <c r="AI264" s="18">
        <f>IF(STGY2[[#This Row],[SNO]]=0,0,IF(AL$10, IF(AP263&gt;=AM$8, 0, AI263+STGY2[[#This Row],[RTN]]), AI263+STGY2[[#This Row],[RTN]]))</f>
        <v>0</v>
      </c>
      <c r="AJ264" s="18">
        <f>STGY2[[#This Row],[RTN-TL]]-STGY2[[#This Row],[INS-TL]]</f>
        <v>-100</v>
      </c>
      <c r="AK264" s="18">
        <f>IF(STGY2[[#This Row],[SNO]]=0,0,IF(AL$10, IF(STGY2[[#This Row],[INS]]=0, 0, AN263), AN263))</f>
        <v>0</v>
      </c>
      <c r="AL264" s="18">
        <f>STGY2[[#This Row],[INS]]</f>
        <v>0</v>
      </c>
      <c r="AM264" s="18">
        <f>IF(STGY2[[#This Row],[WrL]]="Loss", (STGY2[[#This Row],[INS]]*(1 + AP$8/100)), IF(STGY2[[#This Row],[WrL]]="Won", (0), 0))</f>
        <v>0</v>
      </c>
      <c r="AN264" s="18">
        <f>IF(STGY2[[#This Row],[WrL]]="Loss", (STGY2[[#This Row],[PAM]]+STGY2[[#This Row],[LOS-TEN]]), IF(STGY2[[#This Row],[WrL]]="Won", (STGY2[[#This Row],[INS]]), 0))</f>
        <v>0</v>
      </c>
      <c r="AO264" s="18">
        <f>STGY2[[#This Row],[PAPT]]/2</f>
        <v>0</v>
      </c>
      <c r="AP264" s="43">
        <f>IF(STGY2[[#This Row],[SNO]]=0,0,IF(AL$10, IF(STGY2[[#This Row],[INS-TL]]=0, 0, STGY2[[#This Row],[PFT]]/STGY2[[#This Row],[INS-TL]]%), STGY2[[#This Row],[PFT]]/STGY2[[#This Row],[INS-TL]]%))</f>
        <v>-100</v>
      </c>
      <c r="AS264" s="20"/>
      <c r="AT264" s="21"/>
      <c r="AZ264" s="22"/>
      <c r="BB264" s="42">
        <f t="shared" si="34"/>
        <v>249</v>
      </c>
      <c r="BC264" s="49"/>
      <c r="BD264" s="18">
        <f>IF(STGY3[[#This Row],[SNO]]=0,0,IF(STGY3[[#This Row],[SNO]]=1,BJ$8,IF(BL$10, IF(BP263&gt;=BM$8,0,IF(BP263=0,BJ$8,BO263)), BO263)))</f>
        <v>0</v>
      </c>
      <c r="BE264" s="18" t="str">
        <f>IF(MAIN_STGY[[#This Row],[RSLT]]="","", MAIN_STGY[[#This Row],[RSLT]])</f>
        <v/>
      </c>
      <c r="BF26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4" s="18">
        <f>IF(STGY3[[#This Row],[SNO]]=0,0,IF(BL$10, IF(BP263&gt;=BM$8, 0, STGY3[[#This Row],[INS]]+BH263), STGY3[[#This Row],[INS]]+BH263))</f>
        <v>100</v>
      </c>
      <c r="BI264" s="18">
        <f>IF(STGY3[[#This Row],[SNO]]=0,0,IF(BL$10, IF(BP263&gt;=BM$8, 0, BI263+STGY3[[#This Row],[RTN]]), BI263+STGY3[[#This Row],[RTN]]))</f>
        <v>0</v>
      </c>
      <c r="BJ264" s="18">
        <f>STGY3[[#This Row],[RTN-TL]]-STGY3[[#This Row],[INS-TL]]</f>
        <v>-100</v>
      </c>
      <c r="BK264" s="18">
        <f>IF(STGY3[[#This Row],[SNO]]=0,0,IF(BL$10, IF(STGY3[[#This Row],[INS]]=0, 0, BN263), BN263))</f>
        <v>0</v>
      </c>
      <c r="BL264" s="18">
        <f>STGY3[[#This Row],[INS]]</f>
        <v>0</v>
      </c>
      <c r="BM264" s="18">
        <f>IF(STGY3[[#This Row],[WrL]]="Loss", (STGY3[[#This Row],[INS]]*(1 + BP$8/100)), IF(STGY3[[#This Row],[WrL]]="Won", (0), 0))</f>
        <v>0</v>
      </c>
      <c r="BN264" s="18">
        <f>IF(STGY3[[#This Row],[WrL]]="Loss", (STGY3[[#This Row],[PAM]]+STGY3[[#This Row],[LOS-TEN]]), IF(STGY3[[#This Row],[WrL]]="Won", (STGY3[[#This Row],[INS]]), 0))</f>
        <v>0</v>
      </c>
      <c r="BO264" s="18">
        <f>STGY3[[#This Row],[PAPT]]/2</f>
        <v>0</v>
      </c>
      <c r="BP264" s="43">
        <f>IF(STGY3[[#This Row],[SNO]]=0,0,IF(BL$10, IF(STGY3[[#This Row],[INS-TL]]=0, 0, STGY3[[#This Row],[PFT]]/STGY3[[#This Row],[INS-TL]]%), STGY3[[#This Row],[PFT]]/STGY3[[#This Row],[INS-TL]]%))</f>
        <v>-100</v>
      </c>
      <c r="BS264" s="20"/>
      <c r="BT264" s="21"/>
      <c r="BZ264" s="22"/>
      <c r="CB264" s="42">
        <f t="shared" si="35"/>
        <v>249</v>
      </c>
      <c r="CC264" s="49"/>
      <c r="CD264" s="18">
        <f>IF(STGY4[[#This Row],[SNO]]=0,0,IF(STGY4[[#This Row],[SNO]]=1,CJ$8,IF(CL$10, IF(CP263&gt;=CM$8,0,IF(CP263=0,CJ$8,CO263)), CO263)))</f>
        <v>0</v>
      </c>
      <c r="CE264" s="18" t="str">
        <f>IF(MAIN_STGY[[#This Row],[RSLT]]="","", MAIN_STGY[[#This Row],[RSLT]])</f>
        <v/>
      </c>
      <c r="CF26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4" s="18">
        <f>IF(STGY4[[#This Row],[SNO]]=0,0,IF(CL$10, IF(CP263&gt;=CM$8, 0, STGY4[[#This Row],[INS]]+CH263), STGY4[[#This Row],[INS]]+CH263))</f>
        <v>100</v>
      </c>
      <c r="CI264" s="18">
        <f>IF(STGY4[[#This Row],[SNO]]=0,0,IF(CL$10, IF(CP263&gt;=CM$8, 0, CI263+STGY4[[#This Row],[RTN]]), CI263+STGY4[[#This Row],[RTN]]))</f>
        <v>0</v>
      </c>
      <c r="CJ264" s="18">
        <f>STGY4[[#This Row],[RTN-TL]]-STGY4[[#This Row],[INS-TL]]</f>
        <v>-100</v>
      </c>
      <c r="CK264" s="18">
        <f>IF(STGY4[[#This Row],[SNO]]=0,0,IF(CL$10, IF(STGY4[[#This Row],[INS]]=0, 0, CN263), CN263))</f>
        <v>0</v>
      </c>
      <c r="CL264" s="18">
        <f>STGY4[[#This Row],[INS]]</f>
        <v>0</v>
      </c>
      <c r="CM264" s="18">
        <f>IF(STGY4[[#This Row],[WrL]]="Loss", (STGY4[[#This Row],[INS]]*(1 + CP$8/100)), IF(STGY4[[#This Row],[WrL]]="Won", (0), 0))</f>
        <v>0</v>
      </c>
      <c r="CN264" s="18">
        <f>IF(STGY4[[#This Row],[WrL]]="Loss", (STGY4[[#This Row],[PAM]]+STGY4[[#This Row],[LOS-TEN]]), IF(STGY4[[#This Row],[WrL]]="Won", (STGY4[[#This Row],[INS]]), 0))</f>
        <v>0</v>
      </c>
      <c r="CO264" s="18">
        <f>STGY4[[#This Row],[PAPT]]/2</f>
        <v>0</v>
      </c>
      <c r="CP264" s="43">
        <f>IF(STGY4[[#This Row],[SNO]]=0,0,IF(CL$10, IF(STGY4[[#This Row],[INS-TL]]=0, 0, STGY4[[#This Row],[PFT]]/STGY4[[#This Row],[INS-TL]]%), STGY4[[#This Row],[PFT]]/STGY4[[#This Row],[INS-TL]]%))</f>
        <v>-100</v>
      </c>
      <c r="CS264" s="20"/>
      <c r="CT264" s="21"/>
      <c r="CZ264" s="22"/>
      <c r="DB264" s="42">
        <f t="shared" si="36"/>
        <v>249</v>
      </c>
      <c r="DC264" s="49"/>
      <c r="DD264" s="18">
        <f>IF(STGY5[[#This Row],[SNO]]=0,0,IF(STGY5[[#This Row],[SNO]]=1,DJ$8,IF(DL$10, IF(DP263&gt;=DM$8,0,IF(DP263=0,DJ$8,DO263)), DO263)))</f>
        <v>0</v>
      </c>
      <c r="DE264" s="18" t="str">
        <f>IF(MAIN_STGY[[#This Row],[RSLT]]="","", MAIN_STGY[[#This Row],[RSLT]])</f>
        <v/>
      </c>
      <c r="DF26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4" s="18">
        <f>IF(STGY5[[#This Row],[SNO]]=0,0,IF(DL$10, IF(DP263&gt;=DM$8, 0, STGY5[[#This Row],[INS]]+DH263), STGY5[[#This Row],[INS]]+DH263))</f>
        <v>100</v>
      </c>
      <c r="DI264" s="18">
        <f>IF(STGY5[[#This Row],[SNO]]=0,0,IF(DL$10, IF(DP263&gt;=DM$8, 0, DI263+STGY5[[#This Row],[RTN]]), DI263+STGY5[[#This Row],[RTN]]))</f>
        <v>0</v>
      </c>
      <c r="DJ264" s="18">
        <f>STGY5[[#This Row],[RTN-TL]]-STGY5[[#This Row],[INS-TL]]</f>
        <v>-100</v>
      </c>
      <c r="DK264" s="18">
        <f>IF(STGY5[[#This Row],[SNO]]=0,0,IF(DL$10, IF(STGY5[[#This Row],[INS]]=0, 0, DN263), DN263))</f>
        <v>0</v>
      </c>
      <c r="DL264" s="18">
        <f>STGY5[[#This Row],[INS]]</f>
        <v>0</v>
      </c>
      <c r="DM264" s="18">
        <f>IF(STGY5[[#This Row],[WrL]]="Loss", (STGY5[[#This Row],[INS]]*(1 + DP$8/100)), IF(STGY5[[#This Row],[WrL]]="Won", (0), 0))</f>
        <v>0</v>
      </c>
      <c r="DN264" s="18">
        <f>IF(STGY5[[#This Row],[WrL]]="Loss", (STGY5[[#This Row],[PAM]]+STGY5[[#This Row],[LOS-TEN]]), IF(STGY5[[#This Row],[WrL]]="Won", (STGY5[[#This Row],[INS]]), 0))</f>
        <v>0</v>
      </c>
      <c r="DO264" s="18">
        <f>STGY5[[#This Row],[PAPT]]/2</f>
        <v>0</v>
      </c>
      <c r="DP264" s="43">
        <f>IF(STGY5[[#This Row],[SNO]]=0,0,IF(DL$10, IF(STGY5[[#This Row],[INS-TL]]=0, 0, STGY5[[#This Row],[PFT]]/STGY5[[#This Row],[INS-TL]]%), STGY5[[#This Row],[PFT]]/STGY5[[#This Row],[INS-TL]]%))</f>
        <v>-100</v>
      </c>
      <c r="DS264" s="20"/>
      <c r="DT264" s="21"/>
      <c r="DZ264" s="22"/>
      <c r="EB264" s="42">
        <f t="shared" si="37"/>
        <v>249</v>
      </c>
      <c r="EC264" s="49"/>
      <c r="ED264" s="18">
        <f>IF(STGY6[[#This Row],[SNO]]=0,0,IF(STGY6[[#This Row],[SNO]]=1,EJ$8,IF(EL$10, IF(EP263&gt;=EM$8,0,IF(EP263=0,EJ$8,EO263)), EO263)))</f>
        <v>0</v>
      </c>
      <c r="EE264" s="18" t="str">
        <f>IF(MAIN_STGY[[#This Row],[RSLT]]="","", MAIN_STGY[[#This Row],[RSLT]])</f>
        <v/>
      </c>
      <c r="EF26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4" s="18">
        <f>IF(STGY6[[#This Row],[SNO]]=0,0,IF(EL$10, IF(EP263&gt;=EM$8, 0, STGY6[[#This Row],[INS]]+EH263), STGY6[[#This Row],[INS]]+EH263))</f>
        <v>100</v>
      </c>
      <c r="EI264" s="18">
        <f>IF(STGY6[[#This Row],[SNO]]=0,0,IF(EL$10, IF(EP263&gt;=EM$8, 0, EI263+STGY6[[#This Row],[RTN]]), EI263+STGY6[[#This Row],[RTN]]))</f>
        <v>0</v>
      </c>
      <c r="EJ264" s="18">
        <f>STGY6[[#This Row],[RTN-TL]]-STGY6[[#This Row],[INS-TL]]</f>
        <v>-100</v>
      </c>
      <c r="EK264" s="18">
        <f>IF(STGY6[[#This Row],[SNO]]=0,0,IF(EL$10, IF(STGY6[[#This Row],[INS]]=0, 0, EN263), EN263))</f>
        <v>0</v>
      </c>
      <c r="EL264" s="18">
        <f>STGY6[[#This Row],[INS]]</f>
        <v>0</v>
      </c>
      <c r="EM264" s="18">
        <f>IF(STGY6[[#This Row],[WrL]]="Loss", (STGY6[[#This Row],[INS]]*(1 + EP$8/100)), IF(STGY6[[#This Row],[WrL]]="Won", (0), 0))</f>
        <v>0</v>
      </c>
      <c r="EN264" s="18">
        <f>IF(STGY6[[#This Row],[WrL]]="Loss", (STGY6[[#This Row],[PAM]]+STGY6[[#This Row],[LOS-TEN]]), IF(STGY6[[#This Row],[WrL]]="Won", (STGY6[[#This Row],[INS]]), 0))</f>
        <v>0</v>
      </c>
      <c r="EO264" s="18">
        <f>STGY6[[#This Row],[PAPT]]/2</f>
        <v>0</v>
      </c>
      <c r="EP264" s="43">
        <f>IF(STGY6[[#This Row],[SNO]]=0,0,IF(EL$10, IF(STGY6[[#This Row],[INS-TL]]=0, 0, STGY6[[#This Row],[PFT]]/STGY6[[#This Row],[INS-TL]]%), STGY6[[#This Row],[PFT]]/STGY6[[#This Row],[INS-TL]]%))</f>
        <v>-100</v>
      </c>
      <c r="ES264" s="20"/>
      <c r="ET264" s="21"/>
      <c r="EZ264" s="22"/>
      <c r="FB264" s="42">
        <f t="shared" si="38"/>
        <v>249</v>
      </c>
      <c r="FC264" s="49"/>
      <c r="FD264" s="18">
        <f>IF(STGY7[[#This Row],[SNO]]=0,0,IF(STGY7[[#This Row],[SNO]]=1,FJ$8,IF(FL$10, IF(FP263&gt;=FM$8,0,IF(FP263=0,FJ$8,FO263)), FO263)))</f>
        <v>0</v>
      </c>
      <c r="FE264" s="18" t="str">
        <f>IF(MAIN_STGY[[#This Row],[RSLT]]="","", MAIN_STGY[[#This Row],[RSLT]])</f>
        <v/>
      </c>
      <c r="FF26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4" s="18">
        <f>IF(STGY7[[#This Row],[SNO]]=0,0,IF(FL$10, IF(FP263&gt;=FM$8, 0, STGY7[[#This Row],[INS]]+FH263), STGY7[[#This Row],[INS]]+FH263))</f>
        <v>100</v>
      </c>
      <c r="FI264" s="18">
        <f>IF(STGY7[[#This Row],[SNO]]=0,0,IF(FL$10, IF(FP263&gt;=FM$8, 0, FI263+STGY7[[#This Row],[RTN]]), FI263+STGY7[[#This Row],[RTN]]))</f>
        <v>0</v>
      </c>
      <c r="FJ264" s="18">
        <f>STGY7[[#This Row],[RTN-TL]]-STGY7[[#This Row],[INS-TL]]</f>
        <v>-100</v>
      </c>
      <c r="FK264" s="18">
        <f>IF(STGY7[[#This Row],[SNO]]=0,0,IF(FL$10, IF(STGY7[[#This Row],[INS]]=0, 0, FN263), FN263))</f>
        <v>0</v>
      </c>
      <c r="FL264" s="18">
        <f>STGY7[[#This Row],[INS]]</f>
        <v>0</v>
      </c>
      <c r="FM264" s="18">
        <f>IF(STGY7[[#This Row],[WrL]]="Loss", (STGY7[[#This Row],[INS]]*(1 + FP$8/100)), IF(STGY7[[#This Row],[WrL]]="Won", (0), 0))</f>
        <v>0</v>
      </c>
      <c r="FN264" s="18">
        <f>IF(STGY7[[#This Row],[WrL]]="Loss", (STGY7[[#This Row],[PAM]]+STGY7[[#This Row],[LOS-TEN]]), IF(STGY7[[#This Row],[WrL]]="Won", (STGY7[[#This Row],[INS]]), 0))</f>
        <v>0</v>
      </c>
      <c r="FO264" s="18">
        <f>STGY7[[#This Row],[PAPT]]/2</f>
        <v>0</v>
      </c>
      <c r="FP264" s="43">
        <f>IF(STGY7[[#This Row],[SNO]]=0,0,IF(FL$10, IF(STGY7[[#This Row],[INS-TL]]=0, 0, STGY7[[#This Row],[PFT]]/STGY7[[#This Row],[INS-TL]]%), STGY7[[#This Row],[PFT]]/STGY7[[#This Row],[INS-TL]]%))</f>
        <v>-100</v>
      </c>
      <c r="FS264" s="20"/>
      <c r="FT264" s="21"/>
      <c r="FZ264" s="22"/>
      <c r="GB264" s="42">
        <f t="shared" si="39"/>
        <v>249</v>
      </c>
      <c r="GC264" s="49"/>
      <c r="GD264" s="18">
        <f>IF(STGY8[[#This Row],[SNO]]=0,0,IF(STGY8[[#This Row],[SNO]]=1,GJ$8,IF(GL$10, IF(GP263&gt;=GM$8,0,IF(GP263=0,GJ$8,GO263)), GO263)))</f>
        <v>0</v>
      </c>
      <c r="GE264" s="18" t="str">
        <f>IF(MAIN_STGY[[#This Row],[RSLT]]="","", MAIN_STGY[[#This Row],[RSLT]])</f>
        <v/>
      </c>
      <c r="GF26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4" s="18">
        <f>IF(STGY8[[#This Row],[SNO]]=0,0,IF(GL$10, IF(GP263&gt;=GM$8, 0, STGY8[[#This Row],[INS]]+GH263), STGY8[[#This Row],[INS]]+GH263))</f>
        <v>100</v>
      </c>
      <c r="GI264" s="18">
        <f>IF(STGY8[[#This Row],[SNO]]=0,0,IF(GL$10, IF(GP263&gt;=GM$8, 0, GI263+STGY8[[#This Row],[RTN]]), GI263+STGY8[[#This Row],[RTN]]))</f>
        <v>0</v>
      </c>
      <c r="GJ264" s="18">
        <f>STGY8[[#This Row],[RTN-TL]]-STGY8[[#This Row],[INS-TL]]</f>
        <v>-100</v>
      </c>
      <c r="GK264" s="18">
        <f>IF(STGY8[[#This Row],[SNO]]=0,0,IF(GL$10, IF(STGY8[[#This Row],[INS]]=0, 0, GN263), GN263))</f>
        <v>0</v>
      </c>
      <c r="GL264" s="18">
        <f>STGY8[[#This Row],[INS]]</f>
        <v>0</v>
      </c>
      <c r="GM264" s="18">
        <f>IF(STGY8[[#This Row],[WrL]]="Loss", (STGY8[[#This Row],[INS]]*(1 + GP$8/100)), IF(STGY8[[#This Row],[WrL]]="Won", (0), 0))</f>
        <v>0</v>
      </c>
      <c r="GN264" s="18">
        <f>IF(STGY8[[#This Row],[WrL]]="Loss", (STGY8[[#This Row],[PAM]]+STGY8[[#This Row],[LOS-TEN]]), IF(STGY8[[#This Row],[WrL]]="Won", (STGY8[[#This Row],[INS]]), 0))</f>
        <v>0</v>
      </c>
      <c r="GO264" s="18">
        <f>STGY8[[#This Row],[PAPT]]/2</f>
        <v>0</v>
      </c>
      <c r="GP264" s="43">
        <f>IF(STGY8[[#This Row],[SNO]]=0,0,IF(GL$10, IF(STGY8[[#This Row],[INS-TL]]=0, 0, STGY8[[#This Row],[PFT]]/STGY8[[#This Row],[INS-TL]]%), STGY8[[#This Row],[PFT]]/STGY8[[#This Row],[INS-TL]]%))</f>
        <v>-100</v>
      </c>
      <c r="GS264" s="20"/>
      <c r="GT264" s="21"/>
      <c r="GZ264" s="22"/>
      <c r="HB264" s="42">
        <f t="shared" si="40"/>
        <v>249</v>
      </c>
      <c r="HC264" s="49"/>
      <c r="HD264" s="18">
        <f>IF(STGY9[[#This Row],[SNO]]=0,0,IF(STGY9[[#This Row],[SNO]]=1,HJ$8,IF(HL$10, IF(HP263&gt;=HM$8,0,IF(HP263=0,HJ$8,HO263)), HO263)))</f>
        <v>0</v>
      </c>
      <c r="HE264" s="18" t="str">
        <f>IF(MAIN_STGY[[#This Row],[RSLT]]="","", MAIN_STGY[[#This Row],[RSLT]])</f>
        <v/>
      </c>
      <c r="HF26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4" s="18">
        <f>IF(STGY9[[#This Row],[SNO]]=0,0,IF(HL$10, IF(HP263&gt;=HM$8, 0, STGY9[[#This Row],[INS]]+HH263), STGY9[[#This Row],[INS]]+HH263))</f>
        <v>100</v>
      </c>
      <c r="HI264" s="18">
        <f>IF(STGY9[[#This Row],[SNO]]=0,0,IF(HL$10, IF(HP263&gt;=HM$8, 0, HI263+STGY9[[#This Row],[RTN]]), HI263+STGY9[[#This Row],[RTN]]))</f>
        <v>0</v>
      </c>
      <c r="HJ264" s="18">
        <f>STGY9[[#This Row],[RTN-TL]]-STGY9[[#This Row],[INS-TL]]</f>
        <v>-100</v>
      </c>
      <c r="HK264" s="18">
        <f>IF(STGY9[[#This Row],[SNO]]=0,0,IF(HL$10, IF(STGY9[[#This Row],[INS]]=0, 0, HN263), HN263))</f>
        <v>0</v>
      </c>
      <c r="HL264" s="18">
        <f>STGY9[[#This Row],[INS]]</f>
        <v>0</v>
      </c>
      <c r="HM264" s="18">
        <f>IF(STGY9[[#This Row],[WrL]]="Loss", (STGY9[[#This Row],[INS]]*(1 + HP$8/100)), IF(STGY9[[#This Row],[WrL]]="Won", (0), 0))</f>
        <v>0</v>
      </c>
      <c r="HN264" s="18">
        <f>IF(STGY9[[#This Row],[WrL]]="Loss", (STGY9[[#This Row],[PAM]]+STGY9[[#This Row],[LOS-TEN]]), IF(STGY9[[#This Row],[WrL]]="Won", (STGY9[[#This Row],[INS]]), 0))</f>
        <v>0</v>
      </c>
      <c r="HO264" s="18">
        <f>STGY9[[#This Row],[PAPT]]/2</f>
        <v>0</v>
      </c>
      <c r="HP264" s="43">
        <f>IF(STGY9[[#This Row],[SNO]]=0,0,IF(HL$10, IF(STGY9[[#This Row],[INS-TL]]=0, 0, STGY9[[#This Row],[PFT]]/STGY9[[#This Row],[INS-TL]]%), STGY9[[#This Row],[PFT]]/STGY9[[#This Row],[INS-TL]]%))</f>
        <v>-100</v>
      </c>
      <c r="HS264" s="20"/>
      <c r="HT264" s="21"/>
      <c r="HZ264" s="22"/>
      <c r="IB264" s="42">
        <f t="shared" si="41"/>
        <v>249</v>
      </c>
      <c r="IC264" s="49"/>
      <c r="ID264" s="18">
        <f>IF(STGY10[[#This Row],[SNO]]=0,0,IF(STGY10[[#This Row],[SNO]]=1,IJ$8,IF(IL$10, IF(IP263&gt;=IM$8,0,IF(IP263=0,IJ$8,IO263)), IO263)))</f>
        <v>0</v>
      </c>
      <c r="IE264" s="18" t="str">
        <f>IF(MAIN_STGY[[#This Row],[RSLT]]="","", MAIN_STGY[[#This Row],[RSLT]])</f>
        <v/>
      </c>
      <c r="IF26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4" s="18">
        <f>IF(STGY10[[#This Row],[SNO]]=0,0,IF(IL$10, IF(IP263&gt;=IM$8, 0, STGY10[[#This Row],[INS]]+IH263), STGY10[[#This Row],[INS]]+IH263))</f>
        <v>100</v>
      </c>
      <c r="II264" s="18">
        <f>IF(STGY10[[#This Row],[SNO]]=0,0,IF(IL$10, IF(IP263&gt;=IM$8, 0, II263+STGY10[[#This Row],[RTN]]), II263+STGY10[[#This Row],[RTN]]))</f>
        <v>0</v>
      </c>
      <c r="IJ264" s="18">
        <f>STGY10[[#This Row],[RTN-TL]]-STGY10[[#This Row],[INS-TL]]</f>
        <v>-100</v>
      </c>
      <c r="IK264" s="18">
        <f>IF(STGY10[[#This Row],[SNO]]=0,0,IF(IL$10, IF(STGY10[[#This Row],[INS]]=0, 0, IN263), IN263))</f>
        <v>0</v>
      </c>
      <c r="IL264" s="18">
        <f>STGY10[[#This Row],[INS]]</f>
        <v>0</v>
      </c>
      <c r="IM264" s="18">
        <f>IF(STGY10[[#This Row],[WrL]]="Loss", (STGY10[[#This Row],[INS]]*(1 + IP$8/100)), IF(STGY10[[#This Row],[WrL]]="Won", (0), 0))</f>
        <v>0</v>
      </c>
      <c r="IN264" s="18">
        <f>IF(STGY10[[#This Row],[WrL]]="Loss", (STGY10[[#This Row],[PAM]]+STGY10[[#This Row],[LOS-TEN]]), IF(STGY10[[#This Row],[WrL]]="Won", (STGY10[[#This Row],[INS]]), 0))</f>
        <v>0</v>
      </c>
      <c r="IO264" s="18">
        <f>STGY10[[#This Row],[PAPT]]/2</f>
        <v>0</v>
      </c>
      <c r="IP264" s="43">
        <f>IF(STGY10[[#This Row],[SNO]]=0,0,IF(IL$10, IF(STGY10[[#This Row],[INS-TL]]=0, 0, STGY10[[#This Row],[PFT]]/STGY10[[#This Row],[INS-TL]]%), STGY10[[#This Row],[PFT]]/STGY10[[#This Row],[INS-TL]]%))</f>
        <v>-100</v>
      </c>
      <c r="IS264" s="20"/>
      <c r="IT264" s="21"/>
      <c r="IZ264" s="22"/>
    </row>
    <row r="265" spans="2:260" ht="15.65" x14ac:dyDescent="0.3">
      <c r="B265" s="89">
        <f t="shared" si="43"/>
        <v>250</v>
      </c>
      <c r="C265" s="49"/>
      <c r="D265" s="18">
        <f>IF(MAIN_STGY[[#This Row],[SNO]]=0,0,IF(MAIN_STGY[[#This Row],[SNO]]=1,J$8,IF(L$10, IF(P264&gt;=M$8,0,IF(P264=0,J$8,O264)), O264)))</f>
        <v>0</v>
      </c>
      <c r="E265" s="12"/>
      <c r="F26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5" s="18">
        <f>IF(MAIN_STGY[[#This Row],[SNO]]=0,0,IF(L$10, IF(P264&gt;=M$8, 0, MAIN_STGY[[#This Row],[INS]]+H264), MAIN_STGY[[#This Row],[INS]]+H264))</f>
        <v>100</v>
      </c>
      <c r="I265" s="18">
        <f>IF(MAIN_STGY[[#This Row],[SNO]]=0,0,IF(L$10, IF(P264&gt;=M$8, 0, I264+MAIN_STGY[[#This Row],[RTN]]), I264+MAIN_STGY[[#This Row],[RTN]]))</f>
        <v>0</v>
      </c>
      <c r="J265" s="18">
        <f>MAIN_STGY[[#This Row],[RTN-TL]]-MAIN_STGY[[#This Row],[INS-TL]]</f>
        <v>-100</v>
      </c>
      <c r="K265" s="18">
        <f>IF(MAIN_STGY[[#This Row],[SNO]]=0,0,IF(L$10, IF(MAIN_STGY[[#This Row],[INS]]=0, 0, N264), N264))</f>
        <v>0</v>
      </c>
      <c r="L265" s="18">
        <f>MAIN_STGY[[#This Row],[INS]]</f>
        <v>0</v>
      </c>
      <c r="M265" s="18">
        <f>IF(MAIN_STGY[[#This Row],[WrL]]="Loss", (MAIN_STGY[[#This Row],[INS]]*(1 + P$8/100)), IF(MAIN_STGY[[#This Row],[WrL]]="Won", (0), 0))</f>
        <v>0</v>
      </c>
      <c r="N265" s="18">
        <f>IF(MAIN_STGY[[#This Row],[WrL]]="Loss", (MAIN_STGY[[#This Row],[PAM]]+MAIN_STGY[[#This Row],[LOS-TEN]]), IF(MAIN_STGY[[#This Row],[WrL]]="Won", (MAIN_STGY[[#This Row],[INS]]), 0))</f>
        <v>0</v>
      </c>
      <c r="O265" s="18">
        <f>MAIN_STGY[[#This Row],[PAPT]]/2</f>
        <v>0</v>
      </c>
      <c r="P26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5" s="97" t="str" cm="1">
        <f t="array" ref="R265">IF(HG$4,STGTL9[Strategy Name],"")</f>
        <v>Strategy 09</v>
      </c>
      <c r="S265" s="98" cm="1">
        <f t="array" ref="S265">IF(HG$4,STGTL9[Last Running Bet-on],"")</f>
        <v>0</v>
      </c>
      <c r="T265" s="99" cm="1">
        <f t="array" ref="T265">IF(HG$4,STGTL9[Last Running Value],"")</f>
        <v>100</v>
      </c>
      <c r="U265" s="85"/>
      <c r="V265" s="55"/>
      <c r="W265" s="55"/>
      <c r="X265" s="55"/>
      <c r="Z265" s="22"/>
      <c r="AB265" s="42">
        <f t="shared" si="33"/>
        <v>250</v>
      </c>
      <c r="AC265" s="49"/>
      <c r="AD265" s="18">
        <f>IF(STGY2[[#This Row],[SNO]]=0,0,IF(STGY2[[#This Row],[SNO]]=1,AJ$8,IF(AL$10, IF(AP264&gt;=AM$8,0,IF(AP264=0,AJ$8,AO264)), AO264)))</f>
        <v>0</v>
      </c>
      <c r="AE265" s="18" t="str">
        <f>IF(MAIN_STGY[[#This Row],[RSLT]]="","", MAIN_STGY[[#This Row],[RSLT]])</f>
        <v/>
      </c>
      <c r="AF26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5" s="18">
        <f>IF(STGY2[[#This Row],[SNO]]=0,0,IF(AL$10, IF(AP264&gt;=AM$8, 0, STGY2[[#This Row],[INS]]+AH264), STGY2[[#This Row],[INS]]+AH264))</f>
        <v>100</v>
      </c>
      <c r="AI265" s="18">
        <f>IF(STGY2[[#This Row],[SNO]]=0,0,IF(AL$10, IF(AP264&gt;=AM$8, 0, AI264+STGY2[[#This Row],[RTN]]), AI264+STGY2[[#This Row],[RTN]]))</f>
        <v>0</v>
      </c>
      <c r="AJ265" s="18">
        <f>STGY2[[#This Row],[RTN-TL]]-STGY2[[#This Row],[INS-TL]]</f>
        <v>-100</v>
      </c>
      <c r="AK265" s="18">
        <f>IF(STGY2[[#This Row],[SNO]]=0,0,IF(AL$10, IF(STGY2[[#This Row],[INS]]=0, 0, AN264), AN264))</f>
        <v>0</v>
      </c>
      <c r="AL265" s="18">
        <f>STGY2[[#This Row],[INS]]</f>
        <v>0</v>
      </c>
      <c r="AM265" s="18">
        <f>IF(STGY2[[#This Row],[WrL]]="Loss", (STGY2[[#This Row],[INS]]*(1 + AP$8/100)), IF(STGY2[[#This Row],[WrL]]="Won", (0), 0))</f>
        <v>0</v>
      </c>
      <c r="AN265" s="18">
        <f>IF(STGY2[[#This Row],[WrL]]="Loss", (STGY2[[#This Row],[PAM]]+STGY2[[#This Row],[LOS-TEN]]), IF(STGY2[[#This Row],[WrL]]="Won", (STGY2[[#This Row],[INS]]), 0))</f>
        <v>0</v>
      </c>
      <c r="AO265" s="18">
        <f>STGY2[[#This Row],[PAPT]]/2</f>
        <v>0</v>
      </c>
      <c r="AP265" s="43">
        <f>IF(STGY2[[#This Row],[SNO]]=0,0,IF(AL$10, IF(STGY2[[#This Row],[INS-TL]]=0, 0, STGY2[[#This Row],[PFT]]/STGY2[[#This Row],[INS-TL]]%), STGY2[[#This Row],[PFT]]/STGY2[[#This Row],[INS-TL]]%))</f>
        <v>-100</v>
      </c>
      <c r="AS265" s="20"/>
      <c r="AT265" s="21"/>
      <c r="AZ265" s="22"/>
      <c r="BB265" s="42">
        <f t="shared" si="34"/>
        <v>250</v>
      </c>
      <c r="BC265" s="49"/>
      <c r="BD265" s="18">
        <f>IF(STGY3[[#This Row],[SNO]]=0,0,IF(STGY3[[#This Row],[SNO]]=1,BJ$8,IF(BL$10, IF(BP264&gt;=BM$8,0,IF(BP264=0,BJ$8,BO264)), BO264)))</f>
        <v>0</v>
      </c>
      <c r="BE265" s="18" t="str">
        <f>IF(MAIN_STGY[[#This Row],[RSLT]]="","", MAIN_STGY[[#This Row],[RSLT]])</f>
        <v/>
      </c>
      <c r="BF26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5" s="18">
        <f>IF(STGY3[[#This Row],[SNO]]=0,0,IF(BL$10, IF(BP264&gt;=BM$8, 0, STGY3[[#This Row],[INS]]+BH264), STGY3[[#This Row],[INS]]+BH264))</f>
        <v>100</v>
      </c>
      <c r="BI265" s="18">
        <f>IF(STGY3[[#This Row],[SNO]]=0,0,IF(BL$10, IF(BP264&gt;=BM$8, 0, BI264+STGY3[[#This Row],[RTN]]), BI264+STGY3[[#This Row],[RTN]]))</f>
        <v>0</v>
      </c>
      <c r="BJ265" s="18">
        <f>STGY3[[#This Row],[RTN-TL]]-STGY3[[#This Row],[INS-TL]]</f>
        <v>-100</v>
      </c>
      <c r="BK265" s="18">
        <f>IF(STGY3[[#This Row],[SNO]]=0,0,IF(BL$10, IF(STGY3[[#This Row],[INS]]=0, 0, BN264), BN264))</f>
        <v>0</v>
      </c>
      <c r="BL265" s="18">
        <f>STGY3[[#This Row],[INS]]</f>
        <v>0</v>
      </c>
      <c r="BM265" s="18">
        <f>IF(STGY3[[#This Row],[WrL]]="Loss", (STGY3[[#This Row],[INS]]*(1 + BP$8/100)), IF(STGY3[[#This Row],[WrL]]="Won", (0), 0))</f>
        <v>0</v>
      </c>
      <c r="BN265" s="18">
        <f>IF(STGY3[[#This Row],[WrL]]="Loss", (STGY3[[#This Row],[PAM]]+STGY3[[#This Row],[LOS-TEN]]), IF(STGY3[[#This Row],[WrL]]="Won", (STGY3[[#This Row],[INS]]), 0))</f>
        <v>0</v>
      </c>
      <c r="BO265" s="18">
        <f>STGY3[[#This Row],[PAPT]]/2</f>
        <v>0</v>
      </c>
      <c r="BP265" s="43">
        <f>IF(STGY3[[#This Row],[SNO]]=0,0,IF(BL$10, IF(STGY3[[#This Row],[INS-TL]]=0, 0, STGY3[[#This Row],[PFT]]/STGY3[[#This Row],[INS-TL]]%), STGY3[[#This Row],[PFT]]/STGY3[[#This Row],[INS-TL]]%))</f>
        <v>-100</v>
      </c>
      <c r="BS265" s="20"/>
      <c r="BT265" s="21"/>
      <c r="BZ265" s="22"/>
      <c r="CB265" s="42">
        <f t="shared" si="35"/>
        <v>250</v>
      </c>
      <c r="CC265" s="49"/>
      <c r="CD265" s="18">
        <f>IF(STGY4[[#This Row],[SNO]]=0,0,IF(STGY4[[#This Row],[SNO]]=1,CJ$8,IF(CL$10, IF(CP264&gt;=CM$8,0,IF(CP264=0,CJ$8,CO264)), CO264)))</f>
        <v>0</v>
      </c>
      <c r="CE265" s="18" t="str">
        <f>IF(MAIN_STGY[[#This Row],[RSLT]]="","", MAIN_STGY[[#This Row],[RSLT]])</f>
        <v/>
      </c>
      <c r="CF26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5" s="18">
        <f>IF(STGY4[[#This Row],[SNO]]=0,0,IF(CL$10, IF(CP264&gt;=CM$8, 0, STGY4[[#This Row],[INS]]+CH264), STGY4[[#This Row],[INS]]+CH264))</f>
        <v>100</v>
      </c>
      <c r="CI265" s="18">
        <f>IF(STGY4[[#This Row],[SNO]]=0,0,IF(CL$10, IF(CP264&gt;=CM$8, 0, CI264+STGY4[[#This Row],[RTN]]), CI264+STGY4[[#This Row],[RTN]]))</f>
        <v>0</v>
      </c>
      <c r="CJ265" s="18">
        <f>STGY4[[#This Row],[RTN-TL]]-STGY4[[#This Row],[INS-TL]]</f>
        <v>-100</v>
      </c>
      <c r="CK265" s="18">
        <f>IF(STGY4[[#This Row],[SNO]]=0,0,IF(CL$10, IF(STGY4[[#This Row],[INS]]=0, 0, CN264), CN264))</f>
        <v>0</v>
      </c>
      <c r="CL265" s="18">
        <f>STGY4[[#This Row],[INS]]</f>
        <v>0</v>
      </c>
      <c r="CM265" s="18">
        <f>IF(STGY4[[#This Row],[WrL]]="Loss", (STGY4[[#This Row],[INS]]*(1 + CP$8/100)), IF(STGY4[[#This Row],[WrL]]="Won", (0), 0))</f>
        <v>0</v>
      </c>
      <c r="CN265" s="18">
        <f>IF(STGY4[[#This Row],[WrL]]="Loss", (STGY4[[#This Row],[PAM]]+STGY4[[#This Row],[LOS-TEN]]), IF(STGY4[[#This Row],[WrL]]="Won", (STGY4[[#This Row],[INS]]), 0))</f>
        <v>0</v>
      </c>
      <c r="CO265" s="18">
        <f>STGY4[[#This Row],[PAPT]]/2</f>
        <v>0</v>
      </c>
      <c r="CP265" s="43">
        <f>IF(STGY4[[#This Row],[SNO]]=0,0,IF(CL$10, IF(STGY4[[#This Row],[INS-TL]]=0, 0, STGY4[[#This Row],[PFT]]/STGY4[[#This Row],[INS-TL]]%), STGY4[[#This Row],[PFT]]/STGY4[[#This Row],[INS-TL]]%))</f>
        <v>-100</v>
      </c>
      <c r="CS265" s="20"/>
      <c r="CT265" s="21"/>
      <c r="CZ265" s="22"/>
      <c r="DB265" s="42">
        <f t="shared" si="36"/>
        <v>250</v>
      </c>
      <c r="DC265" s="49"/>
      <c r="DD265" s="18">
        <f>IF(STGY5[[#This Row],[SNO]]=0,0,IF(STGY5[[#This Row],[SNO]]=1,DJ$8,IF(DL$10, IF(DP264&gt;=DM$8,0,IF(DP264=0,DJ$8,DO264)), DO264)))</f>
        <v>0</v>
      </c>
      <c r="DE265" s="18" t="str">
        <f>IF(MAIN_STGY[[#This Row],[RSLT]]="","", MAIN_STGY[[#This Row],[RSLT]])</f>
        <v/>
      </c>
      <c r="DF26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5" s="18">
        <f>IF(STGY5[[#This Row],[SNO]]=0,0,IF(DL$10, IF(DP264&gt;=DM$8, 0, STGY5[[#This Row],[INS]]+DH264), STGY5[[#This Row],[INS]]+DH264))</f>
        <v>100</v>
      </c>
      <c r="DI265" s="18">
        <f>IF(STGY5[[#This Row],[SNO]]=0,0,IF(DL$10, IF(DP264&gt;=DM$8, 0, DI264+STGY5[[#This Row],[RTN]]), DI264+STGY5[[#This Row],[RTN]]))</f>
        <v>0</v>
      </c>
      <c r="DJ265" s="18">
        <f>STGY5[[#This Row],[RTN-TL]]-STGY5[[#This Row],[INS-TL]]</f>
        <v>-100</v>
      </c>
      <c r="DK265" s="18">
        <f>IF(STGY5[[#This Row],[SNO]]=0,0,IF(DL$10, IF(STGY5[[#This Row],[INS]]=0, 0, DN264), DN264))</f>
        <v>0</v>
      </c>
      <c r="DL265" s="18">
        <f>STGY5[[#This Row],[INS]]</f>
        <v>0</v>
      </c>
      <c r="DM265" s="18">
        <f>IF(STGY5[[#This Row],[WrL]]="Loss", (STGY5[[#This Row],[INS]]*(1 + DP$8/100)), IF(STGY5[[#This Row],[WrL]]="Won", (0), 0))</f>
        <v>0</v>
      </c>
      <c r="DN265" s="18">
        <f>IF(STGY5[[#This Row],[WrL]]="Loss", (STGY5[[#This Row],[PAM]]+STGY5[[#This Row],[LOS-TEN]]), IF(STGY5[[#This Row],[WrL]]="Won", (STGY5[[#This Row],[INS]]), 0))</f>
        <v>0</v>
      </c>
      <c r="DO265" s="18">
        <f>STGY5[[#This Row],[PAPT]]/2</f>
        <v>0</v>
      </c>
      <c r="DP265" s="43">
        <f>IF(STGY5[[#This Row],[SNO]]=0,0,IF(DL$10, IF(STGY5[[#This Row],[INS-TL]]=0, 0, STGY5[[#This Row],[PFT]]/STGY5[[#This Row],[INS-TL]]%), STGY5[[#This Row],[PFT]]/STGY5[[#This Row],[INS-TL]]%))</f>
        <v>-100</v>
      </c>
      <c r="DS265" s="20"/>
      <c r="DT265" s="21"/>
      <c r="DZ265" s="22"/>
      <c r="EB265" s="42">
        <f t="shared" si="37"/>
        <v>250</v>
      </c>
      <c r="EC265" s="49"/>
      <c r="ED265" s="18">
        <f>IF(STGY6[[#This Row],[SNO]]=0,0,IF(STGY6[[#This Row],[SNO]]=1,EJ$8,IF(EL$10, IF(EP264&gt;=EM$8,0,IF(EP264=0,EJ$8,EO264)), EO264)))</f>
        <v>0</v>
      </c>
      <c r="EE265" s="18" t="str">
        <f>IF(MAIN_STGY[[#This Row],[RSLT]]="","", MAIN_STGY[[#This Row],[RSLT]])</f>
        <v/>
      </c>
      <c r="EF26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5" s="18">
        <f>IF(STGY6[[#This Row],[SNO]]=0,0,IF(EL$10, IF(EP264&gt;=EM$8, 0, STGY6[[#This Row],[INS]]+EH264), STGY6[[#This Row],[INS]]+EH264))</f>
        <v>100</v>
      </c>
      <c r="EI265" s="18">
        <f>IF(STGY6[[#This Row],[SNO]]=0,0,IF(EL$10, IF(EP264&gt;=EM$8, 0, EI264+STGY6[[#This Row],[RTN]]), EI264+STGY6[[#This Row],[RTN]]))</f>
        <v>0</v>
      </c>
      <c r="EJ265" s="18">
        <f>STGY6[[#This Row],[RTN-TL]]-STGY6[[#This Row],[INS-TL]]</f>
        <v>-100</v>
      </c>
      <c r="EK265" s="18">
        <f>IF(STGY6[[#This Row],[SNO]]=0,0,IF(EL$10, IF(STGY6[[#This Row],[INS]]=0, 0, EN264), EN264))</f>
        <v>0</v>
      </c>
      <c r="EL265" s="18">
        <f>STGY6[[#This Row],[INS]]</f>
        <v>0</v>
      </c>
      <c r="EM265" s="18">
        <f>IF(STGY6[[#This Row],[WrL]]="Loss", (STGY6[[#This Row],[INS]]*(1 + EP$8/100)), IF(STGY6[[#This Row],[WrL]]="Won", (0), 0))</f>
        <v>0</v>
      </c>
      <c r="EN265" s="18">
        <f>IF(STGY6[[#This Row],[WrL]]="Loss", (STGY6[[#This Row],[PAM]]+STGY6[[#This Row],[LOS-TEN]]), IF(STGY6[[#This Row],[WrL]]="Won", (STGY6[[#This Row],[INS]]), 0))</f>
        <v>0</v>
      </c>
      <c r="EO265" s="18">
        <f>STGY6[[#This Row],[PAPT]]/2</f>
        <v>0</v>
      </c>
      <c r="EP265" s="43">
        <f>IF(STGY6[[#This Row],[SNO]]=0,0,IF(EL$10, IF(STGY6[[#This Row],[INS-TL]]=0, 0, STGY6[[#This Row],[PFT]]/STGY6[[#This Row],[INS-TL]]%), STGY6[[#This Row],[PFT]]/STGY6[[#This Row],[INS-TL]]%))</f>
        <v>-100</v>
      </c>
      <c r="ES265" s="20"/>
      <c r="ET265" s="21"/>
      <c r="EZ265" s="22"/>
      <c r="FB265" s="42">
        <f t="shared" si="38"/>
        <v>250</v>
      </c>
      <c r="FC265" s="49"/>
      <c r="FD265" s="18">
        <f>IF(STGY7[[#This Row],[SNO]]=0,0,IF(STGY7[[#This Row],[SNO]]=1,FJ$8,IF(FL$10, IF(FP264&gt;=FM$8,0,IF(FP264=0,FJ$8,FO264)), FO264)))</f>
        <v>0</v>
      </c>
      <c r="FE265" s="18" t="str">
        <f>IF(MAIN_STGY[[#This Row],[RSLT]]="","", MAIN_STGY[[#This Row],[RSLT]])</f>
        <v/>
      </c>
      <c r="FF26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5" s="18">
        <f>IF(STGY7[[#This Row],[SNO]]=0,0,IF(FL$10, IF(FP264&gt;=FM$8, 0, STGY7[[#This Row],[INS]]+FH264), STGY7[[#This Row],[INS]]+FH264))</f>
        <v>100</v>
      </c>
      <c r="FI265" s="18">
        <f>IF(STGY7[[#This Row],[SNO]]=0,0,IF(FL$10, IF(FP264&gt;=FM$8, 0, FI264+STGY7[[#This Row],[RTN]]), FI264+STGY7[[#This Row],[RTN]]))</f>
        <v>0</v>
      </c>
      <c r="FJ265" s="18">
        <f>STGY7[[#This Row],[RTN-TL]]-STGY7[[#This Row],[INS-TL]]</f>
        <v>-100</v>
      </c>
      <c r="FK265" s="18">
        <f>IF(STGY7[[#This Row],[SNO]]=0,0,IF(FL$10, IF(STGY7[[#This Row],[INS]]=0, 0, FN264), FN264))</f>
        <v>0</v>
      </c>
      <c r="FL265" s="18">
        <f>STGY7[[#This Row],[INS]]</f>
        <v>0</v>
      </c>
      <c r="FM265" s="18">
        <f>IF(STGY7[[#This Row],[WrL]]="Loss", (STGY7[[#This Row],[INS]]*(1 + FP$8/100)), IF(STGY7[[#This Row],[WrL]]="Won", (0), 0))</f>
        <v>0</v>
      </c>
      <c r="FN265" s="18">
        <f>IF(STGY7[[#This Row],[WrL]]="Loss", (STGY7[[#This Row],[PAM]]+STGY7[[#This Row],[LOS-TEN]]), IF(STGY7[[#This Row],[WrL]]="Won", (STGY7[[#This Row],[INS]]), 0))</f>
        <v>0</v>
      </c>
      <c r="FO265" s="18">
        <f>STGY7[[#This Row],[PAPT]]/2</f>
        <v>0</v>
      </c>
      <c r="FP265" s="43">
        <f>IF(STGY7[[#This Row],[SNO]]=0,0,IF(FL$10, IF(STGY7[[#This Row],[INS-TL]]=0, 0, STGY7[[#This Row],[PFT]]/STGY7[[#This Row],[INS-TL]]%), STGY7[[#This Row],[PFT]]/STGY7[[#This Row],[INS-TL]]%))</f>
        <v>-100</v>
      </c>
      <c r="FS265" s="20"/>
      <c r="FT265" s="21"/>
      <c r="FZ265" s="22"/>
      <c r="GB265" s="42">
        <f t="shared" si="39"/>
        <v>250</v>
      </c>
      <c r="GC265" s="49"/>
      <c r="GD265" s="18">
        <f>IF(STGY8[[#This Row],[SNO]]=0,0,IF(STGY8[[#This Row],[SNO]]=1,GJ$8,IF(GL$10, IF(GP264&gt;=GM$8,0,IF(GP264=0,GJ$8,GO264)), GO264)))</f>
        <v>0</v>
      </c>
      <c r="GE265" s="18" t="str">
        <f>IF(MAIN_STGY[[#This Row],[RSLT]]="","", MAIN_STGY[[#This Row],[RSLT]])</f>
        <v/>
      </c>
      <c r="GF26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5" s="18">
        <f>IF(STGY8[[#This Row],[SNO]]=0,0,IF(GL$10, IF(GP264&gt;=GM$8, 0, STGY8[[#This Row],[INS]]+GH264), STGY8[[#This Row],[INS]]+GH264))</f>
        <v>100</v>
      </c>
      <c r="GI265" s="18">
        <f>IF(STGY8[[#This Row],[SNO]]=0,0,IF(GL$10, IF(GP264&gt;=GM$8, 0, GI264+STGY8[[#This Row],[RTN]]), GI264+STGY8[[#This Row],[RTN]]))</f>
        <v>0</v>
      </c>
      <c r="GJ265" s="18">
        <f>STGY8[[#This Row],[RTN-TL]]-STGY8[[#This Row],[INS-TL]]</f>
        <v>-100</v>
      </c>
      <c r="GK265" s="18">
        <f>IF(STGY8[[#This Row],[SNO]]=0,0,IF(GL$10, IF(STGY8[[#This Row],[INS]]=0, 0, GN264), GN264))</f>
        <v>0</v>
      </c>
      <c r="GL265" s="18">
        <f>STGY8[[#This Row],[INS]]</f>
        <v>0</v>
      </c>
      <c r="GM265" s="18">
        <f>IF(STGY8[[#This Row],[WrL]]="Loss", (STGY8[[#This Row],[INS]]*(1 + GP$8/100)), IF(STGY8[[#This Row],[WrL]]="Won", (0), 0))</f>
        <v>0</v>
      </c>
      <c r="GN265" s="18">
        <f>IF(STGY8[[#This Row],[WrL]]="Loss", (STGY8[[#This Row],[PAM]]+STGY8[[#This Row],[LOS-TEN]]), IF(STGY8[[#This Row],[WrL]]="Won", (STGY8[[#This Row],[INS]]), 0))</f>
        <v>0</v>
      </c>
      <c r="GO265" s="18">
        <f>STGY8[[#This Row],[PAPT]]/2</f>
        <v>0</v>
      </c>
      <c r="GP265" s="43">
        <f>IF(STGY8[[#This Row],[SNO]]=0,0,IF(GL$10, IF(STGY8[[#This Row],[INS-TL]]=0, 0, STGY8[[#This Row],[PFT]]/STGY8[[#This Row],[INS-TL]]%), STGY8[[#This Row],[PFT]]/STGY8[[#This Row],[INS-TL]]%))</f>
        <v>-100</v>
      </c>
      <c r="GS265" s="20"/>
      <c r="GT265" s="21"/>
      <c r="GZ265" s="22"/>
      <c r="HB265" s="42">
        <f t="shared" si="40"/>
        <v>250</v>
      </c>
      <c r="HC265" s="49"/>
      <c r="HD265" s="18">
        <f>IF(STGY9[[#This Row],[SNO]]=0,0,IF(STGY9[[#This Row],[SNO]]=1,HJ$8,IF(HL$10, IF(HP264&gt;=HM$8,0,IF(HP264=0,HJ$8,HO264)), HO264)))</f>
        <v>0</v>
      </c>
      <c r="HE265" s="18" t="str">
        <f>IF(MAIN_STGY[[#This Row],[RSLT]]="","", MAIN_STGY[[#This Row],[RSLT]])</f>
        <v/>
      </c>
      <c r="HF26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5" s="18">
        <f>IF(STGY9[[#This Row],[SNO]]=0,0,IF(HL$10, IF(HP264&gt;=HM$8, 0, STGY9[[#This Row],[INS]]+HH264), STGY9[[#This Row],[INS]]+HH264))</f>
        <v>100</v>
      </c>
      <c r="HI265" s="18">
        <f>IF(STGY9[[#This Row],[SNO]]=0,0,IF(HL$10, IF(HP264&gt;=HM$8, 0, HI264+STGY9[[#This Row],[RTN]]), HI264+STGY9[[#This Row],[RTN]]))</f>
        <v>0</v>
      </c>
      <c r="HJ265" s="18">
        <f>STGY9[[#This Row],[RTN-TL]]-STGY9[[#This Row],[INS-TL]]</f>
        <v>-100</v>
      </c>
      <c r="HK265" s="18">
        <f>IF(STGY9[[#This Row],[SNO]]=0,0,IF(HL$10, IF(STGY9[[#This Row],[INS]]=0, 0, HN264), HN264))</f>
        <v>0</v>
      </c>
      <c r="HL265" s="18">
        <f>STGY9[[#This Row],[INS]]</f>
        <v>0</v>
      </c>
      <c r="HM265" s="18">
        <f>IF(STGY9[[#This Row],[WrL]]="Loss", (STGY9[[#This Row],[INS]]*(1 + HP$8/100)), IF(STGY9[[#This Row],[WrL]]="Won", (0), 0))</f>
        <v>0</v>
      </c>
      <c r="HN265" s="18">
        <f>IF(STGY9[[#This Row],[WrL]]="Loss", (STGY9[[#This Row],[PAM]]+STGY9[[#This Row],[LOS-TEN]]), IF(STGY9[[#This Row],[WrL]]="Won", (STGY9[[#This Row],[INS]]), 0))</f>
        <v>0</v>
      </c>
      <c r="HO265" s="18">
        <f>STGY9[[#This Row],[PAPT]]/2</f>
        <v>0</v>
      </c>
      <c r="HP265" s="43">
        <f>IF(STGY9[[#This Row],[SNO]]=0,0,IF(HL$10, IF(STGY9[[#This Row],[INS-TL]]=0, 0, STGY9[[#This Row],[PFT]]/STGY9[[#This Row],[INS-TL]]%), STGY9[[#This Row],[PFT]]/STGY9[[#This Row],[INS-TL]]%))</f>
        <v>-100</v>
      </c>
      <c r="HS265" s="20"/>
      <c r="HT265" s="21"/>
      <c r="HZ265" s="22"/>
      <c r="IB265" s="42">
        <f t="shared" si="41"/>
        <v>250</v>
      </c>
      <c r="IC265" s="49"/>
      <c r="ID265" s="18">
        <f>IF(STGY10[[#This Row],[SNO]]=0,0,IF(STGY10[[#This Row],[SNO]]=1,IJ$8,IF(IL$10, IF(IP264&gt;=IM$8,0,IF(IP264=0,IJ$8,IO264)), IO264)))</f>
        <v>0</v>
      </c>
      <c r="IE265" s="18" t="str">
        <f>IF(MAIN_STGY[[#This Row],[RSLT]]="","", MAIN_STGY[[#This Row],[RSLT]])</f>
        <v/>
      </c>
      <c r="IF26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5" s="18">
        <f>IF(STGY10[[#This Row],[SNO]]=0,0,IF(IL$10, IF(IP264&gt;=IM$8, 0, STGY10[[#This Row],[INS]]+IH264), STGY10[[#This Row],[INS]]+IH264))</f>
        <v>100</v>
      </c>
      <c r="II265" s="18">
        <f>IF(STGY10[[#This Row],[SNO]]=0,0,IF(IL$10, IF(IP264&gt;=IM$8, 0, II264+STGY10[[#This Row],[RTN]]), II264+STGY10[[#This Row],[RTN]]))</f>
        <v>0</v>
      </c>
      <c r="IJ265" s="18">
        <f>STGY10[[#This Row],[RTN-TL]]-STGY10[[#This Row],[INS-TL]]</f>
        <v>-100</v>
      </c>
      <c r="IK265" s="18">
        <f>IF(STGY10[[#This Row],[SNO]]=0,0,IF(IL$10, IF(STGY10[[#This Row],[INS]]=0, 0, IN264), IN264))</f>
        <v>0</v>
      </c>
      <c r="IL265" s="18">
        <f>STGY10[[#This Row],[INS]]</f>
        <v>0</v>
      </c>
      <c r="IM265" s="18">
        <f>IF(STGY10[[#This Row],[WrL]]="Loss", (STGY10[[#This Row],[INS]]*(1 + IP$8/100)), IF(STGY10[[#This Row],[WrL]]="Won", (0), 0))</f>
        <v>0</v>
      </c>
      <c r="IN265" s="18">
        <f>IF(STGY10[[#This Row],[WrL]]="Loss", (STGY10[[#This Row],[PAM]]+STGY10[[#This Row],[LOS-TEN]]), IF(STGY10[[#This Row],[WrL]]="Won", (STGY10[[#This Row],[INS]]), 0))</f>
        <v>0</v>
      </c>
      <c r="IO265" s="18">
        <f>STGY10[[#This Row],[PAPT]]/2</f>
        <v>0</v>
      </c>
      <c r="IP265" s="43">
        <f>IF(STGY10[[#This Row],[SNO]]=0,0,IF(IL$10, IF(STGY10[[#This Row],[INS-TL]]=0, 0, STGY10[[#This Row],[PFT]]/STGY10[[#This Row],[INS-TL]]%), STGY10[[#This Row],[PFT]]/STGY10[[#This Row],[INS-TL]]%))</f>
        <v>-100</v>
      </c>
      <c r="IS265" s="20"/>
      <c r="IT265" s="21"/>
      <c r="IZ265" s="22"/>
    </row>
    <row r="266" spans="2:260" ht="15.65" x14ac:dyDescent="0.3">
      <c r="B266" s="89">
        <f t="shared" si="43"/>
        <v>251</v>
      </c>
      <c r="C266" s="49"/>
      <c r="D266" s="18">
        <f>IF(MAIN_STGY[[#This Row],[SNO]]=0,0,IF(MAIN_STGY[[#This Row],[SNO]]=1,J$8,IF(L$10, IF(P265&gt;=M$8,0,IF(P265=0,J$8,O265)), O265)))</f>
        <v>0</v>
      </c>
      <c r="E266" s="12"/>
      <c r="F26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6" s="18">
        <f>IF(MAIN_STGY[[#This Row],[SNO]]=0,0,IF(L$10, IF(P265&gt;=M$8, 0, MAIN_STGY[[#This Row],[INS]]+H265), MAIN_STGY[[#This Row],[INS]]+H265))</f>
        <v>100</v>
      </c>
      <c r="I266" s="18">
        <f>IF(MAIN_STGY[[#This Row],[SNO]]=0,0,IF(L$10, IF(P265&gt;=M$8, 0, I265+MAIN_STGY[[#This Row],[RTN]]), I265+MAIN_STGY[[#This Row],[RTN]]))</f>
        <v>0</v>
      </c>
      <c r="J266" s="18">
        <f>MAIN_STGY[[#This Row],[RTN-TL]]-MAIN_STGY[[#This Row],[INS-TL]]</f>
        <v>-100</v>
      </c>
      <c r="K266" s="18">
        <f>IF(MAIN_STGY[[#This Row],[SNO]]=0,0,IF(L$10, IF(MAIN_STGY[[#This Row],[INS]]=0, 0, N265), N265))</f>
        <v>0</v>
      </c>
      <c r="L266" s="18">
        <f>MAIN_STGY[[#This Row],[INS]]</f>
        <v>0</v>
      </c>
      <c r="M266" s="18">
        <f>IF(MAIN_STGY[[#This Row],[WrL]]="Loss", (MAIN_STGY[[#This Row],[INS]]*(1 + P$8/100)), IF(MAIN_STGY[[#This Row],[WrL]]="Won", (0), 0))</f>
        <v>0</v>
      </c>
      <c r="N266" s="18">
        <f>IF(MAIN_STGY[[#This Row],[WrL]]="Loss", (MAIN_STGY[[#This Row],[PAM]]+MAIN_STGY[[#This Row],[LOS-TEN]]), IF(MAIN_STGY[[#This Row],[WrL]]="Won", (MAIN_STGY[[#This Row],[INS]]), 0))</f>
        <v>0</v>
      </c>
      <c r="O266" s="18">
        <f>MAIN_STGY[[#This Row],[PAPT]]/2</f>
        <v>0</v>
      </c>
      <c r="P26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6" s="97" t="str" cm="1">
        <f t="array" ref="R266">IF(IG$4,STGTL10[Strategy Name],"")</f>
        <v>Strategy 010</v>
      </c>
      <c r="S266" s="98" cm="1">
        <f t="array" ref="S266">IF(IG$4,STGTL10[Last Running Bet-on],"")</f>
        <v>0</v>
      </c>
      <c r="T266" s="99" cm="1">
        <f t="array" ref="T266">IF(IG$4,STGTL10[Last Running Value],"")</f>
        <v>100</v>
      </c>
      <c r="U266" s="85"/>
      <c r="V266" s="55"/>
      <c r="W266" s="55"/>
      <c r="X266" s="55"/>
      <c r="Z266" s="22"/>
      <c r="AB266" s="42">
        <f t="shared" si="33"/>
        <v>251</v>
      </c>
      <c r="AC266" s="49"/>
      <c r="AD266" s="18">
        <f>IF(STGY2[[#This Row],[SNO]]=0,0,IF(STGY2[[#This Row],[SNO]]=1,AJ$8,IF(AL$10, IF(AP265&gt;=AM$8,0,IF(AP265=0,AJ$8,AO265)), AO265)))</f>
        <v>0</v>
      </c>
      <c r="AE266" s="18" t="str">
        <f>IF(MAIN_STGY[[#This Row],[RSLT]]="","", MAIN_STGY[[#This Row],[RSLT]])</f>
        <v/>
      </c>
      <c r="AF26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6" s="18">
        <f>IF(STGY2[[#This Row],[SNO]]=0,0,IF(AL$10, IF(AP265&gt;=AM$8, 0, STGY2[[#This Row],[INS]]+AH265), STGY2[[#This Row],[INS]]+AH265))</f>
        <v>100</v>
      </c>
      <c r="AI266" s="18">
        <f>IF(STGY2[[#This Row],[SNO]]=0,0,IF(AL$10, IF(AP265&gt;=AM$8, 0, AI265+STGY2[[#This Row],[RTN]]), AI265+STGY2[[#This Row],[RTN]]))</f>
        <v>0</v>
      </c>
      <c r="AJ266" s="18">
        <f>STGY2[[#This Row],[RTN-TL]]-STGY2[[#This Row],[INS-TL]]</f>
        <v>-100</v>
      </c>
      <c r="AK266" s="18">
        <f>IF(STGY2[[#This Row],[SNO]]=0,0,IF(AL$10, IF(STGY2[[#This Row],[INS]]=0, 0, AN265), AN265))</f>
        <v>0</v>
      </c>
      <c r="AL266" s="18">
        <f>STGY2[[#This Row],[INS]]</f>
        <v>0</v>
      </c>
      <c r="AM266" s="18">
        <f>IF(STGY2[[#This Row],[WrL]]="Loss", (STGY2[[#This Row],[INS]]*(1 + AP$8/100)), IF(STGY2[[#This Row],[WrL]]="Won", (0), 0))</f>
        <v>0</v>
      </c>
      <c r="AN266" s="18">
        <f>IF(STGY2[[#This Row],[WrL]]="Loss", (STGY2[[#This Row],[PAM]]+STGY2[[#This Row],[LOS-TEN]]), IF(STGY2[[#This Row],[WrL]]="Won", (STGY2[[#This Row],[INS]]), 0))</f>
        <v>0</v>
      </c>
      <c r="AO266" s="18">
        <f>STGY2[[#This Row],[PAPT]]/2</f>
        <v>0</v>
      </c>
      <c r="AP266" s="43">
        <f>IF(STGY2[[#This Row],[SNO]]=0,0,IF(AL$10, IF(STGY2[[#This Row],[INS-TL]]=0, 0, STGY2[[#This Row],[PFT]]/STGY2[[#This Row],[INS-TL]]%), STGY2[[#This Row],[PFT]]/STGY2[[#This Row],[INS-TL]]%))</f>
        <v>-100</v>
      </c>
      <c r="AS266" s="20"/>
      <c r="AT266" s="21"/>
      <c r="AZ266" s="22"/>
      <c r="BB266" s="42">
        <f t="shared" si="34"/>
        <v>251</v>
      </c>
      <c r="BC266" s="49"/>
      <c r="BD266" s="18">
        <f>IF(STGY3[[#This Row],[SNO]]=0,0,IF(STGY3[[#This Row],[SNO]]=1,BJ$8,IF(BL$10, IF(BP265&gt;=BM$8,0,IF(BP265=0,BJ$8,BO265)), BO265)))</f>
        <v>0</v>
      </c>
      <c r="BE266" s="18" t="str">
        <f>IF(MAIN_STGY[[#This Row],[RSLT]]="","", MAIN_STGY[[#This Row],[RSLT]])</f>
        <v/>
      </c>
      <c r="BF26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6" s="18">
        <f>IF(STGY3[[#This Row],[SNO]]=0,0,IF(BL$10, IF(BP265&gt;=BM$8, 0, STGY3[[#This Row],[INS]]+BH265), STGY3[[#This Row],[INS]]+BH265))</f>
        <v>100</v>
      </c>
      <c r="BI266" s="18">
        <f>IF(STGY3[[#This Row],[SNO]]=0,0,IF(BL$10, IF(BP265&gt;=BM$8, 0, BI265+STGY3[[#This Row],[RTN]]), BI265+STGY3[[#This Row],[RTN]]))</f>
        <v>0</v>
      </c>
      <c r="BJ266" s="18">
        <f>STGY3[[#This Row],[RTN-TL]]-STGY3[[#This Row],[INS-TL]]</f>
        <v>-100</v>
      </c>
      <c r="BK266" s="18">
        <f>IF(STGY3[[#This Row],[SNO]]=0,0,IF(BL$10, IF(STGY3[[#This Row],[INS]]=0, 0, BN265), BN265))</f>
        <v>0</v>
      </c>
      <c r="BL266" s="18">
        <f>STGY3[[#This Row],[INS]]</f>
        <v>0</v>
      </c>
      <c r="BM266" s="18">
        <f>IF(STGY3[[#This Row],[WrL]]="Loss", (STGY3[[#This Row],[INS]]*(1 + BP$8/100)), IF(STGY3[[#This Row],[WrL]]="Won", (0), 0))</f>
        <v>0</v>
      </c>
      <c r="BN266" s="18">
        <f>IF(STGY3[[#This Row],[WrL]]="Loss", (STGY3[[#This Row],[PAM]]+STGY3[[#This Row],[LOS-TEN]]), IF(STGY3[[#This Row],[WrL]]="Won", (STGY3[[#This Row],[INS]]), 0))</f>
        <v>0</v>
      </c>
      <c r="BO266" s="18">
        <f>STGY3[[#This Row],[PAPT]]/2</f>
        <v>0</v>
      </c>
      <c r="BP266" s="43">
        <f>IF(STGY3[[#This Row],[SNO]]=0,0,IF(BL$10, IF(STGY3[[#This Row],[INS-TL]]=0, 0, STGY3[[#This Row],[PFT]]/STGY3[[#This Row],[INS-TL]]%), STGY3[[#This Row],[PFT]]/STGY3[[#This Row],[INS-TL]]%))</f>
        <v>-100</v>
      </c>
      <c r="BS266" s="20"/>
      <c r="BT266" s="21"/>
      <c r="BZ266" s="22"/>
      <c r="CB266" s="42">
        <f t="shared" si="35"/>
        <v>251</v>
      </c>
      <c r="CC266" s="49"/>
      <c r="CD266" s="18">
        <f>IF(STGY4[[#This Row],[SNO]]=0,0,IF(STGY4[[#This Row],[SNO]]=1,CJ$8,IF(CL$10, IF(CP265&gt;=CM$8,0,IF(CP265=0,CJ$8,CO265)), CO265)))</f>
        <v>0</v>
      </c>
      <c r="CE266" s="18" t="str">
        <f>IF(MAIN_STGY[[#This Row],[RSLT]]="","", MAIN_STGY[[#This Row],[RSLT]])</f>
        <v/>
      </c>
      <c r="CF26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6" s="18">
        <f>IF(STGY4[[#This Row],[SNO]]=0,0,IF(CL$10, IF(CP265&gt;=CM$8, 0, STGY4[[#This Row],[INS]]+CH265), STGY4[[#This Row],[INS]]+CH265))</f>
        <v>100</v>
      </c>
      <c r="CI266" s="18">
        <f>IF(STGY4[[#This Row],[SNO]]=0,0,IF(CL$10, IF(CP265&gt;=CM$8, 0, CI265+STGY4[[#This Row],[RTN]]), CI265+STGY4[[#This Row],[RTN]]))</f>
        <v>0</v>
      </c>
      <c r="CJ266" s="18">
        <f>STGY4[[#This Row],[RTN-TL]]-STGY4[[#This Row],[INS-TL]]</f>
        <v>-100</v>
      </c>
      <c r="CK266" s="18">
        <f>IF(STGY4[[#This Row],[SNO]]=0,0,IF(CL$10, IF(STGY4[[#This Row],[INS]]=0, 0, CN265), CN265))</f>
        <v>0</v>
      </c>
      <c r="CL266" s="18">
        <f>STGY4[[#This Row],[INS]]</f>
        <v>0</v>
      </c>
      <c r="CM266" s="18">
        <f>IF(STGY4[[#This Row],[WrL]]="Loss", (STGY4[[#This Row],[INS]]*(1 + CP$8/100)), IF(STGY4[[#This Row],[WrL]]="Won", (0), 0))</f>
        <v>0</v>
      </c>
      <c r="CN266" s="18">
        <f>IF(STGY4[[#This Row],[WrL]]="Loss", (STGY4[[#This Row],[PAM]]+STGY4[[#This Row],[LOS-TEN]]), IF(STGY4[[#This Row],[WrL]]="Won", (STGY4[[#This Row],[INS]]), 0))</f>
        <v>0</v>
      </c>
      <c r="CO266" s="18">
        <f>STGY4[[#This Row],[PAPT]]/2</f>
        <v>0</v>
      </c>
      <c r="CP266" s="43">
        <f>IF(STGY4[[#This Row],[SNO]]=0,0,IF(CL$10, IF(STGY4[[#This Row],[INS-TL]]=0, 0, STGY4[[#This Row],[PFT]]/STGY4[[#This Row],[INS-TL]]%), STGY4[[#This Row],[PFT]]/STGY4[[#This Row],[INS-TL]]%))</f>
        <v>-100</v>
      </c>
      <c r="CS266" s="20"/>
      <c r="CT266" s="21"/>
      <c r="CZ266" s="22"/>
      <c r="DB266" s="42">
        <f t="shared" si="36"/>
        <v>251</v>
      </c>
      <c r="DC266" s="49"/>
      <c r="DD266" s="18">
        <f>IF(STGY5[[#This Row],[SNO]]=0,0,IF(STGY5[[#This Row],[SNO]]=1,DJ$8,IF(DL$10, IF(DP265&gt;=DM$8,0,IF(DP265=0,DJ$8,DO265)), DO265)))</f>
        <v>0</v>
      </c>
      <c r="DE266" s="18" t="str">
        <f>IF(MAIN_STGY[[#This Row],[RSLT]]="","", MAIN_STGY[[#This Row],[RSLT]])</f>
        <v/>
      </c>
      <c r="DF26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6" s="18">
        <f>IF(STGY5[[#This Row],[SNO]]=0,0,IF(DL$10, IF(DP265&gt;=DM$8, 0, STGY5[[#This Row],[INS]]+DH265), STGY5[[#This Row],[INS]]+DH265))</f>
        <v>100</v>
      </c>
      <c r="DI266" s="18">
        <f>IF(STGY5[[#This Row],[SNO]]=0,0,IF(DL$10, IF(DP265&gt;=DM$8, 0, DI265+STGY5[[#This Row],[RTN]]), DI265+STGY5[[#This Row],[RTN]]))</f>
        <v>0</v>
      </c>
      <c r="DJ266" s="18">
        <f>STGY5[[#This Row],[RTN-TL]]-STGY5[[#This Row],[INS-TL]]</f>
        <v>-100</v>
      </c>
      <c r="DK266" s="18">
        <f>IF(STGY5[[#This Row],[SNO]]=0,0,IF(DL$10, IF(STGY5[[#This Row],[INS]]=0, 0, DN265), DN265))</f>
        <v>0</v>
      </c>
      <c r="DL266" s="18">
        <f>STGY5[[#This Row],[INS]]</f>
        <v>0</v>
      </c>
      <c r="DM266" s="18">
        <f>IF(STGY5[[#This Row],[WrL]]="Loss", (STGY5[[#This Row],[INS]]*(1 + DP$8/100)), IF(STGY5[[#This Row],[WrL]]="Won", (0), 0))</f>
        <v>0</v>
      </c>
      <c r="DN266" s="18">
        <f>IF(STGY5[[#This Row],[WrL]]="Loss", (STGY5[[#This Row],[PAM]]+STGY5[[#This Row],[LOS-TEN]]), IF(STGY5[[#This Row],[WrL]]="Won", (STGY5[[#This Row],[INS]]), 0))</f>
        <v>0</v>
      </c>
      <c r="DO266" s="18">
        <f>STGY5[[#This Row],[PAPT]]/2</f>
        <v>0</v>
      </c>
      <c r="DP266" s="43">
        <f>IF(STGY5[[#This Row],[SNO]]=0,0,IF(DL$10, IF(STGY5[[#This Row],[INS-TL]]=0, 0, STGY5[[#This Row],[PFT]]/STGY5[[#This Row],[INS-TL]]%), STGY5[[#This Row],[PFT]]/STGY5[[#This Row],[INS-TL]]%))</f>
        <v>-100</v>
      </c>
      <c r="DS266" s="20"/>
      <c r="DT266" s="21"/>
      <c r="DZ266" s="22"/>
      <c r="EB266" s="42">
        <f t="shared" si="37"/>
        <v>251</v>
      </c>
      <c r="EC266" s="49"/>
      <c r="ED266" s="18">
        <f>IF(STGY6[[#This Row],[SNO]]=0,0,IF(STGY6[[#This Row],[SNO]]=1,EJ$8,IF(EL$10, IF(EP265&gt;=EM$8,0,IF(EP265=0,EJ$8,EO265)), EO265)))</f>
        <v>0</v>
      </c>
      <c r="EE266" s="18" t="str">
        <f>IF(MAIN_STGY[[#This Row],[RSLT]]="","", MAIN_STGY[[#This Row],[RSLT]])</f>
        <v/>
      </c>
      <c r="EF26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6" s="18">
        <f>IF(STGY6[[#This Row],[SNO]]=0,0,IF(EL$10, IF(EP265&gt;=EM$8, 0, STGY6[[#This Row],[INS]]+EH265), STGY6[[#This Row],[INS]]+EH265))</f>
        <v>100</v>
      </c>
      <c r="EI266" s="18">
        <f>IF(STGY6[[#This Row],[SNO]]=0,0,IF(EL$10, IF(EP265&gt;=EM$8, 0, EI265+STGY6[[#This Row],[RTN]]), EI265+STGY6[[#This Row],[RTN]]))</f>
        <v>0</v>
      </c>
      <c r="EJ266" s="18">
        <f>STGY6[[#This Row],[RTN-TL]]-STGY6[[#This Row],[INS-TL]]</f>
        <v>-100</v>
      </c>
      <c r="EK266" s="18">
        <f>IF(STGY6[[#This Row],[SNO]]=0,0,IF(EL$10, IF(STGY6[[#This Row],[INS]]=0, 0, EN265), EN265))</f>
        <v>0</v>
      </c>
      <c r="EL266" s="18">
        <f>STGY6[[#This Row],[INS]]</f>
        <v>0</v>
      </c>
      <c r="EM266" s="18">
        <f>IF(STGY6[[#This Row],[WrL]]="Loss", (STGY6[[#This Row],[INS]]*(1 + EP$8/100)), IF(STGY6[[#This Row],[WrL]]="Won", (0), 0))</f>
        <v>0</v>
      </c>
      <c r="EN266" s="18">
        <f>IF(STGY6[[#This Row],[WrL]]="Loss", (STGY6[[#This Row],[PAM]]+STGY6[[#This Row],[LOS-TEN]]), IF(STGY6[[#This Row],[WrL]]="Won", (STGY6[[#This Row],[INS]]), 0))</f>
        <v>0</v>
      </c>
      <c r="EO266" s="18">
        <f>STGY6[[#This Row],[PAPT]]/2</f>
        <v>0</v>
      </c>
      <c r="EP266" s="43">
        <f>IF(STGY6[[#This Row],[SNO]]=0,0,IF(EL$10, IF(STGY6[[#This Row],[INS-TL]]=0, 0, STGY6[[#This Row],[PFT]]/STGY6[[#This Row],[INS-TL]]%), STGY6[[#This Row],[PFT]]/STGY6[[#This Row],[INS-TL]]%))</f>
        <v>-100</v>
      </c>
      <c r="ES266" s="20"/>
      <c r="ET266" s="21"/>
      <c r="EZ266" s="22"/>
      <c r="FB266" s="42">
        <f t="shared" si="38"/>
        <v>251</v>
      </c>
      <c r="FC266" s="49"/>
      <c r="FD266" s="18">
        <f>IF(STGY7[[#This Row],[SNO]]=0,0,IF(STGY7[[#This Row],[SNO]]=1,FJ$8,IF(FL$10, IF(FP265&gt;=FM$8,0,IF(FP265=0,FJ$8,FO265)), FO265)))</f>
        <v>0</v>
      </c>
      <c r="FE266" s="18" t="str">
        <f>IF(MAIN_STGY[[#This Row],[RSLT]]="","", MAIN_STGY[[#This Row],[RSLT]])</f>
        <v/>
      </c>
      <c r="FF26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6" s="18">
        <f>IF(STGY7[[#This Row],[SNO]]=0,0,IF(FL$10, IF(FP265&gt;=FM$8, 0, STGY7[[#This Row],[INS]]+FH265), STGY7[[#This Row],[INS]]+FH265))</f>
        <v>100</v>
      </c>
      <c r="FI266" s="18">
        <f>IF(STGY7[[#This Row],[SNO]]=0,0,IF(FL$10, IF(FP265&gt;=FM$8, 0, FI265+STGY7[[#This Row],[RTN]]), FI265+STGY7[[#This Row],[RTN]]))</f>
        <v>0</v>
      </c>
      <c r="FJ266" s="18">
        <f>STGY7[[#This Row],[RTN-TL]]-STGY7[[#This Row],[INS-TL]]</f>
        <v>-100</v>
      </c>
      <c r="FK266" s="18">
        <f>IF(STGY7[[#This Row],[SNO]]=0,0,IF(FL$10, IF(STGY7[[#This Row],[INS]]=0, 0, FN265), FN265))</f>
        <v>0</v>
      </c>
      <c r="FL266" s="18">
        <f>STGY7[[#This Row],[INS]]</f>
        <v>0</v>
      </c>
      <c r="FM266" s="18">
        <f>IF(STGY7[[#This Row],[WrL]]="Loss", (STGY7[[#This Row],[INS]]*(1 + FP$8/100)), IF(STGY7[[#This Row],[WrL]]="Won", (0), 0))</f>
        <v>0</v>
      </c>
      <c r="FN266" s="18">
        <f>IF(STGY7[[#This Row],[WrL]]="Loss", (STGY7[[#This Row],[PAM]]+STGY7[[#This Row],[LOS-TEN]]), IF(STGY7[[#This Row],[WrL]]="Won", (STGY7[[#This Row],[INS]]), 0))</f>
        <v>0</v>
      </c>
      <c r="FO266" s="18">
        <f>STGY7[[#This Row],[PAPT]]/2</f>
        <v>0</v>
      </c>
      <c r="FP266" s="43">
        <f>IF(STGY7[[#This Row],[SNO]]=0,0,IF(FL$10, IF(STGY7[[#This Row],[INS-TL]]=0, 0, STGY7[[#This Row],[PFT]]/STGY7[[#This Row],[INS-TL]]%), STGY7[[#This Row],[PFT]]/STGY7[[#This Row],[INS-TL]]%))</f>
        <v>-100</v>
      </c>
      <c r="FS266" s="20"/>
      <c r="FT266" s="21"/>
      <c r="FZ266" s="22"/>
      <c r="GB266" s="42">
        <f t="shared" si="39"/>
        <v>251</v>
      </c>
      <c r="GC266" s="49"/>
      <c r="GD266" s="18">
        <f>IF(STGY8[[#This Row],[SNO]]=0,0,IF(STGY8[[#This Row],[SNO]]=1,GJ$8,IF(GL$10, IF(GP265&gt;=GM$8,0,IF(GP265=0,GJ$8,GO265)), GO265)))</f>
        <v>0</v>
      </c>
      <c r="GE266" s="18" t="str">
        <f>IF(MAIN_STGY[[#This Row],[RSLT]]="","", MAIN_STGY[[#This Row],[RSLT]])</f>
        <v/>
      </c>
      <c r="GF26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6" s="18">
        <f>IF(STGY8[[#This Row],[SNO]]=0,0,IF(GL$10, IF(GP265&gt;=GM$8, 0, STGY8[[#This Row],[INS]]+GH265), STGY8[[#This Row],[INS]]+GH265))</f>
        <v>100</v>
      </c>
      <c r="GI266" s="18">
        <f>IF(STGY8[[#This Row],[SNO]]=0,0,IF(GL$10, IF(GP265&gt;=GM$8, 0, GI265+STGY8[[#This Row],[RTN]]), GI265+STGY8[[#This Row],[RTN]]))</f>
        <v>0</v>
      </c>
      <c r="GJ266" s="18">
        <f>STGY8[[#This Row],[RTN-TL]]-STGY8[[#This Row],[INS-TL]]</f>
        <v>-100</v>
      </c>
      <c r="GK266" s="18">
        <f>IF(STGY8[[#This Row],[SNO]]=0,0,IF(GL$10, IF(STGY8[[#This Row],[INS]]=0, 0, GN265), GN265))</f>
        <v>0</v>
      </c>
      <c r="GL266" s="18">
        <f>STGY8[[#This Row],[INS]]</f>
        <v>0</v>
      </c>
      <c r="GM266" s="18">
        <f>IF(STGY8[[#This Row],[WrL]]="Loss", (STGY8[[#This Row],[INS]]*(1 + GP$8/100)), IF(STGY8[[#This Row],[WrL]]="Won", (0), 0))</f>
        <v>0</v>
      </c>
      <c r="GN266" s="18">
        <f>IF(STGY8[[#This Row],[WrL]]="Loss", (STGY8[[#This Row],[PAM]]+STGY8[[#This Row],[LOS-TEN]]), IF(STGY8[[#This Row],[WrL]]="Won", (STGY8[[#This Row],[INS]]), 0))</f>
        <v>0</v>
      </c>
      <c r="GO266" s="18">
        <f>STGY8[[#This Row],[PAPT]]/2</f>
        <v>0</v>
      </c>
      <c r="GP266" s="43">
        <f>IF(STGY8[[#This Row],[SNO]]=0,0,IF(GL$10, IF(STGY8[[#This Row],[INS-TL]]=0, 0, STGY8[[#This Row],[PFT]]/STGY8[[#This Row],[INS-TL]]%), STGY8[[#This Row],[PFT]]/STGY8[[#This Row],[INS-TL]]%))</f>
        <v>-100</v>
      </c>
      <c r="GS266" s="20"/>
      <c r="GT266" s="21"/>
      <c r="GZ266" s="22"/>
      <c r="HB266" s="42">
        <f t="shared" si="40"/>
        <v>251</v>
      </c>
      <c r="HC266" s="49"/>
      <c r="HD266" s="18">
        <f>IF(STGY9[[#This Row],[SNO]]=0,0,IF(STGY9[[#This Row],[SNO]]=1,HJ$8,IF(HL$10, IF(HP265&gt;=HM$8,0,IF(HP265=0,HJ$8,HO265)), HO265)))</f>
        <v>0</v>
      </c>
      <c r="HE266" s="18" t="str">
        <f>IF(MAIN_STGY[[#This Row],[RSLT]]="","", MAIN_STGY[[#This Row],[RSLT]])</f>
        <v/>
      </c>
      <c r="HF26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6" s="18">
        <f>IF(STGY9[[#This Row],[SNO]]=0,0,IF(HL$10, IF(HP265&gt;=HM$8, 0, STGY9[[#This Row],[INS]]+HH265), STGY9[[#This Row],[INS]]+HH265))</f>
        <v>100</v>
      </c>
      <c r="HI266" s="18">
        <f>IF(STGY9[[#This Row],[SNO]]=0,0,IF(HL$10, IF(HP265&gt;=HM$8, 0, HI265+STGY9[[#This Row],[RTN]]), HI265+STGY9[[#This Row],[RTN]]))</f>
        <v>0</v>
      </c>
      <c r="HJ266" s="18">
        <f>STGY9[[#This Row],[RTN-TL]]-STGY9[[#This Row],[INS-TL]]</f>
        <v>-100</v>
      </c>
      <c r="HK266" s="18">
        <f>IF(STGY9[[#This Row],[SNO]]=0,0,IF(HL$10, IF(STGY9[[#This Row],[INS]]=0, 0, HN265), HN265))</f>
        <v>0</v>
      </c>
      <c r="HL266" s="18">
        <f>STGY9[[#This Row],[INS]]</f>
        <v>0</v>
      </c>
      <c r="HM266" s="18">
        <f>IF(STGY9[[#This Row],[WrL]]="Loss", (STGY9[[#This Row],[INS]]*(1 + HP$8/100)), IF(STGY9[[#This Row],[WrL]]="Won", (0), 0))</f>
        <v>0</v>
      </c>
      <c r="HN266" s="18">
        <f>IF(STGY9[[#This Row],[WrL]]="Loss", (STGY9[[#This Row],[PAM]]+STGY9[[#This Row],[LOS-TEN]]), IF(STGY9[[#This Row],[WrL]]="Won", (STGY9[[#This Row],[INS]]), 0))</f>
        <v>0</v>
      </c>
      <c r="HO266" s="18">
        <f>STGY9[[#This Row],[PAPT]]/2</f>
        <v>0</v>
      </c>
      <c r="HP266" s="43">
        <f>IF(STGY9[[#This Row],[SNO]]=0,0,IF(HL$10, IF(STGY9[[#This Row],[INS-TL]]=0, 0, STGY9[[#This Row],[PFT]]/STGY9[[#This Row],[INS-TL]]%), STGY9[[#This Row],[PFT]]/STGY9[[#This Row],[INS-TL]]%))</f>
        <v>-100</v>
      </c>
      <c r="HS266" s="20"/>
      <c r="HT266" s="21"/>
      <c r="HZ266" s="22"/>
      <c r="IB266" s="42">
        <f t="shared" si="41"/>
        <v>251</v>
      </c>
      <c r="IC266" s="49"/>
      <c r="ID266" s="18">
        <f>IF(STGY10[[#This Row],[SNO]]=0,0,IF(STGY10[[#This Row],[SNO]]=1,IJ$8,IF(IL$10, IF(IP265&gt;=IM$8,0,IF(IP265=0,IJ$8,IO265)), IO265)))</f>
        <v>0</v>
      </c>
      <c r="IE266" s="18" t="str">
        <f>IF(MAIN_STGY[[#This Row],[RSLT]]="","", MAIN_STGY[[#This Row],[RSLT]])</f>
        <v/>
      </c>
      <c r="IF26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6" s="18">
        <f>IF(STGY10[[#This Row],[SNO]]=0,0,IF(IL$10, IF(IP265&gt;=IM$8, 0, STGY10[[#This Row],[INS]]+IH265), STGY10[[#This Row],[INS]]+IH265))</f>
        <v>100</v>
      </c>
      <c r="II266" s="18">
        <f>IF(STGY10[[#This Row],[SNO]]=0,0,IF(IL$10, IF(IP265&gt;=IM$8, 0, II265+STGY10[[#This Row],[RTN]]), II265+STGY10[[#This Row],[RTN]]))</f>
        <v>0</v>
      </c>
      <c r="IJ266" s="18">
        <f>STGY10[[#This Row],[RTN-TL]]-STGY10[[#This Row],[INS-TL]]</f>
        <v>-100</v>
      </c>
      <c r="IK266" s="18">
        <f>IF(STGY10[[#This Row],[SNO]]=0,0,IF(IL$10, IF(STGY10[[#This Row],[INS]]=0, 0, IN265), IN265))</f>
        <v>0</v>
      </c>
      <c r="IL266" s="18">
        <f>STGY10[[#This Row],[INS]]</f>
        <v>0</v>
      </c>
      <c r="IM266" s="18">
        <f>IF(STGY10[[#This Row],[WrL]]="Loss", (STGY10[[#This Row],[INS]]*(1 + IP$8/100)), IF(STGY10[[#This Row],[WrL]]="Won", (0), 0))</f>
        <v>0</v>
      </c>
      <c r="IN266" s="18">
        <f>IF(STGY10[[#This Row],[WrL]]="Loss", (STGY10[[#This Row],[PAM]]+STGY10[[#This Row],[LOS-TEN]]), IF(STGY10[[#This Row],[WrL]]="Won", (STGY10[[#This Row],[INS]]), 0))</f>
        <v>0</v>
      </c>
      <c r="IO266" s="18">
        <f>STGY10[[#This Row],[PAPT]]/2</f>
        <v>0</v>
      </c>
      <c r="IP266" s="43">
        <f>IF(STGY10[[#This Row],[SNO]]=0,0,IF(IL$10, IF(STGY10[[#This Row],[INS-TL]]=0, 0, STGY10[[#This Row],[PFT]]/STGY10[[#This Row],[INS-TL]]%), STGY10[[#This Row],[PFT]]/STGY10[[#This Row],[INS-TL]]%))</f>
        <v>-100</v>
      </c>
      <c r="IS266" s="20"/>
      <c r="IT266" s="21"/>
      <c r="IZ266" s="22"/>
    </row>
    <row r="267" spans="2:260" ht="15.65" x14ac:dyDescent="0.3">
      <c r="B267" s="89">
        <f t="shared" si="43"/>
        <v>252</v>
      </c>
      <c r="C267" s="49"/>
      <c r="D267" s="18">
        <f>IF(MAIN_STGY[[#This Row],[SNO]]=0,0,IF(MAIN_STGY[[#This Row],[SNO]]=1,J$8,IF(L$10, IF(P266&gt;=M$8,0,IF(P266=0,J$8,O266)), O266)))</f>
        <v>0</v>
      </c>
      <c r="E267" s="12"/>
      <c r="F26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7" s="18">
        <f>IF(MAIN_STGY[[#This Row],[SNO]]=0,0,IF(L$10, IF(P266&gt;=M$8, 0, MAIN_STGY[[#This Row],[INS]]+H266), MAIN_STGY[[#This Row],[INS]]+H266))</f>
        <v>100</v>
      </c>
      <c r="I267" s="18">
        <f>IF(MAIN_STGY[[#This Row],[SNO]]=0,0,IF(L$10, IF(P266&gt;=M$8, 0, I266+MAIN_STGY[[#This Row],[RTN]]), I266+MAIN_STGY[[#This Row],[RTN]]))</f>
        <v>0</v>
      </c>
      <c r="J267" s="18">
        <f>MAIN_STGY[[#This Row],[RTN-TL]]-MAIN_STGY[[#This Row],[INS-TL]]</f>
        <v>-100</v>
      </c>
      <c r="K267" s="18">
        <f>IF(MAIN_STGY[[#This Row],[SNO]]=0,0,IF(L$10, IF(MAIN_STGY[[#This Row],[INS]]=0, 0, N266), N266))</f>
        <v>0</v>
      </c>
      <c r="L267" s="18">
        <f>MAIN_STGY[[#This Row],[INS]]</f>
        <v>0</v>
      </c>
      <c r="M267" s="18">
        <f>IF(MAIN_STGY[[#This Row],[WrL]]="Loss", (MAIN_STGY[[#This Row],[INS]]*(1 + P$8/100)), IF(MAIN_STGY[[#This Row],[WrL]]="Won", (0), 0))</f>
        <v>0</v>
      </c>
      <c r="N267" s="18">
        <f>IF(MAIN_STGY[[#This Row],[WrL]]="Loss", (MAIN_STGY[[#This Row],[PAM]]+MAIN_STGY[[#This Row],[LOS-TEN]]), IF(MAIN_STGY[[#This Row],[WrL]]="Won", (MAIN_STGY[[#This Row],[INS]]), 0))</f>
        <v>0</v>
      </c>
      <c r="O267" s="18">
        <f>MAIN_STGY[[#This Row],[PAPT]]/2</f>
        <v>0</v>
      </c>
      <c r="P26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7" s="100" t="s">
        <v>55</v>
      </c>
      <c r="S267" s="101"/>
      <c r="T267" s="102">
        <f>SUBTOTAL(109,SORTALL30[Last Value])</f>
        <v>1000</v>
      </c>
      <c r="U267" s="85"/>
      <c r="V267" s="55"/>
      <c r="W267" s="55"/>
      <c r="X267" s="55"/>
      <c r="Z267" s="22"/>
      <c r="AB267" s="42">
        <f t="shared" si="33"/>
        <v>252</v>
      </c>
      <c r="AC267" s="49"/>
      <c r="AD267" s="18">
        <f>IF(STGY2[[#This Row],[SNO]]=0,0,IF(STGY2[[#This Row],[SNO]]=1,AJ$8,IF(AL$10, IF(AP266&gt;=AM$8,0,IF(AP266=0,AJ$8,AO266)), AO266)))</f>
        <v>0</v>
      </c>
      <c r="AE267" s="18" t="str">
        <f>IF(MAIN_STGY[[#This Row],[RSLT]]="","", MAIN_STGY[[#This Row],[RSLT]])</f>
        <v/>
      </c>
      <c r="AF26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7" s="18">
        <f>IF(STGY2[[#This Row],[SNO]]=0,0,IF(AL$10, IF(AP266&gt;=AM$8, 0, STGY2[[#This Row],[INS]]+AH266), STGY2[[#This Row],[INS]]+AH266))</f>
        <v>100</v>
      </c>
      <c r="AI267" s="18">
        <f>IF(STGY2[[#This Row],[SNO]]=0,0,IF(AL$10, IF(AP266&gt;=AM$8, 0, AI266+STGY2[[#This Row],[RTN]]), AI266+STGY2[[#This Row],[RTN]]))</f>
        <v>0</v>
      </c>
      <c r="AJ267" s="18">
        <f>STGY2[[#This Row],[RTN-TL]]-STGY2[[#This Row],[INS-TL]]</f>
        <v>-100</v>
      </c>
      <c r="AK267" s="18">
        <f>IF(STGY2[[#This Row],[SNO]]=0,0,IF(AL$10, IF(STGY2[[#This Row],[INS]]=0, 0, AN266), AN266))</f>
        <v>0</v>
      </c>
      <c r="AL267" s="18">
        <f>STGY2[[#This Row],[INS]]</f>
        <v>0</v>
      </c>
      <c r="AM267" s="18">
        <f>IF(STGY2[[#This Row],[WrL]]="Loss", (STGY2[[#This Row],[INS]]*(1 + AP$8/100)), IF(STGY2[[#This Row],[WrL]]="Won", (0), 0))</f>
        <v>0</v>
      </c>
      <c r="AN267" s="18">
        <f>IF(STGY2[[#This Row],[WrL]]="Loss", (STGY2[[#This Row],[PAM]]+STGY2[[#This Row],[LOS-TEN]]), IF(STGY2[[#This Row],[WrL]]="Won", (STGY2[[#This Row],[INS]]), 0))</f>
        <v>0</v>
      </c>
      <c r="AO267" s="18">
        <f>STGY2[[#This Row],[PAPT]]/2</f>
        <v>0</v>
      </c>
      <c r="AP267" s="43">
        <f>IF(STGY2[[#This Row],[SNO]]=0,0,IF(AL$10, IF(STGY2[[#This Row],[INS-TL]]=0, 0, STGY2[[#This Row],[PFT]]/STGY2[[#This Row],[INS-TL]]%), STGY2[[#This Row],[PFT]]/STGY2[[#This Row],[INS-TL]]%))</f>
        <v>-100</v>
      </c>
      <c r="AS267" s="20"/>
      <c r="AT267" s="21"/>
      <c r="AZ267" s="22"/>
      <c r="BB267" s="42">
        <f t="shared" si="34"/>
        <v>252</v>
      </c>
      <c r="BC267" s="49"/>
      <c r="BD267" s="18">
        <f>IF(STGY3[[#This Row],[SNO]]=0,0,IF(STGY3[[#This Row],[SNO]]=1,BJ$8,IF(BL$10, IF(BP266&gt;=BM$8,0,IF(BP266=0,BJ$8,BO266)), BO266)))</f>
        <v>0</v>
      </c>
      <c r="BE267" s="18" t="str">
        <f>IF(MAIN_STGY[[#This Row],[RSLT]]="","", MAIN_STGY[[#This Row],[RSLT]])</f>
        <v/>
      </c>
      <c r="BF26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7" s="18">
        <f>IF(STGY3[[#This Row],[SNO]]=0,0,IF(BL$10, IF(BP266&gt;=BM$8, 0, STGY3[[#This Row],[INS]]+BH266), STGY3[[#This Row],[INS]]+BH266))</f>
        <v>100</v>
      </c>
      <c r="BI267" s="18">
        <f>IF(STGY3[[#This Row],[SNO]]=0,0,IF(BL$10, IF(BP266&gt;=BM$8, 0, BI266+STGY3[[#This Row],[RTN]]), BI266+STGY3[[#This Row],[RTN]]))</f>
        <v>0</v>
      </c>
      <c r="BJ267" s="18">
        <f>STGY3[[#This Row],[RTN-TL]]-STGY3[[#This Row],[INS-TL]]</f>
        <v>-100</v>
      </c>
      <c r="BK267" s="18">
        <f>IF(STGY3[[#This Row],[SNO]]=0,0,IF(BL$10, IF(STGY3[[#This Row],[INS]]=0, 0, BN266), BN266))</f>
        <v>0</v>
      </c>
      <c r="BL267" s="18">
        <f>STGY3[[#This Row],[INS]]</f>
        <v>0</v>
      </c>
      <c r="BM267" s="18">
        <f>IF(STGY3[[#This Row],[WrL]]="Loss", (STGY3[[#This Row],[INS]]*(1 + BP$8/100)), IF(STGY3[[#This Row],[WrL]]="Won", (0), 0))</f>
        <v>0</v>
      </c>
      <c r="BN267" s="18">
        <f>IF(STGY3[[#This Row],[WrL]]="Loss", (STGY3[[#This Row],[PAM]]+STGY3[[#This Row],[LOS-TEN]]), IF(STGY3[[#This Row],[WrL]]="Won", (STGY3[[#This Row],[INS]]), 0))</f>
        <v>0</v>
      </c>
      <c r="BO267" s="18">
        <f>STGY3[[#This Row],[PAPT]]/2</f>
        <v>0</v>
      </c>
      <c r="BP267" s="43">
        <f>IF(STGY3[[#This Row],[SNO]]=0,0,IF(BL$10, IF(STGY3[[#This Row],[INS-TL]]=0, 0, STGY3[[#This Row],[PFT]]/STGY3[[#This Row],[INS-TL]]%), STGY3[[#This Row],[PFT]]/STGY3[[#This Row],[INS-TL]]%))</f>
        <v>-100</v>
      </c>
      <c r="BS267" s="20"/>
      <c r="BT267" s="21"/>
      <c r="BZ267" s="22"/>
      <c r="CB267" s="42">
        <f t="shared" si="35"/>
        <v>252</v>
      </c>
      <c r="CC267" s="49"/>
      <c r="CD267" s="18">
        <f>IF(STGY4[[#This Row],[SNO]]=0,0,IF(STGY4[[#This Row],[SNO]]=1,CJ$8,IF(CL$10, IF(CP266&gt;=CM$8,0,IF(CP266=0,CJ$8,CO266)), CO266)))</f>
        <v>0</v>
      </c>
      <c r="CE267" s="18" t="str">
        <f>IF(MAIN_STGY[[#This Row],[RSLT]]="","", MAIN_STGY[[#This Row],[RSLT]])</f>
        <v/>
      </c>
      <c r="CF26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7" s="18">
        <f>IF(STGY4[[#This Row],[SNO]]=0,0,IF(CL$10, IF(CP266&gt;=CM$8, 0, STGY4[[#This Row],[INS]]+CH266), STGY4[[#This Row],[INS]]+CH266))</f>
        <v>100</v>
      </c>
      <c r="CI267" s="18">
        <f>IF(STGY4[[#This Row],[SNO]]=0,0,IF(CL$10, IF(CP266&gt;=CM$8, 0, CI266+STGY4[[#This Row],[RTN]]), CI266+STGY4[[#This Row],[RTN]]))</f>
        <v>0</v>
      </c>
      <c r="CJ267" s="18">
        <f>STGY4[[#This Row],[RTN-TL]]-STGY4[[#This Row],[INS-TL]]</f>
        <v>-100</v>
      </c>
      <c r="CK267" s="18">
        <f>IF(STGY4[[#This Row],[SNO]]=0,0,IF(CL$10, IF(STGY4[[#This Row],[INS]]=0, 0, CN266), CN266))</f>
        <v>0</v>
      </c>
      <c r="CL267" s="18">
        <f>STGY4[[#This Row],[INS]]</f>
        <v>0</v>
      </c>
      <c r="CM267" s="18">
        <f>IF(STGY4[[#This Row],[WrL]]="Loss", (STGY4[[#This Row],[INS]]*(1 + CP$8/100)), IF(STGY4[[#This Row],[WrL]]="Won", (0), 0))</f>
        <v>0</v>
      </c>
      <c r="CN267" s="18">
        <f>IF(STGY4[[#This Row],[WrL]]="Loss", (STGY4[[#This Row],[PAM]]+STGY4[[#This Row],[LOS-TEN]]), IF(STGY4[[#This Row],[WrL]]="Won", (STGY4[[#This Row],[INS]]), 0))</f>
        <v>0</v>
      </c>
      <c r="CO267" s="18">
        <f>STGY4[[#This Row],[PAPT]]/2</f>
        <v>0</v>
      </c>
      <c r="CP267" s="43">
        <f>IF(STGY4[[#This Row],[SNO]]=0,0,IF(CL$10, IF(STGY4[[#This Row],[INS-TL]]=0, 0, STGY4[[#This Row],[PFT]]/STGY4[[#This Row],[INS-TL]]%), STGY4[[#This Row],[PFT]]/STGY4[[#This Row],[INS-TL]]%))</f>
        <v>-100</v>
      </c>
      <c r="CS267" s="20"/>
      <c r="CT267" s="21"/>
      <c r="CZ267" s="22"/>
      <c r="DB267" s="42">
        <f t="shared" si="36"/>
        <v>252</v>
      </c>
      <c r="DC267" s="49"/>
      <c r="DD267" s="18">
        <f>IF(STGY5[[#This Row],[SNO]]=0,0,IF(STGY5[[#This Row],[SNO]]=1,DJ$8,IF(DL$10, IF(DP266&gt;=DM$8,0,IF(DP266=0,DJ$8,DO266)), DO266)))</f>
        <v>0</v>
      </c>
      <c r="DE267" s="18" t="str">
        <f>IF(MAIN_STGY[[#This Row],[RSLT]]="","", MAIN_STGY[[#This Row],[RSLT]])</f>
        <v/>
      </c>
      <c r="DF26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7" s="18">
        <f>IF(STGY5[[#This Row],[SNO]]=0,0,IF(DL$10, IF(DP266&gt;=DM$8, 0, STGY5[[#This Row],[INS]]+DH266), STGY5[[#This Row],[INS]]+DH266))</f>
        <v>100</v>
      </c>
      <c r="DI267" s="18">
        <f>IF(STGY5[[#This Row],[SNO]]=0,0,IF(DL$10, IF(DP266&gt;=DM$8, 0, DI266+STGY5[[#This Row],[RTN]]), DI266+STGY5[[#This Row],[RTN]]))</f>
        <v>0</v>
      </c>
      <c r="DJ267" s="18">
        <f>STGY5[[#This Row],[RTN-TL]]-STGY5[[#This Row],[INS-TL]]</f>
        <v>-100</v>
      </c>
      <c r="DK267" s="18">
        <f>IF(STGY5[[#This Row],[SNO]]=0,0,IF(DL$10, IF(STGY5[[#This Row],[INS]]=0, 0, DN266), DN266))</f>
        <v>0</v>
      </c>
      <c r="DL267" s="18">
        <f>STGY5[[#This Row],[INS]]</f>
        <v>0</v>
      </c>
      <c r="DM267" s="18">
        <f>IF(STGY5[[#This Row],[WrL]]="Loss", (STGY5[[#This Row],[INS]]*(1 + DP$8/100)), IF(STGY5[[#This Row],[WrL]]="Won", (0), 0))</f>
        <v>0</v>
      </c>
      <c r="DN267" s="18">
        <f>IF(STGY5[[#This Row],[WrL]]="Loss", (STGY5[[#This Row],[PAM]]+STGY5[[#This Row],[LOS-TEN]]), IF(STGY5[[#This Row],[WrL]]="Won", (STGY5[[#This Row],[INS]]), 0))</f>
        <v>0</v>
      </c>
      <c r="DO267" s="18">
        <f>STGY5[[#This Row],[PAPT]]/2</f>
        <v>0</v>
      </c>
      <c r="DP267" s="43">
        <f>IF(STGY5[[#This Row],[SNO]]=0,0,IF(DL$10, IF(STGY5[[#This Row],[INS-TL]]=0, 0, STGY5[[#This Row],[PFT]]/STGY5[[#This Row],[INS-TL]]%), STGY5[[#This Row],[PFT]]/STGY5[[#This Row],[INS-TL]]%))</f>
        <v>-100</v>
      </c>
      <c r="DS267" s="20"/>
      <c r="DT267" s="21"/>
      <c r="DZ267" s="22"/>
      <c r="EB267" s="42">
        <f t="shared" si="37"/>
        <v>252</v>
      </c>
      <c r="EC267" s="49"/>
      <c r="ED267" s="18">
        <f>IF(STGY6[[#This Row],[SNO]]=0,0,IF(STGY6[[#This Row],[SNO]]=1,EJ$8,IF(EL$10, IF(EP266&gt;=EM$8,0,IF(EP266=0,EJ$8,EO266)), EO266)))</f>
        <v>0</v>
      </c>
      <c r="EE267" s="18" t="str">
        <f>IF(MAIN_STGY[[#This Row],[RSLT]]="","", MAIN_STGY[[#This Row],[RSLT]])</f>
        <v/>
      </c>
      <c r="EF26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7" s="18">
        <f>IF(STGY6[[#This Row],[SNO]]=0,0,IF(EL$10, IF(EP266&gt;=EM$8, 0, STGY6[[#This Row],[INS]]+EH266), STGY6[[#This Row],[INS]]+EH266))</f>
        <v>100</v>
      </c>
      <c r="EI267" s="18">
        <f>IF(STGY6[[#This Row],[SNO]]=0,0,IF(EL$10, IF(EP266&gt;=EM$8, 0, EI266+STGY6[[#This Row],[RTN]]), EI266+STGY6[[#This Row],[RTN]]))</f>
        <v>0</v>
      </c>
      <c r="EJ267" s="18">
        <f>STGY6[[#This Row],[RTN-TL]]-STGY6[[#This Row],[INS-TL]]</f>
        <v>-100</v>
      </c>
      <c r="EK267" s="18">
        <f>IF(STGY6[[#This Row],[SNO]]=0,0,IF(EL$10, IF(STGY6[[#This Row],[INS]]=0, 0, EN266), EN266))</f>
        <v>0</v>
      </c>
      <c r="EL267" s="18">
        <f>STGY6[[#This Row],[INS]]</f>
        <v>0</v>
      </c>
      <c r="EM267" s="18">
        <f>IF(STGY6[[#This Row],[WrL]]="Loss", (STGY6[[#This Row],[INS]]*(1 + EP$8/100)), IF(STGY6[[#This Row],[WrL]]="Won", (0), 0))</f>
        <v>0</v>
      </c>
      <c r="EN267" s="18">
        <f>IF(STGY6[[#This Row],[WrL]]="Loss", (STGY6[[#This Row],[PAM]]+STGY6[[#This Row],[LOS-TEN]]), IF(STGY6[[#This Row],[WrL]]="Won", (STGY6[[#This Row],[INS]]), 0))</f>
        <v>0</v>
      </c>
      <c r="EO267" s="18">
        <f>STGY6[[#This Row],[PAPT]]/2</f>
        <v>0</v>
      </c>
      <c r="EP267" s="43">
        <f>IF(STGY6[[#This Row],[SNO]]=0,0,IF(EL$10, IF(STGY6[[#This Row],[INS-TL]]=0, 0, STGY6[[#This Row],[PFT]]/STGY6[[#This Row],[INS-TL]]%), STGY6[[#This Row],[PFT]]/STGY6[[#This Row],[INS-TL]]%))</f>
        <v>-100</v>
      </c>
      <c r="ES267" s="20"/>
      <c r="ET267" s="21"/>
      <c r="EZ267" s="22"/>
      <c r="FB267" s="42">
        <f t="shared" si="38"/>
        <v>252</v>
      </c>
      <c r="FC267" s="49"/>
      <c r="FD267" s="18">
        <f>IF(STGY7[[#This Row],[SNO]]=0,0,IF(STGY7[[#This Row],[SNO]]=1,FJ$8,IF(FL$10, IF(FP266&gt;=FM$8,0,IF(FP266=0,FJ$8,FO266)), FO266)))</f>
        <v>0</v>
      </c>
      <c r="FE267" s="18" t="str">
        <f>IF(MAIN_STGY[[#This Row],[RSLT]]="","", MAIN_STGY[[#This Row],[RSLT]])</f>
        <v/>
      </c>
      <c r="FF26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7" s="18">
        <f>IF(STGY7[[#This Row],[SNO]]=0,0,IF(FL$10, IF(FP266&gt;=FM$8, 0, STGY7[[#This Row],[INS]]+FH266), STGY7[[#This Row],[INS]]+FH266))</f>
        <v>100</v>
      </c>
      <c r="FI267" s="18">
        <f>IF(STGY7[[#This Row],[SNO]]=0,0,IF(FL$10, IF(FP266&gt;=FM$8, 0, FI266+STGY7[[#This Row],[RTN]]), FI266+STGY7[[#This Row],[RTN]]))</f>
        <v>0</v>
      </c>
      <c r="FJ267" s="18">
        <f>STGY7[[#This Row],[RTN-TL]]-STGY7[[#This Row],[INS-TL]]</f>
        <v>-100</v>
      </c>
      <c r="FK267" s="18">
        <f>IF(STGY7[[#This Row],[SNO]]=0,0,IF(FL$10, IF(STGY7[[#This Row],[INS]]=0, 0, FN266), FN266))</f>
        <v>0</v>
      </c>
      <c r="FL267" s="18">
        <f>STGY7[[#This Row],[INS]]</f>
        <v>0</v>
      </c>
      <c r="FM267" s="18">
        <f>IF(STGY7[[#This Row],[WrL]]="Loss", (STGY7[[#This Row],[INS]]*(1 + FP$8/100)), IF(STGY7[[#This Row],[WrL]]="Won", (0), 0))</f>
        <v>0</v>
      </c>
      <c r="FN267" s="18">
        <f>IF(STGY7[[#This Row],[WrL]]="Loss", (STGY7[[#This Row],[PAM]]+STGY7[[#This Row],[LOS-TEN]]), IF(STGY7[[#This Row],[WrL]]="Won", (STGY7[[#This Row],[INS]]), 0))</f>
        <v>0</v>
      </c>
      <c r="FO267" s="18">
        <f>STGY7[[#This Row],[PAPT]]/2</f>
        <v>0</v>
      </c>
      <c r="FP267" s="43">
        <f>IF(STGY7[[#This Row],[SNO]]=0,0,IF(FL$10, IF(STGY7[[#This Row],[INS-TL]]=0, 0, STGY7[[#This Row],[PFT]]/STGY7[[#This Row],[INS-TL]]%), STGY7[[#This Row],[PFT]]/STGY7[[#This Row],[INS-TL]]%))</f>
        <v>-100</v>
      </c>
      <c r="FS267" s="20"/>
      <c r="FT267" s="21"/>
      <c r="FZ267" s="22"/>
      <c r="GB267" s="42">
        <f t="shared" si="39"/>
        <v>252</v>
      </c>
      <c r="GC267" s="49"/>
      <c r="GD267" s="18">
        <f>IF(STGY8[[#This Row],[SNO]]=0,0,IF(STGY8[[#This Row],[SNO]]=1,GJ$8,IF(GL$10, IF(GP266&gt;=GM$8,0,IF(GP266=0,GJ$8,GO266)), GO266)))</f>
        <v>0</v>
      </c>
      <c r="GE267" s="18" t="str">
        <f>IF(MAIN_STGY[[#This Row],[RSLT]]="","", MAIN_STGY[[#This Row],[RSLT]])</f>
        <v/>
      </c>
      <c r="GF26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7" s="18">
        <f>IF(STGY8[[#This Row],[SNO]]=0,0,IF(GL$10, IF(GP266&gt;=GM$8, 0, STGY8[[#This Row],[INS]]+GH266), STGY8[[#This Row],[INS]]+GH266))</f>
        <v>100</v>
      </c>
      <c r="GI267" s="18">
        <f>IF(STGY8[[#This Row],[SNO]]=0,0,IF(GL$10, IF(GP266&gt;=GM$8, 0, GI266+STGY8[[#This Row],[RTN]]), GI266+STGY8[[#This Row],[RTN]]))</f>
        <v>0</v>
      </c>
      <c r="GJ267" s="18">
        <f>STGY8[[#This Row],[RTN-TL]]-STGY8[[#This Row],[INS-TL]]</f>
        <v>-100</v>
      </c>
      <c r="GK267" s="18">
        <f>IF(STGY8[[#This Row],[SNO]]=0,0,IF(GL$10, IF(STGY8[[#This Row],[INS]]=0, 0, GN266), GN266))</f>
        <v>0</v>
      </c>
      <c r="GL267" s="18">
        <f>STGY8[[#This Row],[INS]]</f>
        <v>0</v>
      </c>
      <c r="GM267" s="18">
        <f>IF(STGY8[[#This Row],[WrL]]="Loss", (STGY8[[#This Row],[INS]]*(1 + GP$8/100)), IF(STGY8[[#This Row],[WrL]]="Won", (0), 0))</f>
        <v>0</v>
      </c>
      <c r="GN267" s="18">
        <f>IF(STGY8[[#This Row],[WrL]]="Loss", (STGY8[[#This Row],[PAM]]+STGY8[[#This Row],[LOS-TEN]]), IF(STGY8[[#This Row],[WrL]]="Won", (STGY8[[#This Row],[INS]]), 0))</f>
        <v>0</v>
      </c>
      <c r="GO267" s="18">
        <f>STGY8[[#This Row],[PAPT]]/2</f>
        <v>0</v>
      </c>
      <c r="GP267" s="43">
        <f>IF(STGY8[[#This Row],[SNO]]=0,0,IF(GL$10, IF(STGY8[[#This Row],[INS-TL]]=0, 0, STGY8[[#This Row],[PFT]]/STGY8[[#This Row],[INS-TL]]%), STGY8[[#This Row],[PFT]]/STGY8[[#This Row],[INS-TL]]%))</f>
        <v>-100</v>
      </c>
      <c r="GS267" s="20"/>
      <c r="GT267" s="21"/>
      <c r="GZ267" s="22"/>
      <c r="HB267" s="42">
        <f t="shared" si="40"/>
        <v>252</v>
      </c>
      <c r="HC267" s="49"/>
      <c r="HD267" s="18">
        <f>IF(STGY9[[#This Row],[SNO]]=0,0,IF(STGY9[[#This Row],[SNO]]=1,HJ$8,IF(HL$10, IF(HP266&gt;=HM$8,0,IF(HP266=0,HJ$8,HO266)), HO266)))</f>
        <v>0</v>
      </c>
      <c r="HE267" s="18" t="str">
        <f>IF(MAIN_STGY[[#This Row],[RSLT]]="","", MAIN_STGY[[#This Row],[RSLT]])</f>
        <v/>
      </c>
      <c r="HF26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7" s="18">
        <f>IF(STGY9[[#This Row],[SNO]]=0,0,IF(HL$10, IF(HP266&gt;=HM$8, 0, STGY9[[#This Row],[INS]]+HH266), STGY9[[#This Row],[INS]]+HH266))</f>
        <v>100</v>
      </c>
      <c r="HI267" s="18">
        <f>IF(STGY9[[#This Row],[SNO]]=0,0,IF(HL$10, IF(HP266&gt;=HM$8, 0, HI266+STGY9[[#This Row],[RTN]]), HI266+STGY9[[#This Row],[RTN]]))</f>
        <v>0</v>
      </c>
      <c r="HJ267" s="18">
        <f>STGY9[[#This Row],[RTN-TL]]-STGY9[[#This Row],[INS-TL]]</f>
        <v>-100</v>
      </c>
      <c r="HK267" s="18">
        <f>IF(STGY9[[#This Row],[SNO]]=0,0,IF(HL$10, IF(STGY9[[#This Row],[INS]]=0, 0, HN266), HN266))</f>
        <v>0</v>
      </c>
      <c r="HL267" s="18">
        <f>STGY9[[#This Row],[INS]]</f>
        <v>0</v>
      </c>
      <c r="HM267" s="18">
        <f>IF(STGY9[[#This Row],[WrL]]="Loss", (STGY9[[#This Row],[INS]]*(1 + HP$8/100)), IF(STGY9[[#This Row],[WrL]]="Won", (0), 0))</f>
        <v>0</v>
      </c>
      <c r="HN267" s="18">
        <f>IF(STGY9[[#This Row],[WrL]]="Loss", (STGY9[[#This Row],[PAM]]+STGY9[[#This Row],[LOS-TEN]]), IF(STGY9[[#This Row],[WrL]]="Won", (STGY9[[#This Row],[INS]]), 0))</f>
        <v>0</v>
      </c>
      <c r="HO267" s="18">
        <f>STGY9[[#This Row],[PAPT]]/2</f>
        <v>0</v>
      </c>
      <c r="HP267" s="43">
        <f>IF(STGY9[[#This Row],[SNO]]=0,0,IF(HL$10, IF(STGY9[[#This Row],[INS-TL]]=0, 0, STGY9[[#This Row],[PFT]]/STGY9[[#This Row],[INS-TL]]%), STGY9[[#This Row],[PFT]]/STGY9[[#This Row],[INS-TL]]%))</f>
        <v>-100</v>
      </c>
      <c r="HS267" s="20"/>
      <c r="HT267" s="21"/>
      <c r="HZ267" s="22"/>
      <c r="IB267" s="42">
        <f t="shared" si="41"/>
        <v>252</v>
      </c>
      <c r="IC267" s="49"/>
      <c r="ID267" s="18">
        <f>IF(STGY10[[#This Row],[SNO]]=0,0,IF(STGY10[[#This Row],[SNO]]=1,IJ$8,IF(IL$10, IF(IP266&gt;=IM$8,0,IF(IP266=0,IJ$8,IO266)), IO266)))</f>
        <v>0</v>
      </c>
      <c r="IE267" s="18" t="str">
        <f>IF(MAIN_STGY[[#This Row],[RSLT]]="","", MAIN_STGY[[#This Row],[RSLT]])</f>
        <v/>
      </c>
      <c r="IF26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7" s="18">
        <f>IF(STGY10[[#This Row],[SNO]]=0,0,IF(IL$10, IF(IP266&gt;=IM$8, 0, STGY10[[#This Row],[INS]]+IH266), STGY10[[#This Row],[INS]]+IH266))</f>
        <v>100</v>
      </c>
      <c r="II267" s="18">
        <f>IF(STGY10[[#This Row],[SNO]]=0,0,IF(IL$10, IF(IP266&gt;=IM$8, 0, II266+STGY10[[#This Row],[RTN]]), II266+STGY10[[#This Row],[RTN]]))</f>
        <v>0</v>
      </c>
      <c r="IJ267" s="18">
        <f>STGY10[[#This Row],[RTN-TL]]-STGY10[[#This Row],[INS-TL]]</f>
        <v>-100</v>
      </c>
      <c r="IK267" s="18">
        <f>IF(STGY10[[#This Row],[SNO]]=0,0,IF(IL$10, IF(STGY10[[#This Row],[INS]]=0, 0, IN266), IN266))</f>
        <v>0</v>
      </c>
      <c r="IL267" s="18">
        <f>STGY10[[#This Row],[INS]]</f>
        <v>0</v>
      </c>
      <c r="IM267" s="18">
        <f>IF(STGY10[[#This Row],[WrL]]="Loss", (STGY10[[#This Row],[INS]]*(1 + IP$8/100)), IF(STGY10[[#This Row],[WrL]]="Won", (0), 0))</f>
        <v>0</v>
      </c>
      <c r="IN267" s="18">
        <f>IF(STGY10[[#This Row],[WrL]]="Loss", (STGY10[[#This Row],[PAM]]+STGY10[[#This Row],[LOS-TEN]]), IF(STGY10[[#This Row],[WrL]]="Won", (STGY10[[#This Row],[INS]]), 0))</f>
        <v>0</v>
      </c>
      <c r="IO267" s="18">
        <f>STGY10[[#This Row],[PAPT]]/2</f>
        <v>0</v>
      </c>
      <c r="IP267" s="43">
        <f>IF(STGY10[[#This Row],[SNO]]=0,0,IF(IL$10, IF(STGY10[[#This Row],[INS-TL]]=0, 0, STGY10[[#This Row],[PFT]]/STGY10[[#This Row],[INS-TL]]%), STGY10[[#This Row],[PFT]]/STGY10[[#This Row],[INS-TL]]%))</f>
        <v>-100</v>
      </c>
      <c r="IS267" s="20"/>
      <c r="IT267" s="21"/>
      <c r="IZ267" s="22"/>
    </row>
    <row r="268" spans="2:260" x14ac:dyDescent="0.3">
      <c r="B268" s="89">
        <f t="shared" si="43"/>
        <v>253</v>
      </c>
      <c r="C268" s="49"/>
      <c r="D268" s="18">
        <f>IF(MAIN_STGY[[#This Row],[SNO]]=0,0,IF(MAIN_STGY[[#This Row],[SNO]]=1,J$8,IF(L$10, IF(P267&gt;=M$8,0,IF(P267=0,J$8,O267)), O267)))</f>
        <v>0</v>
      </c>
      <c r="E268" s="12"/>
      <c r="F26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8" s="18">
        <f>IF(MAIN_STGY[[#This Row],[SNO]]=0,0,IF(L$10, IF(P267&gt;=M$8, 0, MAIN_STGY[[#This Row],[INS]]+H267), MAIN_STGY[[#This Row],[INS]]+H267))</f>
        <v>100</v>
      </c>
      <c r="I268" s="18">
        <f>IF(MAIN_STGY[[#This Row],[SNO]]=0,0,IF(L$10, IF(P267&gt;=M$8, 0, I267+MAIN_STGY[[#This Row],[RTN]]), I267+MAIN_STGY[[#This Row],[RTN]]))</f>
        <v>0</v>
      </c>
      <c r="J268" s="18">
        <f>MAIN_STGY[[#This Row],[RTN-TL]]-MAIN_STGY[[#This Row],[INS-TL]]</f>
        <v>-100</v>
      </c>
      <c r="K268" s="18">
        <f>IF(MAIN_STGY[[#This Row],[SNO]]=0,0,IF(L$10, IF(MAIN_STGY[[#This Row],[INS]]=0, 0, N267), N267))</f>
        <v>0</v>
      </c>
      <c r="L268" s="18">
        <f>MAIN_STGY[[#This Row],[INS]]</f>
        <v>0</v>
      </c>
      <c r="M268" s="18">
        <f>IF(MAIN_STGY[[#This Row],[WrL]]="Loss", (MAIN_STGY[[#This Row],[INS]]*(1 + P$8/100)), IF(MAIN_STGY[[#This Row],[WrL]]="Won", (0), 0))</f>
        <v>0</v>
      </c>
      <c r="N268" s="18">
        <f>IF(MAIN_STGY[[#This Row],[WrL]]="Loss", (MAIN_STGY[[#This Row],[PAM]]+MAIN_STGY[[#This Row],[LOS-TEN]]), IF(MAIN_STGY[[#This Row],[WrL]]="Won", (MAIN_STGY[[#This Row],[INS]]), 0))</f>
        <v>0</v>
      </c>
      <c r="O268" s="18">
        <f>MAIN_STGY[[#This Row],[PAPT]]/2</f>
        <v>0</v>
      </c>
      <c r="P26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8" s="55"/>
      <c r="S268" s="56"/>
      <c r="T268" s="46"/>
      <c r="U268" s="84"/>
      <c r="V268" s="44"/>
      <c r="W268" s="55"/>
      <c r="X268" s="55"/>
      <c r="Z268" s="22"/>
      <c r="AB268" s="42">
        <f t="shared" si="33"/>
        <v>253</v>
      </c>
      <c r="AC268" s="49"/>
      <c r="AD268" s="18">
        <f>IF(STGY2[[#This Row],[SNO]]=0,0,IF(STGY2[[#This Row],[SNO]]=1,AJ$8,IF(AL$10, IF(AP267&gt;=AM$8,0,IF(AP267=0,AJ$8,AO267)), AO267)))</f>
        <v>0</v>
      </c>
      <c r="AE268" s="18" t="str">
        <f>IF(MAIN_STGY[[#This Row],[RSLT]]="","", MAIN_STGY[[#This Row],[RSLT]])</f>
        <v/>
      </c>
      <c r="AF26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8" s="18">
        <f>IF(STGY2[[#This Row],[SNO]]=0,0,IF(AL$10, IF(AP267&gt;=AM$8, 0, STGY2[[#This Row],[INS]]+AH267), STGY2[[#This Row],[INS]]+AH267))</f>
        <v>100</v>
      </c>
      <c r="AI268" s="18">
        <f>IF(STGY2[[#This Row],[SNO]]=0,0,IF(AL$10, IF(AP267&gt;=AM$8, 0, AI267+STGY2[[#This Row],[RTN]]), AI267+STGY2[[#This Row],[RTN]]))</f>
        <v>0</v>
      </c>
      <c r="AJ268" s="18">
        <f>STGY2[[#This Row],[RTN-TL]]-STGY2[[#This Row],[INS-TL]]</f>
        <v>-100</v>
      </c>
      <c r="AK268" s="18">
        <f>IF(STGY2[[#This Row],[SNO]]=0,0,IF(AL$10, IF(STGY2[[#This Row],[INS]]=0, 0, AN267), AN267))</f>
        <v>0</v>
      </c>
      <c r="AL268" s="18">
        <f>STGY2[[#This Row],[INS]]</f>
        <v>0</v>
      </c>
      <c r="AM268" s="18">
        <f>IF(STGY2[[#This Row],[WrL]]="Loss", (STGY2[[#This Row],[INS]]*(1 + AP$8/100)), IF(STGY2[[#This Row],[WrL]]="Won", (0), 0))</f>
        <v>0</v>
      </c>
      <c r="AN268" s="18">
        <f>IF(STGY2[[#This Row],[WrL]]="Loss", (STGY2[[#This Row],[PAM]]+STGY2[[#This Row],[LOS-TEN]]), IF(STGY2[[#This Row],[WrL]]="Won", (STGY2[[#This Row],[INS]]), 0))</f>
        <v>0</v>
      </c>
      <c r="AO268" s="18">
        <f>STGY2[[#This Row],[PAPT]]/2</f>
        <v>0</v>
      </c>
      <c r="AP268" s="43">
        <f>IF(STGY2[[#This Row],[SNO]]=0,0,IF(AL$10, IF(STGY2[[#This Row],[INS-TL]]=0, 0, STGY2[[#This Row],[PFT]]/STGY2[[#This Row],[INS-TL]]%), STGY2[[#This Row],[PFT]]/STGY2[[#This Row],[INS-TL]]%))</f>
        <v>-100</v>
      </c>
      <c r="AS268" s="20"/>
      <c r="AT268" s="21"/>
      <c r="AZ268" s="22"/>
      <c r="BB268" s="42">
        <f t="shared" si="34"/>
        <v>253</v>
      </c>
      <c r="BC268" s="49"/>
      <c r="BD268" s="18">
        <f>IF(STGY3[[#This Row],[SNO]]=0,0,IF(STGY3[[#This Row],[SNO]]=1,BJ$8,IF(BL$10, IF(BP267&gt;=BM$8,0,IF(BP267=0,BJ$8,BO267)), BO267)))</f>
        <v>0</v>
      </c>
      <c r="BE268" s="18" t="str">
        <f>IF(MAIN_STGY[[#This Row],[RSLT]]="","", MAIN_STGY[[#This Row],[RSLT]])</f>
        <v/>
      </c>
      <c r="BF26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8" s="18">
        <f>IF(STGY3[[#This Row],[SNO]]=0,0,IF(BL$10, IF(BP267&gt;=BM$8, 0, STGY3[[#This Row],[INS]]+BH267), STGY3[[#This Row],[INS]]+BH267))</f>
        <v>100</v>
      </c>
      <c r="BI268" s="18">
        <f>IF(STGY3[[#This Row],[SNO]]=0,0,IF(BL$10, IF(BP267&gt;=BM$8, 0, BI267+STGY3[[#This Row],[RTN]]), BI267+STGY3[[#This Row],[RTN]]))</f>
        <v>0</v>
      </c>
      <c r="BJ268" s="18">
        <f>STGY3[[#This Row],[RTN-TL]]-STGY3[[#This Row],[INS-TL]]</f>
        <v>-100</v>
      </c>
      <c r="BK268" s="18">
        <f>IF(STGY3[[#This Row],[SNO]]=0,0,IF(BL$10, IF(STGY3[[#This Row],[INS]]=0, 0, BN267), BN267))</f>
        <v>0</v>
      </c>
      <c r="BL268" s="18">
        <f>STGY3[[#This Row],[INS]]</f>
        <v>0</v>
      </c>
      <c r="BM268" s="18">
        <f>IF(STGY3[[#This Row],[WrL]]="Loss", (STGY3[[#This Row],[INS]]*(1 + BP$8/100)), IF(STGY3[[#This Row],[WrL]]="Won", (0), 0))</f>
        <v>0</v>
      </c>
      <c r="BN268" s="18">
        <f>IF(STGY3[[#This Row],[WrL]]="Loss", (STGY3[[#This Row],[PAM]]+STGY3[[#This Row],[LOS-TEN]]), IF(STGY3[[#This Row],[WrL]]="Won", (STGY3[[#This Row],[INS]]), 0))</f>
        <v>0</v>
      </c>
      <c r="BO268" s="18">
        <f>STGY3[[#This Row],[PAPT]]/2</f>
        <v>0</v>
      </c>
      <c r="BP268" s="43">
        <f>IF(STGY3[[#This Row],[SNO]]=0,0,IF(BL$10, IF(STGY3[[#This Row],[INS-TL]]=0, 0, STGY3[[#This Row],[PFT]]/STGY3[[#This Row],[INS-TL]]%), STGY3[[#This Row],[PFT]]/STGY3[[#This Row],[INS-TL]]%))</f>
        <v>-100</v>
      </c>
      <c r="BS268" s="20"/>
      <c r="BT268" s="21"/>
      <c r="BZ268" s="22"/>
      <c r="CB268" s="42">
        <f t="shared" si="35"/>
        <v>253</v>
      </c>
      <c r="CC268" s="49"/>
      <c r="CD268" s="18">
        <f>IF(STGY4[[#This Row],[SNO]]=0,0,IF(STGY4[[#This Row],[SNO]]=1,CJ$8,IF(CL$10, IF(CP267&gt;=CM$8,0,IF(CP267=0,CJ$8,CO267)), CO267)))</f>
        <v>0</v>
      </c>
      <c r="CE268" s="18" t="str">
        <f>IF(MAIN_STGY[[#This Row],[RSLT]]="","", MAIN_STGY[[#This Row],[RSLT]])</f>
        <v/>
      </c>
      <c r="CF26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8" s="18">
        <f>IF(STGY4[[#This Row],[SNO]]=0,0,IF(CL$10, IF(CP267&gt;=CM$8, 0, STGY4[[#This Row],[INS]]+CH267), STGY4[[#This Row],[INS]]+CH267))</f>
        <v>100</v>
      </c>
      <c r="CI268" s="18">
        <f>IF(STGY4[[#This Row],[SNO]]=0,0,IF(CL$10, IF(CP267&gt;=CM$8, 0, CI267+STGY4[[#This Row],[RTN]]), CI267+STGY4[[#This Row],[RTN]]))</f>
        <v>0</v>
      </c>
      <c r="CJ268" s="18">
        <f>STGY4[[#This Row],[RTN-TL]]-STGY4[[#This Row],[INS-TL]]</f>
        <v>-100</v>
      </c>
      <c r="CK268" s="18">
        <f>IF(STGY4[[#This Row],[SNO]]=0,0,IF(CL$10, IF(STGY4[[#This Row],[INS]]=0, 0, CN267), CN267))</f>
        <v>0</v>
      </c>
      <c r="CL268" s="18">
        <f>STGY4[[#This Row],[INS]]</f>
        <v>0</v>
      </c>
      <c r="CM268" s="18">
        <f>IF(STGY4[[#This Row],[WrL]]="Loss", (STGY4[[#This Row],[INS]]*(1 + CP$8/100)), IF(STGY4[[#This Row],[WrL]]="Won", (0), 0))</f>
        <v>0</v>
      </c>
      <c r="CN268" s="18">
        <f>IF(STGY4[[#This Row],[WrL]]="Loss", (STGY4[[#This Row],[PAM]]+STGY4[[#This Row],[LOS-TEN]]), IF(STGY4[[#This Row],[WrL]]="Won", (STGY4[[#This Row],[INS]]), 0))</f>
        <v>0</v>
      </c>
      <c r="CO268" s="18">
        <f>STGY4[[#This Row],[PAPT]]/2</f>
        <v>0</v>
      </c>
      <c r="CP268" s="43">
        <f>IF(STGY4[[#This Row],[SNO]]=0,0,IF(CL$10, IF(STGY4[[#This Row],[INS-TL]]=0, 0, STGY4[[#This Row],[PFT]]/STGY4[[#This Row],[INS-TL]]%), STGY4[[#This Row],[PFT]]/STGY4[[#This Row],[INS-TL]]%))</f>
        <v>-100</v>
      </c>
      <c r="CS268" s="20"/>
      <c r="CT268" s="21"/>
      <c r="CZ268" s="22"/>
      <c r="DB268" s="42">
        <f t="shared" si="36"/>
        <v>253</v>
      </c>
      <c r="DC268" s="49"/>
      <c r="DD268" s="18">
        <f>IF(STGY5[[#This Row],[SNO]]=0,0,IF(STGY5[[#This Row],[SNO]]=1,DJ$8,IF(DL$10, IF(DP267&gt;=DM$8,0,IF(DP267=0,DJ$8,DO267)), DO267)))</f>
        <v>0</v>
      </c>
      <c r="DE268" s="18" t="str">
        <f>IF(MAIN_STGY[[#This Row],[RSLT]]="","", MAIN_STGY[[#This Row],[RSLT]])</f>
        <v/>
      </c>
      <c r="DF26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8" s="18">
        <f>IF(STGY5[[#This Row],[SNO]]=0,0,IF(DL$10, IF(DP267&gt;=DM$8, 0, STGY5[[#This Row],[INS]]+DH267), STGY5[[#This Row],[INS]]+DH267))</f>
        <v>100</v>
      </c>
      <c r="DI268" s="18">
        <f>IF(STGY5[[#This Row],[SNO]]=0,0,IF(DL$10, IF(DP267&gt;=DM$8, 0, DI267+STGY5[[#This Row],[RTN]]), DI267+STGY5[[#This Row],[RTN]]))</f>
        <v>0</v>
      </c>
      <c r="DJ268" s="18">
        <f>STGY5[[#This Row],[RTN-TL]]-STGY5[[#This Row],[INS-TL]]</f>
        <v>-100</v>
      </c>
      <c r="DK268" s="18">
        <f>IF(STGY5[[#This Row],[SNO]]=0,0,IF(DL$10, IF(STGY5[[#This Row],[INS]]=0, 0, DN267), DN267))</f>
        <v>0</v>
      </c>
      <c r="DL268" s="18">
        <f>STGY5[[#This Row],[INS]]</f>
        <v>0</v>
      </c>
      <c r="DM268" s="18">
        <f>IF(STGY5[[#This Row],[WrL]]="Loss", (STGY5[[#This Row],[INS]]*(1 + DP$8/100)), IF(STGY5[[#This Row],[WrL]]="Won", (0), 0))</f>
        <v>0</v>
      </c>
      <c r="DN268" s="18">
        <f>IF(STGY5[[#This Row],[WrL]]="Loss", (STGY5[[#This Row],[PAM]]+STGY5[[#This Row],[LOS-TEN]]), IF(STGY5[[#This Row],[WrL]]="Won", (STGY5[[#This Row],[INS]]), 0))</f>
        <v>0</v>
      </c>
      <c r="DO268" s="18">
        <f>STGY5[[#This Row],[PAPT]]/2</f>
        <v>0</v>
      </c>
      <c r="DP268" s="43">
        <f>IF(STGY5[[#This Row],[SNO]]=0,0,IF(DL$10, IF(STGY5[[#This Row],[INS-TL]]=0, 0, STGY5[[#This Row],[PFT]]/STGY5[[#This Row],[INS-TL]]%), STGY5[[#This Row],[PFT]]/STGY5[[#This Row],[INS-TL]]%))</f>
        <v>-100</v>
      </c>
      <c r="DS268" s="20"/>
      <c r="DT268" s="21"/>
      <c r="DZ268" s="22"/>
      <c r="EB268" s="42">
        <f t="shared" si="37"/>
        <v>253</v>
      </c>
      <c r="EC268" s="49"/>
      <c r="ED268" s="18">
        <f>IF(STGY6[[#This Row],[SNO]]=0,0,IF(STGY6[[#This Row],[SNO]]=1,EJ$8,IF(EL$10, IF(EP267&gt;=EM$8,0,IF(EP267=0,EJ$8,EO267)), EO267)))</f>
        <v>0</v>
      </c>
      <c r="EE268" s="18" t="str">
        <f>IF(MAIN_STGY[[#This Row],[RSLT]]="","", MAIN_STGY[[#This Row],[RSLT]])</f>
        <v/>
      </c>
      <c r="EF26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8" s="18">
        <f>IF(STGY6[[#This Row],[SNO]]=0,0,IF(EL$10, IF(EP267&gt;=EM$8, 0, STGY6[[#This Row],[INS]]+EH267), STGY6[[#This Row],[INS]]+EH267))</f>
        <v>100</v>
      </c>
      <c r="EI268" s="18">
        <f>IF(STGY6[[#This Row],[SNO]]=0,0,IF(EL$10, IF(EP267&gt;=EM$8, 0, EI267+STGY6[[#This Row],[RTN]]), EI267+STGY6[[#This Row],[RTN]]))</f>
        <v>0</v>
      </c>
      <c r="EJ268" s="18">
        <f>STGY6[[#This Row],[RTN-TL]]-STGY6[[#This Row],[INS-TL]]</f>
        <v>-100</v>
      </c>
      <c r="EK268" s="18">
        <f>IF(STGY6[[#This Row],[SNO]]=0,0,IF(EL$10, IF(STGY6[[#This Row],[INS]]=0, 0, EN267), EN267))</f>
        <v>0</v>
      </c>
      <c r="EL268" s="18">
        <f>STGY6[[#This Row],[INS]]</f>
        <v>0</v>
      </c>
      <c r="EM268" s="18">
        <f>IF(STGY6[[#This Row],[WrL]]="Loss", (STGY6[[#This Row],[INS]]*(1 + EP$8/100)), IF(STGY6[[#This Row],[WrL]]="Won", (0), 0))</f>
        <v>0</v>
      </c>
      <c r="EN268" s="18">
        <f>IF(STGY6[[#This Row],[WrL]]="Loss", (STGY6[[#This Row],[PAM]]+STGY6[[#This Row],[LOS-TEN]]), IF(STGY6[[#This Row],[WrL]]="Won", (STGY6[[#This Row],[INS]]), 0))</f>
        <v>0</v>
      </c>
      <c r="EO268" s="18">
        <f>STGY6[[#This Row],[PAPT]]/2</f>
        <v>0</v>
      </c>
      <c r="EP268" s="43">
        <f>IF(STGY6[[#This Row],[SNO]]=0,0,IF(EL$10, IF(STGY6[[#This Row],[INS-TL]]=0, 0, STGY6[[#This Row],[PFT]]/STGY6[[#This Row],[INS-TL]]%), STGY6[[#This Row],[PFT]]/STGY6[[#This Row],[INS-TL]]%))</f>
        <v>-100</v>
      </c>
      <c r="ES268" s="20"/>
      <c r="ET268" s="21"/>
      <c r="EZ268" s="22"/>
      <c r="FB268" s="42">
        <f t="shared" si="38"/>
        <v>253</v>
      </c>
      <c r="FC268" s="49"/>
      <c r="FD268" s="18">
        <f>IF(STGY7[[#This Row],[SNO]]=0,0,IF(STGY7[[#This Row],[SNO]]=1,FJ$8,IF(FL$10, IF(FP267&gt;=FM$8,0,IF(FP267=0,FJ$8,FO267)), FO267)))</f>
        <v>0</v>
      </c>
      <c r="FE268" s="18" t="str">
        <f>IF(MAIN_STGY[[#This Row],[RSLT]]="","", MAIN_STGY[[#This Row],[RSLT]])</f>
        <v/>
      </c>
      <c r="FF26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8" s="18">
        <f>IF(STGY7[[#This Row],[SNO]]=0,0,IF(FL$10, IF(FP267&gt;=FM$8, 0, STGY7[[#This Row],[INS]]+FH267), STGY7[[#This Row],[INS]]+FH267))</f>
        <v>100</v>
      </c>
      <c r="FI268" s="18">
        <f>IF(STGY7[[#This Row],[SNO]]=0,0,IF(FL$10, IF(FP267&gt;=FM$8, 0, FI267+STGY7[[#This Row],[RTN]]), FI267+STGY7[[#This Row],[RTN]]))</f>
        <v>0</v>
      </c>
      <c r="FJ268" s="18">
        <f>STGY7[[#This Row],[RTN-TL]]-STGY7[[#This Row],[INS-TL]]</f>
        <v>-100</v>
      </c>
      <c r="FK268" s="18">
        <f>IF(STGY7[[#This Row],[SNO]]=0,0,IF(FL$10, IF(STGY7[[#This Row],[INS]]=0, 0, FN267), FN267))</f>
        <v>0</v>
      </c>
      <c r="FL268" s="18">
        <f>STGY7[[#This Row],[INS]]</f>
        <v>0</v>
      </c>
      <c r="FM268" s="18">
        <f>IF(STGY7[[#This Row],[WrL]]="Loss", (STGY7[[#This Row],[INS]]*(1 + FP$8/100)), IF(STGY7[[#This Row],[WrL]]="Won", (0), 0))</f>
        <v>0</v>
      </c>
      <c r="FN268" s="18">
        <f>IF(STGY7[[#This Row],[WrL]]="Loss", (STGY7[[#This Row],[PAM]]+STGY7[[#This Row],[LOS-TEN]]), IF(STGY7[[#This Row],[WrL]]="Won", (STGY7[[#This Row],[INS]]), 0))</f>
        <v>0</v>
      </c>
      <c r="FO268" s="18">
        <f>STGY7[[#This Row],[PAPT]]/2</f>
        <v>0</v>
      </c>
      <c r="FP268" s="43">
        <f>IF(STGY7[[#This Row],[SNO]]=0,0,IF(FL$10, IF(STGY7[[#This Row],[INS-TL]]=0, 0, STGY7[[#This Row],[PFT]]/STGY7[[#This Row],[INS-TL]]%), STGY7[[#This Row],[PFT]]/STGY7[[#This Row],[INS-TL]]%))</f>
        <v>-100</v>
      </c>
      <c r="FS268" s="20"/>
      <c r="FT268" s="21"/>
      <c r="FZ268" s="22"/>
      <c r="GB268" s="42">
        <f t="shared" si="39"/>
        <v>253</v>
      </c>
      <c r="GC268" s="49"/>
      <c r="GD268" s="18">
        <f>IF(STGY8[[#This Row],[SNO]]=0,0,IF(STGY8[[#This Row],[SNO]]=1,GJ$8,IF(GL$10, IF(GP267&gt;=GM$8,0,IF(GP267=0,GJ$8,GO267)), GO267)))</f>
        <v>0</v>
      </c>
      <c r="GE268" s="18" t="str">
        <f>IF(MAIN_STGY[[#This Row],[RSLT]]="","", MAIN_STGY[[#This Row],[RSLT]])</f>
        <v/>
      </c>
      <c r="GF26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8" s="18">
        <f>IF(STGY8[[#This Row],[SNO]]=0,0,IF(GL$10, IF(GP267&gt;=GM$8, 0, STGY8[[#This Row],[INS]]+GH267), STGY8[[#This Row],[INS]]+GH267))</f>
        <v>100</v>
      </c>
      <c r="GI268" s="18">
        <f>IF(STGY8[[#This Row],[SNO]]=0,0,IF(GL$10, IF(GP267&gt;=GM$8, 0, GI267+STGY8[[#This Row],[RTN]]), GI267+STGY8[[#This Row],[RTN]]))</f>
        <v>0</v>
      </c>
      <c r="GJ268" s="18">
        <f>STGY8[[#This Row],[RTN-TL]]-STGY8[[#This Row],[INS-TL]]</f>
        <v>-100</v>
      </c>
      <c r="GK268" s="18">
        <f>IF(STGY8[[#This Row],[SNO]]=0,0,IF(GL$10, IF(STGY8[[#This Row],[INS]]=0, 0, GN267), GN267))</f>
        <v>0</v>
      </c>
      <c r="GL268" s="18">
        <f>STGY8[[#This Row],[INS]]</f>
        <v>0</v>
      </c>
      <c r="GM268" s="18">
        <f>IF(STGY8[[#This Row],[WrL]]="Loss", (STGY8[[#This Row],[INS]]*(1 + GP$8/100)), IF(STGY8[[#This Row],[WrL]]="Won", (0), 0))</f>
        <v>0</v>
      </c>
      <c r="GN268" s="18">
        <f>IF(STGY8[[#This Row],[WrL]]="Loss", (STGY8[[#This Row],[PAM]]+STGY8[[#This Row],[LOS-TEN]]), IF(STGY8[[#This Row],[WrL]]="Won", (STGY8[[#This Row],[INS]]), 0))</f>
        <v>0</v>
      </c>
      <c r="GO268" s="18">
        <f>STGY8[[#This Row],[PAPT]]/2</f>
        <v>0</v>
      </c>
      <c r="GP268" s="43">
        <f>IF(STGY8[[#This Row],[SNO]]=0,0,IF(GL$10, IF(STGY8[[#This Row],[INS-TL]]=0, 0, STGY8[[#This Row],[PFT]]/STGY8[[#This Row],[INS-TL]]%), STGY8[[#This Row],[PFT]]/STGY8[[#This Row],[INS-TL]]%))</f>
        <v>-100</v>
      </c>
      <c r="GS268" s="20"/>
      <c r="GT268" s="21"/>
      <c r="GZ268" s="22"/>
      <c r="HB268" s="42">
        <f t="shared" si="40"/>
        <v>253</v>
      </c>
      <c r="HC268" s="49"/>
      <c r="HD268" s="18">
        <f>IF(STGY9[[#This Row],[SNO]]=0,0,IF(STGY9[[#This Row],[SNO]]=1,HJ$8,IF(HL$10, IF(HP267&gt;=HM$8,0,IF(HP267=0,HJ$8,HO267)), HO267)))</f>
        <v>0</v>
      </c>
      <c r="HE268" s="18" t="str">
        <f>IF(MAIN_STGY[[#This Row],[RSLT]]="","", MAIN_STGY[[#This Row],[RSLT]])</f>
        <v/>
      </c>
      <c r="HF26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8" s="18">
        <f>IF(STGY9[[#This Row],[SNO]]=0,0,IF(HL$10, IF(HP267&gt;=HM$8, 0, STGY9[[#This Row],[INS]]+HH267), STGY9[[#This Row],[INS]]+HH267))</f>
        <v>100</v>
      </c>
      <c r="HI268" s="18">
        <f>IF(STGY9[[#This Row],[SNO]]=0,0,IF(HL$10, IF(HP267&gt;=HM$8, 0, HI267+STGY9[[#This Row],[RTN]]), HI267+STGY9[[#This Row],[RTN]]))</f>
        <v>0</v>
      </c>
      <c r="HJ268" s="18">
        <f>STGY9[[#This Row],[RTN-TL]]-STGY9[[#This Row],[INS-TL]]</f>
        <v>-100</v>
      </c>
      <c r="HK268" s="18">
        <f>IF(STGY9[[#This Row],[SNO]]=0,0,IF(HL$10, IF(STGY9[[#This Row],[INS]]=0, 0, HN267), HN267))</f>
        <v>0</v>
      </c>
      <c r="HL268" s="18">
        <f>STGY9[[#This Row],[INS]]</f>
        <v>0</v>
      </c>
      <c r="HM268" s="18">
        <f>IF(STGY9[[#This Row],[WrL]]="Loss", (STGY9[[#This Row],[INS]]*(1 + HP$8/100)), IF(STGY9[[#This Row],[WrL]]="Won", (0), 0))</f>
        <v>0</v>
      </c>
      <c r="HN268" s="18">
        <f>IF(STGY9[[#This Row],[WrL]]="Loss", (STGY9[[#This Row],[PAM]]+STGY9[[#This Row],[LOS-TEN]]), IF(STGY9[[#This Row],[WrL]]="Won", (STGY9[[#This Row],[INS]]), 0))</f>
        <v>0</v>
      </c>
      <c r="HO268" s="18">
        <f>STGY9[[#This Row],[PAPT]]/2</f>
        <v>0</v>
      </c>
      <c r="HP268" s="43">
        <f>IF(STGY9[[#This Row],[SNO]]=0,0,IF(HL$10, IF(STGY9[[#This Row],[INS-TL]]=0, 0, STGY9[[#This Row],[PFT]]/STGY9[[#This Row],[INS-TL]]%), STGY9[[#This Row],[PFT]]/STGY9[[#This Row],[INS-TL]]%))</f>
        <v>-100</v>
      </c>
      <c r="HS268" s="20"/>
      <c r="HT268" s="21"/>
      <c r="HZ268" s="22"/>
      <c r="IB268" s="42">
        <f t="shared" si="41"/>
        <v>253</v>
      </c>
      <c r="IC268" s="49"/>
      <c r="ID268" s="18">
        <f>IF(STGY10[[#This Row],[SNO]]=0,0,IF(STGY10[[#This Row],[SNO]]=1,IJ$8,IF(IL$10, IF(IP267&gt;=IM$8,0,IF(IP267=0,IJ$8,IO267)), IO267)))</f>
        <v>0</v>
      </c>
      <c r="IE268" s="18" t="str">
        <f>IF(MAIN_STGY[[#This Row],[RSLT]]="","", MAIN_STGY[[#This Row],[RSLT]])</f>
        <v/>
      </c>
      <c r="IF26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8" s="18">
        <f>IF(STGY10[[#This Row],[SNO]]=0,0,IF(IL$10, IF(IP267&gt;=IM$8, 0, STGY10[[#This Row],[INS]]+IH267), STGY10[[#This Row],[INS]]+IH267))</f>
        <v>100</v>
      </c>
      <c r="II268" s="18">
        <f>IF(STGY10[[#This Row],[SNO]]=0,0,IF(IL$10, IF(IP267&gt;=IM$8, 0, II267+STGY10[[#This Row],[RTN]]), II267+STGY10[[#This Row],[RTN]]))</f>
        <v>0</v>
      </c>
      <c r="IJ268" s="18">
        <f>STGY10[[#This Row],[RTN-TL]]-STGY10[[#This Row],[INS-TL]]</f>
        <v>-100</v>
      </c>
      <c r="IK268" s="18">
        <f>IF(STGY10[[#This Row],[SNO]]=0,0,IF(IL$10, IF(STGY10[[#This Row],[INS]]=0, 0, IN267), IN267))</f>
        <v>0</v>
      </c>
      <c r="IL268" s="18">
        <f>STGY10[[#This Row],[INS]]</f>
        <v>0</v>
      </c>
      <c r="IM268" s="18">
        <f>IF(STGY10[[#This Row],[WrL]]="Loss", (STGY10[[#This Row],[INS]]*(1 + IP$8/100)), IF(STGY10[[#This Row],[WrL]]="Won", (0), 0))</f>
        <v>0</v>
      </c>
      <c r="IN268" s="18">
        <f>IF(STGY10[[#This Row],[WrL]]="Loss", (STGY10[[#This Row],[PAM]]+STGY10[[#This Row],[LOS-TEN]]), IF(STGY10[[#This Row],[WrL]]="Won", (STGY10[[#This Row],[INS]]), 0))</f>
        <v>0</v>
      </c>
      <c r="IO268" s="18">
        <f>STGY10[[#This Row],[PAPT]]/2</f>
        <v>0</v>
      </c>
      <c r="IP268" s="43">
        <f>IF(STGY10[[#This Row],[SNO]]=0,0,IF(IL$10, IF(STGY10[[#This Row],[INS-TL]]=0, 0, STGY10[[#This Row],[PFT]]/STGY10[[#This Row],[INS-TL]]%), STGY10[[#This Row],[PFT]]/STGY10[[#This Row],[INS-TL]]%))</f>
        <v>-100</v>
      </c>
      <c r="IS268" s="20"/>
      <c r="IT268" s="21"/>
      <c r="IZ268" s="22"/>
    </row>
    <row r="269" spans="2:260" x14ac:dyDescent="0.3">
      <c r="B269" s="89">
        <f t="shared" si="43"/>
        <v>254</v>
      </c>
      <c r="C269" s="49"/>
      <c r="D269" s="18">
        <f>IF(MAIN_STGY[[#This Row],[SNO]]=0,0,IF(MAIN_STGY[[#This Row],[SNO]]=1,J$8,IF(L$10, IF(P268&gt;=M$8,0,IF(P268=0,J$8,O268)), O268)))</f>
        <v>0</v>
      </c>
      <c r="E269" s="12"/>
      <c r="F26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6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69" s="18">
        <f>IF(MAIN_STGY[[#This Row],[SNO]]=0,0,IF(L$10, IF(P268&gt;=M$8, 0, MAIN_STGY[[#This Row],[INS]]+H268), MAIN_STGY[[#This Row],[INS]]+H268))</f>
        <v>100</v>
      </c>
      <c r="I269" s="18">
        <f>IF(MAIN_STGY[[#This Row],[SNO]]=0,0,IF(L$10, IF(P268&gt;=M$8, 0, I268+MAIN_STGY[[#This Row],[RTN]]), I268+MAIN_STGY[[#This Row],[RTN]]))</f>
        <v>0</v>
      </c>
      <c r="J269" s="18">
        <f>MAIN_STGY[[#This Row],[RTN-TL]]-MAIN_STGY[[#This Row],[INS-TL]]</f>
        <v>-100</v>
      </c>
      <c r="K269" s="18">
        <f>IF(MAIN_STGY[[#This Row],[SNO]]=0,0,IF(L$10, IF(MAIN_STGY[[#This Row],[INS]]=0, 0, N268), N268))</f>
        <v>0</v>
      </c>
      <c r="L269" s="18">
        <f>MAIN_STGY[[#This Row],[INS]]</f>
        <v>0</v>
      </c>
      <c r="M269" s="18">
        <f>IF(MAIN_STGY[[#This Row],[WrL]]="Loss", (MAIN_STGY[[#This Row],[INS]]*(1 + P$8/100)), IF(MAIN_STGY[[#This Row],[WrL]]="Won", (0), 0))</f>
        <v>0</v>
      </c>
      <c r="N269" s="18">
        <f>IF(MAIN_STGY[[#This Row],[WrL]]="Loss", (MAIN_STGY[[#This Row],[PAM]]+MAIN_STGY[[#This Row],[LOS-TEN]]), IF(MAIN_STGY[[#This Row],[WrL]]="Won", (MAIN_STGY[[#This Row],[INS]]), 0))</f>
        <v>0</v>
      </c>
      <c r="O269" s="18">
        <f>MAIN_STGY[[#This Row],[PAPT]]/2</f>
        <v>0</v>
      </c>
      <c r="P26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69" s="55"/>
      <c r="S269" s="56"/>
      <c r="T269" s="57"/>
      <c r="U269" s="85"/>
      <c r="V269" s="55"/>
      <c r="W269" s="55"/>
      <c r="X269" s="55"/>
      <c r="Z269" s="22"/>
      <c r="AB269" s="42">
        <f t="shared" si="33"/>
        <v>254</v>
      </c>
      <c r="AC269" s="49"/>
      <c r="AD269" s="18">
        <f>IF(STGY2[[#This Row],[SNO]]=0,0,IF(STGY2[[#This Row],[SNO]]=1,AJ$8,IF(AL$10, IF(AP268&gt;=AM$8,0,IF(AP268=0,AJ$8,AO268)), AO268)))</f>
        <v>0</v>
      </c>
      <c r="AE269" s="18" t="str">
        <f>IF(MAIN_STGY[[#This Row],[RSLT]]="","", MAIN_STGY[[#This Row],[RSLT]])</f>
        <v/>
      </c>
      <c r="AF26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6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69" s="18">
        <f>IF(STGY2[[#This Row],[SNO]]=0,0,IF(AL$10, IF(AP268&gt;=AM$8, 0, STGY2[[#This Row],[INS]]+AH268), STGY2[[#This Row],[INS]]+AH268))</f>
        <v>100</v>
      </c>
      <c r="AI269" s="18">
        <f>IF(STGY2[[#This Row],[SNO]]=0,0,IF(AL$10, IF(AP268&gt;=AM$8, 0, AI268+STGY2[[#This Row],[RTN]]), AI268+STGY2[[#This Row],[RTN]]))</f>
        <v>0</v>
      </c>
      <c r="AJ269" s="18">
        <f>STGY2[[#This Row],[RTN-TL]]-STGY2[[#This Row],[INS-TL]]</f>
        <v>-100</v>
      </c>
      <c r="AK269" s="18">
        <f>IF(STGY2[[#This Row],[SNO]]=0,0,IF(AL$10, IF(STGY2[[#This Row],[INS]]=0, 0, AN268), AN268))</f>
        <v>0</v>
      </c>
      <c r="AL269" s="18">
        <f>STGY2[[#This Row],[INS]]</f>
        <v>0</v>
      </c>
      <c r="AM269" s="18">
        <f>IF(STGY2[[#This Row],[WrL]]="Loss", (STGY2[[#This Row],[INS]]*(1 + AP$8/100)), IF(STGY2[[#This Row],[WrL]]="Won", (0), 0))</f>
        <v>0</v>
      </c>
      <c r="AN269" s="18">
        <f>IF(STGY2[[#This Row],[WrL]]="Loss", (STGY2[[#This Row],[PAM]]+STGY2[[#This Row],[LOS-TEN]]), IF(STGY2[[#This Row],[WrL]]="Won", (STGY2[[#This Row],[INS]]), 0))</f>
        <v>0</v>
      </c>
      <c r="AO269" s="18">
        <f>STGY2[[#This Row],[PAPT]]/2</f>
        <v>0</v>
      </c>
      <c r="AP269" s="43">
        <f>IF(STGY2[[#This Row],[SNO]]=0,0,IF(AL$10, IF(STGY2[[#This Row],[INS-TL]]=0, 0, STGY2[[#This Row],[PFT]]/STGY2[[#This Row],[INS-TL]]%), STGY2[[#This Row],[PFT]]/STGY2[[#This Row],[INS-TL]]%))</f>
        <v>-100</v>
      </c>
      <c r="AS269" s="20"/>
      <c r="AT269" s="21"/>
      <c r="AZ269" s="22"/>
      <c r="BB269" s="42">
        <f t="shared" si="34"/>
        <v>254</v>
      </c>
      <c r="BC269" s="49"/>
      <c r="BD269" s="18">
        <f>IF(STGY3[[#This Row],[SNO]]=0,0,IF(STGY3[[#This Row],[SNO]]=1,BJ$8,IF(BL$10, IF(BP268&gt;=BM$8,0,IF(BP268=0,BJ$8,BO268)), BO268)))</f>
        <v>0</v>
      </c>
      <c r="BE269" s="18" t="str">
        <f>IF(MAIN_STGY[[#This Row],[RSLT]]="","", MAIN_STGY[[#This Row],[RSLT]])</f>
        <v/>
      </c>
      <c r="BF26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6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69" s="18">
        <f>IF(STGY3[[#This Row],[SNO]]=0,0,IF(BL$10, IF(BP268&gt;=BM$8, 0, STGY3[[#This Row],[INS]]+BH268), STGY3[[#This Row],[INS]]+BH268))</f>
        <v>100</v>
      </c>
      <c r="BI269" s="18">
        <f>IF(STGY3[[#This Row],[SNO]]=0,0,IF(BL$10, IF(BP268&gt;=BM$8, 0, BI268+STGY3[[#This Row],[RTN]]), BI268+STGY3[[#This Row],[RTN]]))</f>
        <v>0</v>
      </c>
      <c r="BJ269" s="18">
        <f>STGY3[[#This Row],[RTN-TL]]-STGY3[[#This Row],[INS-TL]]</f>
        <v>-100</v>
      </c>
      <c r="BK269" s="18">
        <f>IF(STGY3[[#This Row],[SNO]]=0,0,IF(BL$10, IF(STGY3[[#This Row],[INS]]=0, 0, BN268), BN268))</f>
        <v>0</v>
      </c>
      <c r="BL269" s="18">
        <f>STGY3[[#This Row],[INS]]</f>
        <v>0</v>
      </c>
      <c r="BM269" s="18">
        <f>IF(STGY3[[#This Row],[WrL]]="Loss", (STGY3[[#This Row],[INS]]*(1 + BP$8/100)), IF(STGY3[[#This Row],[WrL]]="Won", (0), 0))</f>
        <v>0</v>
      </c>
      <c r="BN269" s="18">
        <f>IF(STGY3[[#This Row],[WrL]]="Loss", (STGY3[[#This Row],[PAM]]+STGY3[[#This Row],[LOS-TEN]]), IF(STGY3[[#This Row],[WrL]]="Won", (STGY3[[#This Row],[INS]]), 0))</f>
        <v>0</v>
      </c>
      <c r="BO269" s="18">
        <f>STGY3[[#This Row],[PAPT]]/2</f>
        <v>0</v>
      </c>
      <c r="BP269" s="43">
        <f>IF(STGY3[[#This Row],[SNO]]=0,0,IF(BL$10, IF(STGY3[[#This Row],[INS-TL]]=0, 0, STGY3[[#This Row],[PFT]]/STGY3[[#This Row],[INS-TL]]%), STGY3[[#This Row],[PFT]]/STGY3[[#This Row],[INS-TL]]%))</f>
        <v>-100</v>
      </c>
      <c r="BS269" s="20"/>
      <c r="BT269" s="21"/>
      <c r="BZ269" s="22"/>
      <c r="CB269" s="42">
        <f t="shared" si="35"/>
        <v>254</v>
      </c>
      <c r="CC269" s="49"/>
      <c r="CD269" s="18">
        <f>IF(STGY4[[#This Row],[SNO]]=0,0,IF(STGY4[[#This Row],[SNO]]=1,CJ$8,IF(CL$10, IF(CP268&gt;=CM$8,0,IF(CP268=0,CJ$8,CO268)), CO268)))</f>
        <v>0</v>
      </c>
      <c r="CE269" s="18" t="str">
        <f>IF(MAIN_STGY[[#This Row],[RSLT]]="","", MAIN_STGY[[#This Row],[RSLT]])</f>
        <v/>
      </c>
      <c r="CF26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6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69" s="18">
        <f>IF(STGY4[[#This Row],[SNO]]=0,0,IF(CL$10, IF(CP268&gt;=CM$8, 0, STGY4[[#This Row],[INS]]+CH268), STGY4[[#This Row],[INS]]+CH268))</f>
        <v>100</v>
      </c>
      <c r="CI269" s="18">
        <f>IF(STGY4[[#This Row],[SNO]]=0,0,IF(CL$10, IF(CP268&gt;=CM$8, 0, CI268+STGY4[[#This Row],[RTN]]), CI268+STGY4[[#This Row],[RTN]]))</f>
        <v>0</v>
      </c>
      <c r="CJ269" s="18">
        <f>STGY4[[#This Row],[RTN-TL]]-STGY4[[#This Row],[INS-TL]]</f>
        <v>-100</v>
      </c>
      <c r="CK269" s="18">
        <f>IF(STGY4[[#This Row],[SNO]]=0,0,IF(CL$10, IF(STGY4[[#This Row],[INS]]=0, 0, CN268), CN268))</f>
        <v>0</v>
      </c>
      <c r="CL269" s="18">
        <f>STGY4[[#This Row],[INS]]</f>
        <v>0</v>
      </c>
      <c r="CM269" s="18">
        <f>IF(STGY4[[#This Row],[WrL]]="Loss", (STGY4[[#This Row],[INS]]*(1 + CP$8/100)), IF(STGY4[[#This Row],[WrL]]="Won", (0), 0))</f>
        <v>0</v>
      </c>
      <c r="CN269" s="18">
        <f>IF(STGY4[[#This Row],[WrL]]="Loss", (STGY4[[#This Row],[PAM]]+STGY4[[#This Row],[LOS-TEN]]), IF(STGY4[[#This Row],[WrL]]="Won", (STGY4[[#This Row],[INS]]), 0))</f>
        <v>0</v>
      </c>
      <c r="CO269" s="18">
        <f>STGY4[[#This Row],[PAPT]]/2</f>
        <v>0</v>
      </c>
      <c r="CP269" s="43">
        <f>IF(STGY4[[#This Row],[SNO]]=0,0,IF(CL$10, IF(STGY4[[#This Row],[INS-TL]]=0, 0, STGY4[[#This Row],[PFT]]/STGY4[[#This Row],[INS-TL]]%), STGY4[[#This Row],[PFT]]/STGY4[[#This Row],[INS-TL]]%))</f>
        <v>-100</v>
      </c>
      <c r="CS269" s="20"/>
      <c r="CT269" s="21"/>
      <c r="CZ269" s="22"/>
      <c r="DB269" s="42">
        <f t="shared" si="36"/>
        <v>254</v>
      </c>
      <c r="DC269" s="49"/>
      <c r="DD269" s="18">
        <f>IF(STGY5[[#This Row],[SNO]]=0,0,IF(STGY5[[#This Row],[SNO]]=1,DJ$8,IF(DL$10, IF(DP268&gt;=DM$8,0,IF(DP268=0,DJ$8,DO268)), DO268)))</f>
        <v>0</v>
      </c>
      <c r="DE269" s="18" t="str">
        <f>IF(MAIN_STGY[[#This Row],[RSLT]]="","", MAIN_STGY[[#This Row],[RSLT]])</f>
        <v/>
      </c>
      <c r="DF26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6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69" s="18">
        <f>IF(STGY5[[#This Row],[SNO]]=0,0,IF(DL$10, IF(DP268&gt;=DM$8, 0, STGY5[[#This Row],[INS]]+DH268), STGY5[[#This Row],[INS]]+DH268))</f>
        <v>100</v>
      </c>
      <c r="DI269" s="18">
        <f>IF(STGY5[[#This Row],[SNO]]=0,0,IF(DL$10, IF(DP268&gt;=DM$8, 0, DI268+STGY5[[#This Row],[RTN]]), DI268+STGY5[[#This Row],[RTN]]))</f>
        <v>0</v>
      </c>
      <c r="DJ269" s="18">
        <f>STGY5[[#This Row],[RTN-TL]]-STGY5[[#This Row],[INS-TL]]</f>
        <v>-100</v>
      </c>
      <c r="DK269" s="18">
        <f>IF(STGY5[[#This Row],[SNO]]=0,0,IF(DL$10, IF(STGY5[[#This Row],[INS]]=0, 0, DN268), DN268))</f>
        <v>0</v>
      </c>
      <c r="DL269" s="18">
        <f>STGY5[[#This Row],[INS]]</f>
        <v>0</v>
      </c>
      <c r="DM269" s="18">
        <f>IF(STGY5[[#This Row],[WrL]]="Loss", (STGY5[[#This Row],[INS]]*(1 + DP$8/100)), IF(STGY5[[#This Row],[WrL]]="Won", (0), 0))</f>
        <v>0</v>
      </c>
      <c r="DN269" s="18">
        <f>IF(STGY5[[#This Row],[WrL]]="Loss", (STGY5[[#This Row],[PAM]]+STGY5[[#This Row],[LOS-TEN]]), IF(STGY5[[#This Row],[WrL]]="Won", (STGY5[[#This Row],[INS]]), 0))</f>
        <v>0</v>
      </c>
      <c r="DO269" s="18">
        <f>STGY5[[#This Row],[PAPT]]/2</f>
        <v>0</v>
      </c>
      <c r="DP269" s="43">
        <f>IF(STGY5[[#This Row],[SNO]]=0,0,IF(DL$10, IF(STGY5[[#This Row],[INS-TL]]=0, 0, STGY5[[#This Row],[PFT]]/STGY5[[#This Row],[INS-TL]]%), STGY5[[#This Row],[PFT]]/STGY5[[#This Row],[INS-TL]]%))</f>
        <v>-100</v>
      </c>
      <c r="DS269" s="20"/>
      <c r="DT269" s="21"/>
      <c r="DZ269" s="22"/>
      <c r="EB269" s="42">
        <f t="shared" si="37"/>
        <v>254</v>
      </c>
      <c r="EC269" s="49"/>
      <c r="ED269" s="18">
        <f>IF(STGY6[[#This Row],[SNO]]=0,0,IF(STGY6[[#This Row],[SNO]]=1,EJ$8,IF(EL$10, IF(EP268&gt;=EM$8,0,IF(EP268=0,EJ$8,EO268)), EO268)))</f>
        <v>0</v>
      </c>
      <c r="EE269" s="18" t="str">
        <f>IF(MAIN_STGY[[#This Row],[RSLT]]="","", MAIN_STGY[[#This Row],[RSLT]])</f>
        <v/>
      </c>
      <c r="EF26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6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69" s="18">
        <f>IF(STGY6[[#This Row],[SNO]]=0,0,IF(EL$10, IF(EP268&gt;=EM$8, 0, STGY6[[#This Row],[INS]]+EH268), STGY6[[#This Row],[INS]]+EH268))</f>
        <v>100</v>
      </c>
      <c r="EI269" s="18">
        <f>IF(STGY6[[#This Row],[SNO]]=0,0,IF(EL$10, IF(EP268&gt;=EM$8, 0, EI268+STGY6[[#This Row],[RTN]]), EI268+STGY6[[#This Row],[RTN]]))</f>
        <v>0</v>
      </c>
      <c r="EJ269" s="18">
        <f>STGY6[[#This Row],[RTN-TL]]-STGY6[[#This Row],[INS-TL]]</f>
        <v>-100</v>
      </c>
      <c r="EK269" s="18">
        <f>IF(STGY6[[#This Row],[SNO]]=0,0,IF(EL$10, IF(STGY6[[#This Row],[INS]]=0, 0, EN268), EN268))</f>
        <v>0</v>
      </c>
      <c r="EL269" s="18">
        <f>STGY6[[#This Row],[INS]]</f>
        <v>0</v>
      </c>
      <c r="EM269" s="18">
        <f>IF(STGY6[[#This Row],[WrL]]="Loss", (STGY6[[#This Row],[INS]]*(1 + EP$8/100)), IF(STGY6[[#This Row],[WrL]]="Won", (0), 0))</f>
        <v>0</v>
      </c>
      <c r="EN269" s="18">
        <f>IF(STGY6[[#This Row],[WrL]]="Loss", (STGY6[[#This Row],[PAM]]+STGY6[[#This Row],[LOS-TEN]]), IF(STGY6[[#This Row],[WrL]]="Won", (STGY6[[#This Row],[INS]]), 0))</f>
        <v>0</v>
      </c>
      <c r="EO269" s="18">
        <f>STGY6[[#This Row],[PAPT]]/2</f>
        <v>0</v>
      </c>
      <c r="EP269" s="43">
        <f>IF(STGY6[[#This Row],[SNO]]=0,0,IF(EL$10, IF(STGY6[[#This Row],[INS-TL]]=0, 0, STGY6[[#This Row],[PFT]]/STGY6[[#This Row],[INS-TL]]%), STGY6[[#This Row],[PFT]]/STGY6[[#This Row],[INS-TL]]%))</f>
        <v>-100</v>
      </c>
      <c r="ES269" s="20"/>
      <c r="ET269" s="21"/>
      <c r="EZ269" s="22"/>
      <c r="FB269" s="42">
        <f t="shared" si="38"/>
        <v>254</v>
      </c>
      <c r="FC269" s="49"/>
      <c r="FD269" s="18">
        <f>IF(STGY7[[#This Row],[SNO]]=0,0,IF(STGY7[[#This Row],[SNO]]=1,FJ$8,IF(FL$10, IF(FP268&gt;=FM$8,0,IF(FP268=0,FJ$8,FO268)), FO268)))</f>
        <v>0</v>
      </c>
      <c r="FE269" s="18" t="str">
        <f>IF(MAIN_STGY[[#This Row],[RSLT]]="","", MAIN_STGY[[#This Row],[RSLT]])</f>
        <v/>
      </c>
      <c r="FF26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6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69" s="18">
        <f>IF(STGY7[[#This Row],[SNO]]=0,0,IF(FL$10, IF(FP268&gt;=FM$8, 0, STGY7[[#This Row],[INS]]+FH268), STGY7[[#This Row],[INS]]+FH268))</f>
        <v>100</v>
      </c>
      <c r="FI269" s="18">
        <f>IF(STGY7[[#This Row],[SNO]]=0,0,IF(FL$10, IF(FP268&gt;=FM$8, 0, FI268+STGY7[[#This Row],[RTN]]), FI268+STGY7[[#This Row],[RTN]]))</f>
        <v>0</v>
      </c>
      <c r="FJ269" s="18">
        <f>STGY7[[#This Row],[RTN-TL]]-STGY7[[#This Row],[INS-TL]]</f>
        <v>-100</v>
      </c>
      <c r="FK269" s="18">
        <f>IF(STGY7[[#This Row],[SNO]]=0,0,IF(FL$10, IF(STGY7[[#This Row],[INS]]=0, 0, FN268), FN268))</f>
        <v>0</v>
      </c>
      <c r="FL269" s="18">
        <f>STGY7[[#This Row],[INS]]</f>
        <v>0</v>
      </c>
      <c r="FM269" s="18">
        <f>IF(STGY7[[#This Row],[WrL]]="Loss", (STGY7[[#This Row],[INS]]*(1 + FP$8/100)), IF(STGY7[[#This Row],[WrL]]="Won", (0), 0))</f>
        <v>0</v>
      </c>
      <c r="FN269" s="18">
        <f>IF(STGY7[[#This Row],[WrL]]="Loss", (STGY7[[#This Row],[PAM]]+STGY7[[#This Row],[LOS-TEN]]), IF(STGY7[[#This Row],[WrL]]="Won", (STGY7[[#This Row],[INS]]), 0))</f>
        <v>0</v>
      </c>
      <c r="FO269" s="18">
        <f>STGY7[[#This Row],[PAPT]]/2</f>
        <v>0</v>
      </c>
      <c r="FP269" s="43">
        <f>IF(STGY7[[#This Row],[SNO]]=0,0,IF(FL$10, IF(STGY7[[#This Row],[INS-TL]]=0, 0, STGY7[[#This Row],[PFT]]/STGY7[[#This Row],[INS-TL]]%), STGY7[[#This Row],[PFT]]/STGY7[[#This Row],[INS-TL]]%))</f>
        <v>-100</v>
      </c>
      <c r="FS269" s="20"/>
      <c r="FT269" s="21"/>
      <c r="FZ269" s="22"/>
      <c r="GB269" s="42">
        <f t="shared" si="39"/>
        <v>254</v>
      </c>
      <c r="GC269" s="49"/>
      <c r="GD269" s="18">
        <f>IF(STGY8[[#This Row],[SNO]]=0,0,IF(STGY8[[#This Row],[SNO]]=1,GJ$8,IF(GL$10, IF(GP268&gt;=GM$8,0,IF(GP268=0,GJ$8,GO268)), GO268)))</f>
        <v>0</v>
      </c>
      <c r="GE269" s="18" t="str">
        <f>IF(MAIN_STGY[[#This Row],[RSLT]]="","", MAIN_STGY[[#This Row],[RSLT]])</f>
        <v/>
      </c>
      <c r="GF26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6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69" s="18">
        <f>IF(STGY8[[#This Row],[SNO]]=0,0,IF(GL$10, IF(GP268&gt;=GM$8, 0, STGY8[[#This Row],[INS]]+GH268), STGY8[[#This Row],[INS]]+GH268))</f>
        <v>100</v>
      </c>
      <c r="GI269" s="18">
        <f>IF(STGY8[[#This Row],[SNO]]=0,0,IF(GL$10, IF(GP268&gt;=GM$8, 0, GI268+STGY8[[#This Row],[RTN]]), GI268+STGY8[[#This Row],[RTN]]))</f>
        <v>0</v>
      </c>
      <c r="GJ269" s="18">
        <f>STGY8[[#This Row],[RTN-TL]]-STGY8[[#This Row],[INS-TL]]</f>
        <v>-100</v>
      </c>
      <c r="GK269" s="18">
        <f>IF(STGY8[[#This Row],[SNO]]=0,0,IF(GL$10, IF(STGY8[[#This Row],[INS]]=0, 0, GN268), GN268))</f>
        <v>0</v>
      </c>
      <c r="GL269" s="18">
        <f>STGY8[[#This Row],[INS]]</f>
        <v>0</v>
      </c>
      <c r="GM269" s="18">
        <f>IF(STGY8[[#This Row],[WrL]]="Loss", (STGY8[[#This Row],[INS]]*(1 + GP$8/100)), IF(STGY8[[#This Row],[WrL]]="Won", (0), 0))</f>
        <v>0</v>
      </c>
      <c r="GN269" s="18">
        <f>IF(STGY8[[#This Row],[WrL]]="Loss", (STGY8[[#This Row],[PAM]]+STGY8[[#This Row],[LOS-TEN]]), IF(STGY8[[#This Row],[WrL]]="Won", (STGY8[[#This Row],[INS]]), 0))</f>
        <v>0</v>
      </c>
      <c r="GO269" s="18">
        <f>STGY8[[#This Row],[PAPT]]/2</f>
        <v>0</v>
      </c>
      <c r="GP269" s="43">
        <f>IF(STGY8[[#This Row],[SNO]]=0,0,IF(GL$10, IF(STGY8[[#This Row],[INS-TL]]=0, 0, STGY8[[#This Row],[PFT]]/STGY8[[#This Row],[INS-TL]]%), STGY8[[#This Row],[PFT]]/STGY8[[#This Row],[INS-TL]]%))</f>
        <v>-100</v>
      </c>
      <c r="GS269" s="20"/>
      <c r="GT269" s="21"/>
      <c r="GZ269" s="22"/>
      <c r="HB269" s="42">
        <f t="shared" si="40"/>
        <v>254</v>
      </c>
      <c r="HC269" s="49"/>
      <c r="HD269" s="18">
        <f>IF(STGY9[[#This Row],[SNO]]=0,0,IF(STGY9[[#This Row],[SNO]]=1,HJ$8,IF(HL$10, IF(HP268&gt;=HM$8,0,IF(HP268=0,HJ$8,HO268)), HO268)))</f>
        <v>0</v>
      </c>
      <c r="HE269" s="18" t="str">
        <f>IF(MAIN_STGY[[#This Row],[RSLT]]="","", MAIN_STGY[[#This Row],[RSLT]])</f>
        <v/>
      </c>
      <c r="HF26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6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69" s="18">
        <f>IF(STGY9[[#This Row],[SNO]]=0,0,IF(HL$10, IF(HP268&gt;=HM$8, 0, STGY9[[#This Row],[INS]]+HH268), STGY9[[#This Row],[INS]]+HH268))</f>
        <v>100</v>
      </c>
      <c r="HI269" s="18">
        <f>IF(STGY9[[#This Row],[SNO]]=0,0,IF(HL$10, IF(HP268&gt;=HM$8, 0, HI268+STGY9[[#This Row],[RTN]]), HI268+STGY9[[#This Row],[RTN]]))</f>
        <v>0</v>
      </c>
      <c r="HJ269" s="18">
        <f>STGY9[[#This Row],[RTN-TL]]-STGY9[[#This Row],[INS-TL]]</f>
        <v>-100</v>
      </c>
      <c r="HK269" s="18">
        <f>IF(STGY9[[#This Row],[SNO]]=0,0,IF(HL$10, IF(STGY9[[#This Row],[INS]]=0, 0, HN268), HN268))</f>
        <v>0</v>
      </c>
      <c r="HL269" s="18">
        <f>STGY9[[#This Row],[INS]]</f>
        <v>0</v>
      </c>
      <c r="HM269" s="18">
        <f>IF(STGY9[[#This Row],[WrL]]="Loss", (STGY9[[#This Row],[INS]]*(1 + HP$8/100)), IF(STGY9[[#This Row],[WrL]]="Won", (0), 0))</f>
        <v>0</v>
      </c>
      <c r="HN269" s="18">
        <f>IF(STGY9[[#This Row],[WrL]]="Loss", (STGY9[[#This Row],[PAM]]+STGY9[[#This Row],[LOS-TEN]]), IF(STGY9[[#This Row],[WrL]]="Won", (STGY9[[#This Row],[INS]]), 0))</f>
        <v>0</v>
      </c>
      <c r="HO269" s="18">
        <f>STGY9[[#This Row],[PAPT]]/2</f>
        <v>0</v>
      </c>
      <c r="HP269" s="43">
        <f>IF(STGY9[[#This Row],[SNO]]=0,0,IF(HL$10, IF(STGY9[[#This Row],[INS-TL]]=0, 0, STGY9[[#This Row],[PFT]]/STGY9[[#This Row],[INS-TL]]%), STGY9[[#This Row],[PFT]]/STGY9[[#This Row],[INS-TL]]%))</f>
        <v>-100</v>
      </c>
      <c r="HS269" s="20"/>
      <c r="HT269" s="21"/>
      <c r="HZ269" s="22"/>
      <c r="IB269" s="42">
        <f t="shared" si="41"/>
        <v>254</v>
      </c>
      <c r="IC269" s="49"/>
      <c r="ID269" s="18">
        <f>IF(STGY10[[#This Row],[SNO]]=0,0,IF(STGY10[[#This Row],[SNO]]=1,IJ$8,IF(IL$10, IF(IP268&gt;=IM$8,0,IF(IP268=0,IJ$8,IO268)), IO268)))</f>
        <v>0</v>
      </c>
      <c r="IE269" s="18" t="str">
        <f>IF(MAIN_STGY[[#This Row],[RSLT]]="","", MAIN_STGY[[#This Row],[RSLT]])</f>
        <v/>
      </c>
      <c r="IF26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6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69" s="18">
        <f>IF(STGY10[[#This Row],[SNO]]=0,0,IF(IL$10, IF(IP268&gt;=IM$8, 0, STGY10[[#This Row],[INS]]+IH268), STGY10[[#This Row],[INS]]+IH268))</f>
        <v>100</v>
      </c>
      <c r="II269" s="18">
        <f>IF(STGY10[[#This Row],[SNO]]=0,0,IF(IL$10, IF(IP268&gt;=IM$8, 0, II268+STGY10[[#This Row],[RTN]]), II268+STGY10[[#This Row],[RTN]]))</f>
        <v>0</v>
      </c>
      <c r="IJ269" s="18">
        <f>STGY10[[#This Row],[RTN-TL]]-STGY10[[#This Row],[INS-TL]]</f>
        <v>-100</v>
      </c>
      <c r="IK269" s="18">
        <f>IF(STGY10[[#This Row],[SNO]]=0,0,IF(IL$10, IF(STGY10[[#This Row],[INS]]=0, 0, IN268), IN268))</f>
        <v>0</v>
      </c>
      <c r="IL269" s="18">
        <f>STGY10[[#This Row],[INS]]</f>
        <v>0</v>
      </c>
      <c r="IM269" s="18">
        <f>IF(STGY10[[#This Row],[WrL]]="Loss", (STGY10[[#This Row],[INS]]*(1 + IP$8/100)), IF(STGY10[[#This Row],[WrL]]="Won", (0), 0))</f>
        <v>0</v>
      </c>
      <c r="IN269" s="18">
        <f>IF(STGY10[[#This Row],[WrL]]="Loss", (STGY10[[#This Row],[PAM]]+STGY10[[#This Row],[LOS-TEN]]), IF(STGY10[[#This Row],[WrL]]="Won", (STGY10[[#This Row],[INS]]), 0))</f>
        <v>0</v>
      </c>
      <c r="IO269" s="18">
        <f>STGY10[[#This Row],[PAPT]]/2</f>
        <v>0</v>
      </c>
      <c r="IP269" s="43">
        <f>IF(STGY10[[#This Row],[SNO]]=0,0,IF(IL$10, IF(STGY10[[#This Row],[INS-TL]]=0, 0, STGY10[[#This Row],[PFT]]/STGY10[[#This Row],[INS-TL]]%), STGY10[[#This Row],[PFT]]/STGY10[[#This Row],[INS-TL]]%))</f>
        <v>-100</v>
      </c>
      <c r="IS269" s="20"/>
      <c r="IT269" s="21"/>
      <c r="IZ269" s="22"/>
    </row>
    <row r="270" spans="2:260" x14ac:dyDescent="0.3">
      <c r="B270" s="89">
        <f t="shared" si="43"/>
        <v>255</v>
      </c>
      <c r="C270" s="49"/>
      <c r="D270" s="18">
        <f>IF(MAIN_STGY[[#This Row],[SNO]]=0,0,IF(MAIN_STGY[[#This Row],[SNO]]=1,J$8,IF(L$10, IF(P269&gt;=M$8,0,IF(P269=0,J$8,O269)), O269)))</f>
        <v>0</v>
      </c>
      <c r="E270" s="12"/>
      <c r="F27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0" s="18">
        <f>IF(MAIN_STGY[[#This Row],[SNO]]=0,0,IF(L$10, IF(P269&gt;=M$8, 0, MAIN_STGY[[#This Row],[INS]]+H269), MAIN_STGY[[#This Row],[INS]]+H269))</f>
        <v>100</v>
      </c>
      <c r="I270" s="18">
        <f>IF(MAIN_STGY[[#This Row],[SNO]]=0,0,IF(L$10, IF(P269&gt;=M$8, 0, I269+MAIN_STGY[[#This Row],[RTN]]), I269+MAIN_STGY[[#This Row],[RTN]]))</f>
        <v>0</v>
      </c>
      <c r="J270" s="18">
        <f>MAIN_STGY[[#This Row],[RTN-TL]]-MAIN_STGY[[#This Row],[INS-TL]]</f>
        <v>-100</v>
      </c>
      <c r="K270" s="18">
        <f>IF(MAIN_STGY[[#This Row],[SNO]]=0,0,IF(L$10, IF(MAIN_STGY[[#This Row],[INS]]=0, 0, N269), N269))</f>
        <v>0</v>
      </c>
      <c r="L270" s="18">
        <f>MAIN_STGY[[#This Row],[INS]]</f>
        <v>0</v>
      </c>
      <c r="M270" s="18">
        <f>IF(MAIN_STGY[[#This Row],[WrL]]="Loss", (MAIN_STGY[[#This Row],[INS]]*(1 + P$8/100)), IF(MAIN_STGY[[#This Row],[WrL]]="Won", (0), 0))</f>
        <v>0</v>
      </c>
      <c r="N270" s="18">
        <f>IF(MAIN_STGY[[#This Row],[WrL]]="Loss", (MAIN_STGY[[#This Row],[PAM]]+MAIN_STGY[[#This Row],[LOS-TEN]]), IF(MAIN_STGY[[#This Row],[WrL]]="Won", (MAIN_STGY[[#This Row],[INS]]), 0))</f>
        <v>0</v>
      </c>
      <c r="O270" s="18">
        <f>MAIN_STGY[[#This Row],[PAPT]]/2</f>
        <v>0</v>
      </c>
      <c r="P27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70" s="22"/>
      <c r="AB270" s="42">
        <f t="shared" si="33"/>
        <v>255</v>
      </c>
      <c r="AC270" s="49"/>
      <c r="AD270" s="18">
        <f>IF(STGY2[[#This Row],[SNO]]=0,0,IF(STGY2[[#This Row],[SNO]]=1,AJ$8,IF(AL$10, IF(AP269&gt;=AM$8,0,IF(AP269=0,AJ$8,AO269)), AO269)))</f>
        <v>0</v>
      </c>
      <c r="AE270" s="18" t="str">
        <f>IF(MAIN_STGY[[#This Row],[RSLT]]="","", MAIN_STGY[[#This Row],[RSLT]])</f>
        <v/>
      </c>
      <c r="AF27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0" s="18">
        <f>IF(STGY2[[#This Row],[SNO]]=0,0,IF(AL$10, IF(AP269&gt;=AM$8, 0, STGY2[[#This Row],[INS]]+AH269), STGY2[[#This Row],[INS]]+AH269))</f>
        <v>100</v>
      </c>
      <c r="AI270" s="18">
        <f>IF(STGY2[[#This Row],[SNO]]=0,0,IF(AL$10, IF(AP269&gt;=AM$8, 0, AI269+STGY2[[#This Row],[RTN]]), AI269+STGY2[[#This Row],[RTN]]))</f>
        <v>0</v>
      </c>
      <c r="AJ270" s="18">
        <f>STGY2[[#This Row],[RTN-TL]]-STGY2[[#This Row],[INS-TL]]</f>
        <v>-100</v>
      </c>
      <c r="AK270" s="18">
        <f>IF(STGY2[[#This Row],[SNO]]=0,0,IF(AL$10, IF(STGY2[[#This Row],[INS]]=0, 0, AN269), AN269))</f>
        <v>0</v>
      </c>
      <c r="AL270" s="18">
        <f>STGY2[[#This Row],[INS]]</f>
        <v>0</v>
      </c>
      <c r="AM270" s="18">
        <f>IF(STGY2[[#This Row],[WrL]]="Loss", (STGY2[[#This Row],[INS]]*(1 + AP$8/100)), IF(STGY2[[#This Row],[WrL]]="Won", (0), 0))</f>
        <v>0</v>
      </c>
      <c r="AN270" s="18">
        <f>IF(STGY2[[#This Row],[WrL]]="Loss", (STGY2[[#This Row],[PAM]]+STGY2[[#This Row],[LOS-TEN]]), IF(STGY2[[#This Row],[WrL]]="Won", (STGY2[[#This Row],[INS]]), 0))</f>
        <v>0</v>
      </c>
      <c r="AO270" s="18">
        <f>STGY2[[#This Row],[PAPT]]/2</f>
        <v>0</v>
      </c>
      <c r="AP270" s="43">
        <f>IF(STGY2[[#This Row],[SNO]]=0,0,IF(AL$10, IF(STGY2[[#This Row],[INS-TL]]=0, 0, STGY2[[#This Row],[PFT]]/STGY2[[#This Row],[INS-TL]]%), STGY2[[#This Row],[PFT]]/STGY2[[#This Row],[INS-TL]]%))</f>
        <v>-100</v>
      </c>
      <c r="AS270" s="20"/>
      <c r="AT270" s="21"/>
      <c r="AZ270" s="22"/>
      <c r="BB270" s="42">
        <f t="shared" si="34"/>
        <v>255</v>
      </c>
      <c r="BC270" s="49"/>
      <c r="BD270" s="18">
        <f>IF(STGY3[[#This Row],[SNO]]=0,0,IF(STGY3[[#This Row],[SNO]]=1,BJ$8,IF(BL$10, IF(BP269&gt;=BM$8,0,IF(BP269=0,BJ$8,BO269)), BO269)))</f>
        <v>0</v>
      </c>
      <c r="BE270" s="18" t="str">
        <f>IF(MAIN_STGY[[#This Row],[RSLT]]="","", MAIN_STGY[[#This Row],[RSLT]])</f>
        <v/>
      </c>
      <c r="BF27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0" s="18">
        <f>IF(STGY3[[#This Row],[SNO]]=0,0,IF(BL$10, IF(BP269&gt;=BM$8, 0, STGY3[[#This Row],[INS]]+BH269), STGY3[[#This Row],[INS]]+BH269))</f>
        <v>100</v>
      </c>
      <c r="BI270" s="18">
        <f>IF(STGY3[[#This Row],[SNO]]=0,0,IF(BL$10, IF(BP269&gt;=BM$8, 0, BI269+STGY3[[#This Row],[RTN]]), BI269+STGY3[[#This Row],[RTN]]))</f>
        <v>0</v>
      </c>
      <c r="BJ270" s="18">
        <f>STGY3[[#This Row],[RTN-TL]]-STGY3[[#This Row],[INS-TL]]</f>
        <v>-100</v>
      </c>
      <c r="BK270" s="18">
        <f>IF(STGY3[[#This Row],[SNO]]=0,0,IF(BL$10, IF(STGY3[[#This Row],[INS]]=0, 0, BN269), BN269))</f>
        <v>0</v>
      </c>
      <c r="BL270" s="18">
        <f>STGY3[[#This Row],[INS]]</f>
        <v>0</v>
      </c>
      <c r="BM270" s="18">
        <f>IF(STGY3[[#This Row],[WrL]]="Loss", (STGY3[[#This Row],[INS]]*(1 + BP$8/100)), IF(STGY3[[#This Row],[WrL]]="Won", (0), 0))</f>
        <v>0</v>
      </c>
      <c r="BN270" s="18">
        <f>IF(STGY3[[#This Row],[WrL]]="Loss", (STGY3[[#This Row],[PAM]]+STGY3[[#This Row],[LOS-TEN]]), IF(STGY3[[#This Row],[WrL]]="Won", (STGY3[[#This Row],[INS]]), 0))</f>
        <v>0</v>
      </c>
      <c r="BO270" s="18">
        <f>STGY3[[#This Row],[PAPT]]/2</f>
        <v>0</v>
      </c>
      <c r="BP270" s="43">
        <f>IF(STGY3[[#This Row],[SNO]]=0,0,IF(BL$10, IF(STGY3[[#This Row],[INS-TL]]=0, 0, STGY3[[#This Row],[PFT]]/STGY3[[#This Row],[INS-TL]]%), STGY3[[#This Row],[PFT]]/STGY3[[#This Row],[INS-TL]]%))</f>
        <v>-100</v>
      </c>
      <c r="BS270" s="20"/>
      <c r="BT270" s="21"/>
      <c r="BZ270" s="22"/>
      <c r="CB270" s="42">
        <f t="shared" si="35"/>
        <v>255</v>
      </c>
      <c r="CC270" s="49"/>
      <c r="CD270" s="18">
        <f>IF(STGY4[[#This Row],[SNO]]=0,0,IF(STGY4[[#This Row],[SNO]]=1,CJ$8,IF(CL$10, IF(CP269&gt;=CM$8,0,IF(CP269=0,CJ$8,CO269)), CO269)))</f>
        <v>0</v>
      </c>
      <c r="CE270" s="18" t="str">
        <f>IF(MAIN_STGY[[#This Row],[RSLT]]="","", MAIN_STGY[[#This Row],[RSLT]])</f>
        <v/>
      </c>
      <c r="CF27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0" s="18">
        <f>IF(STGY4[[#This Row],[SNO]]=0,0,IF(CL$10, IF(CP269&gt;=CM$8, 0, STGY4[[#This Row],[INS]]+CH269), STGY4[[#This Row],[INS]]+CH269))</f>
        <v>100</v>
      </c>
      <c r="CI270" s="18">
        <f>IF(STGY4[[#This Row],[SNO]]=0,0,IF(CL$10, IF(CP269&gt;=CM$8, 0, CI269+STGY4[[#This Row],[RTN]]), CI269+STGY4[[#This Row],[RTN]]))</f>
        <v>0</v>
      </c>
      <c r="CJ270" s="18">
        <f>STGY4[[#This Row],[RTN-TL]]-STGY4[[#This Row],[INS-TL]]</f>
        <v>-100</v>
      </c>
      <c r="CK270" s="18">
        <f>IF(STGY4[[#This Row],[SNO]]=0,0,IF(CL$10, IF(STGY4[[#This Row],[INS]]=0, 0, CN269), CN269))</f>
        <v>0</v>
      </c>
      <c r="CL270" s="18">
        <f>STGY4[[#This Row],[INS]]</f>
        <v>0</v>
      </c>
      <c r="CM270" s="18">
        <f>IF(STGY4[[#This Row],[WrL]]="Loss", (STGY4[[#This Row],[INS]]*(1 + CP$8/100)), IF(STGY4[[#This Row],[WrL]]="Won", (0), 0))</f>
        <v>0</v>
      </c>
      <c r="CN270" s="18">
        <f>IF(STGY4[[#This Row],[WrL]]="Loss", (STGY4[[#This Row],[PAM]]+STGY4[[#This Row],[LOS-TEN]]), IF(STGY4[[#This Row],[WrL]]="Won", (STGY4[[#This Row],[INS]]), 0))</f>
        <v>0</v>
      </c>
      <c r="CO270" s="18">
        <f>STGY4[[#This Row],[PAPT]]/2</f>
        <v>0</v>
      </c>
      <c r="CP270" s="43">
        <f>IF(STGY4[[#This Row],[SNO]]=0,0,IF(CL$10, IF(STGY4[[#This Row],[INS-TL]]=0, 0, STGY4[[#This Row],[PFT]]/STGY4[[#This Row],[INS-TL]]%), STGY4[[#This Row],[PFT]]/STGY4[[#This Row],[INS-TL]]%))</f>
        <v>-100</v>
      </c>
      <c r="CS270" s="20"/>
      <c r="CT270" s="21"/>
      <c r="CZ270" s="22"/>
      <c r="DB270" s="42">
        <f t="shared" si="36"/>
        <v>255</v>
      </c>
      <c r="DC270" s="49"/>
      <c r="DD270" s="18">
        <f>IF(STGY5[[#This Row],[SNO]]=0,0,IF(STGY5[[#This Row],[SNO]]=1,DJ$8,IF(DL$10, IF(DP269&gt;=DM$8,0,IF(DP269=0,DJ$8,DO269)), DO269)))</f>
        <v>0</v>
      </c>
      <c r="DE270" s="18" t="str">
        <f>IF(MAIN_STGY[[#This Row],[RSLT]]="","", MAIN_STGY[[#This Row],[RSLT]])</f>
        <v/>
      </c>
      <c r="DF27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0" s="18">
        <f>IF(STGY5[[#This Row],[SNO]]=0,0,IF(DL$10, IF(DP269&gt;=DM$8, 0, STGY5[[#This Row],[INS]]+DH269), STGY5[[#This Row],[INS]]+DH269))</f>
        <v>100</v>
      </c>
      <c r="DI270" s="18">
        <f>IF(STGY5[[#This Row],[SNO]]=0,0,IF(DL$10, IF(DP269&gt;=DM$8, 0, DI269+STGY5[[#This Row],[RTN]]), DI269+STGY5[[#This Row],[RTN]]))</f>
        <v>0</v>
      </c>
      <c r="DJ270" s="18">
        <f>STGY5[[#This Row],[RTN-TL]]-STGY5[[#This Row],[INS-TL]]</f>
        <v>-100</v>
      </c>
      <c r="DK270" s="18">
        <f>IF(STGY5[[#This Row],[SNO]]=0,0,IF(DL$10, IF(STGY5[[#This Row],[INS]]=0, 0, DN269), DN269))</f>
        <v>0</v>
      </c>
      <c r="DL270" s="18">
        <f>STGY5[[#This Row],[INS]]</f>
        <v>0</v>
      </c>
      <c r="DM270" s="18">
        <f>IF(STGY5[[#This Row],[WrL]]="Loss", (STGY5[[#This Row],[INS]]*(1 + DP$8/100)), IF(STGY5[[#This Row],[WrL]]="Won", (0), 0))</f>
        <v>0</v>
      </c>
      <c r="DN270" s="18">
        <f>IF(STGY5[[#This Row],[WrL]]="Loss", (STGY5[[#This Row],[PAM]]+STGY5[[#This Row],[LOS-TEN]]), IF(STGY5[[#This Row],[WrL]]="Won", (STGY5[[#This Row],[INS]]), 0))</f>
        <v>0</v>
      </c>
      <c r="DO270" s="18">
        <f>STGY5[[#This Row],[PAPT]]/2</f>
        <v>0</v>
      </c>
      <c r="DP270" s="43">
        <f>IF(STGY5[[#This Row],[SNO]]=0,0,IF(DL$10, IF(STGY5[[#This Row],[INS-TL]]=0, 0, STGY5[[#This Row],[PFT]]/STGY5[[#This Row],[INS-TL]]%), STGY5[[#This Row],[PFT]]/STGY5[[#This Row],[INS-TL]]%))</f>
        <v>-100</v>
      </c>
      <c r="DS270" s="20"/>
      <c r="DT270" s="21"/>
      <c r="DZ270" s="22"/>
      <c r="EB270" s="42">
        <f t="shared" si="37"/>
        <v>255</v>
      </c>
      <c r="EC270" s="49"/>
      <c r="ED270" s="18">
        <f>IF(STGY6[[#This Row],[SNO]]=0,0,IF(STGY6[[#This Row],[SNO]]=1,EJ$8,IF(EL$10, IF(EP269&gt;=EM$8,0,IF(EP269=0,EJ$8,EO269)), EO269)))</f>
        <v>0</v>
      </c>
      <c r="EE270" s="18" t="str">
        <f>IF(MAIN_STGY[[#This Row],[RSLT]]="","", MAIN_STGY[[#This Row],[RSLT]])</f>
        <v/>
      </c>
      <c r="EF27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0" s="18">
        <f>IF(STGY6[[#This Row],[SNO]]=0,0,IF(EL$10, IF(EP269&gt;=EM$8, 0, STGY6[[#This Row],[INS]]+EH269), STGY6[[#This Row],[INS]]+EH269))</f>
        <v>100</v>
      </c>
      <c r="EI270" s="18">
        <f>IF(STGY6[[#This Row],[SNO]]=0,0,IF(EL$10, IF(EP269&gt;=EM$8, 0, EI269+STGY6[[#This Row],[RTN]]), EI269+STGY6[[#This Row],[RTN]]))</f>
        <v>0</v>
      </c>
      <c r="EJ270" s="18">
        <f>STGY6[[#This Row],[RTN-TL]]-STGY6[[#This Row],[INS-TL]]</f>
        <v>-100</v>
      </c>
      <c r="EK270" s="18">
        <f>IF(STGY6[[#This Row],[SNO]]=0,0,IF(EL$10, IF(STGY6[[#This Row],[INS]]=0, 0, EN269), EN269))</f>
        <v>0</v>
      </c>
      <c r="EL270" s="18">
        <f>STGY6[[#This Row],[INS]]</f>
        <v>0</v>
      </c>
      <c r="EM270" s="18">
        <f>IF(STGY6[[#This Row],[WrL]]="Loss", (STGY6[[#This Row],[INS]]*(1 + EP$8/100)), IF(STGY6[[#This Row],[WrL]]="Won", (0), 0))</f>
        <v>0</v>
      </c>
      <c r="EN270" s="18">
        <f>IF(STGY6[[#This Row],[WrL]]="Loss", (STGY6[[#This Row],[PAM]]+STGY6[[#This Row],[LOS-TEN]]), IF(STGY6[[#This Row],[WrL]]="Won", (STGY6[[#This Row],[INS]]), 0))</f>
        <v>0</v>
      </c>
      <c r="EO270" s="18">
        <f>STGY6[[#This Row],[PAPT]]/2</f>
        <v>0</v>
      </c>
      <c r="EP270" s="43">
        <f>IF(STGY6[[#This Row],[SNO]]=0,0,IF(EL$10, IF(STGY6[[#This Row],[INS-TL]]=0, 0, STGY6[[#This Row],[PFT]]/STGY6[[#This Row],[INS-TL]]%), STGY6[[#This Row],[PFT]]/STGY6[[#This Row],[INS-TL]]%))</f>
        <v>-100</v>
      </c>
      <c r="ES270" s="20"/>
      <c r="ET270" s="21"/>
      <c r="EZ270" s="22"/>
      <c r="FB270" s="42">
        <f t="shared" si="38"/>
        <v>255</v>
      </c>
      <c r="FC270" s="49"/>
      <c r="FD270" s="18">
        <f>IF(STGY7[[#This Row],[SNO]]=0,0,IF(STGY7[[#This Row],[SNO]]=1,FJ$8,IF(FL$10, IF(FP269&gt;=FM$8,0,IF(FP269=0,FJ$8,FO269)), FO269)))</f>
        <v>0</v>
      </c>
      <c r="FE270" s="18" t="str">
        <f>IF(MAIN_STGY[[#This Row],[RSLT]]="","", MAIN_STGY[[#This Row],[RSLT]])</f>
        <v/>
      </c>
      <c r="FF27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0" s="18">
        <f>IF(STGY7[[#This Row],[SNO]]=0,0,IF(FL$10, IF(FP269&gt;=FM$8, 0, STGY7[[#This Row],[INS]]+FH269), STGY7[[#This Row],[INS]]+FH269))</f>
        <v>100</v>
      </c>
      <c r="FI270" s="18">
        <f>IF(STGY7[[#This Row],[SNO]]=0,0,IF(FL$10, IF(FP269&gt;=FM$8, 0, FI269+STGY7[[#This Row],[RTN]]), FI269+STGY7[[#This Row],[RTN]]))</f>
        <v>0</v>
      </c>
      <c r="FJ270" s="18">
        <f>STGY7[[#This Row],[RTN-TL]]-STGY7[[#This Row],[INS-TL]]</f>
        <v>-100</v>
      </c>
      <c r="FK270" s="18">
        <f>IF(STGY7[[#This Row],[SNO]]=0,0,IF(FL$10, IF(STGY7[[#This Row],[INS]]=0, 0, FN269), FN269))</f>
        <v>0</v>
      </c>
      <c r="FL270" s="18">
        <f>STGY7[[#This Row],[INS]]</f>
        <v>0</v>
      </c>
      <c r="FM270" s="18">
        <f>IF(STGY7[[#This Row],[WrL]]="Loss", (STGY7[[#This Row],[INS]]*(1 + FP$8/100)), IF(STGY7[[#This Row],[WrL]]="Won", (0), 0))</f>
        <v>0</v>
      </c>
      <c r="FN270" s="18">
        <f>IF(STGY7[[#This Row],[WrL]]="Loss", (STGY7[[#This Row],[PAM]]+STGY7[[#This Row],[LOS-TEN]]), IF(STGY7[[#This Row],[WrL]]="Won", (STGY7[[#This Row],[INS]]), 0))</f>
        <v>0</v>
      </c>
      <c r="FO270" s="18">
        <f>STGY7[[#This Row],[PAPT]]/2</f>
        <v>0</v>
      </c>
      <c r="FP270" s="43">
        <f>IF(STGY7[[#This Row],[SNO]]=0,0,IF(FL$10, IF(STGY7[[#This Row],[INS-TL]]=0, 0, STGY7[[#This Row],[PFT]]/STGY7[[#This Row],[INS-TL]]%), STGY7[[#This Row],[PFT]]/STGY7[[#This Row],[INS-TL]]%))</f>
        <v>-100</v>
      </c>
      <c r="FS270" s="20"/>
      <c r="FT270" s="21"/>
      <c r="FZ270" s="22"/>
      <c r="GB270" s="42">
        <f t="shared" si="39"/>
        <v>255</v>
      </c>
      <c r="GC270" s="49"/>
      <c r="GD270" s="18">
        <f>IF(STGY8[[#This Row],[SNO]]=0,0,IF(STGY8[[#This Row],[SNO]]=1,GJ$8,IF(GL$10, IF(GP269&gt;=GM$8,0,IF(GP269=0,GJ$8,GO269)), GO269)))</f>
        <v>0</v>
      </c>
      <c r="GE270" s="18" t="str">
        <f>IF(MAIN_STGY[[#This Row],[RSLT]]="","", MAIN_STGY[[#This Row],[RSLT]])</f>
        <v/>
      </c>
      <c r="GF27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0" s="18">
        <f>IF(STGY8[[#This Row],[SNO]]=0,0,IF(GL$10, IF(GP269&gt;=GM$8, 0, STGY8[[#This Row],[INS]]+GH269), STGY8[[#This Row],[INS]]+GH269))</f>
        <v>100</v>
      </c>
      <c r="GI270" s="18">
        <f>IF(STGY8[[#This Row],[SNO]]=0,0,IF(GL$10, IF(GP269&gt;=GM$8, 0, GI269+STGY8[[#This Row],[RTN]]), GI269+STGY8[[#This Row],[RTN]]))</f>
        <v>0</v>
      </c>
      <c r="GJ270" s="18">
        <f>STGY8[[#This Row],[RTN-TL]]-STGY8[[#This Row],[INS-TL]]</f>
        <v>-100</v>
      </c>
      <c r="GK270" s="18">
        <f>IF(STGY8[[#This Row],[SNO]]=0,0,IF(GL$10, IF(STGY8[[#This Row],[INS]]=0, 0, GN269), GN269))</f>
        <v>0</v>
      </c>
      <c r="GL270" s="18">
        <f>STGY8[[#This Row],[INS]]</f>
        <v>0</v>
      </c>
      <c r="GM270" s="18">
        <f>IF(STGY8[[#This Row],[WrL]]="Loss", (STGY8[[#This Row],[INS]]*(1 + GP$8/100)), IF(STGY8[[#This Row],[WrL]]="Won", (0), 0))</f>
        <v>0</v>
      </c>
      <c r="GN270" s="18">
        <f>IF(STGY8[[#This Row],[WrL]]="Loss", (STGY8[[#This Row],[PAM]]+STGY8[[#This Row],[LOS-TEN]]), IF(STGY8[[#This Row],[WrL]]="Won", (STGY8[[#This Row],[INS]]), 0))</f>
        <v>0</v>
      </c>
      <c r="GO270" s="18">
        <f>STGY8[[#This Row],[PAPT]]/2</f>
        <v>0</v>
      </c>
      <c r="GP270" s="43">
        <f>IF(STGY8[[#This Row],[SNO]]=0,0,IF(GL$10, IF(STGY8[[#This Row],[INS-TL]]=0, 0, STGY8[[#This Row],[PFT]]/STGY8[[#This Row],[INS-TL]]%), STGY8[[#This Row],[PFT]]/STGY8[[#This Row],[INS-TL]]%))</f>
        <v>-100</v>
      </c>
      <c r="GS270" s="20"/>
      <c r="GT270" s="21"/>
      <c r="GZ270" s="22"/>
      <c r="HB270" s="42">
        <f t="shared" si="40"/>
        <v>255</v>
      </c>
      <c r="HC270" s="49"/>
      <c r="HD270" s="18">
        <f>IF(STGY9[[#This Row],[SNO]]=0,0,IF(STGY9[[#This Row],[SNO]]=1,HJ$8,IF(HL$10, IF(HP269&gt;=HM$8,0,IF(HP269=0,HJ$8,HO269)), HO269)))</f>
        <v>0</v>
      </c>
      <c r="HE270" s="18" t="str">
        <f>IF(MAIN_STGY[[#This Row],[RSLT]]="","", MAIN_STGY[[#This Row],[RSLT]])</f>
        <v/>
      </c>
      <c r="HF27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0" s="18">
        <f>IF(STGY9[[#This Row],[SNO]]=0,0,IF(HL$10, IF(HP269&gt;=HM$8, 0, STGY9[[#This Row],[INS]]+HH269), STGY9[[#This Row],[INS]]+HH269))</f>
        <v>100</v>
      </c>
      <c r="HI270" s="18">
        <f>IF(STGY9[[#This Row],[SNO]]=0,0,IF(HL$10, IF(HP269&gt;=HM$8, 0, HI269+STGY9[[#This Row],[RTN]]), HI269+STGY9[[#This Row],[RTN]]))</f>
        <v>0</v>
      </c>
      <c r="HJ270" s="18">
        <f>STGY9[[#This Row],[RTN-TL]]-STGY9[[#This Row],[INS-TL]]</f>
        <v>-100</v>
      </c>
      <c r="HK270" s="18">
        <f>IF(STGY9[[#This Row],[SNO]]=0,0,IF(HL$10, IF(STGY9[[#This Row],[INS]]=0, 0, HN269), HN269))</f>
        <v>0</v>
      </c>
      <c r="HL270" s="18">
        <f>STGY9[[#This Row],[INS]]</f>
        <v>0</v>
      </c>
      <c r="HM270" s="18">
        <f>IF(STGY9[[#This Row],[WrL]]="Loss", (STGY9[[#This Row],[INS]]*(1 + HP$8/100)), IF(STGY9[[#This Row],[WrL]]="Won", (0), 0))</f>
        <v>0</v>
      </c>
      <c r="HN270" s="18">
        <f>IF(STGY9[[#This Row],[WrL]]="Loss", (STGY9[[#This Row],[PAM]]+STGY9[[#This Row],[LOS-TEN]]), IF(STGY9[[#This Row],[WrL]]="Won", (STGY9[[#This Row],[INS]]), 0))</f>
        <v>0</v>
      </c>
      <c r="HO270" s="18">
        <f>STGY9[[#This Row],[PAPT]]/2</f>
        <v>0</v>
      </c>
      <c r="HP270" s="43">
        <f>IF(STGY9[[#This Row],[SNO]]=0,0,IF(HL$10, IF(STGY9[[#This Row],[INS-TL]]=0, 0, STGY9[[#This Row],[PFT]]/STGY9[[#This Row],[INS-TL]]%), STGY9[[#This Row],[PFT]]/STGY9[[#This Row],[INS-TL]]%))</f>
        <v>-100</v>
      </c>
      <c r="HS270" s="20"/>
      <c r="HT270" s="21"/>
      <c r="HZ270" s="22"/>
      <c r="IB270" s="42">
        <f t="shared" si="41"/>
        <v>255</v>
      </c>
      <c r="IC270" s="49"/>
      <c r="ID270" s="18">
        <f>IF(STGY10[[#This Row],[SNO]]=0,0,IF(STGY10[[#This Row],[SNO]]=1,IJ$8,IF(IL$10, IF(IP269&gt;=IM$8,0,IF(IP269=0,IJ$8,IO269)), IO269)))</f>
        <v>0</v>
      </c>
      <c r="IE270" s="18" t="str">
        <f>IF(MAIN_STGY[[#This Row],[RSLT]]="","", MAIN_STGY[[#This Row],[RSLT]])</f>
        <v/>
      </c>
      <c r="IF27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0" s="18">
        <f>IF(STGY10[[#This Row],[SNO]]=0,0,IF(IL$10, IF(IP269&gt;=IM$8, 0, STGY10[[#This Row],[INS]]+IH269), STGY10[[#This Row],[INS]]+IH269))</f>
        <v>100</v>
      </c>
      <c r="II270" s="18">
        <f>IF(STGY10[[#This Row],[SNO]]=0,0,IF(IL$10, IF(IP269&gt;=IM$8, 0, II269+STGY10[[#This Row],[RTN]]), II269+STGY10[[#This Row],[RTN]]))</f>
        <v>0</v>
      </c>
      <c r="IJ270" s="18">
        <f>STGY10[[#This Row],[RTN-TL]]-STGY10[[#This Row],[INS-TL]]</f>
        <v>-100</v>
      </c>
      <c r="IK270" s="18">
        <f>IF(STGY10[[#This Row],[SNO]]=0,0,IF(IL$10, IF(STGY10[[#This Row],[INS]]=0, 0, IN269), IN269))</f>
        <v>0</v>
      </c>
      <c r="IL270" s="18">
        <f>STGY10[[#This Row],[INS]]</f>
        <v>0</v>
      </c>
      <c r="IM270" s="18">
        <f>IF(STGY10[[#This Row],[WrL]]="Loss", (STGY10[[#This Row],[INS]]*(1 + IP$8/100)), IF(STGY10[[#This Row],[WrL]]="Won", (0), 0))</f>
        <v>0</v>
      </c>
      <c r="IN270" s="18">
        <f>IF(STGY10[[#This Row],[WrL]]="Loss", (STGY10[[#This Row],[PAM]]+STGY10[[#This Row],[LOS-TEN]]), IF(STGY10[[#This Row],[WrL]]="Won", (STGY10[[#This Row],[INS]]), 0))</f>
        <v>0</v>
      </c>
      <c r="IO270" s="18">
        <f>STGY10[[#This Row],[PAPT]]/2</f>
        <v>0</v>
      </c>
      <c r="IP270" s="43">
        <f>IF(STGY10[[#This Row],[SNO]]=0,0,IF(IL$10, IF(STGY10[[#This Row],[INS-TL]]=0, 0, STGY10[[#This Row],[PFT]]/STGY10[[#This Row],[INS-TL]]%), STGY10[[#This Row],[PFT]]/STGY10[[#This Row],[INS-TL]]%))</f>
        <v>-100</v>
      </c>
      <c r="IS270" s="20"/>
      <c r="IT270" s="21"/>
      <c r="IZ270" s="22"/>
    </row>
    <row r="271" spans="2:260" x14ac:dyDescent="0.3">
      <c r="B271" s="89">
        <f t="shared" si="43"/>
        <v>256</v>
      </c>
      <c r="C271" s="49"/>
      <c r="D271" s="18">
        <f>IF(MAIN_STGY[[#This Row],[SNO]]=0,0,IF(MAIN_STGY[[#This Row],[SNO]]=1,J$8,IF(L$10, IF(P270&gt;=M$8,0,IF(P270=0,J$8,O270)), O270)))</f>
        <v>0</v>
      </c>
      <c r="E271" s="12"/>
      <c r="F27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1" s="18">
        <f>IF(MAIN_STGY[[#This Row],[SNO]]=0,0,IF(L$10, IF(P270&gt;=M$8, 0, MAIN_STGY[[#This Row],[INS]]+H270), MAIN_STGY[[#This Row],[INS]]+H270))</f>
        <v>100</v>
      </c>
      <c r="I271" s="18">
        <f>IF(MAIN_STGY[[#This Row],[SNO]]=0,0,IF(L$10, IF(P270&gt;=M$8, 0, I270+MAIN_STGY[[#This Row],[RTN]]), I270+MAIN_STGY[[#This Row],[RTN]]))</f>
        <v>0</v>
      </c>
      <c r="J271" s="18">
        <f>MAIN_STGY[[#This Row],[RTN-TL]]-MAIN_STGY[[#This Row],[INS-TL]]</f>
        <v>-100</v>
      </c>
      <c r="K271" s="18">
        <f>IF(MAIN_STGY[[#This Row],[SNO]]=0,0,IF(L$10, IF(MAIN_STGY[[#This Row],[INS]]=0, 0, N270), N270))</f>
        <v>0</v>
      </c>
      <c r="L271" s="18">
        <f>MAIN_STGY[[#This Row],[INS]]</f>
        <v>0</v>
      </c>
      <c r="M271" s="18">
        <f>IF(MAIN_STGY[[#This Row],[WrL]]="Loss", (MAIN_STGY[[#This Row],[INS]]*(1 + P$8/100)), IF(MAIN_STGY[[#This Row],[WrL]]="Won", (0), 0))</f>
        <v>0</v>
      </c>
      <c r="N271" s="18">
        <f>IF(MAIN_STGY[[#This Row],[WrL]]="Loss", (MAIN_STGY[[#This Row],[PAM]]+MAIN_STGY[[#This Row],[LOS-TEN]]), IF(MAIN_STGY[[#This Row],[WrL]]="Won", (MAIN_STGY[[#This Row],[INS]]), 0))</f>
        <v>0</v>
      </c>
      <c r="O271" s="18">
        <f>MAIN_STGY[[#This Row],[PAPT]]/2</f>
        <v>0</v>
      </c>
      <c r="P27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71" s="22"/>
      <c r="AB271" s="42">
        <f t="shared" ref="AB271:AB315" si="44">IF(AB270="SNO",0,AB270+1)</f>
        <v>256</v>
      </c>
      <c r="AC271" s="49"/>
      <c r="AD271" s="18">
        <f>IF(STGY2[[#This Row],[SNO]]=0,0,IF(STGY2[[#This Row],[SNO]]=1,AJ$8,IF(AL$10, IF(AP270&gt;=AM$8,0,IF(AP270=0,AJ$8,AO270)), AO270)))</f>
        <v>0</v>
      </c>
      <c r="AE271" s="18" t="str">
        <f>IF(MAIN_STGY[[#This Row],[RSLT]]="","", MAIN_STGY[[#This Row],[RSLT]])</f>
        <v/>
      </c>
      <c r="AF27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1" s="18">
        <f>IF(STGY2[[#This Row],[SNO]]=0,0,IF(AL$10, IF(AP270&gt;=AM$8, 0, STGY2[[#This Row],[INS]]+AH270), STGY2[[#This Row],[INS]]+AH270))</f>
        <v>100</v>
      </c>
      <c r="AI271" s="18">
        <f>IF(STGY2[[#This Row],[SNO]]=0,0,IF(AL$10, IF(AP270&gt;=AM$8, 0, AI270+STGY2[[#This Row],[RTN]]), AI270+STGY2[[#This Row],[RTN]]))</f>
        <v>0</v>
      </c>
      <c r="AJ271" s="18">
        <f>STGY2[[#This Row],[RTN-TL]]-STGY2[[#This Row],[INS-TL]]</f>
        <v>-100</v>
      </c>
      <c r="AK271" s="18">
        <f>IF(STGY2[[#This Row],[SNO]]=0,0,IF(AL$10, IF(STGY2[[#This Row],[INS]]=0, 0, AN270), AN270))</f>
        <v>0</v>
      </c>
      <c r="AL271" s="18">
        <f>STGY2[[#This Row],[INS]]</f>
        <v>0</v>
      </c>
      <c r="AM271" s="18">
        <f>IF(STGY2[[#This Row],[WrL]]="Loss", (STGY2[[#This Row],[INS]]*(1 + AP$8/100)), IF(STGY2[[#This Row],[WrL]]="Won", (0), 0))</f>
        <v>0</v>
      </c>
      <c r="AN271" s="18">
        <f>IF(STGY2[[#This Row],[WrL]]="Loss", (STGY2[[#This Row],[PAM]]+STGY2[[#This Row],[LOS-TEN]]), IF(STGY2[[#This Row],[WrL]]="Won", (STGY2[[#This Row],[INS]]), 0))</f>
        <v>0</v>
      </c>
      <c r="AO271" s="18">
        <f>STGY2[[#This Row],[PAPT]]/2</f>
        <v>0</v>
      </c>
      <c r="AP271" s="43">
        <f>IF(STGY2[[#This Row],[SNO]]=0,0,IF(AL$10, IF(STGY2[[#This Row],[INS-TL]]=0, 0, STGY2[[#This Row],[PFT]]/STGY2[[#This Row],[INS-TL]]%), STGY2[[#This Row],[PFT]]/STGY2[[#This Row],[INS-TL]]%))</f>
        <v>-100</v>
      </c>
      <c r="AS271" s="20"/>
      <c r="AT271" s="21"/>
      <c r="AZ271" s="22"/>
      <c r="BB271" s="42">
        <f t="shared" ref="BB271:BB315" si="45">IF(BB270="SNO",0,BB270+1)</f>
        <v>256</v>
      </c>
      <c r="BC271" s="49"/>
      <c r="BD271" s="18">
        <f>IF(STGY3[[#This Row],[SNO]]=0,0,IF(STGY3[[#This Row],[SNO]]=1,BJ$8,IF(BL$10, IF(BP270&gt;=BM$8,0,IF(BP270=0,BJ$8,BO270)), BO270)))</f>
        <v>0</v>
      </c>
      <c r="BE271" s="18" t="str">
        <f>IF(MAIN_STGY[[#This Row],[RSLT]]="","", MAIN_STGY[[#This Row],[RSLT]])</f>
        <v/>
      </c>
      <c r="BF27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1" s="18">
        <f>IF(STGY3[[#This Row],[SNO]]=0,0,IF(BL$10, IF(BP270&gt;=BM$8, 0, STGY3[[#This Row],[INS]]+BH270), STGY3[[#This Row],[INS]]+BH270))</f>
        <v>100</v>
      </c>
      <c r="BI271" s="18">
        <f>IF(STGY3[[#This Row],[SNO]]=0,0,IF(BL$10, IF(BP270&gt;=BM$8, 0, BI270+STGY3[[#This Row],[RTN]]), BI270+STGY3[[#This Row],[RTN]]))</f>
        <v>0</v>
      </c>
      <c r="BJ271" s="18">
        <f>STGY3[[#This Row],[RTN-TL]]-STGY3[[#This Row],[INS-TL]]</f>
        <v>-100</v>
      </c>
      <c r="BK271" s="18">
        <f>IF(STGY3[[#This Row],[SNO]]=0,0,IF(BL$10, IF(STGY3[[#This Row],[INS]]=0, 0, BN270), BN270))</f>
        <v>0</v>
      </c>
      <c r="BL271" s="18">
        <f>STGY3[[#This Row],[INS]]</f>
        <v>0</v>
      </c>
      <c r="BM271" s="18">
        <f>IF(STGY3[[#This Row],[WrL]]="Loss", (STGY3[[#This Row],[INS]]*(1 + BP$8/100)), IF(STGY3[[#This Row],[WrL]]="Won", (0), 0))</f>
        <v>0</v>
      </c>
      <c r="BN271" s="18">
        <f>IF(STGY3[[#This Row],[WrL]]="Loss", (STGY3[[#This Row],[PAM]]+STGY3[[#This Row],[LOS-TEN]]), IF(STGY3[[#This Row],[WrL]]="Won", (STGY3[[#This Row],[INS]]), 0))</f>
        <v>0</v>
      </c>
      <c r="BO271" s="18">
        <f>STGY3[[#This Row],[PAPT]]/2</f>
        <v>0</v>
      </c>
      <c r="BP271" s="43">
        <f>IF(STGY3[[#This Row],[SNO]]=0,0,IF(BL$10, IF(STGY3[[#This Row],[INS-TL]]=0, 0, STGY3[[#This Row],[PFT]]/STGY3[[#This Row],[INS-TL]]%), STGY3[[#This Row],[PFT]]/STGY3[[#This Row],[INS-TL]]%))</f>
        <v>-100</v>
      </c>
      <c r="BS271" s="20"/>
      <c r="BT271" s="21"/>
      <c r="BZ271" s="22"/>
      <c r="CB271" s="42">
        <f t="shared" ref="CB271:CB315" si="46">IF(CB270="SNO",0,CB270+1)</f>
        <v>256</v>
      </c>
      <c r="CC271" s="49"/>
      <c r="CD271" s="18">
        <f>IF(STGY4[[#This Row],[SNO]]=0,0,IF(STGY4[[#This Row],[SNO]]=1,CJ$8,IF(CL$10, IF(CP270&gt;=CM$8,0,IF(CP270=0,CJ$8,CO270)), CO270)))</f>
        <v>0</v>
      </c>
      <c r="CE271" s="18" t="str">
        <f>IF(MAIN_STGY[[#This Row],[RSLT]]="","", MAIN_STGY[[#This Row],[RSLT]])</f>
        <v/>
      </c>
      <c r="CF27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1" s="18">
        <f>IF(STGY4[[#This Row],[SNO]]=0,0,IF(CL$10, IF(CP270&gt;=CM$8, 0, STGY4[[#This Row],[INS]]+CH270), STGY4[[#This Row],[INS]]+CH270))</f>
        <v>100</v>
      </c>
      <c r="CI271" s="18">
        <f>IF(STGY4[[#This Row],[SNO]]=0,0,IF(CL$10, IF(CP270&gt;=CM$8, 0, CI270+STGY4[[#This Row],[RTN]]), CI270+STGY4[[#This Row],[RTN]]))</f>
        <v>0</v>
      </c>
      <c r="CJ271" s="18">
        <f>STGY4[[#This Row],[RTN-TL]]-STGY4[[#This Row],[INS-TL]]</f>
        <v>-100</v>
      </c>
      <c r="CK271" s="18">
        <f>IF(STGY4[[#This Row],[SNO]]=0,0,IF(CL$10, IF(STGY4[[#This Row],[INS]]=0, 0, CN270), CN270))</f>
        <v>0</v>
      </c>
      <c r="CL271" s="18">
        <f>STGY4[[#This Row],[INS]]</f>
        <v>0</v>
      </c>
      <c r="CM271" s="18">
        <f>IF(STGY4[[#This Row],[WrL]]="Loss", (STGY4[[#This Row],[INS]]*(1 + CP$8/100)), IF(STGY4[[#This Row],[WrL]]="Won", (0), 0))</f>
        <v>0</v>
      </c>
      <c r="CN271" s="18">
        <f>IF(STGY4[[#This Row],[WrL]]="Loss", (STGY4[[#This Row],[PAM]]+STGY4[[#This Row],[LOS-TEN]]), IF(STGY4[[#This Row],[WrL]]="Won", (STGY4[[#This Row],[INS]]), 0))</f>
        <v>0</v>
      </c>
      <c r="CO271" s="18">
        <f>STGY4[[#This Row],[PAPT]]/2</f>
        <v>0</v>
      </c>
      <c r="CP271" s="43">
        <f>IF(STGY4[[#This Row],[SNO]]=0,0,IF(CL$10, IF(STGY4[[#This Row],[INS-TL]]=0, 0, STGY4[[#This Row],[PFT]]/STGY4[[#This Row],[INS-TL]]%), STGY4[[#This Row],[PFT]]/STGY4[[#This Row],[INS-TL]]%))</f>
        <v>-100</v>
      </c>
      <c r="CS271" s="20"/>
      <c r="CT271" s="21"/>
      <c r="CZ271" s="22"/>
      <c r="DB271" s="42">
        <f t="shared" ref="DB271:DB315" si="47">IF(DB270="SNO",0,DB270+1)</f>
        <v>256</v>
      </c>
      <c r="DC271" s="49"/>
      <c r="DD271" s="18">
        <f>IF(STGY5[[#This Row],[SNO]]=0,0,IF(STGY5[[#This Row],[SNO]]=1,DJ$8,IF(DL$10, IF(DP270&gt;=DM$8,0,IF(DP270=0,DJ$8,DO270)), DO270)))</f>
        <v>0</v>
      </c>
      <c r="DE271" s="18" t="str">
        <f>IF(MAIN_STGY[[#This Row],[RSLT]]="","", MAIN_STGY[[#This Row],[RSLT]])</f>
        <v/>
      </c>
      <c r="DF27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1" s="18">
        <f>IF(STGY5[[#This Row],[SNO]]=0,0,IF(DL$10, IF(DP270&gt;=DM$8, 0, STGY5[[#This Row],[INS]]+DH270), STGY5[[#This Row],[INS]]+DH270))</f>
        <v>100</v>
      </c>
      <c r="DI271" s="18">
        <f>IF(STGY5[[#This Row],[SNO]]=0,0,IF(DL$10, IF(DP270&gt;=DM$8, 0, DI270+STGY5[[#This Row],[RTN]]), DI270+STGY5[[#This Row],[RTN]]))</f>
        <v>0</v>
      </c>
      <c r="DJ271" s="18">
        <f>STGY5[[#This Row],[RTN-TL]]-STGY5[[#This Row],[INS-TL]]</f>
        <v>-100</v>
      </c>
      <c r="DK271" s="18">
        <f>IF(STGY5[[#This Row],[SNO]]=0,0,IF(DL$10, IF(STGY5[[#This Row],[INS]]=0, 0, DN270), DN270))</f>
        <v>0</v>
      </c>
      <c r="DL271" s="18">
        <f>STGY5[[#This Row],[INS]]</f>
        <v>0</v>
      </c>
      <c r="DM271" s="18">
        <f>IF(STGY5[[#This Row],[WrL]]="Loss", (STGY5[[#This Row],[INS]]*(1 + DP$8/100)), IF(STGY5[[#This Row],[WrL]]="Won", (0), 0))</f>
        <v>0</v>
      </c>
      <c r="DN271" s="18">
        <f>IF(STGY5[[#This Row],[WrL]]="Loss", (STGY5[[#This Row],[PAM]]+STGY5[[#This Row],[LOS-TEN]]), IF(STGY5[[#This Row],[WrL]]="Won", (STGY5[[#This Row],[INS]]), 0))</f>
        <v>0</v>
      </c>
      <c r="DO271" s="18">
        <f>STGY5[[#This Row],[PAPT]]/2</f>
        <v>0</v>
      </c>
      <c r="DP271" s="43">
        <f>IF(STGY5[[#This Row],[SNO]]=0,0,IF(DL$10, IF(STGY5[[#This Row],[INS-TL]]=0, 0, STGY5[[#This Row],[PFT]]/STGY5[[#This Row],[INS-TL]]%), STGY5[[#This Row],[PFT]]/STGY5[[#This Row],[INS-TL]]%))</f>
        <v>-100</v>
      </c>
      <c r="DS271" s="20"/>
      <c r="DT271" s="21"/>
      <c r="DZ271" s="22"/>
      <c r="EB271" s="42">
        <f t="shared" ref="EB271:EB315" si="48">IF(EB270="SNO",0,EB270+1)</f>
        <v>256</v>
      </c>
      <c r="EC271" s="49"/>
      <c r="ED271" s="18">
        <f>IF(STGY6[[#This Row],[SNO]]=0,0,IF(STGY6[[#This Row],[SNO]]=1,EJ$8,IF(EL$10, IF(EP270&gt;=EM$8,0,IF(EP270=0,EJ$8,EO270)), EO270)))</f>
        <v>0</v>
      </c>
      <c r="EE271" s="18" t="str">
        <f>IF(MAIN_STGY[[#This Row],[RSLT]]="","", MAIN_STGY[[#This Row],[RSLT]])</f>
        <v/>
      </c>
      <c r="EF27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1" s="18">
        <f>IF(STGY6[[#This Row],[SNO]]=0,0,IF(EL$10, IF(EP270&gt;=EM$8, 0, STGY6[[#This Row],[INS]]+EH270), STGY6[[#This Row],[INS]]+EH270))</f>
        <v>100</v>
      </c>
      <c r="EI271" s="18">
        <f>IF(STGY6[[#This Row],[SNO]]=0,0,IF(EL$10, IF(EP270&gt;=EM$8, 0, EI270+STGY6[[#This Row],[RTN]]), EI270+STGY6[[#This Row],[RTN]]))</f>
        <v>0</v>
      </c>
      <c r="EJ271" s="18">
        <f>STGY6[[#This Row],[RTN-TL]]-STGY6[[#This Row],[INS-TL]]</f>
        <v>-100</v>
      </c>
      <c r="EK271" s="18">
        <f>IF(STGY6[[#This Row],[SNO]]=0,0,IF(EL$10, IF(STGY6[[#This Row],[INS]]=0, 0, EN270), EN270))</f>
        <v>0</v>
      </c>
      <c r="EL271" s="18">
        <f>STGY6[[#This Row],[INS]]</f>
        <v>0</v>
      </c>
      <c r="EM271" s="18">
        <f>IF(STGY6[[#This Row],[WrL]]="Loss", (STGY6[[#This Row],[INS]]*(1 + EP$8/100)), IF(STGY6[[#This Row],[WrL]]="Won", (0), 0))</f>
        <v>0</v>
      </c>
      <c r="EN271" s="18">
        <f>IF(STGY6[[#This Row],[WrL]]="Loss", (STGY6[[#This Row],[PAM]]+STGY6[[#This Row],[LOS-TEN]]), IF(STGY6[[#This Row],[WrL]]="Won", (STGY6[[#This Row],[INS]]), 0))</f>
        <v>0</v>
      </c>
      <c r="EO271" s="18">
        <f>STGY6[[#This Row],[PAPT]]/2</f>
        <v>0</v>
      </c>
      <c r="EP271" s="43">
        <f>IF(STGY6[[#This Row],[SNO]]=0,0,IF(EL$10, IF(STGY6[[#This Row],[INS-TL]]=0, 0, STGY6[[#This Row],[PFT]]/STGY6[[#This Row],[INS-TL]]%), STGY6[[#This Row],[PFT]]/STGY6[[#This Row],[INS-TL]]%))</f>
        <v>-100</v>
      </c>
      <c r="ES271" s="20"/>
      <c r="ET271" s="21"/>
      <c r="EZ271" s="22"/>
      <c r="FB271" s="42">
        <f t="shared" ref="FB271:FB315" si="49">IF(FB270="SNO",0,FB270+1)</f>
        <v>256</v>
      </c>
      <c r="FC271" s="49"/>
      <c r="FD271" s="18">
        <f>IF(STGY7[[#This Row],[SNO]]=0,0,IF(STGY7[[#This Row],[SNO]]=1,FJ$8,IF(FL$10, IF(FP270&gt;=FM$8,0,IF(FP270=0,FJ$8,FO270)), FO270)))</f>
        <v>0</v>
      </c>
      <c r="FE271" s="18" t="str">
        <f>IF(MAIN_STGY[[#This Row],[RSLT]]="","", MAIN_STGY[[#This Row],[RSLT]])</f>
        <v/>
      </c>
      <c r="FF27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1" s="18">
        <f>IF(STGY7[[#This Row],[SNO]]=0,0,IF(FL$10, IF(FP270&gt;=FM$8, 0, STGY7[[#This Row],[INS]]+FH270), STGY7[[#This Row],[INS]]+FH270))</f>
        <v>100</v>
      </c>
      <c r="FI271" s="18">
        <f>IF(STGY7[[#This Row],[SNO]]=0,0,IF(FL$10, IF(FP270&gt;=FM$8, 0, FI270+STGY7[[#This Row],[RTN]]), FI270+STGY7[[#This Row],[RTN]]))</f>
        <v>0</v>
      </c>
      <c r="FJ271" s="18">
        <f>STGY7[[#This Row],[RTN-TL]]-STGY7[[#This Row],[INS-TL]]</f>
        <v>-100</v>
      </c>
      <c r="FK271" s="18">
        <f>IF(STGY7[[#This Row],[SNO]]=0,0,IF(FL$10, IF(STGY7[[#This Row],[INS]]=0, 0, FN270), FN270))</f>
        <v>0</v>
      </c>
      <c r="FL271" s="18">
        <f>STGY7[[#This Row],[INS]]</f>
        <v>0</v>
      </c>
      <c r="FM271" s="18">
        <f>IF(STGY7[[#This Row],[WrL]]="Loss", (STGY7[[#This Row],[INS]]*(1 + FP$8/100)), IF(STGY7[[#This Row],[WrL]]="Won", (0), 0))</f>
        <v>0</v>
      </c>
      <c r="FN271" s="18">
        <f>IF(STGY7[[#This Row],[WrL]]="Loss", (STGY7[[#This Row],[PAM]]+STGY7[[#This Row],[LOS-TEN]]), IF(STGY7[[#This Row],[WrL]]="Won", (STGY7[[#This Row],[INS]]), 0))</f>
        <v>0</v>
      </c>
      <c r="FO271" s="18">
        <f>STGY7[[#This Row],[PAPT]]/2</f>
        <v>0</v>
      </c>
      <c r="FP271" s="43">
        <f>IF(STGY7[[#This Row],[SNO]]=0,0,IF(FL$10, IF(STGY7[[#This Row],[INS-TL]]=0, 0, STGY7[[#This Row],[PFT]]/STGY7[[#This Row],[INS-TL]]%), STGY7[[#This Row],[PFT]]/STGY7[[#This Row],[INS-TL]]%))</f>
        <v>-100</v>
      </c>
      <c r="FS271" s="20"/>
      <c r="FT271" s="21"/>
      <c r="FZ271" s="22"/>
      <c r="GB271" s="42">
        <f t="shared" ref="GB271:GB315" si="50">IF(GB270="SNO",0,GB270+1)</f>
        <v>256</v>
      </c>
      <c r="GC271" s="49"/>
      <c r="GD271" s="18">
        <f>IF(STGY8[[#This Row],[SNO]]=0,0,IF(STGY8[[#This Row],[SNO]]=1,GJ$8,IF(GL$10, IF(GP270&gt;=GM$8,0,IF(GP270=0,GJ$8,GO270)), GO270)))</f>
        <v>0</v>
      </c>
      <c r="GE271" s="18" t="str">
        <f>IF(MAIN_STGY[[#This Row],[RSLT]]="","", MAIN_STGY[[#This Row],[RSLT]])</f>
        <v/>
      </c>
      <c r="GF27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1" s="18">
        <f>IF(STGY8[[#This Row],[SNO]]=0,0,IF(GL$10, IF(GP270&gt;=GM$8, 0, STGY8[[#This Row],[INS]]+GH270), STGY8[[#This Row],[INS]]+GH270))</f>
        <v>100</v>
      </c>
      <c r="GI271" s="18">
        <f>IF(STGY8[[#This Row],[SNO]]=0,0,IF(GL$10, IF(GP270&gt;=GM$8, 0, GI270+STGY8[[#This Row],[RTN]]), GI270+STGY8[[#This Row],[RTN]]))</f>
        <v>0</v>
      </c>
      <c r="GJ271" s="18">
        <f>STGY8[[#This Row],[RTN-TL]]-STGY8[[#This Row],[INS-TL]]</f>
        <v>-100</v>
      </c>
      <c r="GK271" s="18">
        <f>IF(STGY8[[#This Row],[SNO]]=0,0,IF(GL$10, IF(STGY8[[#This Row],[INS]]=0, 0, GN270), GN270))</f>
        <v>0</v>
      </c>
      <c r="GL271" s="18">
        <f>STGY8[[#This Row],[INS]]</f>
        <v>0</v>
      </c>
      <c r="GM271" s="18">
        <f>IF(STGY8[[#This Row],[WrL]]="Loss", (STGY8[[#This Row],[INS]]*(1 + GP$8/100)), IF(STGY8[[#This Row],[WrL]]="Won", (0), 0))</f>
        <v>0</v>
      </c>
      <c r="GN271" s="18">
        <f>IF(STGY8[[#This Row],[WrL]]="Loss", (STGY8[[#This Row],[PAM]]+STGY8[[#This Row],[LOS-TEN]]), IF(STGY8[[#This Row],[WrL]]="Won", (STGY8[[#This Row],[INS]]), 0))</f>
        <v>0</v>
      </c>
      <c r="GO271" s="18">
        <f>STGY8[[#This Row],[PAPT]]/2</f>
        <v>0</v>
      </c>
      <c r="GP271" s="43">
        <f>IF(STGY8[[#This Row],[SNO]]=0,0,IF(GL$10, IF(STGY8[[#This Row],[INS-TL]]=0, 0, STGY8[[#This Row],[PFT]]/STGY8[[#This Row],[INS-TL]]%), STGY8[[#This Row],[PFT]]/STGY8[[#This Row],[INS-TL]]%))</f>
        <v>-100</v>
      </c>
      <c r="GS271" s="20"/>
      <c r="GT271" s="21"/>
      <c r="GZ271" s="22"/>
      <c r="HB271" s="42">
        <f t="shared" ref="HB271:HB315" si="51">IF(HB270="SNO",0,HB270+1)</f>
        <v>256</v>
      </c>
      <c r="HC271" s="49"/>
      <c r="HD271" s="18">
        <f>IF(STGY9[[#This Row],[SNO]]=0,0,IF(STGY9[[#This Row],[SNO]]=1,HJ$8,IF(HL$10, IF(HP270&gt;=HM$8,0,IF(HP270=0,HJ$8,HO270)), HO270)))</f>
        <v>0</v>
      </c>
      <c r="HE271" s="18" t="str">
        <f>IF(MAIN_STGY[[#This Row],[RSLT]]="","", MAIN_STGY[[#This Row],[RSLT]])</f>
        <v/>
      </c>
      <c r="HF27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1" s="18">
        <f>IF(STGY9[[#This Row],[SNO]]=0,0,IF(HL$10, IF(HP270&gt;=HM$8, 0, STGY9[[#This Row],[INS]]+HH270), STGY9[[#This Row],[INS]]+HH270))</f>
        <v>100</v>
      </c>
      <c r="HI271" s="18">
        <f>IF(STGY9[[#This Row],[SNO]]=0,0,IF(HL$10, IF(HP270&gt;=HM$8, 0, HI270+STGY9[[#This Row],[RTN]]), HI270+STGY9[[#This Row],[RTN]]))</f>
        <v>0</v>
      </c>
      <c r="HJ271" s="18">
        <f>STGY9[[#This Row],[RTN-TL]]-STGY9[[#This Row],[INS-TL]]</f>
        <v>-100</v>
      </c>
      <c r="HK271" s="18">
        <f>IF(STGY9[[#This Row],[SNO]]=0,0,IF(HL$10, IF(STGY9[[#This Row],[INS]]=0, 0, HN270), HN270))</f>
        <v>0</v>
      </c>
      <c r="HL271" s="18">
        <f>STGY9[[#This Row],[INS]]</f>
        <v>0</v>
      </c>
      <c r="HM271" s="18">
        <f>IF(STGY9[[#This Row],[WrL]]="Loss", (STGY9[[#This Row],[INS]]*(1 + HP$8/100)), IF(STGY9[[#This Row],[WrL]]="Won", (0), 0))</f>
        <v>0</v>
      </c>
      <c r="HN271" s="18">
        <f>IF(STGY9[[#This Row],[WrL]]="Loss", (STGY9[[#This Row],[PAM]]+STGY9[[#This Row],[LOS-TEN]]), IF(STGY9[[#This Row],[WrL]]="Won", (STGY9[[#This Row],[INS]]), 0))</f>
        <v>0</v>
      </c>
      <c r="HO271" s="18">
        <f>STGY9[[#This Row],[PAPT]]/2</f>
        <v>0</v>
      </c>
      <c r="HP271" s="43">
        <f>IF(STGY9[[#This Row],[SNO]]=0,0,IF(HL$10, IF(STGY9[[#This Row],[INS-TL]]=0, 0, STGY9[[#This Row],[PFT]]/STGY9[[#This Row],[INS-TL]]%), STGY9[[#This Row],[PFT]]/STGY9[[#This Row],[INS-TL]]%))</f>
        <v>-100</v>
      </c>
      <c r="HS271" s="20"/>
      <c r="HT271" s="21"/>
      <c r="HZ271" s="22"/>
      <c r="IB271" s="42">
        <f t="shared" ref="IB271:IB315" si="52">IF(IB270="SNO",0,IB270+1)</f>
        <v>256</v>
      </c>
      <c r="IC271" s="49"/>
      <c r="ID271" s="18">
        <f>IF(STGY10[[#This Row],[SNO]]=0,0,IF(STGY10[[#This Row],[SNO]]=1,IJ$8,IF(IL$10, IF(IP270&gt;=IM$8,0,IF(IP270=0,IJ$8,IO270)), IO270)))</f>
        <v>0</v>
      </c>
      <c r="IE271" s="18" t="str">
        <f>IF(MAIN_STGY[[#This Row],[RSLT]]="","", MAIN_STGY[[#This Row],[RSLT]])</f>
        <v/>
      </c>
      <c r="IF27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1" s="18">
        <f>IF(STGY10[[#This Row],[SNO]]=0,0,IF(IL$10, IF(IP270&gt;=IM$8, 0, STGY10[[#This Row],[INS]]+IH270), STGY10[[#This Row],[INS]]+IH270))</f>
        <v>100</v>
      </c>
      <c r="II271" s="18">
        <f>IF(STGY10[[#This Row],[SNO]]=0,0,IF(IL$10, IF(IP270&gt;=IM$8, 0, II270+STGY10[[#This Row],[RTN]]), II270+STGY10[[#This Row],[RTN]]))</f>
        <v>0</v>
      </c>
      <c r="IJ271" s="18">
        <f>STGY10[[#This Row],[RTN-TL]]-STGY10[[#This Row],[INS-TL]]</f>
        <v>-100</v>
      </c>
      <c r="IK271" s="18">
        <f>IF(STGY10[[#This Row],[SNO]]=0,0,IF(IL$10, IF(STGY10[[#This Row],[INS]]=0, 0, IN270), IN270))</f>
        <v>0</v>
      </c>
      <c r="IL271" s="18">
        <f>STGY10[[#This Row],[INS]]</f>
        <v>0</v>
      </c>
      <c r="IM271" s="18">
        <f>IF(STGY10[[#This Row],[WrL]]="Loss", (STGY10[[#This Row],[INS]]*(1 + IP$8/100)), IF(STGY10[[#This Row],[WrL]]="Won", (0), 0))</f>
        <v>0</v>
      </c>
      <c r="IN271" s="18">
        <f>IF(STGY10[[#This Row],[WrL]]="Loss", (STGY10[[#This Row],[PAM]]+STGY10[[#This Row],[LOS-TEN]]), IF(STGY10[[#This Row],[WrL]]="Won", (STGY10[[#This Row],[INS]]), 0))</f>
        <v>0</v>
      </c>
      <c r="IO271" s="18">
        <f>STGY10[[#This Row],[PAPT]]/2</f>
        <v>0</v>
      </c>
      <c r="IP271" s="43">
        <f>IF(STGY10[[#This Row],[SNO]]=0,0,IF(IL$10, IF(STGY10[[#This Row],[INS-TL]]=0, 0, STGY10[[#This Row],[PFT]]/STGY10[[#This Row],[INS-TL]]%), STGY10[[#This Row],[PFT]]/STGY10[[#This Row],[INS-TL]]%))</f>
        <v>-100</v>
      </c>
      <c r="IS271" s="20"/>
      <c r="IT271" s="21"/>
      <c r="IZ271" s="22"/>
    </row>
    <row r="272" spans="2:260" x14ac:dyDescent="0.3">
      <c r="B272" s="89">
        <f t="shared" si="43"/>
        <v>257</v>
      </c>
      <c r="C272" s="49"/>
      <c r="D272" s="18">
        <f>IF(MAIN_STGY[[#This Row],[SNO]]=0,0,IF(MAIN_STGY[[#This Row],[SNO]]=1,J$8,IF(L$10, IF(P271&gt;=M$8,0,IF(P271=0,J$8,O271)), O271)))</f>
        <v>0</v>
      </c>
      <c r="E272" s="12"/>
      <c r="F27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2" s="18">
        <f>IF(MAIN_STGY[[#This Row],[SNO]]=0,0,IF(L$10, IF(P271&gt;=M$8, 0, MAIN_STGY[[#This Row],[INS]]+H271), MAIN_STGY[[#This Row],[INS]]+H271))</f>
        <v>100</v>
      </c>
      <c r="I272" s="18">
        <f>IF(MAIN_STGY[[#This Row],[SNO]]=0,0,IF(L$10, IF(P271&gt;=M$8, 0, I271+MAIN_STGY[[#This Row],[RTN]]), I271+MAIN_STGY[[#This Row],[RTN]]))</f>
        <v>0</v>
      </c>
      <c r="J272" s="18">
        <f>MAIN_STGY[[#This Row],[RTN-TL]]-MAIN_STGY[[#This Row],[INS-TL]]</f>
        <v>-100</v>
      </c>
      <c r="K272" s="18">
        <f>IF(MAIN_STGY[[#This Row],[SNO]]=0,0,IF(L$10, IF(MAIN_STGY[[#This Row],[INS]]=0, 0, N271), N271))</f>
        <v>0</v>
      </c>
      <c r="L272" s="18">
        <f>MAIN_STGY[[#This Row],[INS]]</f>
        <v>0</v>
      </c>
      <c r="M272" s="18">
        <f>IF(MAIN_STGY[[#This Row],[WrL]]="Loss", (MAIN_STGY[[#This Row],[INS]]*(1 + P$8/100)), IF(MAIN_STGY[[#This Row],[WrL]]="Won", (0), 0))</f>
        <v>0</v>
      </c>
      <c r="N272" s="18">
        <f>IF(MAIN_STGY[[#This Row],[WrL]]="Loss", (MAIN_STGY[[#This Row],[PAM]]+MAIN_STGY[[#This Row],[LOS-TEN]]), IF(MAIN_STGY[[#This Row],[WrL]]="Won", (MAIN_STGY[[#This Row],[INS]]), 0))</f>
        <v>0</v>
      </c>
      <c r="O272" s="18">
        <f>MAIN_STGY[[#This Row],[PAPT]]/2</f>
        <v>0</v>
      </c>
      <c r="P27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72" s="22"/>
      <c r="AB272" s="42">
        <f t="shared" si="44"/>
        <v>257</v>
      </c>
      <c r="AC272" s="49"/>
      <c r="AD272" s="18">
        <f>IF(STGY2[[#This Row],[SNO]]=0,0,IF(STGY2[[#This Row],[SNO]]=1,AJ$8,IF(AL$10, IF(AP271&gt;=AM$8,0,IF(AP271=0,AJ$8,AO271)), AO271)))</f>
        <v>0</v>
      </c>
      <c r="AE272" s="18" t="str">
        <f>IF(MAIN_STGY[[#This Row],[RSLT]]="","", MAIN_STGY[[#This Row],[RSLT]])</f>
        <v/>
      </c>
      <c r="AF27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2" s="18">
        <f>IF(STGY2[[#This Row],[SNO]]=0,0,IF(AL$10, IF(AP271&gt;=AM$8, 0, STGY2[[#This Row],[INS]]+AH271), STGY2[[#This Row],[INS]]+AH271))</f>
        <v>100</v>
      </c>
      <c r="AI272" s="18">
        <f>IF(STGY2[[#This Row],[SNO]]=0,0,IF(AL$10, IF(AP271&gt;=AM$8, 0, AI271+STGY2[[#This Row],[RTN]]), AI271+STGY2[[#This Row],[RTN]]))</f>
        <v>0</v>
      </c>
      <c r="AJ272" s="18">
        <f>STGY2[[#This Row],[RTN-TL]]-STGY2[[#This Row],[INS-TL]]</f>
        <v>-100</v>
      </c>
      <c r="AK272" s="18">
        <f>IF(STGY2[[#This Row],[SNO]]=0,0,IF(AL$10, IF(STGY2[[#This Row],[INS]]=0, 0, AN271), AN271))</f>
        <v>0</v>
      </c>
      <c r="AL272" s="18">
        <f>STGY2[[#This Row],[INS]]</f>
        <v>0</v>
      </c>
      <c r="AM272" s="18">
        <f>IF(STGY2[[#This Row],[WrL]]="Loss", (STGY2[[#This Row],[INS]]*(1 + AP$8/100)), IF(STGY2[[#This Row],[WrL]]="Won", (0), 0))</f>
        <v>0</v>
      </c>
      <c r="AN272" s="18">
        <f>IF(STGY2[[#This Row],[WrL]]="Loss", (STGY2[[#This Row],[PAM]]+STGY2[[#This Row],[LOS-TEN]]), IF(STGY2[[#This Row],[WrL]]="Won", (STGY2[[#This Row],[INS]]), 0))</f>
        <v>0</v>
      </c>
      <c r="AO272" s="18">
        <f>STGY2[[#This Row],[PAPT]]/2</f>
        <v>0</v>
      </c>
      <c r="AP272" s="43">
        <f>IF(STGY2[[#This Row],[SNO]]=0,0,IF(AL$10, IF(STGY2[[#This Row],[INS-TL]]=0, 0, STGY2[[#This Row],[PFT]]/STGY2[[#This Row],[INS-TL]]%), STGY2[[#This Row],[PFT]]/STGY2[[#This Row],[INS-TL]]%))</f>
        <v>-100</v>
      </c>
      <c r="AS272" s="20"/>
      <c r="AT272" s="21"/>
      <c r="AZ272" s="22"/>
      <c r="BB272" s="42">
        <f t="shared" si="45"/>
        <v>257</v>
      </c>
      <c r="BC272" s="49"/>
      <c r="BD272" s="18">
        <f>IF(STGY3[[#This Row],[SNO]]=0,0,IF(STGY3[[#This Row],[SNO]]=1,BJ$8,IF(BL$10, IF(BP271&gt;=BM$8,0,IF(BP271=0,BJ$8,BO271)), BO271)))</f>
        <v>0</v>
      </c>
      <c r="BE272" s="18" t="str">
        <f>IF(MAIN_STGY[[#This Row],[RSLT]]="","", MAIN_STGY[[#This Row],[RSLT]])</f>
        <v/>
      </c>
      <c r="BF27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2" s="18">
        <f>IF(STGY3[[#This Row],[SNO]]=0,0,IF(BL$10, IF(BP271&gt;=BM$8, 0, STGY3[[#This Row],[INS]]+BH271), STGY3[[#This Row],[INS]]+BH271))</f>
        <v>100</v>
      </c>
      <c r="BI272" s="18">
        <f>IF(STGY3[[#This Row],[SNO]]=0,0,IF(BL$10, IF(BP271&gt;=BM$8, 0, BI271+STGY3[[#This Row],[RTN]]), BI271+STGY3[[#This Row],[RTN]]))</f>
        <v>0</v>
      </c>
      <c r="BJ272" s="18">
        <f>STGY3[[#This Row],[RTN-TL]]-STGY3[[#This Row],[INS-TL]]</f>
        <v>-100</v>
      </c>
      <c r="BK272" s="18">
        <f>IF(STGY3[[#This Row],[SNO]]=0,0,IF(BL$10, IF(STGY3[[#This Row],[INS]]=0, 0, BN271), BN271))</f>
        <v>0</v>
      </c>
      <c r="BL272" s="18">
        <f>STGY3[[#This Row],[INS]]</f>
        <v>0</v>
      </c>
      <c r="BM272" s="18">
        <f>IF(STGY3[[#This Row],[WrL]]="Loss", (STGY3[[#This Row],[INS]]*(1 + BP$8/100)), IF(STGY3[[#This Row],[WrL]]="Won", (0), 0))</f>
        <v>0</v>
      </c>
      <c r="BN272" s="18">
        <f>IF(STGY3[[#This Row],[WrL]]="Loss", (STGY3[[#This Row],[PAM]]+STGY3[[#This Row],[LOS-TEN]]), IF(STGY3[[#This Row],[WrL]]="Won", (STGY3[[#This Row],[INS]]), 0))</f>
        <v>0</v>
      </c>
      <c r="BO272" s="18">
        <f>STGY3[[#This Row],[PAPT]]/2</f>
        <v>0</v>
      </c>
      <c r="BP272" s="43">
        <f>IF(STGY3[[#This Row],[SNO]]=0,0,IF(BL$10, IF(STGY3[[#This Row],[INS-TL]]=0, 0, STGY3[[#This Row],[PFT]]/STGY3[[#This Row],[INS-TL]]%), STGY3[[#This Row],[PFT]]/STGY3[[#This Row],[INS-TL]]%))</f>
        <v>-100</v>
      </c>
      <c r="BS272" s="20"/>
      <c r="BT272" s="21"/>
      <c r="BZ272" s="22"/>
      <c r="CB272" s="42">
        <f t="shared" si="46"/>
        <v>257</v>
      </c>
      <c r="CC272" s="49"/>
      <c r="CD272" s="18">
        <f>IF(STGY4[[#This Row],[SNO]]=0,0,IF(STGY4[[#This Row],[SNO]]=1,CJ$8,IF(CL$10, IF(CP271&gt;=CM$8,0,IF(CP271=0,CJ$8,CO271)), CO271)))</f>
        <v>0</v>
      </c>
      <c r="CE272" s="18" t="str">
        <f>IF(MAIN_STGY[[#This Row],[RSLT]]="","", MAIN_STGY[[#This Row],[RSLT]])</f>
        <v/>
      </c>
      <c r="CF27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2" s="18">
        <f>IF(STGY4[[#This Row],[SNO]]=0,0,IF(CL$10, IF(CP271&gt;=CM$8, 0, STGY4[[#This Row],[INS]]+CH271), STGY4[[#This Row],[INS]]+CH271))</f>
        <v>100</v>
      </c>
      <c r="CI272" s="18">
        <f>IF(STGY4[[#This Row],[SNO]]=0,0,IF(CL$10, IF(CP271&gt;=CM$8, 0, CI271+STGY4[[#This Row],[RTN]]), CI271+STGY4[[#This Row],[RTN]]))</f>
        <v>0</v>
      </c>
      <c r="CJ272" s="18">
        <f>STGY4[[#This Row],[RTN-TL]]-STGY4[[#This Row],[INS-TL]]</f>
        <v>-100</v>
      </c>
      <c r="CK272" s="18">
        <f>IF(STGY4[[#This Row],[SNO]]=0,0,IF(CL$10, IF(STGY4[[#This Row],[INS]]=0, 0, CN271), CN271))</f>
        <v>0</v>
      </c>
      <c r="CL272" s="18">
        <f>STGY4[[#This Row],[INS]]</f>
        <v>0</v>
      </c>
      <c r="CM272" s="18">
        <f>IF(STGY4[[#This Row],[WrL]]="Loss", (STGY4[[#This Row],[INS]]*(1 + CP$8/100)), IF(STGY4[[#This Row],[WrL]]="Won", (0), 0))</f>
        <v>0</v>
      </c>
      <c r="CN272" s="18">
        <f>IF(STGY4[[#This Row],[WrL]]="Loss", (STGY4[[#This Row],[PAM]]+STGY4[[#This Row],[LOS-TEN]]), IF(STGY4[[#This Row],[WrL]]="Won", (STGY4[[#This Row],[INS]]), 0))</f>
        <v>0</v>
      </c>
      <c r="CO272" s="18">
        <f>STGY4[[#This Row],[PAPT]]/2</f>
        <v>0</v>
      </c>
      <c r="CP272" s="43">
        <f>IF(STGY4[[#This Row],[SNO]]=0,0,IF(CL$10, IF(STGY4[[#This Row],[INS-TL]]=0, 0, STGY4[[#This Row],[PFT]]/STGY4[[#This Row],[INS-TL]]%), STGY4[[#This Row],[PFT]]/STGY4[[#This Row],[INS-TL]]%))</f>
        <v>-100</v>
      </c>
      <c r="CS272" s="20"/>
      <c r="CT272" s="21"/>
      <c r="CZ272" s="22"/>
      <c r="DB272" s="42">
        <f t="shared" si="47"/>
        <v>257</v>
      </c>
      <c r="DC272" s="49"/>
      <c r="DD272" s="18">
        <f>IF(STGY5[[#This Row],[SNO]]=0,0,IF(STGY5[[#This Row],[SNO]]=1,DJ$8,IF(DL$10, IF(DP271&gt;=DM$8,0,IF(DP271=0,DJ$8,DO271)), DO271)))</f>
        <v>0</v>
      </c>
      <c r="DE272" s="18" t="str">
        <f>IF(MAIN_STGY[[#This Row],[RSLT]]="","", MAIN_STGY[[#This Row],[RSLT]])</f>
        <v/>
      </c>
      <c r="DF27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2" s="18">
        <f>IF(STGY5[[#This Row],[SNO]]=0,0,IF(DL$10, IF(DP271&gt;=DM$8, 0, STGY5[[#This Row],[INS]]+DH271), STGY5[[#This Row],[INS]]+DH271))</f>
        <v>100</v>
      </c>
      <c r="DI272" s="18">
        <f>IF(STGY5[[#This Row],[SNO]]=0,0,IF(DL$10, IF(DP271&gt;=DM$8, 0, DI271+STGY5[[#This Row],[RTN]]), DI271+STGY5[[#This Row],[RTN]]))</f>
        <v>0</v>
      </c>
      <c r="DJ272" s="18">
        <f>STGY5[[#This Row],[RTN-TL]]-STGY5[[#This Row],[INS-TL]]</f>
        <v>-100</v>
      </c>
      <c r="DK272" s="18">
        <f>IF(STGY5[[#This Row],[SNO]]=0,0,IF(DL$10, IF(STGY5[[#This Row],[INS]]=0, 0, DN271), DN271))</f>
        <v>0</v>
      </c>
      <c r="DL272" s="18">
        <f>STGY5[[#This Row],[INS]]</f>
        <v>0</v>
      </c>
      <c r="DM272" s="18">
        <f>IF(STGY5[[#This Row],[WrL]]="Loss", (STGY5[[#This Row],[INS]]*(1 + DP$8/100)), IF(STGY5[[#This Row],[WrL]]="Won", (0), 0))</f>
        <v>0</v>
      </c>
      <c r="DN272" s="18">
        <f>IF(STGY5[[#This Row],[WrL]]="Loss", (STGY5[[#This Row],[PAM]]+STGY5[[#This Row],[LOS-TEN]]), IF(STGY5[[#This Row],[WrL]]="Won", (STGY5[[#This Row],[INS]]), 0))</f>
        <v>0</v>
      </c>
      <c r="DO272" s="18">
        <f>STGY5[[#This Row],[PAPT]]/2</f>
        <v>0</v>
      </c>
      <c r="DP272" s="43">
        <f>IF(STGY5[[#This Row],[SNO]]=0,0,IF(DL$10, IF(STGY5[[#This Row],[INS-TL]]=0, 0, STGY5[[#This Row],[PFT]]/STGY5[[#This Row],[INS-TL]]%), STGY5[[#This Row],[PFT]]/STGY5[[#This Row],[INS-TL]]%))</f>
        <v>-100</v>
      </c>
      <c r="DS272" s="20"/>
      <c r="DT272" s="21"/>
      <c r="DZ272" s="22"/>
      <c r="EB272" s="42">
        <f t="shared" si="48"/>
        <v>257</v>
      </c>
      <c r="EC272" s="49"/>
      <c r="ED272" s="18">
        <f>IF(STGY6[[#This Row],[SNO]]=0,0,IF(STGY6[[#This Row],[SNO]]=1,EJ$8,IF(EL$10, IF(EP271&gt;=EM$8,0,IF(EP271=0,EJ$8,EO271)), EO271)))</f>
        <v>0</v>
      </c>
      <c r="EE272" s="18" t="str">
        <f>IF(MAIN_STGY[[#This Row],[RSLT]]="","", MAIN_STGY[[#This Row],[RSLT]])</f>
        <v/>
      </c>
      <c r="EF27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2" s="18">
        <f>IF(STGY6[[#This Row],[SNO]]=0,0,IF(EL$10, IF(EP271&gt;=EM$8, 0, STGY6[[#This Row],[INS]]+EH271), STGY6[[#This Row],[INS]]+EH271))</f>
        <v>100</v>
      </c>
      <c r="EI272" s="18">
        <f>IF(STGY6[[#This Row],[SNO]]=0,0,IF(EL$10, IF(EP271&gt;=EM$8, 0, EI271+STGY6[[#This Row],[RTN]]), EI271+STGY6[[#This Row],[RTN]]))</f>
        <v>0</v>
      </c>
      <c r="EJ272" s="18">
        <f>STGY6[[#This Row],[RTN-TL]]-STGY6[[#This Row],[INS-TL]]</f>
        <v>-100</v>
      </c>
      <c r="EK272" s="18">
        <f>IF(STGY6[[#This Row],[SNO]]=0,0,IF(EL$10, IF(STGY6[[#This Row],[INS]]=0, 0, EN271), EN271))</f>
        <v>0</v>
      </c>
      <c r="EL272" s="18">
        <f>STGY6[[#This Row],[INS]]</f>
        <v>0</v>
      </c>
      <c r="EM272" s="18">
        <f>IF(STGY6[[#This Row],[WrL]]="Loss", (STGY6[[#This Row],[INS]]*(1 + EP$8/100)), IF(STGY6[[#This Row],[WrL]]="Won", (0), 0))</f>
        <v>0</v>
      </c>
      <c r="EN272" s="18">
        <f>IF(STGY6[[#This Row],[WrL]]="Loss", (STGY6[[#This Row],[PAM]]+STGY6[[#This Row],[LOS-TEN]]), IF(STGY6[[#This Row],[WrL]]="Won", (STGY6[[#This Row],[INS]]), 0))</f>
        <v>0</v>
      </c>
      <c r="EO272" s="18">
        <f>STGY6[[#This Row],[PAPT]]/2</f>
        <v>0</v>
      </c>
      <c r="EP272" s="43">
        <f>IF(STGY6[[#This Row],[SNO]]=0,0,IF(EL$10, IF(STGY6[[#This Row],[INS-TL]]=0, 0, STGY6[[#This Row],[PFT]]/STGY6[[#This Row],[INS-TL]]%), STGY6[[#This Row],[PFT]]/STGY6[[#This Row],[INS-TL]]%))</f>
        <v>-100</v>
      </c>
      <c r="ES272" s="20"/>
      <c r="ET272" s="21"/>
      <c r="EZ272" s="22"/>
      <c r="FB272" s="42">
        <f t="shared" si="49"/>
        <v>257</v>
      </c>
      <c r="FC272" s="49"/>
      <c r="FD272" s="18">
        <f>IF(STGY7[[#This Row],[SNO]]=0,0,IF(STGY7[[#This Row],[SNO]]=1,FJ$8,IF(FL$10, IF(FP271&gt;=FM$8,0,IF(FP271=0,FJ$8,FO271)), FO271)))</f>
        <v>0</v>
      </c>
      <c r="FE272" s="18" t="str">
        <f>IF(MAIN_STGY[[#This Row],[RSLT]]="","", MAIN_STGY[[#This Row],[RSLT]])</f>
        <v/>
      </c>
      <c r="FF27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2" s="18">
        <f>IF(STGY7[[#This Row],[SNO]]=0,0,IF(FL$10, IF(FP271&gt;=FM$8, 0, STGY7[[#This Row],[INS]]+FH271), STGY7[[#This Row],[INS]]+FH271))</f>
        <v>100</v>
      </c>
      <c r="FI272" s="18">
        <f>IF(STGY7[[#This Row],[SNO]]=0,0,IF(FL$10, IF(FP271&gt;=FM$8, 0, FI271+STGY7[[#This Row],[RTN]]), FI271+STGY7[[#This Row],[RTN]]))</f>
        <v>0</v>
      </c>
      <c r="FJ272" s="18">
        <f>STGY7[[#This Row],[RTN-TL]]-STGY7[[#This Row],[INS-TL]]</f>
        <v>-100</v>
      </c>
      <c r="FK272" s="18">
        <f>IF(STGY7[[#This Row],[SNO]]=0,0,IF(FL$10, IF(STGY7[[#This Row],[INS]]=0, 0, FN271), FN271))</f>
        <v>0</v>
      </c>
      <c r="FL272" s="18">
        <f>STGY7[[#This Row],[INS]]</f>
        <v>0</v>
      </c>
      <c r="FM272" s="18">
        <f>IF(STGY7[[#This Row],[WrL]]="Loss", (STGY7[[#This Row],[INS]]*(1 + FP$8/100)), IF(STGY7[[#This Row],[WrL]]="Won", (0), 0))</f>
        <v>0</v>
      </c>
      <c r="FN272" s="18">
        <f>IF(STGY7[[#This Row],[WrL]]="Loss", (STGY7[[#This Row],[PAM]]+STGY7[[#This Row],[LOS-TEN]]), IF(STGY7[[#This Row],[WrL]]="Won", (STGY7[[#This Row],[INS]]), 0))</f>
        <v>0</v>
      </c>
      <c r="FO272" s="18">
        <f>STGY7[[#This Row],[PAPT]]/2</f>
        <v>0</v>
      </c>
      <c r="FP272" s="43">
        <f>IF(STGY7[[#This Row],[SNO]]=0,0,IF(FL$10, IF(STGY7[[#This Row],[INS-TL]]=0, 0, STGY7[[#This Row],[PFT]]/STGY7[[#This Row],[INS-TL]]%), STGY7[[#This Row],[PFT]]/STGY7[[#This Row],[INS-TL]]%))</f>
        <v>-100</v>
      </c>
      <c r="FS272" s="20"/>
      <c r="FT272" s="21"/>
      <c r="FZ272" s="22"/>
      <c r="GB272" s="42">
        <f t="shared" si="50"/>
        <v>257</v>
      </c>
      <c r="GC272" s="49"/>
      <c r="GD272" s="18">
        <f>IF(STGY8[[#This Row],[SNO]]=0,0,IF(STGY8[[#This Row],[SNO]]=1,GJ$8,IF(GL$10, IF(GP271&gt;=GM$8,0,IF(GP271=0,GJ$8,GO271)), GO271)))</f>
        <v>0</v>
      </c>
      <c r="GE272" s="18" t="str">
        <f>IF(MAIN_STGY[[#This Row],[RSLT]]="","", MAIN_STGY[[#This Row],[RSLT]])</f>
        <v/>
      </c>
      <c r="GF27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2" s="18">
        <f>IF(STGY8[[#This Row],[SNO]]=0,0,IF(GL$10, IF(GP271&gt;=GM$8, 0, STGY8[[#This Row],[INS]]+GH271), STGY8[[#This Row],[INS]]+GH271))</f>
        <v>100</v>
      </c>
      <c r="GI272" s="18">
        <f>IF(STGY8[[#This Row],[SNO]]=0,0,IF(GL$10, IF(GP271&gt;=GM$8, 0, GI271+STGY8[[#This Row],[RTN]]), GI271+STGY8[[#This Row],[RTN]]))</f>
        <v>0</v>
      </c>
      <c r="GJ272" s="18">
        <f>STGY8[[#This Row],[RTN-TL]]-STGY8[[#This Row],[INS-TL]]</f>
        <v>-100</v>
      </c>
      <c r="GK272" s="18">
        <f>IF(STGY8[[#This Row],[SNO]]=0,0,IF(GL$10, IF(STGY8[[#This Row],[INS]]=0, 0, GN271), GN271))</f>
        <v>0</v>
      </c>
      <c r="GL272" s="18">
        <f>STGY8[[#This Row],[INS]]</f>
        <v>0</v>
      </c>
      <c r="GM272" s="18">
        <f>IF(STGY8[[#This Row],[WrL]]="Loss", (STGY8[[#This Row],[INS]]*(1 + GP$8/100)), IF(STGY8[[#This Row],[WrL]]="Won", (0), 0))</f>
        <v>0</v>
      </c>
      <c r="GN272" s="18">
        <f>IF(STGY8[[#This Row],[WrL]]="Loss", (STGY8[[#This Row],[PAM]]+STGY8[[#This Row],[LOS-TEN]]), IF(STGY8[[#This Row],[WrL]]="Won", (STGY8[[#This Row],[INS]]), 0))</f>
        <v>0</v>
      </c>
      <c r="GO272" s="18">
        <f>STGY8[[#This Row],[PAPT]]/2</f>
        <v>0</v>
      </c>
      <c r="GP272" s="43">
        <f>IF(STGY8[[#This Row],[SNO]]=0,0,IF(GL$10, IF(STGY8[[#This Row],[INS-TL]]=0, 0, STGY8[[#This Row],[PFT]]/STGY8[[#This Row],[INS-TL]]%), STGY8[[#This Row],[PFT]]/STGY8[[#This Row],[INS-TL]]%))</f>
        <v>-100</v>
      </c>
      <c r="GS272" s="20"/>
      <c r="GT272" s="21"/>
      <c r="GZ272" s="22"/>
      <c r="HB272" s="42">
        <f t="shared" si="51"/>
        <v>257</v>
      </c>
      <c r="HC272" s="49"/>
      <c r="HD272" s="18">
        <f>IF(STGY9[[#This Row],[SNO]]=0,0,IF(STGY9[[#This Row],[SNO]]=1,HJ$8,IF(HL$10, IF(HP271&gt;=HM$8,0,IF(HP271=0,HJ$8,HO271)), HO271)))</f>
        <v>0</v>
      </c>
      <c r="HE272" s="18" t="str">
        <f>IF(MAIN_STGY[[#This Row],[RSLT]]="","", MAIN_STGY[[#This Row],[RSLT]])</f>
        <v/>
      </c>
      <c r="HF27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2" s="18">
        <f>IF(STGY9[[#This Row],[SNO]]=0,0,IF(HL$10, IF(HP271&gt;=HM$8, 0, STGY9[[#This Row],[INS]]+HH271), STGY9[[#This Row],[INS]]+HH271))</f>
        <v>100</v>
      </c>
      <c r="HI272" s="18">
        <f>IF(STGY9[[#This Row],[SNO]]=0,0,IF(HL$10, IF(HP271&gt;=HM$8, 0, HI271+STGY9[[#This Row],[RTN]]), HI271+STGY9[[#This Row],[RTN]]))</f>
        <v>0</v>
      </c>
      <c r="HJ272" s="18">
        <f>STGY9[[#This Row],[RTN-TL]]-STGY9[[#This Row],[INS-TL]]</f>
        <v>-100</v>
      </c>
      <c r="HK272" s="18">
        <f>IF(STGY9[[#This Row],[SNO]]=0,0,IF(HL$10, IF(STGY9[[#This Row],[INS]]=0, 0, HN271), HN271))</f>
        <v>0</v>
      </c>
      <c r="HL272" s="18">
        <f>STGY9[[#This Row],[INS]]</f>
        <v>0</v>
      </c>
      <c r="HM272" s="18">
        <f>IF(STGY9[[#This Row],[WrL]]="Loss", (STGY9[[#This Row],[INS]]*(1 + HP$8/100)), IF(STGY9[[#This Row],[WrL]]="Won", (0), 0))</f>
        <v>0</v>
      </c>
      <c r="HN272" s="18">
        <f>IF(STGY9[[#This Row],[WrL]]="Loss", (STGY9[[#This Row],[PAM]]+STGY9[[#This Row],[LOS-TEN]]), IF(STGY9[[#This Row],[WrL]]="Won", (STGY9[[#This Row],[INS]]), 0))</f>
        <v>0</v>
      </c>
      <c r="HO272" s="18">
        <f>STGY9[[#This Row],[PAPT]]/2</f>
        <v>0</v>
      </c>
      <c r="HP272" s="43">
        <f>IF(STGY9[[#This Row],[SNO]]=0,0,IF(HL$10, IF(STGY9[[#This Row],[INS-TL]]=0, 0, STGY9[[#This Row],[PFT]]/STGY9[[#This Row],[INS-TL]]%), STGY9[[#This Row],[PFT]]/STGY9[[#This Row],[INS-TL]]%))</f>
        <v>-100</v>
      </c>
      <c r="HS272" s="20"/>
      <c r="HT272" s="21"/>
      <c r="HZ272" s="22"/>
      <c r="IB272" s="42">
        <f t="shared" si="52"/>
        <v>257</v>
      </c>
      <c r="IC272" s="49"/>
      <c r="ID272" s="18">
        <f>IF(STGY10[[#This Row],[SNO]]=0,0,IF(STGY10[[#This Row],[SNO]]=1,IJ$8,IF(IL$10, IF(IP271&gt;=IM$8,0,IF(IP271=0,IJ$8,IO271)), IO271)))</f>
        <v>0</v>
      </c>
      <c r="IE272" s="18" t="str">
        <f>IF(MAIN_STGY[[#This Row],[RSLT]]="","", MAIN_STGY[[#This Row],[RSLT]])</f>
        <v/>
      </c>
      <c r="IF27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2" s="18">
        <f>IF(STGY10[[#This Row],[SNO]]=0,0,IF(IL$10, IF(IP271&gt;=IM$8, 0, STGY10[[#This Row],[INS]]+IH271), STGY10[[#This Row],[INS]]+IH271))</f>
        <v>100</v>
      </c>
      <c r="II272" s="18">
        <f>IF(STGY10[[#This Row],[SNO]]=0,0,IF(IL$10, IF(IP271&gt;=IM$8, 0, II271+STGY10[[#This Row],[RTN]]), II271+STGY10[[#This Row],[RTN]]))</f>
        <v>0</v>
      </c>
      <c r="IJ272" s="18">
        <f>STGY10[[#This Row],[RTN-TL]]-STGY10[[#This Row],[INS-TL]]</f>
        <v>-100</v>
      </c>
      <c r="IK272" s="18">
        <f>IF(STGY10[[#This Row],[SNO]]=0,0,IF(IL$10, IF(STGY10[[#This Row],[INS]]=0, 0, IN271), IN271))</f>
        <v>0</v>
      </c>
      <c r="IL272" s="18">
        <f>STGY10[[#This Row],[INS]]</f>
        <v>0</v>
      </c>
      <c r="IM272" s="18">
        <f>IF(STGY10[[#This Row],[WrL]]="Loss", (STGY10[[#This Row],[INS]]*(1 + IP$8/100)), IF(STGY10[[#This Row],[WrL]]="Won", (0), 0))</f>
        <v>0</v>
      </c>
      <c r="IN272" s="18">
        <f>IF(STGY10[[#This Row],[WrL]]="Loss", (STGY10[[#This Row],[PAM]]+STGY10[[#This Row],[LOS-TEN]]), IF(STGY10[[#This Row],[WrL]]="Won", (STGY10[[#This Row],[INS]]), 0))</f>
        <v>0</v>
      </c>
      <c r="IO272" s="18">
        <f>STGY10[[#This Row],[PAPT]]/2</f>
        <v>0</v>
      </c>
      <c r="IP272" s="43">
        <f>IF(STGY10[[#This Row],[SNO]]=0,0,IF(IL$10, IF(STGY10[[#This Row],[INS-TL]]=0, 0, STGY10[[#This Row],[PFT]]/STGY10[[#This Row],[INS-TL]]%), STGY10[[#This Row],[PFT]]/STGY10[[#This Row],[INS-TL]]%))</f>
        <v>-100</v>
      </c>
      <c r="IS272" s="20"/>
      <c r="IT272" s="21"/>
      <c r="IZ272" s="22"/>
    </row>
    <row r="273" spans="2:260" x14ac:dyDescent="0.3">
      <c r="B273" s="89">
        <f t="shared" si="43"/>
        <v>258</v>
      </c>
      <c r="C273" s="49"/>
      <c r="D273" s="18">
        <f>IF(MAIN_STGY[[#This Row],[SNO]]=0,0,IF(MAIN_STGY[[#This Row],[SNO]]=1,J$8,IF(L$10, IF(P272&gt;=M$8,0,IF(P272=0,J$8,O272)), O272)))</f>
        <v>0</v>
      </c>
      <c r="E273" s="12"/>
      <c r="F27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3" s="18">
        <f>IF(MAIN_STGY[[#This Row],[SNO]]=0,0,IF(L$10, IF(P272&gt;=M$8, 0, MAIN_STGY[[#This Row],[INS]]+H272), MAIN_STGY[[#This Row],[INS]]+H272))</f>
        <v>100</v>
      </c>
      <c r="I273" s="18">
        <f>IF(MAIN_STGY[[#This Row],[SNO]]=0,0,IF(L$10, IF(P272&gt;=M$8, 0, I272+MAIN_STGY[[#This Row],[RTN]]), I272+MAIN_STGY[[#This Row],[RTN]]))</f>
        <v>0</v>
      </c>
      <c r="J273" s="18">
        <f>MAIN_STGY[[#This Row],[RTN-TL]]-MAIN_STGY[[#This Row],[INS-TL]]</f>
        <v>-100</v>
      </c>
      <c r="K273" s="18">
        <f>IF(MAIN_STGY[[#This Row],[SNO]]=0,0,IF(L$10, IF(MAIN_STGY[[#This Row],[INS]]=0, 0, N272), N272))</f>
        <v>0</v>
      </c>
      <c r="L273" s="18">
        <f>MAIN_STGY[[#This Row],[INS]]</f>
        <v>0</v>
      </c>
      <c r="M273" s="18">
        <f>IF(MAIN_STGY[[#This Row],[WrL]]="Loss", (MAIN_STGY[[#This Row],[INS]]*(1 + P$8/100)), IF(MAIN_STGY[[#This Row],[WrL]]="Won", (0), 0))</f>
        <v>0</v>
      </c>
      <c r="N273" s="18">
        <f>IF(MAIN_STGY[[#This Row],[WrL]]="Loss", (MAIN_STGY[[#This Row],[PAM]]+MAIN_STGY[[#This Row],[LOS-TEN]]), IF(MAIN_STGY[[#This Row],[WrL]]="Won", (MAIN_STGY[[#This Row],[INS]]), 0))</f>
        <v>0</v>
      </c>
      <c r="O273" s="18">
        <f>MAIN_STGY[[#This Row],[PAPT]]/2</f>
        <v>0</v>
      </c>
      <c r="P27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73" s="22"/>
      <c r="AB273" s="42">
        <f t="shared" si="44"/>
        <v>258</v>
      </c>
      <c r="AC273" s="49"/>
      <c r="AD273" s="18">
        <f>IF(STGY2[[#This Row],[SNO]]=0,0,IF(STGY2[[#This Row],[SNO]]=1,AJ$8,IF(AL$10, IF(AP272&gt;=AM$8,0,IF(AP272=0,AJ$8,AO272)), AO272)))</f>
        <v>0</v>
      </c>
      <c r="AE273" s="18" t="str">
        <f>IF(MAIN_STGY[[#This Row],[RSLT]]="","", MAIN_STGY[[#This Row],[RSLT]])</f>
        <v/>
      </c>
      <c r="AF27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3" s="18">
        <f>IF(STGY2[[#This Row],[SNO]]=0,0,IF(AL$10, IF(AP272&gt;=AM$8, 0, STGY2[[#This Row],[INS]]+AH272), STGY2[[#This Row],[INS]]+AH272))</f>
        <v>100</v>
      </c>
      <c r="AI273" s="18">
        <f>IF(STGY2[[#This Row],[SNO]]=0,0,IF(AL$10, IF(AP272&gt;=AM$8, 0, AI272+STGY2[[#This Row],[RTN]]), AI272+STGY2[[#This Row],[RTN]]))</f>
        <v>0</v>
      </c>
      <c r="AJ273" s="18">
        <f>STGY2[[#This Row],[RTN-TL]]-STGY2[[#This Row],[INS-TL]]</f>
        <v>-100</v>
      </c>
      <c r="AK273" s="18">
        <f>IF(STGY2[[#This Row],[SNO]]=0,0,IF(AL$10, IF(STGY2[[#This Row],[INS]]=0, 0, AN272), AN272))</f>
        <v>0</v>
      </c>
      <c r="AL273" s="18">
        <f>STGY2[[#This Row],[INS]]</f>
        <v>0</v>
      </c>
      <c r="AM273" s="18">
        <f>IF(STGY2[[#This Row],[WrL]]="Loss", (STGY2[[#This Row],[INS]]*(1 + AP$8/100)), IF(STGY2[[#This Row],[WrL]]="Won", (0), 0))</f>
        <v>0</v>
      </c>
      <c r="AN273" s="18">
        <f>IF(STGY2[[#This Row],[WrL]]="Loss", (STGY2[[#This Row],[PAM]]+STGY2[[#This Row],[LOS-TEN]]), IF(STGY2[[#This Row],[WrL]]="Won", (STGY2[[#This Row],[INS]]), 0))</f>
        <v>0</v>
      </c>
      <c r="AO273" s="18">
        <f>STGY2[[#This Row],[PAPT]]/2</f>
        <v>0</v>
      </c>
      <c r="AP273" s="43">
        <f>IF(STGY2[[#This Row],[SNO]]=0,0,IF(AL$10, IF(STGY2[[#This Row],[INS-TL]]=0, 0, STGY2[[#This Row],[PFT]]/STGY2[[#This Row],[INS-TL]]%), STGY2[[#This Row],[PFT]]/STGY2[[#This Row],[INS-TL]]%))</f>
        <v>-100</v>
      </c>
      <c r="AS273" s="20"/>
      <c r="AT273" s="21"/>
      <c r="AZ273" s="22"/>
      <c r="BB273" s="42">
        <f t="shared" si="45"/>
        <v>258</v>
      </c>
      <c r="BC273" s="49"/>
      <c r="BD273" s="18">
        <f>IF(STGY3[[#This Row],[SNO]]=0,0,IF(STGY3[[#This Row],[SNO]]=1,BJ$8,IF(BL$10, IF(BP272&gt;=BM$8,0,IF(BP272=0,BJ$8,BO272)), BO272)))</f>
        <v>0</v>
      </c>
      <c r="BE273" s="18" t="str">
        <f>IF(MAIN_STGY[[#This Row],[RSLT]]="","", MAIN_STGY[[#This Row],[RSLT]])</f>
        <v/>
      </c>
      <c r="BF27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3" s="18">
        <f>IF(STGY3[[#This Row],[SNO]]=0,0,IF(BL$10, IF(BP272&gt;=BM$8, 0, STGY3[[#This Row],[INS]]+BH272), STGY3[[#This Row],[INS]]+BH272))</f>
        <v>100</v>
      </c>
      <c r="BI273" s="18">
        <f>IF(STGY3[[#This Row],[SNO]]=0,0,IF(BL$10, IF(BP272&gt;=BM$8, 0, BI272+STGY3[[#This Row],[RTN]]), BI272+STGY3[[#This Row],[RTN]]))</f>
        <v>0</v>
      </c>
      <c r="BJ273" s="18">
        <f>STGY3[[#This Row],[RTN-TL]]-STGY3[[#This Row],[INS-TL]]</f>
        <v>-100</v>
      </c>
      <c r="BK273" s="18">
        <f>IF(STGY3[[#This Row],[SNO]]=0,0,IF(BL$10, IF(STGY3[[#This Row],[INS]]=0, 0, BN272), BN272))</f>
        <v>0</v>
      </c>
      <c r="BL273" s="18">
        <f>STGY3[[#This Row],[INS]]</f>
        <v>0</v>
      </c>
      <c r="BM273" s="18">
        <f>IF(STGY3[[#This Row],[WrL]]="Loss", (STGY3[[#This Row],[INS]]*(1 + BP$8/100)), IF(STGY3[[#This Row],[WrL]]="Won", (0), 0))</f>
        <v>0</v>
      </c>
      <c r="BN273" s="18">
        <f>IF(STGY3[[#This Row],[WrL]]="Loss", (STGY3[[#This Row],[PAM]]+STGY3[[#This Row],[LOS-TEN]]), IF(STGY3[[#This Row],[WrL]]="Won", (STGY3[[#This Row],[INS]]), 0))</f>
        <v>0</v>
      </c>
      <c r="BO273" s="18">
        <f>STGY3[[#This Row],[PAPT]]/2</f>
        <v>0</v>
      </c>
      <c r="BP273" s="43">
        <f>IF(STGY3[[#This Row],[SNO]]=0,0,IF(BL$10, IF(STGY3[[#This Row],[INS-TL]]=0, 0, STGY3[[#This Row],[PFT]]/STGY3[[#This Row],[INS-TL]]%), STGY3[[#This Row],[PFT]]/STGY3[[#This Row],[INS-TL]]%))</f>
        <v>-100</v>
      </c>
      <c r="BS273" s="20"/>
      <c r="BT273" s="21"/>
      <c r="BZ273" s="22"/>
      <c r="CB273" s="42">
        <f t="shared" si="46"/>
        <v>258</v>
      </c>
      <c r="CC273" s="49"/>
      <c r="CD273" s="18">
        <f>IF(STGY4[[#This Row],[SNO]]=0,0,IF(STGY4[[#This Row],[SNO]]=1,CJ$8,IF(CL$10, IF(CP272&gt;=CM$8,0,IF(CP272=0,CJ$8,CO272)), CO272)))</f>
        <v>0</v>
      </c>
      <c r="CE273" s="18" t="str">
        <f>IF(MAIN_STGY[[#This Row],[RSLT]]="","", MAIN_STGY[[#This Row],[RSLT]])</f>
        <v/>
      </c>
      <c r="CF27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3" s="18">
        <f>IF(STGY4[[#This Row],[SNO]]=0,0,IF(CL$10, IF(CP272&gt;=CM$8, 0, STGY4[[#This Row],[INS]]+CH272), STGY4[[#This Row],[INS]]+CH272))</f>
        <v>100</v>
      </c>
      <c r="CI273" s="18">
        <f>IF(STGY4[[#This Row],[SNO]]=0,0,IF(CL$10, IF(CP272&gt;=CM$8, 0, CI272+STGY4[[#This Row],[RTN]]), CI272+STGY4[[#This Row],[RTN]]))</f>
        <v>0</v>
      </c>
      <c r="CJ273" s="18">
        <f>STGY4[[#This Row],[RTN-TL]]-STGY4[[#This Row],[INS-TL]]</f>
        <v>-100</v>
      </c>
      <c r="CK273" s="18">
        <f>IF(STGY4[[#This Row],[SNO]]=0,0,IF(CL$10, IF(STGY4[[#This Row],[INS]]=0, 0, CN272), CN272))</f>
        <v>0</v>
      </c>
      <c r="CL273" s="18">
        <f>STGY4[[#This Row],[INS]]</f>
        <v>0</v>
      </c>
      <c r="CM273" s="18">
        <f>IF(STGY4[[#This Row],[WrL]]="Loss", (STGY4[[#This Row],[INS]]*(1 + CP$8/100)), IF(STGY4[[#This Row],[WrL]]="Won", (0), 0))</f>
        <v>0</v>
      </c>
      <c r="CN273" s="18">
        <f>IF(STGY4[[#This Row],[WrL]]="Loss", (STGY4[[#This Row],[PAM]]+STGY4[[#This Row],[LOS-TEN]]), IF(STGY4[[#This Row],[WrL]]="Won", (STGY4[[#This Row],[INS]]), 0))</f>
        <v>0</v>
      </c>
      <c r="CO273" s="18">
        <f>STGY4[[#This Row],[PAPT]]/2</f>
        <v>0</v>
      </c>
      <c r="CP273" s="43">
        <f>IF(STGY4[[#This Row],[SNO]]=0,0,IF(CL$10, IF(STGY4[[#This Row],[INS-TL]]=0, 0, STGY4[[#This Row],[PFT]]/STGY4[[#This Row],[INS-TL]]%), STGY4[[#This Row],[PFT]]/STGY4[[#This Row],[INS-TL]]%))</f>
        <v>-100</v>
      </c>
      <c r="CS273" s="20"/>
      <c r="CT273" s="21"/>
      <c r="CZ273" s="22"/>
      <c r="DB273" s="42">
        <f t="shared" si="47"/>
        <v>258</v>
      </c>
      <c r="DC273" s="49"/>
      <c r="DD273" s="18">
        <f>IF(STGY5[[#This Row],[SNO]]=0,0,IF(STGY5[[#This Row],[SNO]]=1,DJ$8,IF(DL$10, IF(DP272&gt;=DM$8,0,IF(DP272=0,DJ$8,DO272)), DO272)))</f>
        <v>0</v>
      </c>
      <c r="DE273" s="18" t="str">
        <f>IF(MAIN_STGY[[#This Row],[RSLT]]="","", MAIN_STGY[[#This Row],[RSLT]])</f>
        <v/>
      </c>
      <c r="DF27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3" s="18">
        <f>IF(STGY5[[#This Row],[SNO]]=0,0,IF(DL$10, IF(DP272&gt;=DM$8, 0, STGY5[[#This Row],[INS]]+DH272), STGY5[[#This Row],[INS]]+DH272))</f>
        <v>100</v>
      </c>
      <c r="DI273" s="18">
        <f>IF(STGY5[[#This Row],[SNO]]=0,0,IF(DL$10, IF(DP272&gt;=DM$8, 0, DI272+STGY5[[#This Row],[RTN]]), DI272+STGY5[[#This Row],[RTN]]))</f>
        <v>0</v>
      </c>
      <c r="DJ273" s="18">
        <f>STGY5[[#This Row],[RTN-TL]]-STGY5[[#This Row],[INS-TL]]</f>
        <v>-100</v>
      </c>
      <c r="DK273" s="18">
        <f>IF(STGY5[[#This Row],[SNO]]=0,0,IF(DL$10, IF(STGY5[[#This Row],[INS]]=0, 0, DN272), DN272))</f>
        <v>0</v>
      </c>
      <c r="DL273" s="18">
        <f>STGY5[[#This Row],[INS]]</f>
        <v>0</v>
      </c>
      <c r="DM273" s="18">
        <f>IF(STGY5[[#This Row],[WrL]]="Loss", (STGY5[[#This Row],[INS]]*(1 + DP$8/100)), IF(STGY5[[#This Row],[WrL]]="Won", (0), 0))</f>
        <v>0</v>
      </c>
      <c r="DN273" s="18">
        <f>IF(STGY5[[#This Row],[WrL]]="Loss", (STGY5[[#This Row],[PAM]]+STGY5[[#This Row],[LOS-TEN]]), IF(STGY5[[#This Row],[WrL]]="Won", (STGY5[[#This Row],[INS]]), 0))</f>
        <v>0</v>
      </c>
      <c r="DO273" s="18">
        <f>STGY5[[#This Row],[PAPT]]/2</f>
        <v>0</v>
      </c>
      <c r="DP273" s="43">
        <f>IF(STGY5[[#This Row],[SNO]]=0,0,IF(DL$10, IF(STGY5[[#This Row],[INS-TL]]=0, 0, STGY5[[#This Row],[PFT]]/STGY5[[#This Row],[INS-TL]]%), STGY5[[#This Row],[PFT]]/STGY5[[#This Row],[INS-TL]]%))</f>
        <v>-100</v>
      </c>
      <c r="DS273" s="20"/>
      <c r="DT273" s="21"/>
      <c r="DZ273" s="22"/>
      <c r="EB273" s="42">
        <f t="shared" si="48"/>
        <v>258</v>
      </c>
      <c r="EC273" s="49"/>
      <c r="ED273" s="18">
        <f>IF(STGY6[[#This Row],[SNO]]=0,0,IF(STGY6[[#This Row],[SNO]]=1,EJ$8,IF(EL$10, IF(EP272&gt;=EM$8,0,IF(EP272=0,EJ$8,EO272)), EO272)))</f>
        <v>0</v>
      </c>
      <c r="EE273" s="18" t="str">
        <f>IF(MAIN_STGY[[#This Row],[RSLT]]="","", MAIN_STGY[[#This Row],[RSLT]])</f>
        <v/>
      </c>
      <c r="EF27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3" s="18">
        <f>IF(STGY6[[#This Row],[SNO]]=0,0,IF(EL$10, IF(EP272&gt;=EM$8, 0, STGY6[[#This Row],[INS]]+EH272), STGY6[[#This Row],[INS]]+EH272))</f>
        <v>100</v>
      </c>
      <c r="EI273" s="18">
        <f>IF(STGY6[[#This Row],[SNO]]=0,0,IF(EL$10, IF(EP272&gt;=EM$8, 0, EI272+STGY6[[#This Row],[RTN]]), EI272+STGY6[[#This Row],[RTN]]))</f>
        <v>0</v>
      </c>
      <c r="EJ273" s="18">
        <f>STGY6[[#This Row],[RTN-TL]]-STGY6[[#This Row],[INS-TL]]</f>
        <v>-100</v>
      </c>
      <c r="EK273" s="18">
        <f>IF(STGY6[[#This Row],[SNO]]=0,0,IF(EL$10, IF(STGY6[[#This Row],[INS]]=0, 0, EN272), EN272))</f>
        <v>0</v>
      </c>
      <c r="EL273" s="18">
        <f>STGY6[[#This Row],[INS]]</f>
        <v>0</v>
      </c>
      <c r="EM273" s="18">
        <f>IF(STGY6[[#This Row],[WrL]]="Loss", (STGY6[[#This Row],[INS]]*(1 + EP$8/100)), IF(STGY6[[#This Row],[WrL]]="Won", (0), 0))</f>
        <v>0</v>
      </c>
      <c r="EN273" s="18">
        <f>IF(STGY6[[#This Row],[WrL]]="Loss", (STGY6[[#This Row],[PAM]]+STGY6[[#This Row],[LOS-TEN]]), IF(STGY6[[#This Row],[WrL]]="Won", (STGY6[[#This Row],[INS]]), 0))</f>
        <v>0</v>
      </c>
      <c r="EO273" s="18">
        <f>STGY6[[#This Row],[PAPT]]/2</f>
        <v>0</v>
      </c>
      <c r="EP273" s="43">
        <f>IF(STGY6[[#This Row],[SNO]]=0,0,IF(EL$10, IF(STGY6[[#This Row],[INS-TL]]=0, 0, STGY6[[#This Row],[PFT]]/STGY6[[#This Row],[INS-TL]]%), STGY6[[#This Row],[PFT]]/STGY6[[#This Row],[INS-TL]]%))</f>
        <v>-100</v>
      </c>
      <c r="ES273" s="20"/>
      <c r="ET273" s="21"/>
      <c r="EZ273" s="22"/>
      <c r="FB273" s="42">
        <f t="shared" si="49"/>
        <v>258</v>
      </c>
      <c r="FC273" s="49"/>
      <c r="FD273" s="18">
        <f>IF(STGY7[[#This Row],[SNO]]=0,0,IF(STGY7[[#This Row],[SNO]]=1,FJ$8,IF(FL$10, IF(FP272&gt;=FM$8,0,IF(FP272=0,FJ$8,FO272)), FO272)))</f>
        <v>0</v>
      </c>
      <c r="FE273" s="18" t="str">
        <f>IF(MAIN_STGY[[#This Row],[RSLT]]="","", MAIN_STGY[[#This Row],[RSLT]])</f>
        <v/>
      </c>
      <c r="FF27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3" s="18">
        <f>IF(STGY7[[#This Row],[SNO]]=0,0,IF(FL$10, IF(FP272&gt;=FM$8, 0, STGY7[[#This Row],[INS]]+FH272), STGY7[[#This Row],[INS]]+FH272))</f>
        <v>100</v>
      </c>
      <c r="FI273" s="18">
        <f>IF(STGY7[[#This Row],[SNO]]=0,0,IF(FL$10, IF(FP272&gt;=FM$8, 0, FI272+STGY7[[#This Row],[RTN]]), FI272+STGY7[[#This Row],[RTN]]))</f>
        <v>0</v>
      </c>
      <c r="FJ273" s="18">
        <f>STGY7[[#This Row],[RTN-TL]]-STGY7[[#This Row],[INS-TL]]</f>
        <v>-100</v>
      </c>
      <c r="FK273" s="18">
        <f>IF(STGY7[[#This Row],[SNO]]=0,0,IF(FL$10, IF(STGY7[[#This Row],[INS]]=0, 0, FN272), FN272))</f>
        <v>0</v>
      </c>
      <c r="FL273" s="18">
        <f>STGY7[[#This Row],[INS]]</f>
        <v>0</v>
      </c>
      <c r="FM273" s="18">
        <f>IF(STGY7[[#This Row],[WrL]]="Loss", (STGY7[[#This Row],[INS]]*(1 + FP$8/100)), IF(STGY7[[#This Row],[WrL]]="Won", (0), 0))</f>
        <v>0</v>
      </c>
      <c r="FN273" s="18">
        <f>IF(STGY7[[#This Row],[WrL]]="Loss", (STGY7[[#This Row],[PAM]]+STGY7[[#This Row],[LOS-TEN]]), IF(STGY7[[#This Row],[WrL]]="Won", (STGY7[[#This Row],[INS]]), 0))</f>
        <v>0</v>
      </c>
      <c r="FO273" s="18">
        <f>STGY7[[#This Row],[PAPT]]/2</f>
        <v>0</v>
      </c>
      <c r="FP273" s="43">
        <f>IF(STGY7[[#This Row],[SNO]]=0,0,IF(FL$10, IF(STGY7[[#This Row],[INS-TL]]=0, 0, STGY7[[#This Row],[PFT]]/STGY7[[#This Row],[INS-TL]]%), STGY7[[#This Row],[PFT]]/STGY7[[#This Row],[INS-TL]]%))</f>
        <v>-100</v>
      </c>
      <c r="FS273" s="20"/>
      <c r="FT273" s="21"/>
      <c r="FZ273" s="22"/>
      <c r="GB273" s="42">
        <f t="shared" si="50"/>
        <v>258</v>
      </c>
      <c r="GC273" s="49"/>
      <c r="GD273" s="18">
        <f>IF(STGY8[[#This Row],[SNO]]=0,0,IF(STGY8[[#This Row],[SNO]]=1,GJ$8,IF(GL$10, IF(GP272&gt;=GM$8,0,IF(GP272=0,GJ$8,GO272)), GO272)))</f>
        <v>0</v>
      </c>
      <c r="GE273" s="18" t="str">
        <f>IF(MAIN_STGY[[#This Row],[RSLT]]="","", MAIN_STGY[[#This Row],[RSLT]])</f>
        <v/>
      </c>
      <c r="GF27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3" s="18">
        <f>IF(STGY8[[#This Row],[SNO]]=0,0,IF(GL$10, IF(GP272&gt;=GM$8, 0, STGY8[[#This Row],[INS]]+GH272), STGY8[[#This Row],[INS]]+GH272))</f>
        <v>100</v>
      </c>
      <c r="GI273" s="18">
        <f>IF(STGY8[[#This Row],[SNO]]=0,0,IF(GL$10, IF(GP272&gt;=GM$8, 0, GI272+STGY8[[#This Row],[RTN]]), GI272+STGY8[[#This Row],[RTN]]))</f>
        <v>0</v>
      </c>
      <c r="GJ273" s="18">
        <f>STGY8[[#This Row],[RTN-TL]]-STGY8[[#This Row],[INS-TL]]</f>
        <v>-100</v>
      </c>
      <c r="GK273" s="18">
        <f>IF(STGY8[[#This Row],[SNO]]=0,0,IF(GL$10, IF(STGY8[[#This Row],[INS]]=0, 0, GN272), GN272))</f>
        <v>0</v>
      </c>
      <c r="GL273" s="18">
        <f>STGY8[[#This Row],[INS]]</f>
        <v>0</v>
      </c>
      <c r="GM273" s="18">
        <f>IF(STGY8[[#This Row],[WrL]]="Loss", (STGY8[[#This Row],[INS]]*(1 + GP$8/100)), IF(STGY8[[#This Row],[WrL]]="Won", (0), 0))</f>
        <v>0</v>
      </c>
      <c r="GN273" s="18">
        <f>IF(STGY8[[#This Row],[WrL]]="Loss", (STGY8[[#This Row],[PAM]]+STGY8[[#This Row],[LOS-TEN]]), IF(STGY8[[#This Row],[WrL]]="Won", (STGY8[[#This Row],[INS]]), 0))</f>
        <v>0</v>
      </c>
      <c r="GO273" s="18">
        <f>STGY8[[#This Row],[PAPT]]/2</f>
        <v>0</v>
      </c>
      <c r="GP273" s="43">
        <f>IF(STGY8[[#This Row],[SNO]]=0,0,IF(GL$10, IF(STGY8[[#This Row],[INS-TL]]=0, 0, STGY8[[#This Row],[PFT]]/STGY8[[#This Row],[INS-TL]]%), STGY8[[#This Row],[PFT]]/STGY8[[#This Row],[INS-TL]]%))</f>
        <v>-100</v>
      </c>
      <c r="GS273" s="20"/>
      <c r="GT273" s="21"/>
      <c r="GZ273" s="22"/>
      <c r="HB273" s="42">
        <f t="shared" si="51"/>
        <v>258</v>
      </c>
      <c r="HC273" s="49"/>
      <c r="HD273" s="18">
        <f>IF(STGY9[[#This Row],[SNO]]=0,0,IF(STGY9[[#This Row],[SNO]]=1,HJ$8,IF(HL$10, IF(HP272&gt;=HM$8,0,IF(HP272=0,HJ$8,HO272)), HO272)))</f>
        <v>0</v>
      </c>
      <c r="HE273" s="18" t="str">
        <f>IF(MAIN_STGY[[#This Row],[RSLT]]="","", MAIN_STGY[[#This Row],[RSLT]])</f>
        <v/>
      </c>
      <c r="HF27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3" s="18">
        <f>IF(STGY9[[#This Row],[SNO]]=0,0,IF(HL$10, IF(HP272&gt;=HM$8, 0, STGY9[[#This Row],[INS]]+HH272), STGY9[[#This Row],[INS]]+HH272))</f>
        <v>100</v>
      </c>
      <c r="HI273" s="18">
        <f>IF(STGY9[[#This Row],[SNO]]=0,0,IF(HL$10, IF(HP272&gt;=HM$8, 0, HI272+STGY9[[#This Row],[RTN]]), HI272+STGY9[[#This Row],[RTN]]))</f>
        <v>0</v>
      </c>
      <c r="HJ273" s="18">
        <f>STGY9[[#This Row],[RTN-TL]]-STGY9[[#This Row],[INS-TL]]</f>
        <v>-100</v>
      </c>
      <c r="HK273" s="18">
        <f>IF(STGY9[[#This Row],[SNO]]=0,0,IF(HL$10, IF(STGY9[[#This Row],[INS]]=0, 0, HN272), HN272))</f>
        <v>0</v>
      </c>
      <c r="HL273" s="18">
        <f>STGY9[[#This Row],[INS]]</f>
        <v>0</v>
      </c>
      <c r="HM273" s="18">
        <f>IF(STGY9[[#This Row],[WrL]]="Loss", (STGY9[[#This Row],[INS]]*(1 + HP$8/100)), IF(STGY9[[#This Row],[WrL]]="Won", (0), 0))</f>
        <v>0</v>
      </c>
      <c r="HN273" s="18">
        <f>IF(STGY9[[#This Row],[WrL]]="Loss", (STGY9[[#This Row],[PAM]]+STGY9[[#This Row],[LOS-TEN]]), IF(STGY9[[#This Row],[WrL]]="Won", (STGY9[[#This Row],[INS]]), 0))</f>
        <v>0</v>
      </c>
      <c r="HO273" s="18">
        <f>STGY9[[#This Row],[PAPT]]/2</f>
        <v>0</v>
      </c>
      <c r="HP273" s="43">
        <f>IF(STGY9[[#This Row],[SNO]]=0,0,IF(HL$10, IF(STGY9[[#This Row],[INS-TL]]=0, 0, STGY9[[#This Row],[PFT]]/STGY9[[#This Row],[INS-TL]]%), STGY9[[#This Row],[PFT]]/STGY9[[#This Row],[INS-TL]]%))</f>
        <v>-100</v>
      </c>
      <c r="HS273" s="20"/>
      <c r="HT273" s="21"/>
      <c r="HZ273" s="22"/>
      <c r="IB273" s="42">
        <f t="shared" si="52"/>
        <v>258</v>
      </c>
      <c r="IC273" s="49"/>
      <c r="ID273" s="18">
        <f>IF(STGY10[[#This Row],[SNO]]=0,0,IF(STGY10[[#This Row],[SNO]]=1,IJ$8,IF(IL$10, IF(IP272&gt;=IM$8,0,IF(IP272=0,IJ$8,IO272)), IO272)))</f>
        <v>0</v>
      </c>
      <c r="IE273" s="18" t="str">
        <f>IF(MAIN_STGY[[#This Row],[RSLT]]="","", MAIN_STGY[[#This Row],[RSLT]])</f>
        <v/>
      </c>
      <c r="IF27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3" s="18">
        <f>IF(STGY10[[#This Row],[SNO]]=0,0,IF(IL$10, IF(IP272&gt;=IM$8, 0, STGY10[[#This Row],[INS]]+IH272), STGY10[[#This Row],[INS]]+IH272))</f>
        <v>100</v>
      </c>
      <c r="II273" s="18">
        <f>IF(STGY10[[#This Row],[SNO]]=0,0,IF(IL$10, IF(IP272&gt;=IM$8, 0, II272+STGY10[[#This Row],[RTN]]), II272+STGY10[[#This Row],[RTN]]))</f>
        <v>0</v>
      </c>
      <c r="IJ273" s="18">
        <f>STGY10[[#This Row],[RTN-TL]]-STGY10[[#This Row],[INS-TL]]</f>
        <v>-100</v>
      </c>
      <c r="IK273" s="18">
        <f>IF(STGY10[[#This Row],[SNO]]=0,0,IF(IL$10, IF(STGY10[[#This Row],[INS]]=0, 0, IN272), IN272))</f>
        <v>0</v>
      </c>
      <c r="IL273" s="18">
        <f>STGY10[[#This Row],[INS]]</f>
        <v>0</v>
      </c>
      <c r="IM273" s="18">
        <f>IF(STGY10[[#This Row],[WrL]]="Loss", (STGY10[[#This Row],[INS]]*(1 + IP$8/100)), IF(STGY10[[#This Row],[WrL]]="Won", (0), 0))</f>
        <v>0</v>
      </c>
      <c r="IN273" s="18">
        <f>IF(STGY10[[#This Row],[WrL]]="Loss", (STGY10[[#This Row],[PAM]]+STGY10[[#This Row],[LOS-TEN]]), IF(STGY10[[#This Row],[WrL]]="Won", (STGY10[[#This Row],[INS]]), 0))</f>
        <v>0</v>
      </c>
      <c r="IO273" s="18">
        <f>STGY10[[#This Row],[PAPT]]/2</f>
        <v>0</v>
      </c>
      <c r="IP273" s="43">
        <f>IF(STGY10[[#This Row],[SNO]]=0,0,IF(IL$10, IF(STGY10[[#This Row],[INS-TL]]=0, 0, STGY10[[#This Row],[PFT]]/STGY10[[#This Row],[INS-TL]]%), STGY10[[#This Row],[PFT]]/STGY10[[#This Row],[INS-TL]]%))</f>
        <v>-100</v>
      </c>
      <c r="IS273" s="20"/>
      <c r="IT273" s="21"/>
      <c r="IZ273" s="22"/>
    </row>
    <row r="274" spans="2:260" x14ac:dyDescent="0.3">
      <c r="B274" s="89">
        <f t="shared" si="43"/>
        <v>259</v>
      </c>
      <c r="C274" s="49"/>
      <c r="D274" s="18">
        <f>IF(MAIN_STGY[[#This Row],[SNO]]=0,0,IF(MAIN_STGY[[#This Row],[SNO]]=1,J$8,IF(L$10, IF(P273&gt;=M$8,0,IF(P273=0,J$8,O273)), O273)))</f>
        <v>0</v>
      </c>
      <c r="E274" s="12"/>
      <c r="F27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4" s="18">
        <f>IF(MAIN_STGY[[#This Row],[SNO]]=0,0,IF(L$10, IF(P273&gt;=M$8, 0, MAIN_STGY[[#This Row],[INS]]+H273), MAIN_STGY[[#This Row],[INS]]+H273))</f>
        <v>100</v>
      </c>
      <c r="I274" s="18">
        <f>IF(MAIN_STGY[[#This Row],[SNO]]=0,0,IF(L$10, IF(P273&gt;=M$8, 0, I273+MAIN_STGY[[#This Row],[RTN]]), I273+MAIN_STGY[[#This Row],[RTN]]))</f>
        <v>0</v>
      </c>
      <c r="J274" s="18">
        <f>MAIN_STGY[[#This Row],[RTN-TL]]-MAIN_STGY[[#This Row],[INS-TL]]</f>
        <v>-100</v>
      </c>
      <c r="K274" s="18">
        <f>IF(MAIN_STGY[[#This Row],[SNO]]=0,0,IF(L$10, IF(MAIN_STGY[[#This Row],[INS]]=0, 0, N273), N273))</f>
        <v>0</v>
      </c>
      <c r="L274" s="18">
        <f>MAIN_STGY[[#This Row],[INS]]</f>
        <v>0</v>
      </c>
      <c r="M274" s="18">
        <f>IF(MAIN_STGY[[#This Row],[WrL]]="Loss", (MAIN_STGY[[#This Row],[INS]]*(1 + P$8/100)), IF(MAIN_STGY[[#This Row],[WrL]]="Won", (0), 0))</f>
        <v>0</v>
      </c>
      <c r="N274" s="18">
        <f>IF(MAIN_STGY[[#This Row],[WrL]]="Loss", (MAIN_STGY[[#This Row],[PAM]]+MAIN_STGY[[#This Row],[LOS-TEN]]), IF(MAIN_STGY[[#This Row],[WrL]]="Won", (MAIN_STGY[[#This Row],[INS]]), 0))</f>
        <v>0</v>
      </c>
      <c r="O274" s="18">
        <f>MAIN_STGY[[#This Row],[PAPT]]/2</f>
        <v>0</v>
      </c>
      <c r="P27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74" s="22"/>
      <c r="AB274" s="42">
        <f t="shared" si="44"/>
        <v>259</v>
      </c>
      <c r="AC274" s="49"/>
      <c r="AD274" s="18">
        <f>IF(STGY2[[#This Row],[SNO]]=0,0,IF(STGY2[[#This Row],[SNO]]=1,AJ$8,IF(AL$10, IF(AP273&gt;=AM$8,0,IF(AP273=0,AJ$8,AO273)), AO273)))</f>
        <v>0</v>
      </c>
      <c r="AE274" s="18" t="str">
        <f>IF(MAIN_STGY[[#This Row],[RSLT]]="","", MAIN_STGY[[#This Row],[RSLT]])</f>
        <v/>
      </c>
      <c r="AF27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4" s="18">
        <f>IF(STGY2[[#This Row],[SNO]]=0,0,IF(AL$10, IF(AP273&gt;=AM$8, 0, STGY2[[#This Row],[INS]]+AH273), STGY2[[#This Row],[INS]]+AH273))</f>
        <v>100</v>
      </c>
      <c r="AI274" s="18">
        <f>IF(STGY2[[#This Row],[SNO]]=0,0,IF(AL$10, IF(AP273&gt;=AM$8, 0, AI273+STGY2[[#This Row],[RTN]]), AI273+STGY2[[#This Row],[RTN]]))</f>
        <v>0</v>
      </c>
      <c r="AJ274" s="18">
        <f>STGY2[[#This Row],[RTN-TL]]-STGY2[[#This Row],[INS-TL]]</f>
        <v>-100</v>
      </c>
      <c r="AK274" s="18">
        <f>IF(STGY2[[#This Row],[SNO]]=0,0,IF(AL$10, IF(STGY2[[#This Row],[INS]]=0, 0, AN273), AN273))</f>
        <v>0</v>
      </c>
      <c r="AL274" s="18">
        <f>STGY2[[#This Row],[INS]]</f>
        <v>0</v>
      </c>
      <c r="AM274" s="18">
        <f>IF(STGY2[[#This Row],[WrL]]="Loss", (STGY2[[#This Row],[INS]]*(1 + AP$8/100)), IF(STGY2[[#This Row],[WrL]]="Won", (0), 0))</f>
        <v>0</v>
      </c>
      <c r="AN274" s="18">
        <f>IF(STGY2[[#This Row],[WrL]]="Loss", (STGY2[[#This Row],[PAM]]+STGY2[[#This Row],[LOS-TEN]]), IF(STGY2[[#This Row],[WrL]]="Won", (STGY2[[#This Row],[INS]]), 0))</f>
        <v>0</v>
      </c>
      <c r="AO274" s="18">
        <f>STGY2[[#This Row],[PAPT]]/2</f>
        <v>0</v>
      </c>
      <c r="AP274" s="43">
        <f>IF(STGY2[[#This Row],[SNO]]=0,0,IF(AL$10, IF(STGY2[[#This Row],[INS-TL]]=0, 0, STGY2[[#This Row],[PFT]]/STGY2[[#This Row],[INS-TL]]%), STGY2[[#This Row],[PFT]]/STGY2[[#This Row],[INS-TL]]%))</f>
        <v>-100</v>
      </c>
      <c r="AS274" s="20"/>
      <c r="AT274" s="21"/>
      <c r="AZ274" s="22"/>
      <c r="BB274" s="42">
        <f t="shared" si="45"/>
        <v>259</v>
      </c>
      <c r="BC274" s="49"/>
      <c r="BD274" s="18">
        <f>IF(STGY3[[#This Row],[SNO]]=0,0,IF(STGY3[[#This Row],[SNO]]=1,BJ$8,IF(BL$10, IF(BP273&gt;=BM$8,0,IF(BP273=0,BJ$8,BO273)), BO273)))</f>
        <v>0</v>
      </c>
      <c r="BE274" s="18" t="str">
        <f>IF(MAIN_STGY[[#This Row],[RSLT]]="","", MAIN_STGY[[#This Row],[RSLT]])</f>
        <v/>
      </c>
      <c r="BF27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4" s="18">
        <f>IF(STGY3[[#This Row],[SNO]]=0,0,IF(BL$10, IF(BP273&gt;=BM$8, 0, STGY3[[#This Row],[INS]]+BH273), STGY3[[#This Row],[INS]]+BH273))</f>
        <v>100</v>
      </c>
      <c r="BI274" s="18">
        <f>IF(STGY3[[#This Row],[SNO]]=0,0,IF(BL$10, IF(BP273&gt;=BM$8, 0, BI273+STGY3[[#This Row],[RTN]]), BI273+STGY3[[#This Row],[RTN]]))</f>
        <v>0</v>
      </c>
      <c r="BJ274" s="18">
        <f>STGY3[[#This Row],[RTN-TL]]-STGY3[[#This Row],[INS-TL]]</f>
        <v>-100</v>
      </c>
      <c r="BK274" s="18">
        <f>IF(STGY3[[#This Row],[SNO]]=0,0,IF(BL$10, IF(STGY3[[#This Row],[INS]]=0, 0, BN273), BN273))</f>
        <v>0</v>
      </c>
      <c r="BL274" s="18">
        <f>STGY3[[#This Row],[INS]]</f>
        <v>0</v>
      </c>
      <c r="BM274" s="18">
        <f>IF(STGY3[[#This Row],[WrL]]="Loss", (STGY3[[#This Row],[INS]]*(1 + BP$8/100)), IF(STGY3[[#This Row],[WrL]]="Won", (0), 0))</f>
        <v>0</v>
      </c>
      <c r="BN274" s="18">
        <f>IF(STGY3[[#This Row],[WrL]]="Loss", (STGY3[[#This Row],[PAM]]+STGY3[[#This Row],[LOS-TEN]]), IF(STGY3[[#This Row],[WrL]]="Won", (STGY3[[#This Row],[INS]]), 0))</f>
        <v>0</v>
      </c>
      <c r="BO274" s="18">
        <f>STGY3[[#This Row],[PAPT]]/2</f>
        <v>0</v>
      </c>
      <c r="BP274" s="43">
        <f>IF(STGY3[[#This Row],[SNO]]=0,0,IF(BL$10, IF(STGY3[[#This Row],[INS-TL]]=0, 0, STGY3[[#This Row],[PFT]]/STGY3[[#This Row],[INS-TL]]%), STGY3[[#This Row],[PFT]]/STGY3[[#This Row],[INS-TL]]%))</f>
        <v>-100</v>
      </c>
      <c r="BS274" s="20"/>
      <c r="BT274" s="21"/>
      <c r="BZ274" s="22"/>
      <c r="CB274" s="42">
        <f t="shared" si="46"/>
        <v>259</v>
      </c>
      <c r="CC274" s="49"/>
      <c r="CD274" s="18">
        <f>IF(STGY4[[#This Row],[SNO]]=0,0,IF(STGY4[[#This Row],[SNO]]=1,CJ$8,IF(CL$10, IF(CP273&gt;=CM$8,0,IF(CP273=0,CJ$8,CO273)), CO273)))</f>
        <v>0</v>
      </c>
      <c r="CE274" s="18" t="str">
        <f>IF(MAIN_STGY[[#This Row],[RSLT]]="","", MAIN_STGY[[#This Row],[RSLT]])</f>
        <v/>
      </c>
      <c r="CF27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4" s="18">
        <f>IF(STGY4[[#This Row],[SNO]]=0,0,IF(CL$10, IF(CP273&gt;=CM$8, 0, STGY4[[#This Row],[INS]]+CH273), STGY4[[#This Row],[INS]]+CH273))</f>
        <v>100</v>
      </c>
      <c r="CI274" s="18">
        <f>IF(STGY4[[#This Row],[SNO]]=0,0,IF(CL$10, IF(CP273&gt;=CM$8, 0, CI273+STGY4[[#This Row],[RTN]]), CI273+STGY4[[#This Row],[RTN]]))</f>
        <v>0</v>
      </c>
      <c r="CJ274" s="18">
        <f>STGY4[[#This Row],[RTN-TL]]-STGY4[[#This Row],[INS-TL]]</f>
        <v>-100</v>
      </c>
      <c r="CK274" s="18">
        <f>IF(STGY4[[#This Row],[SNO]]=0,0,IF(CL$10, IF(STGY4[[#This Row],[INS]]=0, 0, CN273), CN273))</f>
        <v>0</v>
      </c>
      <c r="CL274" s="18">
        <f>STGY4[[#This Row],[INS]]</f>
        <v>0</v>
      </c>
      <c r="CM274" s="18">
        <f>IF(STGY4[[#This Row],[WrL]]="Loss", (STGY4[[#This Row],[INS]]*(1 + CP$8/100)), IF(STGY4[[#This Row],[WrL]]="Won", (0), 0))</f>
        <v>0</v>
      </c>
      <c r="CN274" s="18">
        <f>IF(STGY4[[#This Row],[WrL]]="Loss", (STGY4[[#This Row],[PAM]]+STGY4[[#This Row],[LOS-TEN]]), IF(STGY4[[#This Row],[WrL]]="Won", (STGY4[[#This Row],[INS]]), 0))</f>
        <v>0</v>
      </c>
      <c r="CO274" s="18">
        <f>STGY4[[#This Row],[PAPT]]/2</f>
        <v>0</v>
      </c>
      <c r="CP274" s="43">
        <f>IF(STGY4[[#This Row],[SNO]]=0,0,IF(CL$10, IF(STGY4[[#This Row],[INS-TL]]=0, 0, STGY4[[#This Row],[PFT]]/STGY4[[#This Row],[INS-TL]]%), STGY4[[#This Row],[PFT]]/STGY4[[#This Row],[INS-TL]]%))</f>
        <v>-100</v>
      </c>
      <c r="CS274" s="20"/>
      <c r="CT274" s="21"/>
      <c r="CZ274" s="22"/>
      <c r="DB274" s="42">
        <f t="shared" si="47"/>
        <v>259</v>
      </c>
      <c r="DC274" s="49"/>
      <c r="DD274" s="18">
        <f>IF(STGY5[[#This Row],[SNO]]=0,0,IF(STGY5[[#This Row],[SNO]]=1,DJ$8,IF(DL$10, IF(DP273&gt;=DM$8,0,IF(DP273=0,DJ$8,DO273)), DO273)))</f>
        <v>0</v>
      </c>
      <c r="DE274" s="18" t="str">
        <f>IF(MAIN_STGY[[#This Row],[RSLT]]="","", MAIN_STGY[[#This Row],[RSLT]])</f>
        <v/>
      </c>
      <c r="DF27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4" s="18">
        <f>IF(STGY5[[#This Row],[SNO]]=0,0,IF(DL$10, IF(DP273&gt;=DM$8, 0, STGY5[[#This Row],[INS]]+DH273), STGY5[[#This Row],[INS]]+DH273))</f>
        <v>100</v>
      </c>
      <c r="DI274" s="18">
        <f>IF(STGY5[[#This Row],[SNO]]=0,0,IF(DL$10, IF(DP273&gt;=DM$8, 0, DI273+STGY5[[#This Row],[RTN]]), DI273+STGY5[[#This Row],[RTN]]))</f>
        <v>0</v>
      </c>
      <c r="DJ274" s="18">
        <f>STGY5[[#This Row],[RTN-TL]]-STGY5[[#This Row],[INS-TL]]</f>
        <v>-100</v>
      </c>
      <c r="DK274" s="18">
        <f>IF(STGY5[[#This Row],[SNO]]=0,0,IF(DL$10, IF(STGY5[[#This Row],[INS]]=0, 0, DN273), DN273))</f>
        <v>0</v>
      </c>
      <c r="DL274" s="18">
        <f>STGY5[[#This Row],[INS]]</f>
        <v>0</v>
      </c>
      <c r="DM274" s="18">
        <f>IF(STGY5[[#This Row],[WrL]]="Loss", (STGY5[[#This Row],[INS]]*(1 + DP$8/100)), IF(STGY5[[#This Row],[WrL]]="Won", (0), 0))</f>
        <v>0</v>
      </c>
      <c r="DN274" s="18">
        <f>IF(STGY5[[#This Row],[WrL]]="Loss", (STGY5[[#This Row],[PAM]]+STGY5[[#This Row],[LOS-TEN]]), IF(STGY5[[#This Row],[WrL]]="Won", (STGY5[[#This Row],[INS]]), 0))</f>
        <v>0</v>
      </c>
      <c r="DO274" s="18">
        <f>STGY5[[#This Row],[PAPT]]/2</f>
        <v>0</v>
      </c>
      <c r="DP274" s="43">
        <f>IF(STGY5[[#This Row],[SNO]]=0,0,IF(DL$10, IF(STGY5[[#This Row],[INS-TL]]=0, 0, STGY5[[#This Row],[PFT]]/STGY5[[#This Row],[INS-TL]]%), STGY5[[#This Row],[PFT]]/STGY5[[#This Row],[INS-TL]]%))</f>
        <v>-100</v>
      </c>
      <c r="DS274" s="20"/>
      <c r="DT274" s="21"/>
      <c r="DZ274" s="22"/>
      <c r="EB274" s="42">
        <f t="shared" si="48"/>
        <v>259</v>
      </c>
      <c r="EC274" s="49"/>
      <c r="ED274" s="18">
        <f>IF(STGY6[[#This Row],[SNO]]=0,0,IF(STGY6[[#This Row],[SNO]]=1,EJ$8,IF(EL$10, IF(EP273&gt;=EM$8,0,IF(EP273=0,EJ$8,EO273)), EO273)))</f>
        <v>0</v>
      </c>
      <c r="EE274" s="18" t="str">
        <f>IF(MAIN_STGY[[#This Row],[RSLT]]="","", MAIN_STGY[[#This Row],[RSLT]])</f>
        <v/>
      </c>
      <c r="EF27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4" s="18">
        <f>IF(STGY6[[#This Row],[SNO]]=0,0,IF(EL$10, IF(EP273&gt;=EM$8, 0, STGY6[[#This Row],[INS]]+EH273), STGY6[[#This Row],[INS]]+EH273))</f>
        <v>100</v>
      </c>
      <c r="EI274" s="18">
        <f>IF(STGY6[[#This Row],[SNO]]=0,0,IF(EL$10, IF(EP273&gt;=EM$8, 0, EI273+STGY6[[#This Row],[RTN]]), EI273+STGY6[[#This Row],[RTN]]))</f>
        <v>0</v>
      </c>
      <c r="EJ274" s="18">
        <f>STGY6[[#This Row],[RTN-TL]]-STGY6[[#This Row],[INS-TL]]</f>
        <v>-100</v>
      </c>
      <c r="EK274" s="18">
        <f>IF(STGY6[[#This Row],[SNO]]=0,0,IF(EL$10, IF(STGY6[[#This Row],[INS]]=0, 0, EN273), EN273))</f>
        <v>0</v>
      </c>
      <c r="EL274" s="18">
        <f>STGY6[[#This Row],[INS]]</f>
        <v>0</v>
      </c>
      <c r="EM274" s="18">
        <f>IF(STGY6[[#This Row],[WrL]]="Loss", (STGY6[[#This Row],[INS]]*(1 + EP$8/100)), IF(STGY6[[#This Row],[WrL]]="Won", (0), 0))</f>
        <v>0</v>
      </c>
      <c r="EN274" s="18">
        <f>IF(STGY6[[#This Row],[WrL]]="Loss", (STGY6[[#This Row],[PAM]]+STGY6[[#This Row],[LOS-TEN]]), IF(STGY6[[#This Row],[WrL]]="Won", (STGY6[[#This Row],[INS]]), 0))</f>
        <v>0</v>
      </c>
      <c r="EO274" s="18">
        <f>STGY6[[#This Row],[PAPT]]/2</f>
        <v>0</v>
      </c>
      <c r="EP274" s="43">
        <f>IF(STGY6[[#This Row],[SNO]]=0,0,IF(EL$10, IF(STGY6[[#This Row],[INS-TL]]=0, 0, STGY6[[#This Row],[PFT]]/STGY6[[#This Row],[INS-TL]]%), STGY6[[#This Row],[PFT]]/STGY6[[#This Row],[INS-TL]]%))</f>
        <v>-100</v>
      </c>
      <c r="ES274" s="20"/>
      <c r="ET274" s="21"/>
      <c r="EZ274" s="22"/>
      <c r="FB274" s="42">
        <f t="shared" si="49"/>
        <v>259</v>
      </c>
      <c r="FC274" s="49"/>
      <c r="FD274" s="18">
        <f>IF(STGY7[[#This Row],[SNO]]=0,0,IF(STGY7[[#This Row],[SNO]]=1,FJ$8,IF(FL$10, IF(FP273&gt;=FM$8,0,IF(FP273=0,FJ$8,FO273)), FO273)))</f>
        <v>0</v>
      </c>
      <c r="FE274" s="18" t="str">
        <f>IF(MAIN_STGY[[#This Row],[RSLT]]="","", MAIN_STGY[[#This Row],[RSLT]])</f>
        <v/>
      </c>
      <c r="FF27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4" s="18">
        <f>IF(STGY7[[#This Row],[SNO]]=0,0,IF(FL$10, IF(FP273&gt;=FM$8, 0, STGY7[[#This Row],[INS]]+FH273), STGY7[[#This Row],[INS]]+FH273))</f>
        <v>100</v>
      </c>
      <c r="FI274" s="18">
        <f>IF(STGY7[[#This Row],[SNO]]=0,0,IF(FL$10, IF(FP273&gt;=FM$8, 0, FI273+STGY7[[#This Row],[RTN]]), FI273+STGY7[[#This Row],[RTN]]))</f>
        <v>0</v>
      </c>
      <c r="FJ274" s="18">
        <f>STGY7[[#This Row],[RTN-TL]]-STGY7[[#This Row],[INS-TL]]</f>
        <v>-100</v>
      </c>
      <c r="FK274" s="18">
        <f>IF(STGY7[[#This Row],[SNO]]=0,0,IF(FL$10, IF(STGY7[[#This Row],[INS]]=0, 0, FN273), FN273))</f>
        <v>0</v>
      </c>
      <c r="FL274" s="18">
        <f>STGY7[[#This Row],[INS]]</f>
        <v>0</v>
      </c>
      <c r="FM274" s="18">
        <f>IF(STGY7[[#This Row],[WrL]]="Loss", (STGY7[[#This Row],[INS]]*(1 + FP$8/100)), IF(STGY7[[#This Row],[WrL]]="Won", (0), 0))</f>
        <v>0</v>
      </c>
      <c r="FN274" s="18">
        <f>IF(STGY7[[#This Row],[WrL]]="Loss", (STGY7[[#This Row],[PAM]]+STGY7[[#This Row],[LOS-TEN]]), IF(STGY7[[#This Row],[WrL]]="Won", (STGY7[[#This Row],[INS]]), 0))</f>
        <v>0</v>
      </c>
      <c r="FO274" s="18">
        <f>STGY7[[#This Row],[PAPT]]/2</f>
        <v>0</v>
      </c>
      <c r="FP274" s="43">
        <f>IF(STGY7[[#This Row],[SNO]]=0,0,IF(FL$10, IF(STGY7[[#This Row],[INS-TL]]=0, 0, STGY7[[#This Row],[PFT]]/STGY7[[#This Row],[INS-TL]]%), STGY7[[#This Row],[PFT]]/STGY7[[#This Row],[INS-TL]]%))</f>
        <v>-100</v>
      </c>
      <c r="FS274" s="20"/>
      <c r="FT274" s="21"/>
      <c r="FZ274" s="22"/>
      <c r="GB274" s="42">
        <f t="shared" si="50"/>
        <v>259</v>
      </c>
      <c r="GC274" s="49"/>
      <c r="GD274" s="18">
        <f>IF(STGY8[[#This Row],[SNO]]=0,0,IF(STGY8[[#This Row],[SNO]]=1,GJ$8,IF(GL$10, IF(GP273&gt;=GM$8,0,IF(GP273=0,GJ$8,GO273)), GO273)))</f>
        <v>0</v>
      </c>
      <c r="GE274" s="18" t="str">
        <f>IF(MAIN_STGY[[#This Row],[RSLT]]="","", MAIN_STGY[[#This Row],[RSLT]])</f>
        <v/>
      </c>
      <c r="GF27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4" s="18">
        <f>IF(STGY8[[#This Row],[SNO]]=0,0,IF(GL$10, IF(GP273&gt;=GM$8, 0, STGY8[[#This Row],[INS]]+GH273), STGY8[[#This Row],[INS]]+GH273))</f>
        <v>100</v>
      </c>
      <c r="GI274" s="18">
        <f>IF(STGY8[[#This Row],[SNO]]=0,0,IF(GL$10, IF(GP273&gt;=GM$8, 0, GI273+STGY8[[#This Row],[RTN]]), GI273+STGY8[[#This Row],[RTN]]))</f>
        <v>0</v>
      </c>
      <c r="GJ274" s="18">
        <f>STGY8[[#This Row],[RTN-TL]]-STGY8[[#This Row],[INS-TL]]</f>
        <v>-100</v>
      </c>
      <c r="GK274" s="18">
        <f>IF(STGY8[[#This Row],[SNO]]=0,0,IF(GL$10, IF(STGY8[[#This Row],[INS]]=0, 0, GN273), GN273))</f>
        <v>0</v>
      </c>
      <c r="GL274" s="18">
        <f>STGY8[[#This Row],[INS]]</f>
        <v>0</v>
      </c>
      <c r="GM274" s="18">
        <f>IF(STGY8[[#This Row],[WrL]]="Loss", (STGY8[[#This Row],[INS]]*(1 + GP$8/100)), IF(STGY8[[#This Row],[WrL]]="Won", (0), 0))</f>
        <v>0</v>
      </c>
      <c r="GN274" s="18">
        <f>IF(STGY8[[#This Row],[WrL]]="Loss", (STGY8[[#This Row],[PAM]]+STGY8[[#This Row],[LOS-TEN]]), IF(STGY8[[#This Row],[WrL]]="Won", (STGY8[[#This Row],[INS]]), 0))</f>
        <v>0</v>
      </c>
      <c r="GO274" s="18">
        <f>STGY8[[#This Row],[PAPT]]/2</f>
        <v>0</v>
      </c>
      <c r="GP274" s="43">
        <f>IF(STGY8[[#This Row],[SNO]]=0,0,IF(GL$10, IF(STGY8[[#This Row],[INS-TL]]=0, 0, STGY8[[#This Row],[PFT]]/STGY8[[#This Row],[INS-TL]]%), STGY8[[#This Row],[PFT]]/STGY8[[#This Row],[INS-TL]]%))</f>
        <v>-100</v>
      </c>
      <c r="GS274" s="20"/>
      <c r="GT274" s="21"/>
      <c r="GZ274" s="22"/>
      <c r="HB274" s="42">
        <f t="shared" si="51"/>
        <v>259</v>
      </c>
      <c r="HC274" s="49"/>
      <c r="HD274" s="18">
        <f>IF(STGY9[[#This Row],[SNO]]=0,0,IF(STGY9[[#This Row],[SNO]]=1,HJ$8,IF(HL$10, IF(HP273&gt;=HM$8,0,IF(HP273=0,HJ$8,HO273)), HO273)))</f>
        <v>0</v>
      </c>
      <c r="HE274" s="18" t="str">
        <f>IF(MAIN_STGY[[#This Row],[RSLT]]="","", MAIN_STGY[[#This Row],[RSLT]])</f>
        <v/>
      </c>
      <c r="HF27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4" s="18">
        <f>IF(STGY9[[#This Row],[SNO]]=0,0,IF(HL$10, IF(HP273&gt;=HM$8, 0, STGY9[[#This Row],[INS]]+HH273), STGY9[[#This Row],[INS]]+HH273))</f>
        <v>100</v>
      </c>
      <c r="HI274" s="18">
        <f>IF(STGY9[[#This Row],[SNO]]=0,0,IF(HL$10, IF(HP273&gt;=HM$8, 0, HI273+STGY9[[#This Row],[RTN]]), HI273+STGY9[[#This Row],[RTN]]))</f>
        <v>0</v>
      </c>
      <c r="HJ274" s="18">
        <f>STGY9[[#This Row],[RTN-TL]]-STGY9[[#This Row],[INS-TL]]</f>
        <v>-100</v>
      </c>
      <c r="HK274" s="18">
        <f>IF(STGY9[[#This Row],[SNO]]=0,0,IF(HL$10, IF(STGY9[[#This Row],[INS]]=0, 0, HN273), HN273))</f>
        <v>0</v>
      </c>
      <c r="HL274" s="18">
        <f>STGY9[[#This Row],[INS]]</f>
        <v>0</v>
      </c>
      <c r="HM274" s="18">
        <f>IF(STGY9[[#This Row],[WrL]]="Loss", (STGY9[[#This Row],[INS]]*(1 + HP$8/100)), IF(STGY9[[#This Row],[WrL]]="Won", (0), 0))</f>
        <v>0</v>
      </c>
      <c r="HN274" s="18">
        <f>IF(STGY9[[#This Row],[WrL]]="Loss", (STGY9[[#This Row],[PAM]]+STGY9[[#This Row],[LOS-TEN]]), IF(STGY9[[#This Row],[WrL]]="Won", (STGY9[[#This Row],[INS]]), 0))</f>
        <v>0</v>
      </c>
      <c r="HO274" s="18">
        <f>STGY9[[#This Row],[PAPT]]/2</f>
        <v>0</v>
      </c>
      <c r="HP274" s="43">
        <f>IF(STGY9[[#This Row],[SNO]]=0,0,IF(HL$10, IF(STGY9[[#This Row],[INS-TL]]=0, 0, STGY9[[#This Row],[PFT]]/STGY9[[#This Row],[INS-TL]]%), STGY9[[#This Row],[PFT]]/STGY9[[#This Row],[INS-TL]]%))</f>
        <v>-100</v>
      </c>
      <c r="HS274" s="20"/>
      <c r="HT274" s="21"/>
      <c r="HZ274" s="22"/>
      <c r="IB274" s="42">
        <f t="shared" si="52"/>
        <v>259</v>
      </c>
      <c r="IC274" s="49"/>
      <c r="ID274" s="18">
        <f>IF(STGY10[[#This Row],[SNO]]=0,0,IF(STGY10[[#This Row],[SNO]]=1,IJ$8,IF(IL$10, IF(IP273&gt;=IM$8,0,IF(IP273=0,IJ$8,IO273)), IO273)))</f>
        <v>0</v>
      </c>
      <c r="IE274" s="18" t="str">
        <f>IF(MAIN_STGY[[#This Row],[RSLT]]="","", MAIN_STGY[[#This Row],[RSLT]])</f>
        <v/>
      </c>
      <c r="IF27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4" s="18">
        <f>IF(STGY10[[#This Row],[SNO]]=0,0,IF(IL$10, IF(IP273&gt;=IM$8, 0, STGY10[[#This Row],[INS]]+IH273), STGY10[[#This Row],[INS]]+IH273))</f>
        <v>100</v>
      </c>
      <c r="II274" s="18">
        <f>IF(STGY10[[#This Row],[SNO]]=0,0,IF(IL$10, IF(IP273&gt;=IM$8, 0, II273+STGY10[[#This Row],[RTN]]), II273+STGY10[[#This Row],[RTN]]))</f>
        <v>0</v>
      </c>
      <c r="IJ274" s="18">
        <f>STGY10[[#This Row],[RTN-TL]]-STGY10[[#This Row],[INS-TL]]</f>
        <v>-100</v>
      </c>
      <c r="IK274" s="18">
        <f>IF(STGY10[[#This Row],[SNO]]=0,0,IF(IL$10, IF(STGY10[[#This Row],[INS]]=0, 0, IN273), IN273))</f>
        <v>0</v>
      </c>
      <c r="IL274" s="18">
        <f>STGY10[[#This Row],[INS]]</f>
        <v>0</v>
      </c>
      <c r="IM274" s="18">
        <f>IF(STGY10[[#This Row],[WrL]]="Loss", (STGY10[[#This Row],[INS]]*(1 + IP$8/100)), IF(STGY10[[#This Row],[WrL]]="Won", (0), 0))</f>
        <v>0</v>
      </c>
      <c r="IN274" s="18">
        <f>IF(STGY10[[#This Row],[WrL]]="Loss", (STGY10[[#This Row],[PAM]]+STGY10[[#This Row],[LOS-TEN]]), IF(STGY10[[#This Row],[WrL]]="Won", (STGY10[[#This Row],[INS]]), 0))</f>
        <v>0</v>
      </c>
      <c r="IO274" s="18">
        <f>STGY10[[#This Row],[PAPT]]/2</f>
        <v>0</v>
      </c>
      <c r="IP274" s="43">
        <f>IF(STGY10[[#This Row],[SNO]]=0,0,IF(IL$10, IF(STGY10[[#This Row],[INS-TL]]=0, 0, STGY10[[#This Row],[PFT]]/STGY10[[#This Row],[INS-TL]]%), STGY10[[#This Row],[PFT]]/STGY10[[#This Row],[INS-TL]]%))</f>
        <v>-100</v>
      </c>
      <c r="IS274" s="20"/>
      <c r="IT274" s="21"/>
      <c r="IZ274" s="22"/>
    </row>
    <row r="275" spans="2:260" x14ac:dyDescent="0.3">
      <c r="B275" s="89">
        <f t="shared" si="43"/>
        <v>260</v>
      </c>
      <c r="C275" s="49"/>
      <c r="D275" s="18">
        <f>IF(MAIN_STGY[[#This Row],[SNO]]=0,0,IF(MAIN_STGY[[#This Row],[SNO]]=1,J$8,IF(L$10, IF(P274&gt;=M$8,0,IF(P274=0,J$8,O274)), O274)))</f>
        <v>0</v>
      </c>
      <c r="E275" s="12"/>
      <c r="F27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5" s="18">
        <f>IF(MAIN_STGY[[#This Row],[SNO]]=0,0,IF(L$10, IF(P274&gt;=M$8, 0, MAIN_STGY[[#This Row],[INS]]+H274), MAIN_STGY[[#This Row],[INS]]+H274))</f>
        <v>100</v>
      </c>
      <c r="I275" s="18">
        <f>IF(MAIN_STGY[[#This Row],[SNO]]=0,0,IF(L$10, IF(P274&gt;=M$8, 0, I274+MAIN_STGY[[#This Row],[RTN]]), I274+MAIN_STGY[[#This Row],[RTN]]))</f>
        <v>0</v>
      </c>
      <c r="J275" s="18">
        <f>MAIN_STGY[[#This Row],[RTN-TL]]-MAIN_STGY[[#This Row],[INS-TL]]</f>
        <v>-100</v>
      </c>
      <c r="K275" s="18">
        <f>IF(MAIN_STGY[[#This Row],[SNO]]=0,0,IF(L$10, IF(MAIN_STGY[[#This Row],[INS]]=0, 0, N274), N274))</f>
        <v>0</v>
      </c>
      <c r="L275" s="18">
        <f>MAIN_STGY[[#This Row],[INS]]</f>
        <v>0</v>
      </c>
      <c r="M275" s="18">
        <f>IF(MAIN_STGY[[#This Row],[WrL]]="Loss", (MAIN_STGY[[#This Row],[INS]]*(1 + P$8/100)), IF(MAIN_STGY[[#This Row],[WrL]]="Won", (0), 0))</f>
        <v>0</v>
      </c>
      <c r="N275" s="18">
        <f>IF(MAIN_STGY[[#This Row],[WrL]]="Loss", (MAIN_STGY[[#This Row],[PAM]]+MAIN_STGY[[#This Row],[LOS-TEN]]), IF(MAIN_STGY[[#This Row],[WrL]]="Won", (MAIN_STGY[[#This Row],[INS]]), 0))</f>
        <v>0</v>
      </c>
      <c r="O275" s="18">
        <f>MAIN_STGY[[#This Row],[PAPT]]/2</f>
        <v>0</v>
      </c>
      <c r="P27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275" s="22"/>
      <c r="AB275" s="42">
        <f t="shared" si="44"/>
        <v>260</v>
      </c>
      <c r="AC275" s="49"/>
      <c r="AD275" s="18">
        <f>IF(STGY2[[#This Row],[SNO]]=0,0,IF(STGY2[[#This Row],[SNO]]=1,AJ$8,IF(AL$10, IF(AP274&gt;=AM$8,0,IF(AP274=0,AJ$8,AO274)), AO274)))</f>
        <v>0</v>
      </c>
      <c r="AE275" s="18" t="str">
        <f>IF(MAIN_STGY[[#This Row],[RSLT]]="","", MAIN_STGY[[#This Row],[RSLT]])</f>
        <v/>
      </c>
      <c r="AF27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5" s="18">
        <f>IF(STGY2[[#This Row],[SNO]]=0,0,IF(AL$10, IF(AP274&gt;=AM$8, 0, STGY2[[#This Row],[INS]]+AH274), STGY2[[#This Row],[INS]]+AH274))</f>
        <v>100</v>
      </c>
      <c r="AI275" s="18">
        <f>IF(STGY2[[#This Row],[SNO]]=0,0,IF(AL$10, IF(AP274&gt;=AM$8, 0, AI274+STGY2[[#This Row],[RTN]]), AI274+STGY2[[#This Row],[RTN]]))</f>
        <v>0</v>
      </c>
      <c r="AJ275" s="18">
        <f>STGY2[[#This Row],[RTN-TL]]-STGY2[[#This Row],[INS-TL]]</f>
        <v>-100</v>
      </c>
      <c r="AK275" s="18">
        <f>IF(STGY2[[#This Row],[SNO]]=0,0,IF(AL$10, IF(STGY2[[#This Row],[INS]]=0, 0, AN274), AN274))</f>
        <v>0</v>
      </c>
      <c r="AL275" s="18">
        <f>STGY2[[#This Row],[INS]]</f>
        <v>0</v>
      </c>
      <c r="AM275" s="18">
        <f>IF(STGY2[[#This Row],[WrL]]="Loss", (STGY2[[#This Row],[INS]]*(1 + AP$8/100)), IF(STGY2[[#This Row],[WrL]]="Won", (0), 0))</f>
        <v>0</v>
      </c>
      <c r="AN275" s="18">
        <f>IF(STGY2[[#This Row],[WrL]]="Loss", (STGY2[[#This Row],[PAM]]+STGY2[[#This Row],[LOS-TEN]]), IF(STGY2[[#This Row],[WrL]]="Won", (STGY2[[#This Row],[INS]]), 0))</f>
        <v>0</v>
      </c>
      <c r="AO275" s="18">
        <f>STGY2[[#This Row],[PAPT]]/2</f>
        <v>0</v>
      </c>
      <c r="AP275" s="43">
        <f>IF(STGY2[[#This Row],[SNO]]=0,0,IF(AL$10, IF(STGY2[[#This Row],[INS-TL]]=0, 0, STGY2[[#This Row],[PFT]]/STGY2[[#This Row],[INS-TL]]%), STGY2[[#This Row],[PFT]]/STGY2[[#This Row],[INS-TL]]%))</f>
        <v>-100</v>
      </c>
      <c r="AS275" s="20"/>
      <c r="AT275" s="21"/>
      <c r="AZ275" s="22"/>
      <c r="BB275" s="42">
        <f t="shared" si="45"/>
        <v>260</v>
      </c>
      <c r="BC275" s="49"/>
      <c r="BD275" s="18">
        <f>IF(STGY3[[#This Row],[SNO]]=0,0,IF(STGY3[[#This Row],[SNO]]=1,BJ$8,IF(BL$10, IF(BP274&gt;=BM$8,0,IF(BP274=0,BJ$8,BO274)), BO274)))</f>
        <v>0</v>
      </c>
      <c r="BE275" s="18" t="str">
        <f>IF(MAIN_STGY[[#This Row],[RSLT]]="","", MAIN_STGY[[#This Row],[RSLT]])</f>
        <v/>
      </c>
      <c r="BF27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5" s="18">
        <f>IF(STGY3[[#This Row],[SNO]]=0,0,IF(BL$10, IF(BP274&gt;=BM$8, 0, STGY3[[#This Row],[INS]]+BH274), STGY3[[#This Row],[INS]]+BH274))</f>
        <v>100</v>
      </c>
      <c r="BI275" s="18">
        <f>IF(STGY3[[#This Row],[SNO]]=0,0,IF(BL$10, IF(BP274&gt;=BM$8, 0, BI274+STGY3[[#This Row],[RTN]]), BI274+STGY3[[#This Row],[RTN]]))</f>
        <v>0</v>
      </c>
      <c r="BJ275" s="18">
        <f>STGY3[[#This Row],[RTN-TL]]-STGY3[[#This Row],[INS-TL]]</f>
        <v>-100</v>
      </c>
      <c r="BK275" s="18">
        <f>IF(STGY3[[#This Row],[SNO]]=0,0,IF(BL$10, IF(STGY3[[#This Row],[INS]]=0, 0, BN274), BN274))</f>
        <v>0</v>
      </c>
      <c r="BL275" s="18">
        <f>STGY3[[#This Row],[INS]]</f>
        <v>0</v>
      </c>
      <c r="BM275" s="18">
        <f>IF(STGY3[[#This Row],[WrL]]="Loss", (STGY3[[#This Row],[INS]]*(1 + BP$8/100)), IF(STGY3[[#This Row],[WrL]]="Won", (0), 0))</f>
        <v>0</v>
      </c>
      <c r="BN275" s="18">
        <f>IF(STGY3[[#This Row],[WrL]]="Loss", (STGY3[[#This Row],[PAM]]+STGY3[[#This Row],[LOS-TEN]]), IF(STGY3[[#This Row],[WrL]]="Won", (STGY3[[#This Row],[INS]]), 0))</f>
        <v>0</v>
      </c>
      <c r="BO275" s="18">
        <f>STGY3[[#This Row],[PAPT]]/2</f>
        <v>0</v>
      </c>
      <c r="BP275" s="43">
        <f>IF(STGY3[[#This Row],[SNO]]=0,0,IF(BL$10, IF(STGY3[[#This Row],[INS-TL]]=0, 0, STGY3[[#This Row],[PFT]]/STGY3[[#This Row],[INS-TL]]%), STGY3[[#This Row],[PFT]]/STGY3[[#This Row],[INS-TL]]%))</f>
        <v>-100</v>
      </c>
      <c r="BS275" s="20"/>
      <c r="BT275" s="21"/>
      <c r="BZ275" s="22"/>
      <c r="CB275" s="42">
        <f t="shared" si="46"/>
        <v>260</v>
      </c>
      <c r="CC275" s="49"/>
      <c r="CD275" s="18">
        <f>IF(STGY4[[#This Row],[SNO]]=0,0,IF(STGY4[[#This Row],[SNO]]=1,CJ$8,IF(CL$10, IF(CP274&gt;=CM$8,0,IF(CP274=0,CJ$8,CO274)), CO274)))</f>
        <v>0</v>
      </c>
      <c r="CE275" s="18" t="str">
        <f>IF(MAIN_STGY[[#This Row],[RSLT]]="","", MAIN_STGY[[#This Row],[RSLT]])</f>
        <v/>
      </c>
      <c r="CF27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5" s="18">
        <f>IF(STGY4[[#This Row],[SNO]]=0,0,IF(CL$10, IF(CP274&gt;=CM$8, 0, STGY4[[#This Row],[INS]]+CH274), STGY4[[#This Row],[INS]]+CH274))</f>
        <v>100</v>
      </c>
      <c r="CI275" s="18">
        <f>IF(STGY4[[#This Row],[SNO]]=0,0,IF(CL$10, IF(CP274&gt;=CM$8, 0, CI274+STGY4[[#This Row],[RTN]]), CI274+STGY4[[#This Row],[RTN]]))</f>
        <v>0</v>
      </c>
      <c r="CJ275" s="18">
        <f>STGY4[[#This Row],[RTN-TL]]-STGY4[[#This Row],[INS-TL]]</f>
        <v>-100</v>
      </c>
      <c r="CK275" s="18">
        <f>IF(STGY4[[#This Row],[SNO]]=0,0,IF(CL$10, IF(STGY4[[#This Row],[INS]]=0, 0, CN274), CN274))</f>
        <v>0</v>
      </c>
      <c r="CL275" s="18">
        <f>STGY4[[#This Row],[INS]]</f>
        <v>0</v>
      </c>
      <c r="CM275" s="18">
        <f>IF(STGY4[[#This Row],[WrL]]="Loss", (STGY4[[#This Row],[INS]]*(1 + CP$8/100)), IF(STGY4[[#This Row],[WrL]]="Won", (0), 0))</f>
        <v>0</v>
      </c>
      <c r="CN275" s="18">
        <f>IF(STGY4[[#This Row],[WrL]]="Loss", (STGY4[[#This Row],[PAM]]+STGY4[[#This Row],[LOS-TEN]]), IF(STGY4[[#This Row],[WrL]]="Won", (STGY4[[#This Row],[INS]]), 0))</f>
        <v>0</v>
      </c>
      <c r="CO275" s="18">
        <f>STGY4[[#This Row],[PAPT]]/2</f>
        <v>0</v>
      </c>
      <c r="CP275" s="43">
        <f>IF(STGY4[[#This Row],[SNO]]=0,0,IF(CL$10, IF(STGY4[[#This Row],[INS-TL]]=0, 0, STGY4[[#This Row],[PFT]]/STGY4[[#This Row],[INS-TL]]%), STGY4[[#This Row],[PFT]]/STGY4[[#This Row],[INS-TL]]%))</f>
        <v>-100</v>
      </c>
      <c r="CS275" s="20"/>
      <c r="CT275" s="21"/>
      <c r="CZ275" s="22"/>
      <c r="DB275" s="42">
        <f t="shared" si="47"/>
        <v>260</v>
      </c>
      <c r="DC275" s="49"/>
      <c r="DD275" s="18">
        <f>IF(STGY5[[#This Row],[SNO]]=0,0,IF(STGY5[[#This Row],[SNO]]=1,DJ$8,IF(DL$10, IF(DP274&gt;=DM$8,0,IF(DP274=0,DJ$8,DO274)), DO274)))</f>
        <v>0</v>
      </c>
      <c r="DE275" s="18" t="str">
        <f>IF(MAIN_STGY[[#This Row],[RSLT]]="","", MAIN_STGY[[#This Row],[RSLT]])</f>
        <v/>
      </c>
      <c r="DF27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5" s="18">
        <f>IF(STGY5[[#This Row],[SNO]]=0,0,IF(DL$10, IF(DP274&gt;=DM$8, 0, STGY5[[#This Row],[INS]]+DH274), STGY5[[#This Row],[INS]]+DH274))</f>
        <v>100</v>
      </c>
      <c r="DI275" s="18">
        <f>IF(STGY5[[#This Row],[SNO]]=0,0,IF(DL$10, IF(DP274&gt;=DM$8, 0, DI274+STGY5[[#This Row],[RTN]]), DI274+STGY5[[#This Row],[RTN]]))</f>
        <v>0</v>
      </c>
      <c r="DJ275" s="18">
        <f>STGY5[[#This Row],[RTN-TL]]-STGY5[[#This Row],[INS-TL]]</f>
        <v>-100</v>
      </c>
      <c r="DK275" s="18">
        <f>IF(STGY5[[#This Row],[SNO]]=0,0,IF(DL$10, IF(STGY5[[#This Row],[INS]]=0, 0, DN274), DN274))</f>
        <v>0</v>
      </c>
      <c r="DL275" s="18">
        <f>STGY5[[#This Row],[INS]]</f>
        <v>0</v>
      </c>
      <c r="DM275" s="18">
        <f>IF(STGY5[[#This Row],[WrL]]="Loss", (STGY5[[#This Row],[INS]]*(1 + DP$8/100)), IF(STGY5[[#This Row],[WrL]]="Won", (0), 0))</f>
        <v>0</v>
      </c>
      <c r="DN275" s="18">
        <f>IF(STGY5[[#This Row],[WrL]]="Loss", (STGY5[[#This Row],[PAM]]+STGY5[[#This Row],[LOS-TEN]]), IF(STGY5[[#This Row],[WrL]]="Won", (STGY5[[#This Row],[INS]]), 0))</f>
        <v>0</v>
      </c>
      <c r="DO275" s="18">
        <f>STGY5[[#This Row],[PAPT]]/2</f>
        <v>0</v>
      </c>
      <c r="DP275" s="43">
        <f>IF(STGY5[[#This Row],[SNO]]=0,0,IF(DL$10, IF(STGY5[[#This Row],[INS-TL]]=0, 0, STGY5[[#This Row],[PFT]]/STGY5[[#This Row],[INS-TL]]%), STGY5[[#This Row],[PFT]]/STGY5[[#This Row],[INS-TL]]%))</f>
        <v>-100</v>
      </c>
      <c r="DS275" s="20"/>
      <c r="DT275" s="21"/>
      <c r="DZ275" s="22"/>
      <c r="EB275" s="42">
        <f t="shared" si="48"/>
        <v>260</v>
      </c>
      <c r="EC275" s="49"/>
      <c r="ED275" s="18">
        <f>IF(STGY6[[#This Row],[SNO]]=0,0,IF(STGY6[[#This Row],[SNO]]=1,EJ$8,IF(EL$10, IF(EP274&gt;=EM$8,0,IF(EP274=0,EJ$8,EO274)), EO274)))</f>
        <v>0</v>
      </c>
      <c r="EE275" s="18" t="str">
        <f>IF(MAIN_STGY[[#This Row],[RSLT]]="","", MAIN_STGY[[#This Row],[RSLT]])</f>
        <v/>
      </c>
      <c r="EF27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5" s="18">
        <f>IF(STGY6[[#This Row],[SNO]]=0,0,IF(EL$10, IF(EP274&gt;=EM$8, 0, STGY6[[#This Row],[INS]]+EH274), STGY6[[#This Row],[INS]]+EH274))</f>
        <v>100</v>
      </c>
      <c r="EI275" s="18">
        <f>IF(STGY6[[#This Row],[SNO]]=0,0,IF(EL$10, IF(EP274&gt;=EM$8, 0, EI274+STGY6[[#This Row],[RTN]]), EI274+STGY6[[#This Row],[RTN]]))</f>
        <v>0</v>
      </c>
      <c r="EJ275" s="18">
        <f>STGY6[[#This Row],[RTN-TL]]-STGY6[[#This Row],[INS-TL]]</f>
        <v>-100</v>
      </c>
      <c r="EK275" s="18">
        <f>IF(STGY6[[#This Row],[SNO]]=0,0,IF(EL$10, IF(STGY6[[#This Row],[INS]]=0, 0, EN274), EN274))</f>
        <v>0</v>
      </c>
      <c r="EL275" s="18">
        <f>STGY6[[#This Row],[INS]]</f>
        <v>0</v>
      </c>
      <c r="EM275" s="18">
        <f>IF(STGY6[[#This Row],[WrL]]="Loss", (STGY6[[#This Row],[INS]]*(1 + EP$8/100)), IF(STGY6[[#This Row],[WrL]]="Won", (0), 0))</f>
        <v>0</v>
      </c>
      <c r="EN275" s="18">
        <f>IF(STGY6[[#This Row],[WrL]]="Loss", (STGY6[[#This Row],[PAM]]+STGY6[[#This Row],[LOS-TEN]]), IF(STGY6[[#This Row],[WrL]]="Won", (STGY6[[#This Row],[INS]]), 0))</f>
        <v>0</v>
      </c>
      <c r="EO275" s="18">
        <f>STGY6[[#This Row],[PAPT]]/2</f>
        <v>0</v>
      </c>
      <c r="EP275" s="43">
        <f>IF(STGY6[[#This Row],[SNO]]=0,0,IF(EL$10, IF(STGY6[[#This Row],[INS-TL]]=0, 0, STGY6[[#This Row],[PFT]]/STGY6[[#This Row],[INS-TL]]%), STGY6[[#This Row],[PFT]]/STGY6[[#This Row],[INS-TL]]%))</f>
        <v>-100</v>
      </c>
      <c r="ES275" s="20"/>
      <c r="ET275" s="21"/>
      <c r="EZ275" s="22"/>
      <c r="FB275" s="42">
        <f t="shared" si="49"/>
        <v>260</v>
      </c>
      <c r="FC275" s="49"/>
      <c r="FD275" s="18">
        <f>IF(STGY7[[#This Row],[SNO]]=0,0,IF(STGY7[[#This Row],[SNO]]=1,FJ$8,IF(FL$10, IF(FP274&gt;=FM$8,0,IF(FP274=0,FJ$8,FO274)), FO274)))</f>
        <v>0</v>
      </c>
      <c r="FE275" s="18" t="str">
        <f>IF(MAIN_STGY[[#This Row],[RSLT]]="","", MAIN_STGY[[#This Row],[RSLT]])</f>
        <v/>
      </c>
      <c r="FF27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5" s="18">
        <f>IF(STGY7[[#This Row],[SNO]]=0,0,IF(FL$10, IF(FP274&gt;=FM$8, 0, STGY7[[#This Row],[INS]]+FH274), STGY7[[#This Row],[INS]]+FH274))</f>
        <v>100</v>
      </c>
      <c r="FI275" s="18">
        <f>IF(STGY7[[#This Row],[SNO]]=0,0,IF(FL$10, IF(FP274&gt;=FM$8, 0, FI274+STGY7[[#This Row],[RTN]]), FI274+STGY7[[#This Row],[RTN]]))</f>
        <v>0</v>
      </c>
      <c r="FJ275" s="18">
        <f>STGY7[[#This Row],[RTN-TL]]-STGY7[[#This Row],[INS-TL]]</f>
        <v>-100</v>
      </c>
      <c r="FK275" s="18">
        <f>IF(STGY7[[#This Row],[SNO]]=0,0,IF(FL$10, IF(STGY7[[#This Row],[INS]]=0, 0, FN274), FN274))</f>
        <v>0</v>
      </c>
      <c r="FL275" s="18">
        <f>STGY7[[#This Row],[INS]]</f>
        <v>0</v>
      </c>
      <c r="FM275" s="18">
        <f>IF(STGY7[[#This Row],[WrL]]="Loss", (STGY7[[#This Row],[INS]]*(1 + FP$8/100)), IF(STGY7[[#This Row],[WrL]]="Won", (0), 0))</f>
        <v>0</v>
      </c>
      <c r="FN275" s="18">
        <f>IF(STGY7[[#This Row],[WrL]]="Loss", (STGY7[[#This Row],[PAM]]+STGY7[[#This Row],[LOS-TEN]]), IF(STGY7[[#This Row],[WrL]]="Won", (STGY7[[#This Row],[INS]]), 0))</f>
        <v>0</v>
      </c>
      <c r="FO275" s="18">
        <f>STGY7[[#This Row],[PAPT]]/2</f>
        <v>0</v>
      </c>
      <c r="FP275" s="43">
        <f>IF(STGY7[[#This Row],[SNO]]=0,0,IF(FL$10, IF(STGY7[[#This Row],[INS-TL]]=0, 0, STGY7[[#This Row],[PFT]]/STGY7[[#This Row],[INS-TL]]%), STGY7[[#This Row],[PFT]]/STGY7[[#This Row],[INS-TL]]%))</f>
        <v>-100</v>
      </c>
      <c r="FS275" s="20"/>
      <c r="FT275" s="21"/>
      <c r="FZ275" s="22"/>
      <c r="GB275" s="42">
        <f t="shared" si="50"/>
        <v>260</v>
      </c>
      <c r="GC275" s="49"/>
      <c r="GD275" s="18">
        <f>IF(STGY8[[#This Row],[SNO]]=0,0,IF(STGY8[[#This Row],[SNO]]=1,GJ$8,IF(GL$10, IF(GP274&gt;=GM$8,0,IF(GP274=0,GJ$8,GO274)), GO274)))</f>
        <v>0</v>
      </c>
      <c r="GE275" s="18" t="str">
        <f>IF(MAIN_STGY[[#This Row],[RSLT]]="","", MAIN_STGY[[#This Row],[RSLT]])</f>
        <v/>
      </c>
      <c r="GF27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5" s="18">
        <f>IF(STGY8[[#This Row],[SNO]]=0,0,IF(GL$10, IF(GP274&gt;=GM$8, 0, STGY8[[#This Row],[INS]]+GH274), STGY8[[#This Row],[INS]]+GH274))</f>
        <v>100</v>
      </c>
      <c r="GI275" s="18">
        <f>IF(STGY8[[#This Row],[SNO]]=0,0,IF(GL$10, IF(GP274&gt;=GM$8, 0, GI274+STGY8[[#This Row],[RTN]]), GI274+STGY8[[#This Row],[RTN]]))</f>
        <v>0</v>
      </c>
      <c r="GJ275" s="18">
        <f>STGY8[[#This Row],[RTN-TL]]-STGY8[[#This Row],[INS-TL]]</f>
        <v>-100</v>
      </c>
      <c r="GK275" s="18">
        <f>IF(STGY8[[#This Row],[SNO]]=0,0,IF(GL$10, IF(STGY8[[#This Row],[INS]]=0, 0, GN274), GN274))</f>
        <v>0</v>
      </c>
      <c r="GL275" s="18">
        <f>STGY8[[#This Row],[INS]]</f>
        <v>0</v>
      </c>
      <c r="GM275" s="18">
        <f>IF(STGY8[[#This Row],[WrL]]="Loss", (STGY8[[#This Row],[INS]]*(1 + GP$8/100)), IF(STGY8[[#This Row],[WrL]]="Won", (0), 0))</f>
        <v>0</v>
      </c>
      <c r="GN275" s="18">
        <f>IF(STGY8[[#This Row],[WrL]]="Loss", (STGY8[[#This Row],[PAM]]+STGY8[[#This Row],[LOS-TEN]]), IF(STGY8[[#This Row],[WrL]]="Won", (STGY8[[#This Row],[INS]]), 0))</f>
        <v>0</v>
      </c>
      <c r="GO275" s="18">
        <f>STGY8[[#This Row],[PAPT]]/2</f>
        <v>0</v>
      </c>
      <c r="GP275" s="43">
        <f>IF(STGY8[[#This Row],[SNO]]=0,0,IF(GL$10, IF(STGY8[[#This Row],[INS-TL]]=0, 0, STGY8[[#This Row],[PFT]]/STGY8[[#This Row],[INS-TL]]%), STGY8[[#This Row],[PFT]]/STGY8[[#This Row],[INS-TL]]%))</f>
        <v>-100</v>
      </c>
      <c r="GS275" s="20"/>
      <c r="GT275" s="21"/>
      <c r="GZ275" s="22"/>
      <c r="HB275" s="42">
        <f t="shared" si="51"/>
        <v>260</v>
      </c>
      <c r="HC275" s="49"/>
      <c r="HD275" s="18">
        <f>IF(STGY9[[#This Row],[SNO]]=0,0,IF(STGY9[[#This Row],[SNO]]=1,HJ$8,IF(HL$10, IF(HP274&gt;=HM$8,0,IF(HP274=0,HJ$8,HO274)), HO274)))</f>
        <v>0</v>
      </c>
      <c r="HE275" s="18" t="str">
        <f>IF(MAIN_STGY[[#This Row],[RSLT]]="","", MAIN_STGY[[#This Row],[RSLT]])</f>
        <v/>
      </c>
      <c r="HF27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5" s="18">
        <f>IF(STGY9[[#This Row],[SNO]]=0,0,IF(HL$10, IF(HP274&gt;=HM$8, 0, STGY9[[#This Row],[INS]]+HH274), STGY9[[#This Row],[INS]]+HH274))</f>
        <v>100</v>
      </c>
      <c r="HI275" s="18">
        <f>IF(STGY9[[#This Row],[SNO]]=0,0,IF(HL$10, IF(HP274&gt;=HM$8, 0, HI274+STGY9[[#This Row],[RTN]]), HI274+STGY9[[#This Row],[RTN]]))</f>
        <v>0</v>
      </c>
      <c r="HJ275" s="18">
        <f>STGY9[[#This Row],[RTN-TL]]-STGY9[[#This Row],[INS-TL]]</f>
        <v>-100</v>
      </c>
      <c r="HK275" s="18">
        <f>IF(STGY9[[#This Row],[SNO]]=0,0,IF(HL$10, IF(STGY9[[#This Row],[INS]]=0, 0, HN274), HN274))</f>
        <v>0</v>
      </c>
      <c r="HL275" s="18">
        <f>STGY9[[#This Row],[INS]]</f>
        <v>0</v>
      </c>
      <c r="HM275" s="18">
        <f>IF(STGY9[[#This Row],[WrL]]="Loss", (STGY9[[#This Row],[INS]]*(1 + HP$8/100)), IF(STGY9[[#This Row],[WrL]]="Won", (0), 0))</f>
        <v>0</v>
      </c>
      <c r="HN275" s="18">
        <f>IF(STGY9[[#This Row],[WrL]]="Loss", (STGY9[[#This Row],[PAM]]+STGY9[[#This Row],[LOS-TEN]]), IF(STGY9[[#This Row],[WrL]]="Won", (STGY9[[#This Row],[INS]]), 0))</f>
        <v>0</v>
      </c>
      <c r="HO275" s="18">
        <f>STGY9[[#This Row],[PAPT]]/2</f>
        <v>0</v>
      </c>
      <c r="HP275" s="43">
        <f>IF(STGY9[[#This Row],[SNO]]=0,0,IF(HL$10, IF(STGY9[[#This Row],[INS-TL]]=0, 0, STGY9[[#This Row],[PFT]]/STGY9[[#This Row],[INS-TL]]%), STGY9[[#This Row],[PFT]]/STGY9[[#This Row],[INS-TL]]%))</f>
        <v>-100</v>
      </c>
      <c r="HS275" s="20"/>
      <c r="HT275" s="21"/>
      <c r="HZ275" s="22"/>
      <c r="IB275" s="42">
        <f t="shared" si="52"/>
        <v>260</v>
      </c>
      <c r="IC275" s="49"/>
      <c r="ID275" s="18">
        <f>IF(STGY10[[#This Row],[SNO]]=0,0,IF(STGY10[[#This Row],[SNO]]=1,IJ$8,IF(IL$10, IF(IP274&gt;=IM$8,0,IF(IP274=0,IJ$8,IO274)), IO274)))</f>
        <v>0</v>
      </c>
      <c r="IE275" s="18" t="str">
        <f>IF(MAIN_STGY[[#This Row],[RSLT]]="","", MAIN_STGY[[#This Row],[RSLT]])</f>
        <v/>
      </c>
      <c r="IF27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5" s="18">
        <f>IF(STGY10[[#This Row],[SNO]]=0,0,IF(IL$10, IF(IP274&gt;=IM$8, 0, STGY10[[#This Row],[INS]]+IH274), STGY10[[#This Row],[INS]]+IH274))</f>
        <v>100</v>
      </c>
      <c r="II275" s="18">
        <f>IF(STGY10[[#This Row],[SNO]]=0,0,IF(IL$10, IF(IP274&gt;=IM$8, 0, II274+STGY10[[#This Row],[RTN]]), II274+STGY10[[#This Row],[RTN]]))</f>
        <v>0</v>
      </c>
      <c r="IJ275" s="18">
        <f>STGY10[[#This Row],[RTN-TL]]-STGY10[[#This Row],[INS-TL]]</f>
        <v>-100</v>
      </c>
      <c r="IK275" s="18">
        <f>IF(STGY10[[#This Row],[SNO]]=0,0,IF(IL$10, IF(STGY10[[#This Row],[INS]]=0, 0, IN274), IN274))</f>
        <v>0</v>
      </c>
      <c r="IL275" s="18">
        <f>STGY10[[#This Row],[INS]]</f>
        <v>0</v>
      </c>
      <c r="IM275" s="18">
        <f>IF(STGY10[[#This Row],[WrL]]="Loss", (STGY10[[#This Row],[INS]]*(1 + IP$8/100)), IF(STGY10[[#This Row],[WrL]]="Won", (0), 0))</f>
        <v>0</v>
      </c>
      <c r="IN275" s="18">
        <f>IF(STGY10[[#This Row],[WrL]]="Loss", (STGY10[[#This Row],[PAM]]+STGY10[[#This Row],[LOS-TEN]]), IF(STGY10[[#This Row],[WrL]]="Won", (STGY10[[#This Row],[INS]]), 0))</f>
        <v>0</v>
      </c>
      <c r="IO275" s="18">
        <f>STGY10[[#This Row],[PAPT]]/2</f>
        <v>0</v>
      </c>
      <c r="IP275" s="43">
        <f>IF(STGY10[[#This Row],[SNO]]=0,0,IF(IL$10, IF(STGY10[[#This Row],[INS-TL]]=0, 0, STGY10[[#This Row],[PFT]]/STGY10[[#This Row],[INS-TL]]%), STGY10[[#This Row],[PFT]]/STGY10[[#This Row],[INS-TL]]%))</f>
        <v>-100</v>
      </c>
      <c r="IS275" s="20"/>
      <c r="IT275" s="21"/>
      <c r="IZ275" s="22"/>
    </row>
    <row r="276" spans="2:260" x14ac:dyDescent="0.3">
      <c r="B276" s="89">
        <f t="shared" ref="B276:B307" si="53">IF(B275="SNO",0,B275+1)</f>
        <v>261</v>
      </c>
      <c r="C276" s="49"/>
      <c r="D276" s="18">
        <f>IF(MAIN_STGY[[#This Row],[SNO]]=0,0,IF(MAIN_STGY[[#This Row],[SNO]]=1,J$8,IF(L$10, IF(P275&gt;=M$8,0,IF(P275=0,J$8,O275)), O275)))</f>
        <v>0</v>
      </c>
      <c r="E276" s="12"/>
      <c r="F27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6" s="18">
        <f>IF(MAIN_STGY[[#This Row],[SNO]]=0,0,IF(L$10, IF(P275&gt;=M$8, 0, MAIN_STGY[[#This Row],[INS]]+H275), MAIN_STGY[[#This Row],[INS]]+H275))</f>
        <v>100</v>
      </c>
      <c r="I276" s="18">
        <f>IF(MAIN_STGY[[#This Row],[SNO]]=0,0,IF(L$10, IF(P275&gt;=M$8, 0, I275+MAIN_STGY[[#This Row],[RTN]]), I275+MAIN_STGY[[#This Row],[RTN]]))</f>
        <v>0</v>
      </c>
      <c r="J276" s="18">
        <f>MAIN_STGY[[#This Row],[RTN-TL]]-MAIN_STGY[[#This Row],[INS-TL]]</f>
        <v>-100</v>
      </c>
      <c r="K276" s="18">
        <f>IF(MAIN_STGY[[#This Row],[SNO]]=0,0,IF(L$10, IF(MAIN_STGY[[#This Row],[INS]]=0, 0, N275), N275))</f>
        <v>0</v>
      </c>
      <c r="L276" s="18">
        <f>MAIN_STGY[[#This Row],[INS]]</f>
        <v>0</v>
      </c>
      <c r="M276" s="18">
        <f>IF(MAIN_STGY[[#This Row],[WrL]]="Loss", (MAIN_STGY[[#This Row],[INS]]*(1 + P$8/100)), IF(MAIN_STGY[[#This Row],[WrL]]="Won", (0), 0))</f>
        <v>0</v>
      </c>
      <c r="N276" s="18">
        <f>IF(MAIN_STGY[[#This Row],[WrL]]="Loss", (MAIN_STGY[[#This Row],[PAM]]+MAIN_STGY[[#This Row],[LOS-TEN]]), IF(MAIN_STGY[[#This Row],[WrL]]="Won", (MAIN_STGY[[#This Row],[INS]]), 0))</f>
        <v>0</v>
      </c>
      <c r="O276" s="18">
        <f>MAIN_STGY[[#This Row],[PAPT]]/2</f>
        <v>0</v>
      </c>
      <c r="P27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76" s="44"/>
      <c r="S276" s="45"/>
      <c r="T276" s="46"/>
      <c r="U276" s="84"/>
      <c r="V276" s="44"/>
      <c r="W276" s="44"/>
      <c r="X276" s="44"/>
      <c r="Z276" s="22"/>
      <c r="AB276" s="42">
        <f t="shared" si="44"/>
        <v>261</v>
      </c>
      <c r="AC276" s="49"/>
      <c r="AD276" s="18">
        <f>IF(STGY2[[#This Row],[SNO]]=0,0,IF(STGY2[[#This Row],[SNO]]=1,AJ$8,IF(AL$10, IF(AP275&gt;=AM$8,0,IF(AP275=0,AJ$8,AO275)), AO275)))</f>
        <v>0</v>
      </c>
      <c r="AE276" s="18" t="str">
        <f>IF(MAIN_STGY[[#This Row],[RSLT]]="","", MAIN_STGY[[#This Row],[RSLT]])</f>
        <v/>
      </c>
      <c r="AF27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6" s="18">
        <f>IF(STGY2[[#This Row],[SNO]]=0,0,IF(AL$10, IF(AP275&gt;=AM$8, 0, STGY2[[#This Row],[INS]]+AH275), STGY2[[#This Row],[INS]]+AH275))</f>
        <v>100</v>
      </c>
      <c r="AI276" s="18">
        <f>IF(STGY2[[#This Row],[SNO]]=0,0,IF(AL$10, IF(AP275&gt;=AM$8, 0, AI275+STGY2[[#This Row],[RTN]]), AI275+STGY2[[#This Row],[RTN]]))</f>
        <v>0</v>
      </c>
      <c r="AJ276" s="18">
        <f>STGY2[[#This Row],[RTN-TL]]-STGY2[[#This Row],[INS-TL]]</f>
        <v>-100</v>
      </c>
      <c r="AK276" s="18">
        <f>IF(STGY2[[#This Row],[SNO]]=0,0,IF(AL$10, IF(STGY2[[#This Row],[INS]]=0, 0, AN275), AN275))</f>
        <v>0</v>
      </c>
      <c r="AL276" s="18">
        <f>STGY2[[#This Row],[INS]]</f>
        <v>0</v>
      </c>
      <c r="AM276" s="18">
        <f>IF(STGY2[[#This Row],[WrL]]="Loss", (STGY2[[#This Row],[INS]]*(1 + AP$8/100)), IF(STGY2[[#This Row],[WrL]]="Won", (0), 0))</f>
        <v>0</v>
      </c>
      <c r="AN276" s="18">
        <f>IF(STGY2[[#This Row],[WrL]]="Loss", (STGY2[[#This Row],[PAM]]+STGY2[[#This Row],[LOS-TEN]]), IF(STGY2[[#This Row],[WrL]]="Won", (STGY2[[#This Row],[INS]]), 0))</f>
        <v>0</v>
      </c>
      <c r="AO276" s="18">
        <f>STGY2[[#This Row],[PAPT]]/2</f>
        <v>0</v>
      </c>
      <c r="AP276" s="43">
        <f>IF(STGY2[[#This Row],[SNO]]=0,0,IF(AL$10, IF(STGY2[[#This Row],[INS-TL]]=0, 0, STGY2[[#This Row],[PFT]]/STGY2[[#This Row],[INS-TL]]%), STGY2[[#This Row],[PFT]]/STGY2[[#This Row],[INS-TL]]%))</f>
        <v>-100</v>
      </c>
      <c r="AS276" s="20"/>
      <c r="AT276" s="21"/>
      <c r="AZ276" s="22"/>
      <c r="BB276" s="42">
        <f t="shared" si="45"/>
        <v>261</v>
      </c>
      <c r="BC276" s="49"/>
      <c r="BD276" s="18">
        <f>IF(STGY3[[#This Row],[SNO]]=0,0,IF(STGY3[[#This Row],[SNO]]=1,BJ$8,IF(BL$10, IF(BP275&gt;=BM$8,0,IF(BP275=0,BJ$8,BO275)), BO275)))</f>
        <v>0</v>
      </c>
      <c r="BE276" s="18" t="str">
        <f>IF(MAIN_STGY[[#This Row],[RSLT]]="","", MAIN_STGY[[#This Row],[RSLT]])</f>
        <v/>
      </c>
      <c r="BF27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6" s="18">
        <f>IF(STGY3[[#This Row],[SNO]]=0,0,IF(BL$10, IF(BP275&gt;=BM$8, 0, STGY3[[#This Row],[INS]]+BH275), STGY3[[#This Row],[INS]]+BH275))</f>
        <v>100</v>
      </c>
      <c r="BI276" s="18">
        <f>IF(STGY3[[#This Row],[SNO]]=0,0,IF(BL$10, IF(BP275&gt;=BM$8, 0, BI275+STGY3[[#This Row],[RTN]]), BI275+STGY3[[#This Row],[RTN]]))</f>
        <v>0</v>
      </c>
      <c r="BJ276" s="18">
        <f>STGY3[[#This Row],[RTN-TL]]-STGY3[[#This Row],[INS-TL]]</f>
        <v>-100</v>
      </c>
      <c r="BK276" s="18">
        <f>IF(STGY3[[#This Row],[SNO]]=0,0,IF(BL$10, IF(STGY3[[#This Row],[INS]]=0, 0, BN275), BN275))</f>
        <v>0</v>
      </c>
      <c r="BL276" s="18">
        <f>STGY3[[#This Row],[INS]]</f>
        <v>0</v>
      </c>
      <c r="BM276" s="18">
        <f>IF(STGY3[[#This Row],[WrL]]="Loss", (STGY3[[#This Row],[INS]]*(1 + BP$8/100)), IF(STGY3[[#This Row],[WrL]]="Won", (0), 0))</f>
        <v>0</v>
      </c>
      <c r="BN276" s="18">
        <f>IF(STGY3[[#This Row],[WrL]]="Loss", (STGY3[[#This Row],[PAM]]+STGY3[[#This Row],[LOS-TEN]]), IF(STGY3[[#This Row],[WrL]]="Won", (STGY3[[#This Row],[INS]]), 0))</f>
        <v>0</v>
      </c>
      <c r="BO276" s="18">
        <f>STGY3[[#This Row],[PAPT]]/2</f>
        <v>0</v>
      </c>
      <c r="BP276" s="43">
        <f>IF(STGY3[[#This Row],[SNO]]=0,0,IF(BL$10, IF(STGY3[[#This Row],[INS-TL]]=0, 0, STGY3[[#This Row],[PFT]]/STGY3[[#This Row],[INS-TL]]%), STGY3[[#This Row],[PFT]]/STGY3[[#This Row],[INS-TL]]%))</f>
        <v>-100</v>
      </c>
      <c r="BS276" s="20"/>
      <c r="BT276" s="21"/>
      <c r="BZ276" s="22"/>
      <c r="CB276" s="42">
        <f t="shared" si="46"/>
        <v>261</v>
      </c>
      <c r="CC276" s="49"/>
      <c r="CD276" s="18">
        <f>IF(STGY4[[#This Row],[SNO]]=0,0,IF(STGY4[[#This Row],[SNO]]=1,CJ$8,IF(CL$10, IF(CP275&gt;=CM$8,0,IF(CP275=0,CJ$8,CO275)), CO275)))</f>
        <v>0</v>
      </c>
      <c r="CE276" s="18" t="str">
        <f>IF(MAIN_STGY[[#This Row],[RSLT]]="","", MAIN_STGY[[#This Row],[RSLT]])</f>
        <v/>
      </c>
      <c r="CF27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6" s="18">
        <f>IF(STGY4[[#This Row],[SNO]]=0,0,IF(CL$10, IF(CP275&gt;=CM$8, 0, STGY4[[#This Row],[INS]]+CH275), STGY4[[#This Row],[INS]]+CH275))</f>
        <v>100</v>
      </c>
      <c r="CI276" s="18">
        <f>IF(STGY4[[#This Row],[SNO]]=0,0,IF(CL$10, IF(CP275&gt;=CM$8, 0, CI275+STGY4[[#This Row],[RTN]]), CI275+STGY4[[#This Row],[RTN]]))</f>
        <v>0</v>
      </c>
      <c r="CJ276" s="18">
        <f>STGY4[[#This Row],[RTN-TL]]-STGY4[[#This Row],[INS-TL]]</f>
        <v>-100</v>
      </c>
      <c r="CK276" s="18">
        <f>IF(STGY4[[#This Row],[SNO]]=0,0,IF(CL$10, IF(STGY4[[#This Row],[INS]]=0, 0, CN275), CN275))</f>
        <v>0</v>
      </c>
      <c r="CL276" s="18">
        <f>STGY4[[#This Row],[INS]]</f>
        <v>0</v>
      </c>
      <c r="CM276" s="18">
        <f>IF(STGY4[[#This Row],[WrL]]="Loss", (STGY4[[#This Row],[INS]]*(1 + CP$8/100)), IF(STGY4[[#This Row],[WrL]]="Won", (0), 0))</f>
        <v>0</v>
      </c>
      <c r="CN276" s="18">
        <f>IF(STGY4[[#This Row],[WrL]]="Loss", (STGY4[[#This Row],[PAM]]+STGY4[[#This Row],[LOS-TEN]]), IF(STGY4[[#This Row],[WrL]]="Won", (STGY4[[#This Row],[INS]]), 0))</f>
        <v>0</v>
      </c>
      <c r="CO276" s="18">
        <f>STGY4[[#This Row],[PAPT]]/2</f>
        <v>0</v>
      </c>
      <c r="CP276" s="43">
        <f>IF(STGY4[[#This Row],[SNO]]=0,0,IF(CL$10, IF(STGY4[[#This Row],[INS-TL]]=0, 0, STGY4[[#This Row],[PFT]]/STGY4[[#This Row],[INS-TL]]%), STGY4[[#This Row],[PFT]]/STGY4[[#This Row],[INS-TL]]%))</f>
        <v>-100</v>
      </c>
      <c r="CS276" s="20"/>
      <c r="CT276" s="21"/>
      <c r="CZ276" s="22"/>
      <c r="DB276" s="42">
        <f t="shared" si="47"/>
        <v>261</v>
      </c>
      <c r="DC276" s="49"/>
      <c r="DD276" s="18">
        <f>IF(STGY5[[#This Row],[SNO]]=0,0,IF(STGY5[[#This Row],[SNO]]=1,DJ$8,IF(DL$10, IF(DP275&gt;=DM$8,0,IF(DP275=0,DJ$8,DO275)), DO275)))</f>
        <v>0</v>
      </c>
      <c r="DE276" s="18" t="str">
        <f>IF(MAIN_STGY[[#This Row],[RSLT]]="","", MAIN_STGY[[#This Row],[RSLT]])</f>
        <v/>
      </c>
      <c r="DF27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6" s="18">
        <f>IF(STGY5[[#This Row],[SNO]]=0,0,IF(DL$10, IF(DP275&gt;=DM$8, 0, STGY5[[#This Row],[INS]]+DH275), STGY5[[#This Row],[INS]]+DH275))</f>
        <v>100</v>
      </c>
      <c r="DI276" s="18">
        <f>IF(STGY5[[#This Row],[SNO]]=0,0,IF(DL$10, IF(DP275&gt;=DM$8, 0, DI275+STGY5[[#This Row],[RTN]]), DI275+STGY5[[#This Row],[RTN]]))</f>
        <v>0</v>
      </c>
      <c r="DJ276" s="18">
        <f>STGY5[[#This Row],[RTN-TL]]-STGY5[[#This Row],[INS-TL]]</f>
        <v>-100</v>
      </c>
      <c r="DK276" s="18">
        <f>IF(STGY5[[#This Row],[SNO]]=0,0,IF(DL$10, IF(STGY5[[#This Row],[INS]]=0, 0, DN275), DN275))</f>
        <v>0</v>
      </c>
      <c r="DL276" s="18">
        <f>STGY5[[#This Row],[INS]]</f>
        <v>0</v>
      </c>
      <c r="DM276" s="18">
        <f>IF(STGY5[[#This Row],[WrL]]="Loss", (STGY5[[#This Row],[INS]]*(1 + DP$8/100)), IF(STGY5[[#This Row],[WrL]]="Won", (0), 0))</f>
        <v>0</v>
      </c>
      <c r="DN276" s="18">
        <f>IF(STGY5[[#This Row],[WrL]]="Loss", (STGY5[[#This Row],[PAM]]+STGY5[[#This Row],[LOS-TEN]]), IF(STGY5[[#This Row],[WrL]]="Won", (STGY5[[#This Row],[INS]]), 0))</f>
        <v>0</v>
      </c>
      <c r="DO276" s="18">
        <f>STGY5[[#This Row],[PAPT]]/2</f>
        <v>0</v>
      </c>
      <c r="DP276" s="43">
        <f>IF(STGY5[[#This Row],[SNO]]=0,0,IF(DL$10, IF(STGY5[[#This Row],[INS-TL]]=0, 0, STGY5[[#This Row],[PFT]]/STGY5[[#This Row],[INS-TL]]%), STGY5[[#This Row],[PFT]]/STGY5[[#This Row],[INS-TL]]%))</f>
        <v>-100</v>
      </c>
      <c r="DS276" s="20"/>
      <c r="DT276" s="21"/>
      <c r="DZ276" s="22"/>
      <c r="EB276" s="42">
        <f t="shared" si="48"/>
        <v>261</v>
      </c>
      <c r="EC276" s="49"/>
      <c r="ED276" s="18">
        <f>IF(STGY6[[#This Row],[SNO]]=0,0,IF(STGY6[[#This Row],[SNO]]=1,EJ$8,IF(EL$10, IF(EP275&gt;=EM$8,0,IF(EP275=0,EJ$8,EO275)), EO275)))</f>
        <v>0</v>
      </c>
      <c r="EE276" s="18" t="str">
        <f>IF(MAIN_STGY[[#This Row],[RSLT]]="","", MAIN_STGY[[#This Row],[RSLT]])</f>
        <v/>
      </c>
      <c r="EF27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6" s="18">
        <f>IF(STGY6[[#This Row],[SNO]]=0,0,IF(EL$10, IF(EP275&gt;=EM$8, 0, STGY6[[#This Row],[INS]]+EH275), STGY6[[#This Row],[INS]]+EH275))</f>
        <v>100</v>
      </c>
      <c r="EI276" s="18">
        <f>IF(STGY6[[#This Row],[SNO]]=0,0,IF(EL$10, IF(EP275&gt;=EM$8, 0, EI275+STGY6[[#This Row],[RTN]]), EI275+STGY6[[#This Row],[RTN]]))</f>
        <v>0</v>
      </c>
      <c r="EJ276" s="18">
        <f>STGY6[[#This Row],[RTN-TL]]-STGY6[[#This Row],[INS-TL]]</f>
        <v>-100</v>
      </c>
      <c r="EK276" s="18">
        <f>IF(STGY6[[#This Row],[SNO]]=0,0,IF(EL$10, IF(STGY6[[#This Row],[INS]]=0, 0, EN275), EN275))</f>
        <v>0</v>
      </c>
      <c r="EL276" s="18">
        <f>STGY6[[#This Row],[INS]]</f>
        <v>0</v>
      </c>
      <c r="EM276" s="18">
        <f>IF(STGY6[[#This Row],[WrL]]="Loss", (STGY6[[#This Row],[INS]]*(1 + EP$8/100)), IF(STGY6[[#This Row],[WrL]]="Won", (0), 0))</f>
        <v>0</v>
      </c>
      <c r="EN276" s="18">
        <f>IF(STGY6[[#This Row],[WrL]]="Loss", (STGY6[[#This Row],[PAM]]+STGY6[[#This Row],[LOS-TEN]]), IF(STGY6[[#This Row],[WrL]]="Won", (STGY6[[#This Row],[INS]]), 0))</f>
        <v>0</v>
      </c>
      <c r="EO276" s="18">
        <f>STGY6[[#This Row],[PAPT]]/2</f>
        <v>0</v>
      </c>
      <c r="EP276" s="43">
        <f>IF(STGY6[[#This Row],[SNO]]=0,0,IF(EL$10, IF(STGY6[[#This Row],[INS-TL]]=0, 0, STGY6[[#This Row],[PFT]]/STGY6[[#This Row],[INS-TL]]%), STGY6[[#This Row],[PFT]]/STGY6[[#This Row],[INS-TL]]%))</f>
        <v>-100</v>
      </c>
      <c r="ES276" s="20"/>
      <c r="ET276" s="21"/>
      <c r="EZ276" s="22"/>
      <c r="FB276" s="42">
        <f t="shared" si="49"/>
        <v>261</v>
      </c>
      <c r="FC276" s="49"/>
      <c r="FD276" s="18">
        <f>IF(STGY7[[#This Row],[SNO]]=0,0,IF(STGY7[[#This Row],[SNO]]=1,FJ$8,IF(FL$10, IF(FP275&gt;=FM$8,0,IF(FP275=0,FJ$8,FO275)), FO275)))</f>
        <v>0</v>
      </c>
      <c r="FE276" s="18" t="str">
        <f>IF(MAIN_STGY[[#This Row],[RSLT]]="","", MAIN_STGY[[#This Row],[RSLT]])</f>
        <v/>
      </c>
      <c r="FF27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6" s="18">
        <f>IF(STGY7[[#This Row],[SNO]]=0,0,IF(FL$10, IF(FP275&gt;=FM$8, 0, STGY7[[#This Row],[INS]]+FH275), STGY7[[#This Row],[INS]]+FH275))</f>
        <v>100</v>
      </c>
      <c r="FI276" s="18">
        <f>IF(STGY7[[#This Row],[SNO]]=0,0,IF(FL$10, IF(FP275&gt;=FM$8, 0, FI275+STGY7[[#This Row],[RTN]]), FI275+STGY7[[#This Row],[RTN]]))</f>
        <v>0</v>
      </c>
      <c r="FJ276" s="18">
        <f>STGY7[[#This Row],[RTN-TL]]-STGY7[[#This Row],[INS-TL]]</f>
        <v>-100</v>
      </c>
      <c r="FK276" s="18">
        <f>IF(STGY7[[#This Row],[SNO]]=0,0,IF(FL$10, IF(STGY7[[#This Row],[INS]]=0, 0, FN275), FN275))</f>
        <v>0</v>
      </c>
      <c r="FL276" s="18">
        <f>STGY7[[#This Row],[INS]]</f>
        <v>0</v>
      </c>
      <c r="FM276" s="18">
        <f>IF(STGY7[[#This Row],[WrL]]="Loss", (STGY7[[#This Row],[INS]]*(1 + FP$8/100)), IF(STGY7[[#This Row],[WrL]]="Won", (0), 0))</f>
        <v>0</v>
      </c>
      <c r="FN276" s="18">
        <f>IF(STGY7[[#This Row],[WrL]]="Loss", (STGY7[[#This Row],[PAM]]+STGY7[[#This Row],[LOS-TEN]]), IF(STGY7[[#This Row],[WrL]]="Won", (STGY7[[#This Row],[INS]]), 0))</f>
        <v>0</v>
      </c>
      <c r="FO276" s="18">
        <f>STGY7[[#This Row],[PAPT]]/2</f>
        <v>0</v>
      </c>
      <c r="FP276" s="43">
        <f>IF(STGY7[[#This Row],[SNO]]=0,0,IF(FL$10, IF(STGY7[[#This Row],[INS-TL]]=0, 0, STGY7[[#This Row],[PFT]]/STGY7[[#This Row],[INS-TL]]%), STGY7[[#This Row],[PFT]]/STGY7[[#This Row],[INS-TL]]%))</f>
        <v>-100</v>
      </c>
      <c r="FS276" s="20"/>
      <c r="FT276" s="21"/>
      <c r="FZ276" s="22"/>
      <c r="GB276" s="42">
        <f t="shared" si="50"/>
        <v>261</v>
      </c>
      <c r="GC276" s="49"/>
      <c r="GD276" s="18">
        <f>IF(STGY8[[#This Row],[SNO]]=0,0,IF(STGY8[[#This Row],[SNO]]=1,GJ$8,IF(GL$10, IF(GP275&gt;=GM$8,0,IF(GP275=0,GJ$8,GO275)), GO275)))</f>
        <v>0</v>
      </c>
      <c r="GE276" s="18" t="str">
        <f>IF(MAIN_STGY[[#This Row],[RSLT]]="","", MAIN_STGY[[#This Row],[RSLT]])</f>
        <v/>
      </c>
      <c r="GF27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6" s="18">
        <f>IF(STGY8[[#This Row],[SNO]]=0,0,IF(GL$10, IF(GP275&gt;=GM$8, 0, STGY8[[#This Row],[INS]]+GH275), STGY8[[#This Row],[INS]]+GH275))</f>
        <v>100</v>
      </c>
      <c r="GI276" s="18">
        <f>IF(STGY8[[#This Row],[SNO]]=0,0,IF(GL$10, IF(GP275&gt;=GM$8, 0, GI275+STGY8[[#This Row],[RTN]]), GI275+STGY8[[#This Row],[RTN]]))</f>
        <v>0</v>
      </c>
      <c r="GJ276" s="18">
        <f>STGY8[[#This Row],[RTN-TL]]-STGY8[[#This Row],[INS-TL]]</f>
        <v>-100</v>
      </c>
      <c r="GK276" s="18">
        <f>IF(STGY8[[#This Row],[SNO]]=0,0,IF(GL$10, IF(STGY8[[#This Row],[INS]]=0, 0, GN275), GN275))</f>
        <v>0</v>
      </c>
      <c r="GL276" s="18">
        <f>STGY8[[#This Row],[INS]]</f>
        <v>0</v>
      </c>
      <c r="GM276" s="18">
        <f>IF(STGY8[[#This Row],[WrL]]="Loss", (STGY8[[#This Row],[INS]]*(1 + GP$8/100)), IF(STGY8[[#This Row],[WrL]]="Won", (0), 0))</f>
        <v>0</v>
      </c>
      <c r="GN276" s="18">
        <f>IF(STGY8[[#This Row],[WrL]]="Loss", (STGY8[[#This Row],[PAM]]+STGY8[[#This Row],[LOS-TEN]]), IF(STGY8[[#This Row],[WrL]]="Won", (STGY8[[#This Row],[INS]]), 0))</f>
        <v>0</v>
      </c>
      <c r="GO276" s="18">
        <f>STGY8[[#This Row],[PAPT]]/2</f>
        <v>0</v>
      </c>
      <c r="GP276" s="43">
        <f>IF(STGY8[[#This Row],[SNO]]=0,0,IF(GL$10, IF(STGY8[[#This Row],[INS-TL]]=0, 0, STGY8[[#This Row],[PFT]]/STGY8[[#This Row],[INS-TL]]%), STGY8[[#This Row],[PFT]]/STGY8[[#This Row],[INS-TL]]%))</f>
        <v>-100</v>
      </c>
      <c r="GS276" s="20"/>
      <c r="GT276" s="21"/>
      <c r="GZ276" s="22"/>
      <c r="HB276" s="42">
        <f t="shared" si="51"/>
        <v>261</v>
      </c>
      <c r="HC276" s="49"/>
      <c r="HD276" s="18">
        <f>IF(STGY9[[#This Row],[SNO]]=0,0,IF(STGY9[[#This Row],[SNO]]=1,HJ$8,IF(HL$10, IF(HP275&gt;=HM$8,0,IF(HP275=0,HJ$8,HO275)), HO275)))</f>
        <v>0</v>
      </c>
      <c r="HE276" s="18" t="str">
        <f>IF(MAIN_STGY[[#This Row],[RSLT]]="","", MAIN_STGY[[#This Row],[RSLT]])</f>
        <v/>
      </c>
      <c r="HF27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6" s="18">
        <f>IF(STGY9[[#This Row],[SNO]]=0,0,IF(HL$10, IF(HP275&gt;=HM$8, 0, STGY9[[#This Row],[INS]]+HH275), STGY9[[#This Row],[INS]]+HH275))</f>
        <v>100</v>
      </c>
      <c r="HI276" s="18">
        <f>IF(STGY9[[#This Row],[SNO]]=0,0,IF(HL$10, IF(HP275&gt;=HM$8, 0, HI275+STGY9[[#This Row],[RTN]]), HI275+STGY9[[#This Row],[RTN]]))</f>
        <v>0</v>
      </c>
      <c r="HJ276" s="18">
        <f>STGY9[[#This Row],[RTN-TL]]-STGY9[[#This Row],[INS-TL]]</f>
        <v>-100</v>
      </c>
      <c r="HK276" s="18">
        <f>IF(STGY9[[#This Row],[SNO]]=0,0,IF(HL$10, IF(STGY9[[#This Row],[INS]]=0, 0, HN275), HN275))</f>
        <v>0</v>
      </c>
      <c r="HL276" s="18">
        <f>STGY9[[#This Row],[INS]]</f>
        <v>0</v>
      </c>
      <c r="HM276" s="18">
        <f>IF(STGY9[[#This Row],[WrL]]="Loss", (STGY9[[#This Row],[INS]]*(1 + HP$8/100)), IF(STGY9[[#This Row],[WrL]]="Won", (0), 0))</f>
        <v>0</v>
      </c>
      <c r="HN276" s="18">
        <f>IF(STGY9[[#This Row],[WrL]]="Loss", (STGY9[[#This Row],[PAM]]+STGY9[[#This Row],[LOS-TEN]]), IF(STGY9[[#This Row],[WrL]]="Won", (STGY9[[#This Row],[INS]]), 0))</f>
        <v>0</v>
      </c>
      <c r="HO276" s="18">
        <f>STGY9[[#This Row],[PAPT]]/2</f>
        <v>0</v>
      </c>
      <c r="HP276" s="43">
        <f>IF(STGY9[[#This Row],[SNO]]=0,0,IF(HL$10, IF(STGY9[[#This Row],[INS-TL]]=0, 0, STGY9[[#This Row],[PFT]]/STGY9[[#This Row],[INS-TL]]%), STGY9[[#This Row],[PFT]]/STGY9[[#This Row],[INS-TL]]%))</f>
        <v>-100</v>
      </c>
      <c r="HS276" s="20"/>
      <c r="HT276" s="21"/>
      <c r="HZ276" s="22"/>
      <c r="IB276" s="42">
        <f t="shared" si="52"/>
        <v>261</v>
      </c>
      <c r="IC276" s="49"/>
      <c r="ID276" s="18">
        <f>IF(STGY10[[#This Row],[SNO]]=0,0,IF(STGY10[[#This Row],[SNO]]=1,IJ$8,IF(IL$10, IF(IP275&gt;=IM$8,0,IF(IP275=0,IJ$8,IO275)), IO275)))</f>
        <v>0</v>
      </c>
      <c r="IE276" s="18" t="str">
        <f>IF(MAIN_STGY[[#This Row],[RSLT]]="","", MAIN_STGY[[#This Row],[RSLT]])</f>
        <v/>
      </c>
      <c r="IF27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6" s="18">
        <f>IF(STGY10[[#This Row],[SNO]]=0,0,IF(IL$10, IF(IP275&gt;=IM$8, 0, STGY10[[#This Row],[INS]]+IH275), STGY10[[#This Row],[INS]]+IH275))</f>
        <v>100</v>
      </c>
      <c r="II276" s="18">
        <f>IF(STGY10[[#This Row],[SNO]]=0,0,IF(IL$10, IF(IP275&gt;=IM$8, 0, II275+STGY10[[#This Row],[RTN]]), II275+STGY10[[#This Row],[RTN]]))</f>
        <v>0</v>
      </c>
      <c r="IJ276" s="18">
        <f>STGY10[[#This Row],[RTN-TL]]-STGY10[[#This Row],[INS-TL]]</f>
        <v>-100</v>
      </c>
      <c r="IK276" s="18">
        <f>IF(STGY10[[#This Row],[SNO]]=0,0,IF(IL$10, IF(STGY10[[#This Row],[INS]]=0, 0, IN275), IN275))</f>
        <v>0</v>
      </c>
      <c r="IL276" s="18">
        <f>STGY10[[#This Row],[INS]]</f>
        <v>0</v>
      </c>
      <c r="IM276" s="18">
        <f>IF(STGY10[[#This Row],[WrL]]="Loss", (STGY10[[#This Row],[INS]]*(1 + IP$8/100)), IF(STGY10[[#This Row],[WrL]]="Won", (0), 0))</f>
        <v>0</v>
      </c>
      <c r="IN276" s="18">
        <f>IF(STGY10[[#This Row],[WrL]]="Loss", (STGY10[[#This Row],[PAM]]+STGY10[[#This Row],[LOS-TEN]]), IF(STGY10[[#This Row],[WrL]]="Won", (STGY10[[#This Row],[INS]]), 0))</f>
        <v>0</v>
      </c>
      <c r="IO276" s="18">
        <f>STGY10[[#This Row],[PAPT]]/2</f>
        <v>0</v>
      </c>
      <c r="IP276" s="43">
        <f>IF(STGY10[[#This Row],[SNO]]=0,0,IF(IL$10, IF(STGY10[[#This Row],[INS-TL]]=0, 0, STGY10[[#This Row],[PFT]]/STGY10[[#This Row],[INS-TL]]%), STGY10[[#This Row],[PFT]]/STGY10[[#This Row],[INS-TL]]%))</f>
        <v>-100</v>
      </c>
      <c r="IS276" s="20"/>
      <c r="IT276" s="21"/>
      <c r="IZ276" s="22"/>
    </row>
    <row r="277" spans="2:260" x14ac:dyDescent="0.3">
      <c r="B277" s="89">
        <f t="shared" si="53"/>
        <v>262</v>
      </c>
      <c r="C277" s="49"/>
      <c r="D277" s="18">
        <f>IF(MAIN_STGY[[#This Row],[SNO]]=0,0,IF(MAIN_STGY[[#This Row],[SNO]]=1,J$8,IF(L$10, IF(P276&gt;=M$8,0,IF(P276=0,J$8,O276)), O276)))</f>
        <v>0</v>
      </c>
      <c r="E277" s="12"/>
      <c r="F27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7" s="18">
        <f>IF(MAIN_STGY[[#This Row],[SNO]]=0,0,IF(L$10, IF(P276&gt;=M$8, 0, MAIN_STGY[[#This Row],[INS]]+H276), MAIN_STGY[[#This Row],[INS]]+H276))</f>
        <v>100</v>
      </c>
      <c r="I277" s="18">
        <f>IF(MAIN_STGY[[#This Row],[SNO]]=0,0,IF(L$10, IF(P276&gt;=M$8, 0, I276+MAIN_STGY[[#This Row],[RTN]]), I276+MAIN_STGY[[#This Row],[RTN]]))</f>
        <v>0</v>
      </c>
      <c r="J277" s="18">
        <f>MAIN_STGY[[#This Row],[RTN-TL]]-MAIN_STGY[[#This Row],[INS-TL]]</f>
        <v>-100</v>
      </c>
      <c r="K277" s="18">
        <f>IF(MAIN_STGY[[#This Row],[SNO]]=0,0,IF(L$10, IF(MAIN_STGY[[#This Row],[INS]]=0, 0, N276), N276))</f>
        <v>0</v>
      </c>
      <c r="L277" s="18">
        <f>MAIN_STGY[[#This Row],[INS]]</f>
        <v>0</v>
      </c>
      <c r="M277" s="18">
        <f>IF(MAIN_STGY[[#This Row],[WrL]]="Loss", (MAIN_STGY[[#This Row],[INS]]*(1 + P$8/100)), IF(MAIN_STGY[[#This Row],[WrL]]="Won", (0), 0))</f>
        <v>0</v>
      </c>
      <c r="N277" s="18">
        <f>IF(MAIN_STGY[[#This Row],[WrL]]="Loss", (MAIN_STGY[[#This Row],[PAM]]+MAIN_STGY[[#This Row],[LOS-TEN]]), IF(MAIN_STGY[[#This Row],[WrL]]="Won", (MAIN_STGY[[#This Row],[INS]]), 0))</f>
        <v>0</v>
      </c>
      <c r="O277" s="18">
        <f>MAIN_STGY[[#This Row],[PAPT]]/2</f>
        <v>0</v>
      </c>
      <c r="P27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77" s="44"/>
      <c r="S277" s="45"/>
      <c r="T277" s="46"/>
      <c r="U277" s="84"/>
      <c r="V277" s="44"/>
      <c r="W277" s="44"/>
      <c r="X277" s="44"/>
      <c r="Z277" s="22"/>
      <c r="AB277" s="42">
        <f t="shared" si="44"/>
        <v>262</v>
      </c>
      <c r="AC277" s="49"/>
      <c r="AD277" s="18">
        <f>IF(STGY2[[#This Row],[SNO]]=0,0,IF(STGY2[[#This Row],[SNO]]=1,AJ$8,IF(AL$10, IF(AP276&gt;=AM$8,0,IF(AP276=0,AJ$8,AO276)), AO276)))</f>
        <v>0</v>
      </c>
      <c r="AE277" s="18" t="str">
        <f>IF(MAIN_STGY[[#This Row],[RSLT]]="","", MAIN_STGY[[#This Row],[RSLT]])</f>
        <v/>
      </c>
      <c r="AF27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7" s="18">
        <f>IF(STGY2[[#This Row],[SNO]]=0,0,IF(AL$10, IF(AP276&gt;=AM$8, 0, STGY2[[#This Row],[INS]]+AH276), STGY2[[#This Row],[INS]]+AH276))</f>
        <v>100</v>
      </c>
      <c r="AI277" s="18">
        <f>IF(STGY2[[#This Row],[SNO]]=0,0,IF(AL$10, IF(AP276&gt;=AM$8, 0, AI276+STGY2[[#This Row],[RTN]]), AI276+STGY2[[#This Row],[RTN]]))</f>
        <v>0</v>
      </c>
      <c r="AJ277" s="18">
        <f>STGY2[[#This Row],[RTN-TL]]-STGY2[[#This Row],[INS-TL]]</f>
        <v>-100</v>
      </c>
      <c r="AK277" s="18">
        <f>IF(STGY2[[#This Row],[SNO]]=0,0,IF(AL$10, IF(STGY2[[#This Row],[INS]]=0, 0, AN276), AN276))</f>
        <v>0</v>
      </c>
      <c r="AL277" s="18">
        <f>STGY2[[#This Row],[INS]]</f>
        <v>0</v>
      </c>
      <c r="AM277" s="18">
        <f>IF(STGY2[[#This Row],[WrL]]="Loss", (STGY2[[#This Row],[INS]]*(1 + AP$8/100)), IF(STGY2[[#This Row],[WrL]]="Won", (0), 0))</f>
        <v>0</v>
      </c>
      <c r="AN277" s="18">
        <f>IF(STGY2[[#This Row],[WrL]]="Loss", (STGY2[[#This Row],[PAM]]+STGY2[[#This Row],[LOS-TEN]]), IF(STGY2[[#This Row],[WrL]]="Won", (STGY2[[#This Row],[INS]]), 0))</f>
        <v>0</v>
      </c>
      <c r="AO277" s="18">
        <f>STGY2[[#This Row],[PAPT]]/2</f>
        <v>0</v>
      </c>
      <c r="AP277" s="43">
        <f>IF(STGY2[[#This Row],[SNO]]=0,0,IF(AL$10, IF(STGY2[[#This Row],[INS-TL]]=0, 0, STGY2[[#This Row],[PFT]]/STGY2[[#This Row],[INS-TL]]%), STGY2[[#This Row],[PFT]]/STGY2[[#This Row],[INS-TL]]%))</f>
        <v>-100</v>
      </c>
      <c r="AS277" s="20"/>
      <c r="AT277" s="21"/>
      <c r="AZ277" s="22"/>
      <c r="BB277" s="42">
        <f t="shared" si="45"/>
        <v>262</v>
      </c>
      <c r="BC277" s="49"/>
      <c r="BD277" s="18">
        <f>IF(STGY3[[#This Row],[SNO]]=0,0,IF(STGY3[[#This Row],[SNO]]=1,BJ$8,IF(BL$10, IF(BP276&gt;=BM$8,0,IF(BP276=0,BJ$8,BO276)), BO276)))</f>
        <v>0</v>
      </c>
      <c r="BE277" s="18" t="str">
        <f>IF(MAIN_STGY[[#This Row],[RSLT]]="","", MAIN_STGY[[#This Row],[RSLT]])</f>
        <v/>
      </c>
      <c r="BF27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7" s="18">
        <f>IF(STGY3[[#This Row],[SNO]]=0,0,IF(BL$10, IF(BP276&gt;=BM$8, 0, STGY3[[#This Row],[INS]]+BH276), STGY3[[#This Row],[INS]]+BH276))</f>
        <v>100</v>
      </c>
      <c r="BI277" s="18">
        <f>IF(STGY3[[#This Row],[SNO]]=0,0,IF(BL$10, IF(BP276&gt;=BM$8, 0, BI276+STGY3[[#This Row],[RTN]]), BI276+STGY3[[#This Row],[RTN]]))</f>
        <v>0</v>
      </c>
      <c r="BJ277" s="18">
        <f>STGY3[[#This Row],[RTN-TL]]-STGY3[[#This Row],[INS-TL]]</f>
        <v>-100</v>
      </c>
      <c r="BK277" s="18">
        <f>IF(STGY3[[#This Row],[SNO]]=0,0,IF(BL$10, IF(STGY3[[#This Row],[INS]]=0, 0, BN276), BN276))</f>
        <v>0</v>
      </c>
      <c r="BL277" s="18">
        <f>STGY3[[#This Row],[INS]]</f>
        <v>0</v>
      </c>
      <c r="BM277" s="18">
        <f>IF(STGY3[[#This Row],[WrL]]="Loss", (STGY3[[#This Row],[INS]]*(1 + BP$8/100)), IF(STGY3[[#This Row],[WrL]]="Won", (0), 0))</f>
        <v>0</v>
      </c>
      <c r="BN277" s="18">
        <f>IF(STGY3[[#This Row],[WrL]]="Loss", (STGY3[[#This Row],[PAM]]+STGY3[[#This Row],[LOS-TEN]]), IF(STGY3[[#This Row],[WrL]]="Won", (STGY3[[#This Row],[INS]]), 0))</f>
        <v>0</v>
      </c>
      <c r="BO277" s="18">
        <f>STGY3[[#This Row],[PAPT]]/2</f>
        <v>0</v>
      </c>
      <c r="BP277" s="43">
        <f>IF(STGY3[[#This Row],[SNO]]=0,0,IF(BL$10, IF(STGY3[[#This Row],[INS-TL]]=0, 0, STGY3[[#This Row],[PFT]]/STGY3[[#This Row],[INS-TL]]%), STGY3[[#This Row],[PFT]]/STGY3[[#This Row],[INS-TL]]%))</f>
        <v>-100</v>
      </c>
      <c r="BS277" s="20"/>
      <c r="BT277" s="21"/>
      <c r="BZ277" s="22"/>
      <c r="CB277" s="42">
        <f t="shared" si="46"/>
        <v>262</v>
      </c>
      <c r="CC277" s="49"/>
      <c r="CD277" s="18">
        <f>IF(STGY4[[#This Row],[SNO]]=0,0,IF(STGY4[[#This Row],[SNO]]=1,CJ$8,IF(CL$10, IF(CP276&gt;=CM$8,0,IF(CP276=0,CJ$8,CO276)), CO276)))</f>
        <v>0</v>
      </c>
      <c r="CE277" s="18" t="str">
        <f>IF(MAIN_STGY[[#This Row],[RSLT]]="","", MAIN_STGY[[#This Row],[RSLT]])</f>
        <v/>
      </c>
      <c r="CF27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7" s="18">
        <f>IF(STGY4[[#This Row],[SNO]]=0,0,IF(CL$10, IF(CP276&gt;=CM$8, 0, STGY4[[#This Row],[INS]]+CH276), STGY4[[#This Row],[INS]]+CH276))</f>
        <v>100</v>
      </c>
      <c r="CI277" s="18">
        <f>IF(STGY4[[#This Row],[SNO]]=0,0,IF(CL$10, IF(CP276&gt;=CM$8, 0, CI276+STGY4[[#This Row],[RTN]]), CI276+STGY4[[#This Row],[RTN]]))</f>
        <v>0</v>
      </c>
      <c r="CJ277" s="18">
        <f>STGY4[[#This Row],[RTN-TL]]-STGY4[[#This Row],[INS-TL]]</f>
        <v>-100</v>
      </c>
      <c r="CK277" s="18">
        <f>IF(STGY4[[#This Row],[SNO]]=0,0,IF(CL$10, IF(STGY4[[#This Row],[INS]]=0, 0, CN276), CN276))</f>
        <v>0</v>
      </c>
      <c r="CL277" s="18">
        <f>STGY4[[#This Row],[INS]]</f>
        <v>0</v>
      </c>
      <c r="CM277" s="18">
        <f>IF(STGY4[[#This Row],[WrL]]="Loss", (STGY4[[#This Row],[INS]]*(1 + CP$8/100)), IF(STGY4[[#This Row],[WrL]]="Won", (0), 0))</f>
        <v>0</v>
      </c>
      <c r="CN277" s="18">
        <f>IF(STGY4[[#This Row],[WrL]]="Loss", (STGY4[[#This Row],[PAM]]+STGY4[[#This Row],[LOS-TEN]]), IF(STGY4[[#This Row],[WrL]]="Won", (STGY4[[#This Row],[INS]]), 0))</f>
        <v>0</v>
      </c>
      <c r="CO277" s="18">
        <f>STGY4[[#This Row],[PAPT]]/2</f>
        <v>0</v>
      </c>
      <c r="CP277" s="43">
        <f>IF(STGY4[[#This Row],[SNO]]=0,0,IF(CL$10, IF(STGY4[[#This Row],[INS-TL]]=0, 0, STGY4[[#This Row],[PFT]]/STGY4[[#This Row],[INS-TL]]%), STGY4[[#This Row],[PFT]]/STGY4[[#This Row],[INS-TL]]%))</f>
        <v>-100</v>
      </c>
      <c r="CS277" s="20"/>
      <c r="CT277" s="21"/>
      <c r="CZ277" s="22"/>
      <c r="DB277" s="42">
        <f t="shared" si="47"/>
        <v>262</v>
      </c>
      <c r="DC277" s="49"/>
      <c r="DD277" s="18">
        <f>IF(STGY5[[#This Row],[SNO]]=0,0,IF(STGY5[[#This Row],[SNO]]=1,DJ$8,IF(DL$10, IF(DP276&gt;=DM$8,0,IF(DP276=0,DJ$8,DO276)), DO276)))</f>
        <v>0</v>
      </c>
      <c r="DE277" s="18" t="str">
        <f>IF(MAIN_STGY[[#This Row],[RSLT]]="","", MAIN_STGY[[#This Row],[RSLT]])</f>
        <v/>
      </c>
      <c r="DF27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7" s="18">
        <f>IF(STGY5[[#This Row],[SNO]]=0,0,IF(DL$10, IF(DP276&gt;=DM$8, 0, STGY5[[#This Row],[INS]]+DH276), STGY5[[#This Row],[INS]]+DH276))</f>
        <v>100</v>
      </c>
      <c r="DI277" s="18">
        <f>IF(STGY5[[#This Row],[SNO]]=0,0,IF(DL$10, IF(DP276&gt;=DM$8, 0, DI276+STGY5[[#This Row],[RTN]]), DI276+STGY5[[#This Row],[RTN]]))</f>
        <v>0</v>
      </c>
      <c r="DJ277" s="18">
        <f>STGY5[[#This Row],[RTN-TL]]-STGY5[[#This Row],[INS-TL]]</f>
        <v>-100</v>
      </c>
      <c r="DK277" s="18">
        <f>IF(STGY5[[#This Row],[SNO]]=0,0,IF(DL$10, IF(STGY5[[#This Row],[INS]]=0, 0, DN276), DN276))</f>
        <v>0</v>
      </c>
      <c r="DL277" s="18">
        <f>STGY5[[#This Row],[INS]]</f>
        <v>0</v>
      </c>
      <c r="DM277" s="18">
        <f>IF(STGY5[[#This Row],[WrL]]="Loss", (STGY5[[#This Row],[INS]]*(1 + DP$8/100)), IF(STGY5[[#This Row],[WrL]]="Won", (0), 0))</f>
        <v>0</v>
      </c>
      <c r="DN277" s="18">
        <f>IF(STGY5[[#This Row],[WrL]]="Loss", (STGY5[[#This Row],[PAM]]+STGY5[[#This Row],[LOS-TEN]]), IF(STGY5[[#This Row],[WrL]]="Won", (STGY5[[#This Row],[INS]]), 0))</f>
        <v>0</v>
      </c>
      <c r="DO277" s="18">
        <f>STGY5[[#This Row],[PAPT]]/2</f>
        <v>0</v>
      </c>
      <c r="DP277" s="43">
        <f>IF(STGY5[[#This Row],[SNO]]=0,0,IF(DL$10, IF(STGY5[[#This Row],[INS-TL]]=0, 0, STGY5[[#This Row],[PFT]]/STGY5[[#This Row],[INS-TL]]%), STGY5[[#This Row],[PFT]]/STGY5[[#This Row],[INS-TL]]%))</f>
        <v>-100</v>
      </c>
      <c r="DS277" s="20"/>
      <c r="DT277" s="21"/>
      <c r="DZ277" s="22"/>
      <c r="EB277" s="42">
        <f t="shared" si="48"/>
        <v>262</v>
      </c>
      <c r="EC277" s="49"/>
      <c r="ED277" s="18">
        <f>IF(STGY6[[#This Row],[SNO]]=0,0,IF(STGY6[[#This Row],[SNO]]=1,EJ$8,IF(EL$10, IF(EP276&gt;=EM$8,0,IF(EP276=0,EJ$8,EO276)), EO276)))</f>
        <v>0</v>
      </c>
      <c r="EE277" s="18" t="str">
        <f>IF(MAIN_STGY[[#This Row],[RSLT]]="","", MAIN_STGY[[#This Row],[RSLT]])</f>
        <v/>
      </c>
      <c r="EF27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7" s="18">
        <f>IF(STGY6[[#This Row],[SNO]]=0,0,IF(EL$10, IF(EP276&gt;=EM$8, 0, STGY6[[#This Row],[INS]]+EH276), STGY6[[#This Row],[INS]]+EH276))</f>
        <v>100</v>
      </c>
      <c r="EI277" s="18">
        <f>IF(STGY6[[#This Row],[SNO]]=0,0,IF(EL$10, IF(EP276&gt;=EM$8, 0, EI276+STGY6[[#This Row],[RTN]]), EI276+STGY6[[#This Row],[RTN]]))</f>
        <v>0</v>
      </c>
      <c r="EJ277" s="18">
        <f>STGY6[[#This Row],[RTN-TL]]-STGY6[[#This Row],[INS-TL]]</f>
        <v>-100</v>
      </c>
      <c r="EK277" s="18">
        <f>IF(STGY6[[#This Row],[SNO]]=0,0,IF(EL$10, IF(STGY6[[#This Row],[INS]]=0, 0, EN276), EN276))</f>
        <v>0</v>
      </c>
      <c r="EL277" s="18">
        <f>STGY6[[#This Row],[INS]]</f>
        <v>0</v>
      </c>
      <c r="EM277" s="18">
        <f>IF(STGY6[[#This Row],[WrL]]="Loss", (STGY6[[#This Row],[INS]]*(1 + EP$8/100)), IF(STGY6[[#This Row],[WrL]]="Won", (0), 0))</f>
        <v>0</v>
      </c>
      <c r="EN277" s="18">
        <f>IF(STGY6[[#This Row],[WrL]]="Loss", (STGY6[[#This Row],[PAM]]+STGY6[[#This Row],[LOS-TEN]]), IF(STGY6[[#This Row],[WrL]]="Won", (STGY6[[#This Row],[INS]]), 0))</f>
        <v>0</v>
      </c>
      <c r="EO277" s="18">
        <f>STGY6[[#This Row],[PAPT]]/2</f>
        <v>0</v>
      </c>
      <c r="EP277" s="43">
        <f>IF(STGY6[[#This Row],[SNO]]=0,0,IF(EL$10, IF(STGY6[[#This Row],[INS-TL]]=0, 0, STGY6[[#This Row],[PFT]]/STGY6[[#This Row],[INS-TL]]%), STGY6[[#This Row],[PFT]]/STGY6[[#This Row],[INS-TL]]%))</f>
        <v>-100</v>
      </c>
      <c r="ES277" s="20"/>
      <c r="ET277" s="21"/>
      <c r="EZ277" s="22"/>
      <c r="FB277" s="42">
        <f t="shared" si="49"/>
        <v>262</v>
      </c>
      <c r="FC277" s="49"/>
      <c r="FD277" s="18">
        <f>IF(STGY7[[#This Row],[SNO]]=0,0,IF(STGY7[[#This Row],[SNO]]=1,FJ$8,IF(FL$10, IF(FP276&gt;=FM$8,0,IF(FP276=0,FJ$8,FO276)), FO276)))</f>
        <v>0</v>
      </c>
      <c r="FE277" s="18" t="str">
        <f>IF(MAIN_STGY[[#This Row],[RSLT]]="","", MAIN_STGY[[#This Row],[RSLT]])</f>
        <v/>
      </c>
      <c r="FF27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7" s="18">
        <f>IF(STGY7[[#This Row],[SNO]]=0,0,IF(FL$10, IF(FP276&gt;=FM$8, 0, STGY7[[#This Row],[INS]]+FH276), STGY7[[#This Row],[INS]]+FH276))</f>
        <v>100</v>
      </c>
      <c r="FI277" s="18">
        <f>IF(STGY7[[#This Row],[SNO]]=0,0,IF(FL$10, IF(FP276&gt;=FM$8, 0, FI276+STGY7[[#This Row],[RTN]]), FI276+STGY7[[#This Row],[RTN]]))</f>
        <v>0</v>
      </c>
      <c r="FJ277" s="18">
        <f>STGY7[[#This Row],[RTN-TL]]-STGY7[[#This Row],[INS-TL]]</f>
        <v>-100</v>
      </c>
      <c r="FK277" s="18">
        <f>IF(STGY7[[#This Row],[SNO]]=0,0,IF(FL$10, IF(STGY7[[#This Row],[INS]]=0, 0, FN276), FN276))</f>
        <v>0</v>
      </c>
      <c r="FL277" s="18">
        <f>STGY7[[#This Row],[INS]]</f>
        <v>0</v>
      </c>
      <c r="FM277" s="18">
        <f>IF(STGY7[[#This Row],[WrL]]="Loss", (STGY7[[#This Row],[INS]]*(1 + FP$8/100)), IF(STGY7[[#This Row],[WrL]]="Won", (0), 0))</f>
        <v>0</v>
      </c>
      <c r="FN277" s="18">
        <f>IF(STGY7[[#This Row],[WrL]]="Loss", (STGY7[[#This Row],[PAM]]+STGY7[[#This Row],[LOS-TEN]]), IF(STGY7[[#This Row],[WrL]]="Won", (STGY7[[#This Row],[INS]]), 0))</f>
        <v>0</v>
      </c>
      <c r="FO277" s="18">
        <f>STGY7[[#This Row],[PAPT]]/2</f>
        <v>0</v>
      </c>
      <c r="FP277" s="43">
        <f>IF(STGY7[[#This Row],[SNO]]=0,0,IF(FL$10, IF(STGY7[[#This Row],[INS-TL]]=0, 0, STGY7[[#This Row],[PFT]]/STGY7[[#This Row],[INS-TL]]%), STGY7[[#This Row],[PFT]]/STGY7[[#This Row],[INS-TL]]%))</f>
        <v>-100</v>
      </c>
      <c r="FS277" s="20"/>
      <c r="FT277" s="21"/>
      <c r="FZ277" s="22"/>
      <c r="GB277" s="42">
        <f t="shared" si="50"/>
        <v>262</v>
      </c>
      <c r="GC277" s="49"/>
      <c r="GD277" s="18">
        <f>IF(STGY8[[#This Row],[SNO]]=0,0,IF(STGY8[[#This Row],[SNO]]=1,GJ$8,IF(GL$10, IF(GP276&gt;=GM$8,0,IF(GP276=0,GJ$8,GO276)), GO276)))</f>
        <v>0</v>
      </c>
      <c r="GE277" s="18" t="str">
        <f>IF(MAIN_STGY[[#This Row],[RSLT]]="","", MAIN_STGY[[#This Row],[RSLT]])</f>
        <v/>
      </c>
      <c r="GF27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7" s="18">
        <f>IF(STGY8[[#This Row],[SNO]]=0,0,IF(GL$10, IF(GP276&gt;=GM$8, 0, STGY8[[#This Row],[INS]]+GH276), STGY8[[#This Row],[INS]]+GH276))</f>
        <v>100</v>
      </c>
      <c r="GI277" s="18">
        <f>IF(STGY8[[#This Row],[SNO]]=0,0,IF(GL$10, IF(GP276&gt;=GM$8, 0, GI276+STGY8[[#This Row],[RTN]]), GI276+STGY8[[#This Row],[RTN]]))</f>
        <v>0</v>
      </c>
      <c r="GJ277" s="18">
        <f>STGY8[[#This Row],[RTN-TL]]-STGY8[[#This Row],[INS-TL]]</f>
        <v>-100</v>
      </c>
      <c r="GK277" s="18">
        <f>IF(STGY8[[#This Row],[SNO]]=0,0,IF(GL$10, IF(STGY8[[#This Row],[INS]]=0, 0, GN276), GN276))</f>
        <v>0</v>
      </c>
      <c r="GL277" s="18">
        <f>STGY8[[#This Row],[INS]]</f>
        <v>0</v>
      </c>
      <c r="GM277" s="18">
        <f>IF(STGY8[[#This Row],[WrL]]="Loss", (STGY8[[#This Row],[INS]]*(1 + GP$8/100)), IF(STGY8[[#This Row],[WrL]]="Won", (0), 0))</f>
        <v>0</v>
      </c>
      <c r="GN277" s="18">
        <f>IF(STGY8[[#This Row],[WrL]]="Loss", (STGY8[[#This Row],[PAM]]+STGY8[[#This Row],[LOS-TEN]]), IF(STGY8[[#This Row],[WrL]]="Won", (STGY8[[#This Row],[INS]]), 0))</f>
        <v>0</v>
      </c>
      <c r="GO277" s="18">
        <f>STGY8[[#This Row],[PAPT]]/2</f>
        <v>0</v>
      </c>
      <c r="GP277" s="43">
        <f>IF(STGY8[[#This Row],[SNO]]=0,0,IF(GL$10, IF(STGY8[[#This Row],[INS-TL]]=0, 0, STGY8[[#This Row],[PFT]]/STGY8[[#This Row],[INS-TL]]%), STGY8[[#This Row],[PFT]]/STGY8[[#This Row],[INS-TL]]%))</f>
        <v>-100</v>
      </c>
      <c r="GS277" s="20"/>
      <c r="GT277" s="21"/>
      <c r="GZ277" s="22"/>
      <c r="HB277" s="42">
        <f t="shared" si="51"/>
        <v>262</v>
      </c>
      <c r="HC277" s="49"/>
      <c r="HD277" s="18">
        <f>IF(STGY9[[#This Row],[SNO]]=0,0,IF(STGY9[[#This Row],[SNO]]=1,HJ$8,IF(HL$10, IF(HP276&gt;=HM$8,0,IF(HP276=0,HJ$8,HO276)), HO276)))</f>
        <v>0</v>
      </c>
      <c r="HE277" s="18" t="str">
        <f>IF(MAIN_STGY[[#This Row],[RSLT]]="","", MAIN_STGY[[#This Row],[RSLT]])</f>
        <v/>
      </c>
      <c r="HF27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7" s="18">
        <f>IF(STGY9[[#This Row],[SNO]]=0,0,IF(HL$10, IF(HP276&gt;=HM$8, 0, STGY9[[#This Row],[INS]]+HH276), STGY9[[#This Row],[INS]]+HH276))</f>
        <v>100</v>
      </c>
      <c r="HI277" s="18">
        <f>IF(STGY9[[#This Row],[SNO]]=0,0,IF(HL$10, IF(HP276&gt;=HM$8, 0, HI276+STGY9[[#This Row],[RTN]]), HI276+STGY9[[#This Row],[RTN]]))</f>
        <v>0</v>
      </c>
      <c r="HJ277" s="18">
        <f>STGY9[[#This Row],[RTN-TL]]-STGY9[[#This Row],[INS-TL]]</f>
        <v>-100</v>
      </c>
      <c r="HK277" s="18">
        <f>IF(STGY9[[#This Row],[SNO]]=0,0,IF(HL$10, IF(STGY9[[#This Row],[INS]]=0, 0, HN276), HN276))</f>
        <v>0</v>
      </c>
      <c r="HL277" s="18">
        <f>STGY9[[#This Row],[INS]]</f>
        <v>0</v>
      </c>
      <c r="HM277" s="18">
        <f>IF(STGY9[[#This Row],[WrL]]="Loss", (STGY9[[#This Row],[INS]]*(1 + HP$8/100)), IF(STGY9[[#This Row],[WrL]]="Won", (0), 0))</f>
        <v>0</v>
      </c>
      <c r="HN277" s="18">
        <f>IF(STGY9[[#This Row],[WrL]]="Loss", (STGY9[[#This Row],[PAM]]+STGY9[[#This Row],[LOS-TEN]]), IF(STGY9[[#This Row],[WrL]]="Won", (STGY9[[#This Row],[INS]]), 0))</f>
        <v>0</v>
      </c>
      <c r="HO277" s="18">
        <f>STGY9[[#This Row],[PAPT]]/2</f>
        <v>0</v>
      </c>
      <c r="HP277" s="43">
        <f>IF(STGY9[[#This Row],[SNO]]=0,0,IF(HL$10, IF(STGY9[[#This Row],[INS-TL]]=0, 0, STGY9[[#This Row],[PFT]]/STGY9[[#This Row],[INS-TL]]%), STGY9[[#This Row],[PFT]]/STGY9[[#This Row],[INS-TL]]%))</f>
        <v>-100</v>
      </c>
      <c r="HS277" s="20"/>
      <c r="HT277" s="21"/>
      <c r="HZ277" s="22"/>
      <c r="IB277" s="42">
        <f t="shared" si="52"/>
        <v>262</v>
      </c>
      <c r="IC277" s="49"/>
      <c r="ID277" s="18">
        <f>IF(STGY10[[#This Row],[SNO]]=0,0,IF(STGY10[[#This Row],[SNO]]=1,IJ$8,IF(IL$10, IF(IP276&gt;=IM$8,0,IF(IP276=0,IJ$8,IO276)), IO276)))</f>
        <v>0</v>
      </c>
      <c r="IE277" s="18" t="str">
        <f>IF(MAIN_STGY[[#This Row],[RSLT]]="","", MAIN_STGY[[#This Row],[RSLT]])</f>
        <v/>
      </c>
      <c r="IF27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7" s="18">
        <f>IF(STGY10[[#This Row],[SNO]]=0,0,IF(IL$10, IF(IP276&gt;=IM$8, 0, STGY10[[#This Row],[INS]]+IH276), STGY10[[#This Row],[INS]]+IH276))</f>
        <v>100</v>
      </c>
      <c r="II277" s="18">
        <f>IF(STGY10[[#This Row],[SNO]]=0,0,IF(IL$10, IF(IP276&gt;=IM$8, 0, II276+STGY10[[#This Row],[RTN]]), II276+STGY10[[#This Row],[RTN]]))</f>
        <v>0</v>
      </c>
      <c r="IJ277" s="18">
        <f>STGY10[[#This Row],[RTN-TL]]-STGY10[[#This Row],[INS-TL]]</f>
        <v>-100</v>
      </c>
      <c r="IK277" s="18">
        <f>IF(STGY10[[#This Row],[SNO]]=0,0,IF(IL$10, IF(STGY10[[#This Row],[INS]]=0, 0, IN276), IN276))</f>
        <v>0</v>
      </c>
      <c r="IL277" s="18">
        <f>STGY10[[#This Row],[INS]]</f>
        <v>0</v>
      </c>
      <c r="IM277" s="18">
        <f>IF(STGY10[[#This Row],[WrL]]="Loss", (STGY10[[#This Row],[INS]]*(1 + IP$8/100)), IF(STGY10[[#This Row],[WrL]]="Won", (0), 0))</f>
        <v>0</v>
      </c>
      <c r="IN277" s="18">
        <f>IF(STGY10[[#This Row],[WrL]]="Loss", (STGY10[[#This Row],[PAM]]+STGY10[[#This Row],[LOS-TEN]]), IF(STGY10[[#This Row],[WrL]]="Won", (STGY10[[#This Row],[INS]]), 0))</f>
        <v>0</v>
      </c>
      <c r="IO277" s="18">
        <f>STGY10[[#This Row],[PAPT]]/2</f>
        <v>0</v>
      </c>
      <c r="IP277" s="43">
        <f>IF(STGY10[[#This Row],[SNO]]=0,0,IF(IL$10, IF(STGY10[[#This Row],[INS-TL]]=0, 0, STGY10[[#This Row],[PFT]]/STGY10[[#This Row],[INS-TL]]%), STGY10[[#This Row],[PFT]]/STGY10[[#This Row],[INS-TL]]%))</f>
        <v>-100</v>
      </c>
      <c r="IS277" s="20"/>
      <c r="IT277" s="21"/>
      <c r="IZ277" s="22"/>
    </row>
    <row r="278" spans="2:260" ht="15.65" x14ac:dyDescent="0.3">
      <c r="B278" s="89">
        <f t="shared" si="53"/>
        <v>263</v>
      </c>
      <c r="C278" s="49"/>
      <c r="D278" s="18">
        <f>IF(MAIN_STGY[[#This Row],[SNO]]=0,0,IF(MAIN_STGY[[#This Row],[SNO]]=1,J$8,IF(L$10, IF(P277&gt;=M$8,0,IF(P277=0,J$8,O277)), O277)))</f>
        <v>0</v>
      </c>
      <c r="E278" s="12"/>
      <c r="F27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8" s="18">
        <f>IF(MAIN_STGY[[#This Row],[SNO]]=0,0,IF(L$10, IF(P277&gt;=M$8, 0, MAIN_STGY[[#This Row],[INS]]+H277), MAIN_STGY[[#This Row],[INS]]+H277))</f>
        <v>100</v>
      </c>
      <c r="I278" s="18">
        <f>IF(MAIN_STGY[[#This Row],[SNO]]=0,0,IF(L$10, IF(P277&gt;=M$8, 0, I277+MAIN_STGY[[#This Row],[RTN]]), I277+MAIN_STGY[[#This Row],[RTN]]))</f>
        <v>0</v>
      </c>
      <c r="J278" s="18">
        <f>MAIN_STGY[[#This Row],[RTN-TL]]-MAIN_STGY[[#This Row],[INS-TL]]</f>
        <v>-100</v>
      </c>
      <c r="K278" s="18">
        <f>IF(MAIN_STGY[[#This Row],[SNO]]=0,0,IF(L$10, IF(MAIN_STGY[[#This Row],[INS]]=0, 0, N277), N277))</f>
        <v>0</v>
      </c>
      <c r="L278" s="18">
        <f>MAIN_STGY[[#This Row],[INS]]</f>
        <v>0</v>
      </c>
      <c r="M278" s="18">
        <f>IF(MAIN_STGY[[#This Row],[WrL]]="Loss", (MAIN_STGY[[#This Row],[INS]]*(1 + P$8/100)), IF(MAIN_STGY[[#This Row],[WrL]]="Won", (0), 0))</f>
        <v>0</v>
      </c>
      <c r="N278" s="18">
        <f>IF(MAIN_STGY[[#This Row],[WrL]]="Loss", (MAIN_STGY[[#This Row],[PAM]]+MAIN_STGY[[#This Row],[LOS-TEN]]), IF(MAIN_STGY[[#This Row],[WrL]]="Won", (MAIN_STGY[[#This Row],[INS]]), 0))</f>
        <v>0</v>
      </c>
      <c r="O278" s="18">
        <f>MAIN_STGY[[#This Row],[PAPT]]/2</f>
        <v>0</v>
      </c>
      <c r="P27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78" s="52" t="s">
        <v>68</v>
      </c>
      <c r="S278" s="52" t="s">
        <v>70</v>
      </c>
      <c r="T278" s="52" t="s">
        <v>70</v>
      </c>
      <c r="U278" s="52" t="s">
        <v>70</v>
      </c>
      <c r="V278" s="52" t="s">
        <v>70</v>
      </c>
      <c r="W278" s="55"/>
      <c r="X278" s="44"/>
      <c r="Z278" s="22"/>
      <c r="AB278" s="42">
        <f t="shared" si="44"/>
        <v>263</v>
      </c>
      <c r="AC278" s="49"/>
      <c r="AD278" s="18">
        <f>IF(STGY2[[#This Row],[SNO]]=0,0,IF(STGY2[[#This Row],[SNO]]=1,AJ$8,IF(AL$10, IF(AP277&gt;=AM$8,0,IF(AP277=0,AJ$8,AO277)), AO277)))</f>
        <v>0</v>
      </c>
      <c r="AE278" s="18" t="str">
        <f>IF(MAIN_STGY[[#This Row],[RSLT]]="","", MAIN_STGY[[#This Row],[RSLT]])</f>
        <v/>
      </c>
      <c r="AF27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8" s="18">
        <f>IF(STGY2[[#This Row],[SNO]]=0,0,IF(AL$10, IF(AP277&gt;=AM$8, 0, STGY2[[#This Row],[INS]]+AH277), STGY2[[#This Row],[INS]]+AH277))</f>
        <v>100</v>
      </c>
      <c r="AI278" s="18">
        <f>IF(STGY2[[#This Row],[SNO]]=0,0,IF(AL$10, IF(AP277&gt;=AM$8, 0, AI277+STGY2[[#This Row],[RTN]]), AI277+STGY2[[#This Row],[RTN]]))</f>
        <v>0</v>
      </c>
      <c r="AJ278" s="18">
        <f>STGY2[[#This Row],[RTN-TL]]-STGY2[[#This Row],[INS-TL]]</f>
        <v>-100</v>
      </c>
      <c r="AK278" s="18">
        <f>IF(STGY2[[#This Row],[SNO]]=0,0,IF(AL$10, IF(STGY2[[#This Row],[INS]]=0, 0, AN277), AN277))</f>
        <v>0</v>
      </c>
      <c r="AL278" s="18">
        <f>STGY2[[#This Row],[INS]]</f>
        <v>0</v>
      </c>
      <c r="AM278" s="18">
        <f>IF(STGY2[[#This Row],[WrL]]="Loss", (STGY2[[#This Row],[INS]]*(1 + AP$8/100)), IF(STGY2[[#This Row],[WrL]]="Won", (0), 0))</f>
        <v>0</v>
      </c>
      <c r="AN278" s="18">
        <f>IF(STGY2[[#This Row],[WrL]]="Loss", (STGY2[[#This Row],[PAM]]+STGY2[[#This Row],[LOS-TEN]]), IF(STGY2[[#This Row],[WrL]]="Won", (STGY2[[#This Row],[INS]]), 0))</f>
        <v>0</v>
      </c>
      <c r="AO278" s="18">
        <f>STGY2[[#This Row],[PAPT]]/2</f>
        <v>0</v>
      </c>
      <c r="AP278" s="43">
        <f>IF(STGY2[[#This Row],[SNO]]=0,0,IF(AL$10, IF(STGY2[[#This Row],[INS-TL]]=0, 0, STGY2[[#This Row],[PFT]]/STGY2[[#This Row],[INS-TL]]%), STGY2[[#This Row],[PFT]]/STGY2[[#This Row],[INS-TL]]%))</f>
        <v>-100</v>
      </c>
      <c r="AS278" s="20"/>
      <c r="AT278" s="21"/>
      <c r="AZ278" s="22"/>
      <c r="BB278" s="42">
        <f t="shared" si="45"/>
        <v>263</v>
      </c>
      <c r="BC278" s="49"/>
      <c r="BD278" s="18">
        <f>IF(STGY3[[#This Row],[SNO]]=0,0,IF(STGY3[[#This Row],[SNO]]=1,BJ$8,IF(BL$10, IF(BP277&gt;=BM$8,0,IF(BP277=0,BJ$8,BO277)), BO277)))</f>
        <v>0</v>
      </c>
      <c r="BE278" s="18" t="str">
        <f>IF(MAIN_STGY[[#This Row],[RSLT]]="","", MAIN_STGY[[#This Row],[RSLT]])</f>
        <v/>
      </c>
      <c r="BF27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8" s="18">
        <f>IF(STGY3[[#This Row],[SNO]]=0,0,IF(BL$10, IF(BP277&gt;=BM$8, 0, STGY3[[#This Row],[INS]]+BH277), STGY3[[#This Row],[INS]]+BH277))</f>
        <v>100</v>
      </c>
      <c r="BI278" s="18">
        <f>IF(STGY3[[#This Row],[SNO]]=0,0,IF(BL$10, IF(BP277&gt;=BM$8, 0, BI277+STGY3[[#This Row],[RTN]]), BI277+STGY3[[#This Row],[RTN]]))</f>
        <v>0</v>
      </c>
      <c r="BJ278" s="18">
        <f>STGY3[[#This Row],[RTN-TL]]-STGY3[[#This Row],[INS-TL]]</f>
        <v>-100</v>
      </c>
      <c r="BK278" s="18">
        <f>IF(STGY3[[#This Row],[SNO]]=0,0,IF(BL$10, IF(STGY3[[#This Row],[INS]]=0, 0, BN277), BN277))</f>
        <v>0</v>
      </c>
      <c r="BL278" s="18">
        <f>STGY3[[#This Row],[INS]]</f>
        <v>0</v>
      </c>
      <c r="BM278" s="18">
        <f>IF(STGY3[[#This Row],[WrL]]="Loss", (STGY3[[#This Row],[INS]]*(1 + BP$8/100)), IF(STGY3[[#This Row],[WrL]]="Won", (0), 0))</f>
        <v>0</v>
      </c>
      <c r="BN278" s="18">
        <f>IF(STGY3[[#This Row],[WrL]]="Loss", (STGY3[[#This Row],[PAM]]+STGY3[[#This Row],[LOS-TEN]]), IF(STGY3[[#This Row],[WrL]]="Won", (STGY3[[#This Row],[INS]]), 0))</f>
        <v>0</v>
      </c>
      <c r="BO278" s="18">
        <f>STGY3[[#This Row],[PAPT]]/2</f>
        <v>0</v>
      </c>
      <c r="BP278" s="43">
        <f>IF(STGY3[[#This Row],[SNO]]=0,0,IF(BL$10, IF(STGY3[[#This Row],[INS-TL]]=0, 0, STGY3[[#This Row],[PFT]]/STGY3[[#This Row],[INS-TL]]%), STGY3[[#This Row],[PFT]]/STGY3[[#This Row],[INS-TL]]%))</f>
        <v>-100</v>
      </c>
      <c r="BS278" s="20"/>
      <c r="BT278" s="21"/>
      <c r="BZ278" s="22"/>
      <c r="CB278" s="42">
        <f t="shared" si="46"/>
        <v>263</v>
      </c>
      <c r="CC278" s="49"/>
      <c r="CD278" s="18">
        <f>IF(STGY4[[#This Row],[SNO]]=0,0,IF(STGY4[[#This Row],[SNO]]=1,CJ$8,IF(CL$10, IF(CP277&gt;=CM$8,0,IF(CP277=0,CJ$8,CO277)), CO277)))</f>
        <v>0</v>
      </c>
      <c r="CE278" s="18" t="str">
        <f>IF(MAIN_STGY[[#This Row],[RSLT]]="","", MAIN_STGY[[#This Row],[RSLT]])</f>
        <v/>
      </c>
      <c r="CF27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8" s="18">
        <f>IF(STGY4[[#This Row],[SNO]]=0,0,IF(CL$10, IF(CP277&gt;=CM$8, 0, STGY4[[#This Row],[INS]]+CH277), STGY4[[#This Row],[INS]]+CH277))</f>
        <v>100</v>
      </c>
      <c r="CI278" s="18">
        <f>IF(STGY4[[#This Row],[SNO]]=0,0,IF(CL$10, IF(CP277&gt;=CM$8, 0, CI277+STGY4[[#This Row],[RTN]]), CI277+STGY4[[#This Row],[RTN]]))</f>
        <v>0</v>
      </c>
      <c r="CJ278" s="18">
        <f>STGY4[[#This Row],[RTN-TL]]-STGY4[[#This Row],[INS-TL]]</f>
        <v>-100</v>
      </c>
      <c r="CK278" s="18">
        <f>IF(STGY4[[#This Row],[SNO]]=0,0,IF(CL$10, IF(STGY4[[#This Row],[INS]]=0, 0, CN277), CN277))</f>
        <v>0</v>
      </c>
      <c r="CL278" s="18">
        <f>STGY4[[#This Row],[INS]]</f>
        <v>0</v>
      </c>
      <c r="CM278" s="18">
        <f>IF(STGY4[[#This Row],[WrL]]="Loss", (STGY4[[#This Row],[INS]]*(1 + CP$8/100)), IF(STGY4[[#This Row],[WrL]]="Won", (0), 0))</f>
        <v>0</v>
      </c>
      <c r="CN278" s="18">
        <f>IF(STGY4[[#This Row],[WrL]]="Loss", (STGY4[[#This Row],[PAM]]+STGY4[[#This Row],[LOS-TEN]]), IF(STGY4[[#This Row],[WrL]]="Won", (STGY4[[#This Row],[INS]]), 0))</f>
        <v>0</v>
      </c>
      <c r="CO278" s="18">
        <f>STGY4[[#This Row],[PAPT]]/2</f>
        <v>0</v>
      </c>
      <c r="CP278" s="43">
        <f>IF(STGY4[[#This Row],[SNO]]=0,0,IF(CL$10, IF(STGY4[[#This Row],[INS-TL]]=0, 0, STGY4[[#This Row],[PFT]]/STGY4[[#This Row],[INS-TL]]%), STGY4[[#This Row],[PFT]]/STGY4[[#This Row],[INS-TL]]%))</f>
        <v>-100</v>
      </c>
      <c r="CS278" s="20"/>
      <c r="CT278" s="21"/>
      <c r="CZ278" s="22"/>
      <c r="DB278" s="42">
        <f t="shared" si="47"/>
        <v>263</v>
      </c>
      <c r="DC278" s="49"/>
      <c r="DD278" s="18">
        <f>IF(STGY5[[#This Row],[SNO]]=0,0,IF(STGY5[[#This Row],[SNO]]=1,DJ$8,IF(DL$10, IF(DP277&gt;=DM$8,0,IF(DP277=0,DJ$8,DO277)), DO277)))</f>
        <v>0</v>
      </c>
      <c r="DE278" s="18" t="str">
        <f>IF(MAIN_STGY[[#This Row],[RSLT]]="","", MAIN_STGY[[#This Row],[RSLT]])</f>
        <v/>
      </c>
      <c r="DF27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8" s="18">
        <f>IF(STGY5[[#This Row],[SNO]]=0,0,IF(DL$10, IF(DP277&gt;=DM$8, 0, STGY5[[#This Row],[INS]]+DH277), STGY5[[#This Row],[INS]]+DH277))</f>
        <v>100</v>
      </c>
      <c r="DI278" s="18">
        <f>IF(STGY5[[#This Row],[SNO]]=0,0,IF(DL$10, IF(DP277&gt;=DM$8, 0, DI277+STGY5[[#This Row],[RTN]]), DI277+STGY5[[#This Row],[RTN]]))</f>
        <v>0</v>
      </c>
      <c r="DJ278" s="18">
        <f>STGY5[[#This Row],[RTN-TL]]-STGY5[[#This Row],[INS-TL]]</f>
        <v>-100</v>
      </c>
      <c r="DK278" s="18">
        <f>IF(STGY5[[#This Row],[SNO]]=0,0,IF(DL$10, IF(STGY5[[#This Row],[INS]]=0, 0, DN277), DN277))</f>
        <v>0</v>
      </c>
      <c r="DL278" s="18">
        <f>STGY5[[#This Row],[INS]]</f>
        <v>0</v>
      </c>
      <c r="DM278" s="18">
        <f>IF(STGY5[[#This Row],[WrL]]="Loss", (STGY5[[#This Row],[INS]]*(1 + DP$8/100)), IF(STGY5[[#This Row],[WrL]]="Won", (0), 0))</f>
        <v>0</v>
      </c>
      <c r="DN278" s="18">
        <f>IF(STGY5[[#This Row],[WrL]]="Loss", (STGY5[[#This Row],[PAM]]+STGY5[[#This Row],[LOS-TEN]]), IF(STGY5[[#This Row],[WrL]]="Won", (STGY5[[#This Row],[INS]]), 0))</f>
        <v>0</v>
      </c>
      <c r="DO278" s="18">
        <f>STGY5[[#This Row],[PAPT]]/2</f>
        <v>0</v>
      </c>
      <c r="DP278" s="43">
        <f>IF(STGY5[[#This Row],[SNO]]=0,0,IF(DL$10, IF(STGY5[[#This Row],[INS-TL]]=0, 0, STGY5[[#This Row],[PFT]]/STGY5[[#This Row],[INS-TL]]%), STGY5[[#This Row],[PFT]]/STGY5[[#This Row],[INS-TL]]%))</f>
        <v>-100</v>
      </c>
      <c r="DS278" s="20"/>
      <c r="DT278" s="21"/>
      <c r="DZ278" s="22"/>
      <c r="EB278" s="42">
        <f t="shared" si="48"/>
        <v>263</v>
      </c>
      <c r="EC278" s="49"/>
      <c r="ED278" s="18">
        <f>IF(STGY6[[#This Row],[SNO]]=0,0,IF(STGY6[[#This Row],[SNO]]=1,EJ$8,IF(EL$10, IF(EP277&gt;=EM$8,0,IF(EP277=0,EJ$8,EO277)), EO277)))</f>
        <v>0</v>
      </c>
      <c r="EE278" s="18" t="str">
        <f>IF(MAIN_STGY[[#This Row],[RSLT]]="","", MAIN_STGY[[#This Row],[RSLT]])</f>
        <v/>
      </c>
      <c r="EF27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8" s="18">
        <f>IF(STGY6[[#This Row],[SNO]]=0,0,IF(EL$10, IF(EP277&gt;=EM$8, 0, STGY6[[#This Row],[INS]]+EH277), STGY6[[#This Row],[INS]]+EH277))</f>
        <v>100</v>
      </c>
      <c r="EI278" s="18">
        <f>IF(STGY6[[#This Row],[SNO]]=0,0,IF(EL$10, IF(EP277&gt;=EM$8, 0, EI277+STGY6[[#This Row],[RTN]]), EI277+STGY6[[#This Row],[RTN]]))</f>
        <v>0</v>
      </c>
      <c r="EJ278" s="18">
        <f>STGY6[[#This Row],[RTN-TL]]-STGY6[[#This Row],[INS-TL]]</f>
        <v>-100</v>
      </c>
      <c r="EK278" s="18">
        <f>IF(STGY6[[#This Row],[SNO]]=0,0,IF(EL$10, IF(STGY6[[#This Row],[INS]]=0, 0, EN277), EN277))</f>
        <v>0</v>
      </c>
      <c r="EL278" s="18">
        <f>STGY6[[#This Row],[INS]]</f>
        <v>0</v>
      </c>
      <c r="EM278" s="18">
        <f>IF(STGY6[[#This Row],[WrL]]="Loss", (STGY6[[#This Row],[INS]]*(1 + EP$8/100)), IF(STGY6[[#This Row],[WrL]]="Won", (0), 0))</f>
        <v>0</v>
      </c>
      <c r="EN278" s="18">
        <f>IF(STGY6[[#This Row],[WrL]]="Loss", (STGY6[[#This Row],[PAM]]+STGY6[[#This Row],[LOS-TEN]]), IF(STGY6[[#This Row],[WrL]]="Won", (STGY6[[#This Row],[INS]]), 0))</f>
        <v>0</v>
      </c>
      <c r="EO278" s="18">
        <f>STGY6[[#This Row],[PAPT]]/2</f>
        <v>0</v>
      </c>
      <c r="EP278" s="43">
        <f>IF(STGY6[[#This Row],[SNO]]=0,0,IF(EL$10, IF(STGY6[[#This Row],[INS-TL]]=0, 0, STGY6[[#This Row],[PFT]]/STGY6[[#This Row],[INS-TL]]%), STGY6[[#This Row],[PFT]]/STGY6[[#This Row],[INS-TL]]%))</f>
        <v>-100</v>
      </c>
      <c r="ES278" s="20"/>
      <c r="ET278" s="21"/>
      <c r="EZ278" s="22"/>
      <c r="FB278" s="42">
        <f t="shared" si="49"/>
        <v>263</v>
      </c>
      <c r="FC278" s="49"/>
      <c r="FD278" s="18">
        <f>IF(STGY7[[#This Row],[SNO]]=0,0,IF(STGY7[[#This Row],[SNO]]=1,FJ$8,IF(FL$10, IF(FP277&gt;=FM$8,0,IF(FP277=0,FJ$8,FO277)), FO277)))</f>
        <v>0</v>
      </c>
      <c r="FE278" s="18" t="str">
        <f>IF(MAIN_STGY[[#This Row],[RSLT]]="","", MAIN_STGY[[#This Row],[RSLT]])</f>
        <v/>
      </c>
      <c r="FF27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8" s="18">
        <f>IF(STGY7[[#This Row],[SNO]]=0,0,IF(FL$10, IF(FP277&gt;=FM$8, 0, STGY7[[#This Row],[INS]]+FH277), STGY7[[#This Row],[INS]]+FH277))</f>
        <v>100</v>
      </c>
      <c r="FI278" s="18">
        <f>IF(STGY7[[#This Row],[SNO]]=0,0,IF(FL$10, IF(FP277&gt;=FM$8, 0, FI277+STGY7[[#This Row],[RTN]]), FI277+STGY7[[#This Row],[RTN]]))</f>
        <v>0</v>
      </c>
      <c r="FJ278" s="18">
        <f>STGY7[[#This Row],[RTN-TL]]-STGY7[[#This Row],[INS-TL]]</f>
        <v>-100</v>
      </c>
      <c r="FK278" s="18">
        <f>IF(STGY7[[#This Row],[SNO]]=0,0,IF(FL$10, IF(STGY7[[#This Row],[INS]]=0, 0, FN277), FN277))</f>
        <v>0</v>
      </c>
      <c r="FL278" s="18">
        <f>STGY7[[#This Row],[INS]]</f>
        <v>0</v>
      </c>
      <c r="FM278" s="18">
        <f>IF(STGY7[[#This Row],[WrL]]="Loss", (STGY7[[#This Row],[INS]]*(1 + FP$8/100)), IF(STGY7[[#This Row],[WrL]]="Won", (0), 0))</f>
        <v>0</v>
      </c>
      <c r="FN278" s="18">
        <f>IF(STGY7[[#This Row],[WrL]]="Loss", (STGY7[[#This Row],[PAM]]+STGY7[[#This Row],[LOS-TEN]]), IF(STGY7[[#This Row],[WrL]]="Won", (STGY7[[#This Row],[INS]]), 0))</f>
        <v>0</v>
      </c>
      <c r="FO278" s="18">
        <f>STGY7[[#This Row],[PAPT]]/2</f>
        <v>0</v>
      </c>
      <c r="FP278" s="43">
        <f>IF(STGY7[[#This Row],[SNO]]=0,0,IF(FL$10, IF(STGY7[[#This Row],[INS-TL]]=0, 0, STGY7[[#This Row],[PFT]]/STGY7[[#This Row],[INS-TL]]%), STGY7[[#This Row],[PFT]]/STGY7[[#This Row],[INS-TL]]%))</f>
        <v>-100</v>
      </c>
      <c r="FS278" s="20"/>
      <c r="FT278" s="21"/>
      <c r="FZ278" s="22"/>
      <c r="GB278" s="42">
        <f t="shared" si="50"/>
        <v>263</v>
      </c>
      <c r="GC278" s="49"/>
      <c r="GD278" s="18">
        <f>IF(STGY8[[#This Row],[SNO]]=0,0,IF(STGY8[[#This Row],[SNO]]=1,GJ$8,IF(GL$10, IF(GP277&gt;=GM$8,0,IF(GP277=0,GJ$8,GO277)), GO277)))</f>
        <v>0</v>
      </c>
      <c r="GE278" s="18" t="str">
        <f>IF(MAIN_STGY[[#This Row],[RSLT]]="","", MAIN_STGY[[#This Row],[RSLT]])</f>
        <v/>
      </c>
      <c r="GF27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8" s="18">
        <f>IF(STGY8[[#This Row],[SNO]]=0,0,IF(GL$10, IF(GP277&gt;=GM$8, 0, STGY8[[#This Row],[INS]]+GH277), STGY8[[#This Row],[INS]]+GH277))</f>
        <v>100</v>
      </c>
      <c r="GI278" s="18">
        <f>IF(STGY8[[#This Row],[SNO]]=0,0,IF(GL$10, IF(GP277&gt;=GM$8, 0, GI277+STGY8[[#This Row],[RTN]]), GI277+STGY8[[#This Row],[RTN]]))</f>
        <v>0</v>
      </c>
      <c r="GJ278" s="18">
        <f>STGY8[[#This Row],[RTN-TL]]-STGY8[[#This Row],[INS-TL]]</f>
        <v>-100</v>
      </c>
      <c r="GK278" s="18">
        <f>IF(STGY8[[#This Row],[SNO]]=0,0,IF(GL$10, IF(STGY8[[#This Row],[INS]]=0, 0, GN277), GN277))</f>
        <v>0</v>
      </c>
      <c r="GL278" s="18">
        <f>STGY8[[#This Row],[INS]]</f>
        <v>0</v>
      </c>
      <c r="GM278" s="18">
        <f>IF(STGY8[[#This Row],[WrL]]="Loss", (STGY8[[#This Row],[INS]]*(1 + GP$8/100)), IF(STGY8[[#This Row],[WrL]]="Won", (0), 0))</f>
        <v>0</v>
      </c>
      <c r="GN278" s="18">
        <f>IF(STGY8[[#This Row],[WrL]]="Loss", (STGY8[[#This Row],[PAM]]+STGY8[[#This Row],[LOS-TEN]]), IF(STGY8[[#This Row],[WrL]]="Won", (STGY8[[#This Row],[INS]]), 0))</f>
        <v>0</v>
      </c>
      <c r="GO278" s="18">
        <f>STGY8[[#This Row],[PAPT]]/2</f>
        <v>0</v>
      </c>
      <c r="GP278" s="43">
        <f>IF(STGY8[[#This Row],[SNO]]=0,0,IF(GL$10, IF(STGY8[[#This Row],[INS-TL]]=0, 0, STGY8[[#This Row],[PFT]]/STGY8[[#This Row],[INS-TL]]%), STGY8[[#This Row],[PFT]]/STGY8[[#This Row],[INS-TL]]%))</f>
        <v>-100</v>
      </c>
      <c r="GS278" s="20"/>
      <c r="GT278" s="21"/>
      <c r="GZ278" s="22"/>
      <c r="HB278" s="42">
        <f t="shared" si="51"/>
        <v>263</v>
      </c>
      <c r="HC278" s="49"/>
      <c r="HD278" s="18">
        <f>IF(STGY9[[#This Row],[SNO]]=0,0,IF(STGY9[[#This Row],[SNO]]=1,HJ$8,IF(HL$10, IF(HP277&gt;=HM$8,0,IF(HP277=0,HJ$8,HO277)), HO277)))</f>
        <v>0</v>
      </c>
      <c r="HE278" s="18" t="str">
        <f>IF(MAIN_STGY[[#This Row],[RSLT]]="","", MAIN_STGY[[#This Row],[RSLT]])</f>
        <v/>
      </c>
      <c r="HF27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8" s="18">
        <f>IF(STGY9[[#This Row],[SNO]]=0,0,IF(HL$10, IF(HP277&gt;=HM$8, 0, STGY9[[#This Row],[INS]]+HH277), STGY9[[#This Row],[INS]]+HH277))</f>
        <v>100</v>
      </c>
      <c r="HI278" s="18">
        <f>IF(STGY9[[#This Row],[SNO]]=0,0,IF(HL$10, IF(HP277&gt;=HM$8, 0, HI277+STGY9[[#This Row],[RTN]]), HI277+STGY9[[#This Row],[RTN]]))</f>
        <v>0</v>
      </c>
      <c r="HJ278" s="18">
        <f>STGY9[[#This Row],[RTN-TL]]-STGY9[[#This Row],[INS-TL]]</f>
        <v>-100</v>
      </c>
      <c r="HK278" s="18">
        <f>IF(STGY9[[#This Row],[SNO]]=0,0,IF(HL$10, IF(STGY9[[#This Row],[INS]]=0, 0, HN277), HN277))</f>
        <v>0</v>
      </c>
      <c r="HL278" s="18">
        <f>STGY9[[#This Row],[INS]]</f>
        <v>0</v>
      </c>
      <c r="HM278" s="18">
        <f>IF(STGY9[[#This Row],[WrL]]="Loss", (STGY9[[#This Row],[INS]]*(1 + HP$8/100)), IF(STGY9[[#This Row],[WrL]]="Won", (0), 0))</f>
        <v>0</v>
      </c>
      <c r="HN278" s="18">
        <f>IF(STGY9[[#This Row],[WrL]]="Loss", (STGY9[[#This Row],[PAM]]+STGY9[[#This Row],[LOS-TEN]]), IF(STGY9[[#This Row],[WrL]]="Won", (STGY9[[#This Row],[INS]]), 0))</f>
        <v>0</v>
      </c>
      <c r="HO278" s="18">
        <f>STGY9[[#This Row],[PAPT]]/2</f>
        <v>0</v>
      </c>
      <c r="HP278" s="43">
        <f>IF(STGY9[[#This Row],[SNO]]=0,0,IF(HL$10, IF(STGY9[[#This Row],[INS-TL]]=0, 0, STGY9[[#This Row],[PFT]]/STGY9[[#This Row],[INS-TL]]%), STGY9[[#This Row],[PFT]]/STGY9[[#This Row],[INS-TL]]%))</f>
        <v>-100</v>
      </c>
      <c r="HS278" s="20"/>
      <c r="HT278" s="21"/>
      <c r="HZ278" s="22"/>
      <c r="IB278" s="42">
        <f t="shared" si="52"/>
        <v>263</v>
      </c>
      <c r="IC278" s="49"/>
      <c r="ID278" s="18">
        <f>IF(STGY10[[#This Row],[SNO]]=0,0,IF(STGY10[[#This Row],[SNO]]=1,IJ$8,IF(IL$10, IF(IP277&gt;=IM$8,0,IF(IP277=0,IJ$8,IO277)), IO277)))</f>
        <v>0</v>
      </c>
      <c r="IE278" s="18" t="str">
        <f>IF(MAIN_STGY[[#This Row],[RSLT]]="","", MAIN_STGY[[#This Row],[RSLT]])</f>
        <v/>
      </c>
      <c r="IF27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8" s="18">
        <f>IF(STGY10[[#This Row],[SNO]]=0,0,IF(IL$10, IF(IP277&gt;=IM$8, 0, STGY10[[#This Row],[INS]]+IH277), STGY10[[#This Row],[INS]]+IH277))</f>
        <v>100</v>
      </c>
      <c r="II278" s="18">
        <f>IF(STGY10[[#This Row],[SNO]]=0,0,IF(IL$10, IF(IP277&gt;=IM$8, 0, II277+STGY10[[#This Row],[RTN]]), II277+STGY10[[#This Row],[RTN]]))</f>
        <v>0</v>
      </c>
      <c r="IJ278" s="18">
        <f>STGY10[[#This Row],[RTN-TL]]-STGY10[[#This Row],[INS-TL]]</f>
        <v>-100</v>
      </c>
      <c r="IK278" s="18">
        <f>IF(STGY10[[#This Row],[SNO]]=0,0,IF(IL$10, IF(STGY10[[#This Row],[INS]]=0, 0, IN277), IN277))</f>
        <v>0</v>
      </c>
      <c r="IL278" s="18">
        <f>STGY10[[#This Row],[INS]]</f>
        <v>0</v>
      </c>
      <c r="IM278" s="18">
        <f>IF(STGY10[[#This Row],[WrL]]="Loss", (STGY10[[#This Row],[INS]]*(1 + IP$8/100)), IF(STGY10[[#This Row],[WrL]]="Won", (0), 0))</f>
        <v>0</v>
      </c>
      <c r="IN278" s="18">
        <f>IF(STGY10[[#This Row],[WrL]]="Loss", (STGY10[[#This Row],[PAM]]+STGY10[[#This Row],[LOS-TEN]]), IF(STGY10[[#This Row],[WrL]]="Won", (STGY10[[#This Row],[INS]]), 0))</f>
        <v>0</v>
      </c>
      <c r="IO278" s="18">
        <f>STGY10[[#This Row],[PAPT]]/2</f>
        <v>0</v>
      </c>
      <c r="IP278" s="43">
        <f>IF(STGY10[[#This Row],[SNO]]=0,0,IF(IL$10, IF(STGY10[[#This Row],[INS-TL]]=0, 0, STGY10[[#This Row],[PFT]]/STGY10[[#This Row],[INS-TL]]%), STGY10[[#This Row],[PFT]]/STGY10[[#This Row],[INS-TL]]%))</f>
        <v>-100</v>
      </c>
      <c r="IS278" s="20"/>
      <c r="IT278" s="21"/>
      <c r="IZ278" s="22"/>
    </row>
    <row r="279" spans="2:260" ht="15.65" x14ac:dyDescent="0.3">
      <c r="B279" s="89">
        <f t="shared" si="53"/>
        <v>264</v>
      </c>
      <c r="C279" s="49"/>
      <c r="D279" s="18">
        <f>IF(MAIN_STGY[[#This Row],[SNO]]=0,0,IF(MAIN_STGY[[#This Row],[SNO]]=1,J$8,IF(L$10, IF(P278&gt;=M$8,0,IF(P278=0,J$8,O278)), O278)))</f>
        <v>0</v>
      </c>
      <c r="E279" s="12"/>
      <c r="F27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7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79" s="18">
        <f>IF(MAIN_STGY[[#This Row],[SNO]]=0,0,IF(L$10, IF(P278&gt;=M$8, 0, MAIN_STGY[[#This Row],[INS]]+H278), MAIN_STGY[[#This Row],[INS]]+H278))</f>
        <v>100</v>
      </c>
      <c r="I279" s="18">
        <f>IF(MAIN_STGY[[#This Row],[SNO]]=0,0,IF(L$10, IF(P278&gt;=M$8, 0, I278+MAIN_STGY[[#This Row],[RTN]]), I278+MAIN_STGY[[#This Row],[RTN]]))</f>
        <v>0</v>
      </c>
      <c r="J279" s="18">
        <f>MAIN_STGY[[#This Row],[RTN-TL]]-MAIN_STGY[[#This Row],[INS-TL]]</f>
        <v>-100</v>
      </c>
      <c r="K279" s="18">
        <f>IF(MAIN_STGY[[#This Row],[SNO]]=0,0,IF(L$10, IF(MAIN_STGY[[#This Row],[INS]]=0, 0, N278), N278))</f>
        <v>0</v>
      </c>
      <c r="L279" s="18">
        <f>MAIN_STGY[[#This Row],[INS]]</f>
        <v>0</v>
      </c>
      <c r="M279" s="18">
        <f>IF(MAIN_STGY[[#This Row],[WrL]]="Loss", (MAIN_STGY[[#This Row],[INS]]*(1 + P$8/100)), IF(MAIN_STGY[[#This Row],[WrL]]="Won", (0), 0))</f>
        <v>0</v>
      </c>
      <c r="N279" s="18">
        <f>IF(MAIN_STGY[[#This Row],[WrL]]="Loss", (MAIN_STGY[[#This Row],[PAM]]+MAIN_STGY[[#This Row],[LOS-TEN]]), IF(MAIN_STGY[[#This Row],[WrL]]="Won", (MAIN_STGY[[#This Row],[INS]]), 0))</f>
        <v>0</v>
      </c>
      <c r="O279" s="18">
        <f>MAIN_STGY[[#This Row],[PAPT]]/2</f>
        <v>0</v>
      </c>
      <c r="P27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79" s="53" t="s">
        <v>69</v>
      </c>
      <c r="S279" s="53" t="s">
        <v>69</v>
      </c>
      <c r="T279" s="53" t="s">
        <v>69</v>
      </c>
      <c r="U279" s="53" t="s">
        <v>69</v>
      </c>
      <c r="V279" s="53" t="s">
        <v>69</v>
      </c>
      <c r="W279" s="55"/>
      <c r="X279" s="44"/>
      <c r="Z279" s="22"/>
      <c r="AB279" s="42">
        <f t="shared" si="44"/>
        <v>264</v>
      </c>
      <c r="AC279" s="49"/>
      <c r="AD279" s="18">
        <f>IF(STGY2[[#This Row],[SNO]]=0,0,IF(STGY2[[#This Row],[SNO]]=1,AJ$8,IF(AL$10, IF(AP278&gt;=AM$8,0,IF(AP278=0,AJ$8,AO278)), AO278)))</f>
        <v>0</v>
      </c>
      <c r="AE279" s="18" t="str">
        <f>IF(MAIN_STGY[[#This Row],[RSLT]]="","", MAIN_STGY[[#This Row],[RSLT]])</f>
        <v/>
      </c>
      <c r="AF27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7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79" s="18">
        <f>IF(STGY2[[#This Row],[SNO]]=0,0,IF(AL$10, IF(AP278&gt;=AM$8, 0, STGY2[[#This Row],[INS]]+AH278), STGY2[[#This Row],[INS]]+AH278))</f>
        <v>100</v>
      </c>
      <c r="AI279" s="18">
        <f>IF(STGY2[[#This Row],[SNO]]=0,0,IF(AL$10, IF(AP278&gt;=AM$8, 0, AI278+STGY2[[#This Row],[RTN]]), AI278+STGY2[[#This Row],[RTN]]))</f>
        <v>0</v>
      </c>
      <c r="AJ279" s="18">
        <f>STGY2[[#This Row],[RTN-TL]]-STGY2[[#This Row],[INS-TL]]</f>
        <v>-100</v>
      </c>
      <c r="AK279" s="18">
        <f>IF(STGY2[[#This Row],[SNO]]=0,0,IF(AL$10, IF(STGY2[[#This Row],[INS]]=0, 0, AN278), AN278))</f>
        <v>0</v>
      </c>
      <c r="AL279" s="18">
        <f>STGY2[[#This Row],[INS]]</f>
        <v>0</v>
      </c>
      <c r="AM279" s="18">
        <f>IF(STGY2[[#This Row],[WrL]]="Loss", (STGY2[[#This Row],[INS]]*(1 + AP$8/100)), IF(STGY2[[#This Row],[WrL]]="Won", (0), 0))</f>
        <v>0</v>
      </c>
      <c r="AN279" s="18">
        <f>IF(STGY2[[#This Row],[WrL]]="Loss", (STGY2[[#This Row],[PAM]]+STGY2[[#This Row],[LOS-TEN]]), IF(STGY2[[#This Row],[WrL]]="Won", (STGY2[[#This Row],[INS]]), 0))</f>
        <v>0</v>
      </c>
      <c r="AO279" s="18">
        <f>STGY2[[#This Row],[PAPT]]/2</f>
        <v>0</v>
      </c>
      <c r="AP279" s="43">
        <f>IF(STGY2[[#This Row],[SNO]]=0,0,IF(AL$10, IF(STGY2[[#This Row],[INS-TL]]=0, 0, STGY2[[#This Row],[PFT]]/STGY2[[#This Row],[INS-TL]]%), STGY2[[#This Row],[PFT]]/STGY2[[#This Row],[INS-TL]]%))</f>
        <v>-100</v>
      </c>
      <c r="AS279" s="20"/>
      <c r="AT279" s="21"/>
      <c r="AZ279" s="22"/>
      <c r="BB279" s="42">
        <f t="shared" si="45"/>
        <v>264</v>
      </c>
      <c r="BC279" s="49"/>
      <c r="BD279" s="18">
        <f>IF(STGY3[[#This Row],[SNO]]=0,0,IF(STGY3[[#This Row],[SNO]]=1,BJ$8,IF(BL$10, IF(BP278&gt;=BM$8,0,IF(BP278=0,BJ$8,BO278)), BO278)))</f>
        <v>0</v>
      </c>
      <c r="BE279" s="18" t="str">
        <f>IF(MAIN_STGY[[#This Row],[RSLT]]="","", MAIN_STGY[[#This Row],[RSLT]])</f>
        <v/>
      </c>
      <c r="BF27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7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79" s="18">
        <f>IF(STGY3[[#This Row],[SNO]]=0,0,IF(BL$10, IF(BP278&gt;=BM$8, 0, STGY3[[#This Row],[INS]]+BH278), STGY3[[#This Row],[INS]]+BH278))</f>
        <v>100</v>
      </c>
      <c r="BI279" s="18">
        <f>IF(STGY3[[#This Row],[SNO]]=0,0,IF(BL$10, IF(BP278&gt;=BM$8, 0, BI278+STGY3[[#This Row],[RTN]]), BI278+STGY3[[#This Row],[RTN]]))</f>
        <v>0</v>
      </c>
      <c r="BJ279" s="18">
        <f>STGY3[[#This Row],[RTN-TL]]-STGY3[[#This Row],[INS-TL]]</f>
        <v>-100</v>
      </c>
      <c r="BK279" s="18">
        <f>IF(STGY3[[#This Row],[SNO]]=0,0,IF(BL$10, IF(STGY3[[#This Row],[INS]]=0, 0, BN278), BN278))</f>
        <v>0</v>
      </c>
      <c r="BL279" s="18">
        <f>STGY3[[#This Row],[INS]]</f>
        <v>0</v>
      </c>
      <c r="BM279" s="18">
        <f>IF(STGY3[[#This Row],[WrL]]="Loss", (STGY3[[#This Row],[INS]]*(1 + BP$8/100)), IF(STGY3[[#This Row],[WrL]]="Won", (0), 0))</f>
        <v>0</v>
      </c>
      <c r="BN279" s="18">
        <f>IF(STGY3[[#This Row],[WrL]]="Loss", (STGY3[[#This Row],[PAM]]+STGY3[[#This Row],[LOS-TEN]]), IF(STGY3[[#This Row],[WrL]]="Won", (STGY3[[#This Row],[INS]]), 0))</f>
        <v>0</v>
      </c>
      <c r="BO279" s="18">
        <f>STGY3[[#This Row],[PAPT]]/2</f>
        <v>0</v>
      </c>
      <c r="BP279" s="43">
        <f>IF(STGY3[[#This Row],[SNO]]=0,0,IF(BL$10, IF(STGY3[[#This Row],[INS-TL]]=0, 0, STGY3[[#This Row],[PFT]]/STGY3[[#This Row],[INS-TL]]%), STGY3[[#This Row],[PFT]]/STGY3[[#This Row],[INS-TL]]%))</f>
        <v>-100</v>
      </c>
      <c r="BS279" s="20"/>
      <c r="BT279" s="21"/>
      <c r="BZ279" s="22"/>
      <c r="CB279" s="42">
        <f t="shared" si="46"/>
        <v>264</v>
      </c>
      <c r="CC279" s="49"/>
      <c r="CD279" s="18">
        <f>IF(STGY4[[#This Row],[SNO]]=0,0,IF(STGY4[[#This Row],[SNO]]=1,CJ$8,IF(CL$10, IF(CP278&gt;=CM$8,0,IF(CP278=0,CJ$8,CO278)), CO278)))</f>
        <v>0</v>
      </c>
      <c r="CE279" s="18" t="str">
        <f>IF(MAIN_STGY[[#This Row],[RSLT]]="","", MAIN_STGY[[#This Row],[RSLT]])</f>
        <v/>
      </c>
      <c r="CF27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7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79" s="18">
        <f>IF(STGY4[[#This Row],[SNO]]=0,0,IF(CL$10, IF(CP278&gt;=CM$8, 0, STGY4[[#This Row],[INS]]+CH278), STGY4[[#This Row],[INS]]+CH278))</f>
        <v>100</v>
      </c>
      <c r="CI279" s="18">
        <f>IF(STGY4[[#This Row],[SNO]]=0,0,IF(CL$10, IF(CP278&gt;=CM$8, 0, CI278+STGY4[[#This Row],[RTN]]), CI278+STGY4[[#This Row],[RTN]]))</f>
        <v>0</v>
      </c>
      <c r="CJ279" s="18">
        <f>STGY4[[#This Row],[RTN-TL]]-STGY4[[#This Row],[INS-TL]]</f>
        <v>-100</v>
      </c>
      <c r="CK279" s="18">
        <f>IF(STGY4[[#This Row],[SNO]]=0,0,IF(CL$10, IF(STGY4[[#This Row],[INS]]=0, 0, CN278), CN278))</f>
        <v>0</v>
      </c>
      <c r="CL279" s="18">
        <f>STGY4[[#This Row],[INS]]</f>
        <v>0</v>
      </c>
      <c r="CM279" s="18">
        <f>IF(STGY4[[#This Row],[WrL]]="Loss", (STGY4[[#This Row],[INS]]*(1 + CP$8/100)), IF(STGY4[[#This Row],[WrL]]="Won", (0), 0))</f>
        <v>0</v>
      </c>
      <c r="CN279" s="18">
        <f>IF(STGY4[[#This Row],[WrL]]="Loss", (STGY4[[#This Row],[PAM]]+STGY4[[#This Row],[LOS-TEN]]), IF(STGY4[[#This Row],[WrL]]="Won", (STGY4[[#This Row],[INS]]), 0))</f>
        <v>0</v>
      </c>
      <c r="CO279" s="18">
        <f>STGY4[[#This Row],[PAPT]]/2</f>
        <v>0</v>
      </c>
      <c r="CP279" s="43">
        <f>IF(STGY4[[#This Row],[SNO]]=0,0,IF(CL$10, IF(STGY4[[#This Row],[INS-TL]]=0, 0, STGY4[[#This Row],[PFT]]/STGY4[[#This Row],[INS-TL]]%), STGY4[[#This Row],[PFT]]/STGY4[[#This Row],[INS-TL]]%))</f>
        <v>-100</v>
      </c>
      <c r="CS279" s="20"/>
      <c r="CT279" s="21"/>
      <c r="CZ279" s="22"/>
      <c r="DB279" s="42">
        <f t="shared" si="47"/>
        <v>264</v>
      </c>
      <c r="DC279" s="49"/>
      <c r="DD279" s="18">
        <f>IF(STGY5[[#This Row],[SNO]]=0,0,IF(STGY5[[#This Row],[SNO]]=1,DJ$8,IF(DL$10, IF(DP278&gt;=DM$8,0,IF(DP278=0,DJ$8,DO278)), DO278)))</f>
        <v>0</v>
      </c>
      <c r="DE279" s="18" t="str">
        <f>IF(MAIN_STGY[[#This Row],[RSLT]]="","", MAIN_STGY[[#This Row],[RSLT]])</f>
        <v/>
      </c>
      <c r="DF27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7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79" s="18">
        <f>IF(STGY5[[#This Row],[SNO]]=0,0,IF(DL$10, IF(DP278&gt;=DM$8, 0, STGY5[[#This Row],[INS]]+DH278), STGY5[[#This Row],[INS]]+DH278))</f>
        <v>100</v>
      </c>
      <c r="DI279" s="18">
        <f>IF(STGY5[[#This Row],[SNO]]=0,0,IF(DL$10, IF(DP278&gt;=DM$8, 0, DI278+STGY5[[#This Row],[RTN]]), DI278+STGY5[[#This Row],[RTN]]))</f>
        <v>0</v>
      </c>
      <c r="DJ279" s="18">
        <f>STGY5[[#This Row],[RTN-TL]]-STGY5[[#This Row],[INS-TL]]</f>
        <v>-100</v>
      </c>
      <c r="DK279" s="18">
        <f>IF(STGY5[[#This Row],[SNO]]=0,0,IF(DL$10, IF(STGY5[[#This Row],[INS]]=0, 0, DN278), DN278))</f>
        <v>0</v>
      </c>
      <c r="DL279" s="18">
        <f>STGY5[[#This Row],[INS]]</f>
        <v>0</v>
      </c>
      <c r="DM279" s="18">
        <f>IF(STGY5[[#This Row],[WrL]]="Loss", (STGY5[[#This Row],[INS]]*(1 + DP$8/100)), IF(STGY5[[#This Row],[WrL]]="Won", (0), 0))</f>
        <v>0</v>
      </c>
      <c r="DN279" s="18">
        <f>IF(STGY5[[#This Row],[WrL]]="Loss", (STGY5[[#This Row],[PAM]]+STGY5[[#This Row],[LOS-TEN]]), IF(STGY5[[#This Row],[WrL]]="Won", (STGY5[[#This Row],[INS]]), 0))</f>
        <v>0</v>
      </c>
      <c r="DO279" s="18">
        <f>STGY5[[#This Row],[PAPT]]/2</f>
        <v>0</v>
      </c>
      <c r="DP279" s="43">
        <f>IF(STGY5[[#This Row],[SNO]]=0,0,IF(DL$10, IF(STGY5[[#This Row],[INS-TL]]=0, 0, STGY5[[#This Row],[PFT]]/STGY5[[#This Row],[INS-TL]]%), STGY5[[#This Row],[PFT]]/STGY5[[#This Row],[INS-TL]]%))</f>
        <v>-100</v>
      </c>
      <c r="DS279" s="20"/>
      <c r="DT279" s="21"/>
      <c r="DZ279" s="22"/>
      <c r="EB279" s="42">
        <f t="shared" si="48"/>
        <v>264</v>
      </c>
      <c r="EC279" s="49"/>
      <c r="ED279" s="18">
        <f>IF(STGY6[[#This Row],[SNO]]=0,0,IF(STGY6[[#This Row],[SNO]]=1,EJ$8,IF(EL$10, IF(EP278&gt;=EM$8,0,IF(EP278=0,EJ$8,EO278)), EO278)))</f>
        <v>0</v>
      </c>
      <c r="EE279" s="18" t="str">
        <f>IF(MAIN_STGY[[#This Row],[RSLT]]="","", MAIN_STGY[[#This Row],[RSLT]])</f>
        <v/>
      </c>
      <c r="EF27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7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79" s="18">
        <f>IF(STGY6[[#This Row],[SNO]]=0,0,IF(EL$10, IF(EP278&gt;=EM$8, 0, STGY6[[#This Row],[INS]]+EH278), STGY6[[#This Row],[INS]]+EH278))</f>
        <v>100</v>
      </c>
      <c r="EI279" s="18">
        <f>IF(STGY6[[#This Row],[SNO]]=0,0,IF(EL$10, IF(EP278&gt;=EM$8, 0, EI278+STGY6[[#This Row],[RTN]]), EI278+STGY6[[#This Row],[RTN]]))</f>
        <v>0</v>
      </c>
      <c r="EJ279" s="18">
        <f>STGY6[[#This Row],[RTN-TL]]-STGY6[[#This Row],[INS-TL]]</f>
        <v>-100</v>
      </c>
      <c r="EK279" s="18">
        <f>IF(STGY6[[#This Row],[SNO]]=0,0,IF(EL$10, IF(STGY6[[#This Row],[INS]]=0, 0, EN278), EN278))</f>
        <v>0</v>
      </c>
      <c r="EL279" s="18">
        <f>STGY6[[#This Row],[INS]]</f>
        <v>0</v>
      </c>
      <c r="EM279" s="18">
        <f>IF(STGY6[[#This Row],[WrL]]="Loss", (STGY6[[#This Row],[INS]]*(1 + EP$8/100)), IF(STGY6[[#This Row],[WrL]]="Won", (0), 0))</f>
        <v>0</v>
      </c>
      <c r="EN279" s="18">
        <f>IF(STGY6[[#This Row],[WrL]]="Loss", (STGY6[[#This Row],[PAM]]+STGY6[[#This Row],[LOS-TEN]]), IF(STGY6[[#This Row],[WrL]]="Won", (STGY6[[#This Row],[INS]]), 0))</f>
        <v>0</v>
      </c>
      <c r="EO279" s="18">
        <f>STGY6[[#This Row],[PAPT]]/2</f>
        <v>0</v>
      </c>
      <c r="EP279" s="43">
        <f>IF(STGY6[[#This Row],[SNO]]=0,0,IF(EL$10, IF(STGY6[[#This Row],[INS-TL]]=0, 0, STGY6[[#This Row],[PFT]]/STGY6[[#This Row],[INS-TL]]%), STGY6[[#This Row],[PFT]]/STGY6[[#This Row],[INS-TL]]%))</f>
        <v>-100</v>
      </c>
      <c r="ES279" s="20"/>
      <c r="ET279" s="21"/>
      <c r="EZ279" s="22"/>
      <c r="FB279" s="42">
        <f t="shared" si="49"/>
        <v>264</v>
      </c>
      <c r="FC279" s="49"/>
      <c r="FD279" s="18">
        <f>IF(STGY7[[#This Row],[SNO]]=0,0,IF(STGY7[[#This Row],[SNO]]=1,FJ$8,IF(FL$10, IF(FP278&gt;=FM$8,0,IF(FP278=0,FJ$8,FO278)), FO278)))</f>
        <v>0</v>
      </c>
      <c r="FE279" s="18" t="str">
        <f>IF(MAIN_STGY[[#This Row],[RSLT]]="","", MAIN_STGY[[#This Row],[RSLT]])</f>
        <v/>
      </c>
      <c r="FF27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7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79" s="18">
        <f>IF(STGY7[[#This Row],[SNO]]=0,0,IF(FL$10, IF(FP278&gt;=FM$8, 0, STGY7[[#This Row],[INS]]+FH278), STGY7[[#This Row],[INS]]+FH278))</f>
        <v>100</v>
      </c>
      <c r="FI279" s="18">
        <f>IF(STGY7[[#This Row],[SNO]]=0,0,IF(FL$10, IF(FP278&gt;=FM$8, 0, FI278+STGY7[[#This Row],[RTN]]), FI278+STGY7[[#This Row],[RTN]]))</f>
        <v>0</v>
      </c>
      <c r="FJ279" s="18">
        <f>STGY7[[#This Row],[RTN-TL]]-STGY7[[#This Row],[INS-TL]]</f>
        <v>-100</v>
      </c>
      <c r="FK279" s="18">
        <f>IF(STGY7[[#This Row],[SNO]]=0,0,IF(FL$10, IF(STGY7[[#This Row],[INS]]=0, 0, FN278), FN278))</f>
        <v>0</v>
      </c>
      <c r="FL279" s="18">
        <f>STGY7[[#This Row],[INS]]</f>
        <v>0</v>
      </c>
      <c r="FM279" s="18">
        <f>IF(STGY7[[#This Row],[WrL]]="Loss", (STGY7[[#This Row],[INS]]*(1 + FP$8/100)), IF(STGY7[[#This Row],[WrL]]="Won", (0), 0))</f>
        <v>0</v>
      </c>
      <c r="FN279" s="18">
        <f>IF(STGY7[[#This Row],[WrL]]="Loss", (STGY7[[#This Row],[PAM]]+STGY7[[#This Row],[LOS-TEN]]), IF(STGY7[[#This Row],[WrL]]="Won", (STGY7[[#This Row],[INS]]), 0))</f>
        <v>0</v>
      </c>
      <c r="FO279" s="18">
        <f>STGY7[[#This Row],[PAPT]]/2</f>
        <v>0</v>
      </c>
      <c r="FP279" s="43">
        <f>IF(STGY7[[#This Row],[SNO]]=0,0,IF(FL$10, IF(STGY7[[#This Row],[INS-TL]]=0, 0, STGY7[[#This Row],[PFT]]/STGY7[[#This Row],[INS-TL]]%), STGY7[[#This Row],[PFT]]/STGY7[[#This Row],[INS-TL]]%))</f>
        <v>-100</v>
      </c>
      <c r="FS279" s="20"/>
      <c r="FT279" s="21"/>
      <c r="FZ279" s="22"/>
      <c r="GB279" s="42">
        <f t="shared" si="50"/>
        <v>264</v>
      </c>
      <c r="GC279" s="49"/>
      <c r="GD279" s="18">
        <f>IF(STGY8[[#This Row],[SNO]]=0,0,IF(STGY8[[#This Row],[SNO]]=1,GJ$8,IF(GL$10, IF(GP278&gt;=GM$8,0,IF(GP278=0,GJ$8,GO278)), GO278)))</f>
        <v>0</v>
      </c>
      <c r="GE279" s="18" t="str">
        <f>IF(MAIN_STGY[[#This Row],[RSLT]]="","", MAIN_STGY[[#This Row],[RSLT]])</f>
        <v/>
      </c>
      <c r="GF27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7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79" s="18">
        <f>IF(STGY8[[#This Row],[SNO]]=0,0,IF(GL$10, IF(GP278&gt;=GM$8, 0, STGY8[[#This Row],[INS]]+GH278), STGY8[[#This Row],[INS]]+GH278))</f>
        <v>100</v>
      </c>
      <c r="GI279" s="18">
        <f>IF(STGY8[[#This Row],[SNO]]=0,0,IF(GL$10, IF(GP278&gt;=GM$8, 0, GI278+STGY8[[#This Row],[RTN]]), GI278+STGY8[[#This Row],[RTN]]))</f>
        <v>0</v>
      </c>
      <c r="GJ279" s="18">
        <f>STGY8[[#This Row],[RTN-TL]]-STGY8[[#This Row],[INS-TL]]</f>
        <v>-100</v>
      </c>
      <c r="GK279" s="18">
        <f>IF(STGY8[[#This Row],[SNO]]=0,0,IF(GL$10, IF(STGY8[[#This Row],[INS]]=0, 0, GN278), GN278))</f>
        <v>0</v>
      </c>
      <c r="GL279" s="18">
        <f>STGY8[[#This Row],[INS]]</f>
        <v>0</v>
      </c>
      <c r="GM279" s="18">
        <f>IF(STGY8[[#This Row],[WrL]]="Loss", (STGY8[[#This Row],[INS]]*(1 + GP$8/100)), IF(STGY8[[#This Row],[WrL]]="Won", (0), 0))</f>
        <v>0</v>
      </c>
      <c r="GN279" s="18">
        <f>IF(STGY8[[#This Row],[WrL]]="Loss", (STGY8[[#This Row],[PAM]]+STGY8[[#This Row],[LOS-TEN]]), IF(STGY8[[#This Row],[WrL]]="Won", (STGY8[[#This Row],[INS]]), 0))</f>
        <v>0</v>
      </c>
      <c r="GO279" s="18">
        <f>STGY8[[#This Row],[PAPT]]/2</f>
        <v>0</v>
      </c>
      <c r="GP279" s="43">
        <f>IF(STGY8[[#This Row],[SNO]]=0,0,IF(GL$10, IF(STGY8[[#This Row],[INS-TL]]=0, 0, STGY8[[#This Row],[PFT]]/STGY8[[#This Row],[INS-TL]]%), STGY8[[#This Row],[PFT]]/STGY8[[#This Row],[INS-TL]]%))</f>
        <v>-100</v>
      </c>
      <c r="GS279" s="20"/>
      <c r="GT279" s="21"/>
      <c r="GZ279" s="22"/>
      <c r="HB279" s="42">
        <f t="shared" si="51"/>
        <v>264</v>
      </c>
      <c r="HC279" s="49"/>
      <c r="HD279" s="18">
        <f>IF(STGY9[[#This Row],[SNO]]=0,0,IF(STGY9[[#This Row],[SNO]]=1,HJ$8,IF(HL$10, IF(HP278&gt;=HM$8,0,IF(HP278=0,HJ$8,HO278)), HO278)))</f>
        <v>0</v>
      </c>
      <c r="HE279" s="18" t="str">
        <f>IF(MAIN_STGY[[#This Row],[RSLT]]="","", MAIN_STGY[[#This Row],[RSLT]])</f>
        <v/>
      </c>
      <c r="HF27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7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79" s="18">
        <f>IF(STGY9[[#This Row],[SNO]]=0,0,IF(HL$10, IF(HP278&gt;=HM$8, 0, STGY9[[#This Row],[INS]]+HH278), STGY9[[#This Row],[INS]]+HH278))</f>
        <v>100</v>
      </c>
      <c r="HI279" s="18">
        <f>IF(STGY9[[#This Row],[SNO]]=0,0,IF(HL$10, IF(HP278&gt;=HM$8, 0, HI278+STGY9[[#This Row],[RTN]]), HI278+STGY9[[#This Row],[RTN]]))</f>
        <v>0</v>
      </c>
      <c r="HJ279" s="18">
        <f>STGY9[[#This Row],[RTN-TL]]-STGY9[[#This Row],[INS-TL]]</f>
        <v>-100</v>
      </c>
      <c r="HK279" s="18">
        <f>IF(STGY9[[#This Row],[SNO]]=0,0,IF(HL$10, IF(STGY9[[#This Row],[INS]]=0, 0, HN278), HN278))</f>
        <v>0</v>
      </c>
      <c r="HL279" s="18">
        <f>STGY9[[#This Row],[INS]]</f>
        <v>0</v>
      </c>
      <c r="HM279" s="18">
        <f>IF(STGY9[[#This Row],[WrL]]="Loss", (STGY9[[#This Row],[INS]]*(1 + HP$8/100)), IF(STGY9[[#This Row],[WrL]]="Won", (0), 0))</f>
        <v>0</v>
      </c>
      <c r="HN279" s="18">
        <f>IF(STGY9[[#This Row],[WrL]]="Loss", (STGY9[[#This Row],[PAM]]+STGY9[[#This Row],[LOS-TEN]]), IF(STGY9[[#This Row],[WrL]]="Won", (STGY9[[#This Row],[INS]]), 0))</f>
        <v>0</v>
      </c>
      <c r="HO279" s="18">
        <f>STGY9[[#This Row],[PAPT]]/2</f>
        <v>0</v>
      </c>
      <c r="HP279" s="43">
        <f>IF(STGY9[[#This Row],[SNO]]=0,0,IF(HL$10, IF(STGY9[[#This Row],[INS-TL]]=0, 0, STGY9[[#This Row],[PFT]]/STGY9[[#This Row],[INS-TL]]%), STGY9[[#This Row],[PFT]]/STGY9[[#This Row],[INS-TL]]%))</f>
        <v>-100</v>
      </c>
      <c r="HS279" s="20"/>
      <c r="HT279" s="21"/>
      <c r="HZ279" s="22"/>
      <c r="IB279" s="42">
        <f t="shared" si="52"/>
        <v>264</v>
      </c>
      <c r="IC279" s="49"/>
      <c r="ID279" s="18">
        <f>IF(STGY10[[#This Row],[SNO]]=0,0,IF(STGY10[[#This Row],[SNO]]=1,IJ$8,IF(IL$10, IF(IP278&gt;=IM$8,0,IF(IP278=0,IJ$8,IO278)), IO278)))</f>
        <v>0</v>
      </c>
      <c r="IE279" s="18" t="str">
        <f>IF(MAIN_STGY[[#This Row],[RSLT]]="","", MAIN_STGY[[#This Row],[RSLT]])</f>
        <v/>
      </c>
      <c r="IF27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7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79" s="18">
        <f>IF(STGY10[[#This Row],[SNO]]=0,0,IF(IL$10, IF(IP278&gt;=IM$8, 0, STGY10[[#This Row],[INS]]+IH278), STGY10[[#This Row],[INS]]+IH278))</f>
        <v>100</v>
      </c>
      <c r="II279" s="18">
        <f>IF(STGY10[[#This Row],[SNO]]=0,0,IF(IL$10, IF(IP278&gt;=IM$8, 0, II278+STGY10[[#This Row],[RTN]]), II278+STGY10[[#This Row],[RTN]]))</f>
        <v>0</v>
      </c>
      <c r="IJ279" s="18">
        <f>STGY10[[#This Row],[RTN-TL]]-STGY10[[#This Row],[INS-TL]]</f>
        <v>-100</v>
      </c>
      <c r="IK279" s="18">
        <f>IF(STGY10[[#This Row],[SNO]]=0,0,IF(IL$10, IF(STGY10[[#This Row],[INS]]=0, 0, IN278), IN278))</f>
        <v>0</v>
      </c>
      <c r="IL279" s="18">
        <f>STGY10[[#This Row],[INS]]</f>
        <v>0</v>
      </c>
      <c r="IM279" s="18">
        <f>IF(STGY10[[#This Row],[WrL]]="Loss", (STGY10[[#This Row],[INS]]*(1 + IP$8/100)), IF(STGY10[[#This Row],[WrL]]="Won", (0), 0))</f>
        <v>0</v>
      </c>
      <c r="IN279" s="18">
        <f>IF(STGY10[[#This Row],[WrL]]="Loss", (STGY10[[#This Row],[PAM]]+STGY10[[#This Row],[LOS-TEN]]), IF(STGY10[[#This Row],[WrL]]="Won", (STGY10[[#This Row],[INS]]), 0))</f>
        <v>0</v>
      </c>
      <c r="IO279" s="18">
        <f>STGY10[[#This Row],[PAPT]]/2</f>
        <v>0</v>
      </c>
      <c r="IP279" s="43">
        <f>IF(STGY10[[#This Row],[SNO]]=0,0,IF(IL$10, IF(STGY10[[#This Row],[INS-TL]]=0, 0, STGY10[[#This Row],[PFT]]/STGY10[[#This Row],[INS-TL]]%), STGY10[[#This Row],[PFT]]/STGY10[[#This Row],[INS-TL]]%))</f>
        <v>-100</v>
      </c>
      <c r="IS279" s="20"/>
      <c r="IT279" s="21"/>
      <c r="IZ279" s="22"/>
    </row>
    <row r="280" spans="2:260" ht="15.65" x14ac:dyDescent="0.3">
      <c r="B280" s="89">
        <f t="shared" si="53"/>
        <v>265</v>
      </c>
      <c r="C280" s="49"/>
      <c r="D280" s="18">
        <f>IF(MAIN_STGY[[#This Row],[SNO]]=0,0,IF(MAIN_STGY[[#This Row],[SNO]]=1,J$8,IF(L$10, IF(P279&gt;=M$8,0,IF(P279=0,J$8,O279)), O279)))</f>
        <v>0</v>
      </c>
      <c r="E280" s="12"/>
      <c r="F28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0" s="18">
        <f>IF(MAIN_STGY[[#This Row],[SNO]]=0,0,IF(L$10, IF(P279&gt;=M$8, 0, MAIN_STGY[[#This Row],[INS]]+H279), MAIN_STGY[[#This Row],[INS]]+H279))</f>
        <v>100</v>
      </c>
      <c r="I280" s="18">
        <f>IF(MAIN_STGY[[#This Row],[SNO]]=0,0,IF(L$10, IF(P279&gt;=M$8, 0, I279+MAIN_STGY[[#This Row],[RTN]]), I279+MAIN_STGY[[#This Row],[RTN]]))</f>
        <v>0</v>
      </c>
      <c r="J280" s="18">
        <f>MAIN_STGY[[#This Row],[RTN-TL]]-MAIN_STGY[[#This Row],[INS-TL]]</f>
        <v>-100</v>
      </c>
      <c r="K280" s="18">
        <f>IF(MAIN_STGY[[#This Row],[SNO]]=0,0,IF(L$10, IF(MAIN_STGY[[#This Row],[INS]]=0, 0, N279), N279))</f>
        <v>0</v>
      </c>
      <c r="L280" s="18">
        <f>MAIN_STGY[[#This Row],[INS]]</f>
        <v>0</v>
      </c>
      <c r="M280" s="18">
        <f>IF(MAIN_STGY[[#This Row],[WrL]]="Loss", (MAIN_STGY[[#This Row],[INS]]*(1 + P$8/100)), IF(MAIN_STGY[[#This Row],[WrL]]="Won", (0), 0))</f>
        <v>0</v>
      </c>
      <c r="N280" s="18">
        <f>IF(MAIN_STGY[[#This Row],[WrL]]="Loss", (MAIN_STGY[[#This Row],[PAM]]+MAIN_STGY[[#This Row],[LOS-TEN]]), IF(MAIN_STGY[[#This Row],[WrL]]="Won", (MAIN_STGY[[#This Row],[INS]]), 0))</f>
        <v>0</v>
      </c>
      <c r="O280" s="18">
        <f>MAIN_STGY[[#This Row],[PAPT]]/2</f>
        <v>0</v>
      </c>
      <c r="P28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0" s="54" t="s">
        <v>56</v>
      </c>
      <c r="S280" s="54" t="s">
        <v>57</v>
      </c>
      <c r="T280" s="54" t="s">
        <v>71</v>
      </c>
      <c r="U280" s="54" t="s">
        <v>58</v>
      </c>
      <c r="V280" s="54" t="s">
        <v>59</v>
      </c>
      <c r="W280" s="55"/>
      <c r="X280" s="44"/>
      <c r="Z280" s="22"/>
      <c r="AB280" s="42">
        <f t="shared" si="44"/>
        <v>265</v>
      </c>
      <c r="AC280" s="49"/>
      <c r="AD280" s="18">
        <f>IF(STGY2[[#This Row],[SNO]]=0,0,IF(STGY2[[#This Row],[SNO]]=1,AJ$8,IF(AL$10, IF(AP279&gt;=AM$8,0,IF(AP279=0,AJ$8,AO279)), AO279)))</f>
        <v>0</v>
      </c>
      <c r="AE280" s="18" t="str">
        <f>IF(MAIN_STGY[[#This Row],[RSLT]]="","", MAIN_STGY[[#This Row],[RSLT]])</f>
        <v/>
      </c>
      <c r="AF28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0" s="18">
        <f>IF(STGY2[[#This Row],[SNO]]=0,0,IF(AL$10, IF(AP279&gt;=AM$8, 0, STGY2[[#This Row],[INS]]+AH279), STGY2[[#This Row],[INS]]+AH279))</f>
        <v>100</v>
      </c>
      <c r="AI280" s="18">
        <f>IF(STGY2[[#This Row],[SNO]]=0,0,IF(AL$10, IF(AP279&gt;=AM$8, 0, AI279+STGY2[[#This Row],[RTN]]), AI279+STGY2[[#This Row],[RTN]]))</f>
        <v>0</v>
      </c>
      <c r="AJ280" s="18">
        <f>STGY2[[#This Row],[RTN-TL]]-STGY2[[#This Row],[INS-TL]]</f>
        <v>-100</v>
      </c>
      <c r="AK280" s="18">
        <f>IF(STGY2[[#This Row],[SNO]]=0,0,IF(AL$10, IF(STGY2[[#This Row],[INS]]=0, 0, AN279), AN279))</f>
        <v>0</v>
      </c>
      <c r="AL280" s="18">
        <f>STGY2[[#This Row],[INS]]</f>
        <v>0</v>
      </c>
      <c r="AM280" s="18">
        <f>IF(STGY2[[#This Row],[WrL]]="Loss", (STGY2[[#This Row],[INS]]*(1 + AP$8/100)), IF(STGY2[[#This Row],[WrL]]="Won", (0), 0))</f>
        <v>0</v>
      </c>
      <c r="AN280" s="18">
        <f>IF(STGY2[[#This Row],[WrL]]="Loss", (STGY2[[#This Row],[PAM]]+STGY2[[#This Row],[LOS-TEN]]), IF(STGY2[[#This Row],[WrL]]="Won", (STGY2[[#This Row],[INS]]), 0))</f>
        <v>0</v>
      </c>
      <c r="AO280" s="18">
        <f>STGY2[[#This Row],[PAPT]]/2</f>
        <v>0</v>
      </c>
      <c r="AP280" s="43">
        <f>IF(STGY2[[#This Row],[SNO]]=0,0,IF(AL$10, IF(STGY2[[#This Row],[INS-TL]]=0, 0, STGY2[[#This Row],[PFT]]/STGY2[[#This Row],[INS-TL]]%), STGY2[[#This Row],[PFT]]/STGY2[[#This Row],[INS-TL]]%))</f>
        <v>-100</v>
      </c>
      <c r="AS280" s="20"/>
      <c r="AT280" s="21"/>
      <c r="AZ280" s="22"/>
      <c r="BB280" s="42">
        <f t="shared" si="45"/>
        <v>265</v>
      </c>
      <c r="BC280" s="49"/>
      <c r="BD280" s="18">
        <f>IF(STGY3[[#This Row],[SNO]]=0,0,IF(STGY3[[#This Row],[SNO]]=1,BJ$8,IF(BL$10, IF(BP279&gt;=BM$8,0,IF(BP279=0,BJ$8,BO279)), BO279)))</f>
        <v>0</v>
      </c>
      <c r="BE280" s="18" t="str">
        <f>IF(MAIN_STGY[[#This Row],[RSLT]]="","", MAIN_STGY[[#This Row],[RSLT]])</f>
        <v/>
      </c>
      <c r="BF28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0" s="18">
        <f>IF(STGY3[[#This Row],[SNO]]=0,0,IF(BL$10, IF(BP279&gt;=BM$8, 0, STGY3[[#This Row],[INS]]+BH279), STGY3[[#This Row],[INS]]+BH279))</f>
        <v>100</v>
      </c>
      <c r="BI280" s="18">
        <f>IF(STGY3[[#This Row],[SNO]]=0,0,IF(BL$10, IF(BP279&gt;=BM$8, 0, BI279+STGY3[[#This Row],[RTN]]), BI279+STGY3[[#This Row],[RTN]]))</f>
        <v>0</v>
      </c>
      <c r="BJ280" s="18">
        <f>STGY3[[#This Row],[RTN-TL]]-STGY3[[#This Row],[INS-TL]]</f>
        <v>-100</v>
      </c>
      <c r="BK280" s="18">
        <f>IF(STGY3[[#This Row],[SNO]]=0,0,IF(BL$10, IF(STGY3[[#This Row],[INS]]=0, 0, BN279), BN279))</f>
        <v>0</v>
      </c>
      <c r="BL280" s="18">
        <f>STGY3[[#This Row],[INS]]</f>
        <v>0</v>
      </c>
      <c r="BM280" s="18">
        <f>IF(STGY3[[#This Row],[WrL]]="Loss", (STGY3[[#This Row],[INS]]*(1 + BP$8/100)), IF(STGY3[[#This Row],[WrL]]="Won", (0), 0))</f>
        <v>0</v>
      </c>
      <c r="BN280" s="18">
        <f>IF(STGY3[[#This Row],[WrL]]="Loss", (STGY3[[#This Row],[PAM]]+STGY3[[#This Row],[LOS-TEN]]), IF(STGY3[[#This Row],[WrL]]="Won", (STGY3[[#This Row],[INS]]), 0))</f>
        <v>0</v>
      </c>
      <c r="BO280" s="18">
        <f>STGY3[[#This Row],[PAPT]]/2</f>
        <v>0</v>
      </c>
      <c r="BP280" s="43">
        <f>IF(STGY3[[#This Row],[SNO]]=0,0,IF(BL$10, IF(STGY3[[#This Row],[INS-TL]]=0, 0, STGY3[[#This Row],[PFT]]/STGY3[[#This Row],[INS-TL]]%), STGY3[[#This Row],[PFT]]/STGY3[[#This Row],[INS-TL]]%))</f>
        <v>-100</v>
      </c>
      <c r="BS280" s="20"/>
      <c r="BT280" s="21"/>
      <c r="BZ280" s="22"/>
      <c r="CB280" s="42">
        <f t="shared" si="46"/>
        <v>265</v>
      </c>
      <c r="CC280" s="49"/>
      <c r="CD280" s="18">
        <f>IF(STGY4[[#This Row],[SNO]]=0,0,IF(STGY4[[#This Row],[SNO]]=1,CJ$8,IF(CL$10, IF(CP279&gt;=CM$8,0,IF(CP279=0,CJ$8,CO279)), CO279)))</f>
        <v>0</v>
      </c>
      <c r="CE280" s="18" t="str">
        <f>IF(MAIN_STGY[[#This Row],[RSLT]]="","", MAIN_STGY[[#This Row],[RSLT]])</f>
        <v/>
      </c>
      <c r="CF28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0" s="18">
        <f>IF(STGY4[[#This Row],[SNO]]=0,0,IF(CL$10, IF(CP279&gt;=CM$8, 0, STGY4[[#This Row],[INS]]+CH279), STGY4[[#This Row],[INS]]+CH279))</f>
        <v>100</v>
      </c>
      <c r="CI280" s="18">
        <f>IF(STGY4[[#This Row],[SNO]]=0,0,IF(CL$10, IF(CP279&gt;=CM$8, 0, CI279+STGY4[[#This Row],[RTN]]), CI279+STGY4[[#This Row],[RTN]]))</f>
        <v>0</v>
      </c>
      <c r="CJ280" s="18">
        <f>STGY4[[#This Row],[RTN-TL]]-STGY4[[#This Row],[INS-TL]]</f>
        <v>-100</v>
      </c>
      <c r="CK280" s="18">
        <f>IF(STGY4[[#This Row],[SNO]]=0,0,IF(CL$10, IF(STGY4[[#This Row],[INS]]=0, 0, CN279), CN279))</f>
        <v>0</v>
      </c>
      <c r="CL280" s="18">
        <f>STGY4[[#This Row],[INS]]</f>
        <v>0</v>
      </c>
      <c r="CM280" s="18">
        <f>IF(STGY4[[#This Row],[WrL]]="Loss", (STGY4[[#This Row],[INS]]*(1 + CP$8/100)), IF(STGY4[[#This Row],[WrL]]="Won", (0), 0))</f>
        <v>0</v>
      </c>
      <c r="CN280" s="18">
        <f>IF(STGY4[[#This Row],[WrL]]="Loss", (STGY4[[#This Row],[PAM]]+STGY4[[#This Row],[LOS-TEN]]), IF(STGY4[[#This Row],[WrL]]="Won", (STGY4[[#This Row],[INS]]), 0))</f>
        <v>0</v>
      </c>
      <c r="CO280" s="18">
        <f>STGY4[[#This Row],[PAPT]]/2</f>
        <v>0</v>
      </c>
      <c r="CP280" s="43">
        <f>IF(STGY4[[#This Row],[SNO]]=0,0,IF(CL$10, IF(STGY4[[#This Row],[INS-TL]]=0, 0, STGY4[[#This Row],[PFT]]/STGY4[[#This Row],[INS-TL]]%), STGY4[[#This Row],[PFT]]/STGY4[[#This Row],[INS-TL]]%))</f>
        <v>-100</v>
      </c>
      <c r="CS280" s="20"/>
      <c r="CT280" s="21"/>
      <c r="CZ280" s="22"/>
      <c r="DB280" s="42">
        <f t="shared" si="47"/>
        <v>265</v>
      </c>
      <c r="DC280" s="49"/>
      <c r="DD280" s="18">
        <f>IF(STGY5[[#This Row],[SNO]]=0,0,IF(STGY5[[#This Row],[SNO]]=1,DJ$8,IF(DL$10, IF(DP279&gt;=DM$8,0,IF(DP279=0,DJ$8,DO279)), DO279)))</f>
        <v>0</v>
      </c>
      <c r="DE280" s="18" t="str">
        <f>IF(MAIN_STGY[[#This Row],[RSLT]]="","", MAIN_STGY[[#This Row],[RSLT]])</f>
        <v/>
      </c>
      <c r="DF28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0" s="18">
        <f>IF(STGY5[[#This Row],[SNO]]=0,0,IF(DL$10, IF(DP279&gt;=DM$8, 0, STGY5[[#This Row],[INS]]+DH279), STGY5[[#This Row],[INS]]+DH279))</f>
        <v>100</v>
      </c>
      <c r="DI280" s="18">
        <f>IF(STGY5[[#This Row],[SNO]]=0,0,IF(DL$10, IF(DP279&gt;=DM$8, 0, DI279+STGY5[[#This Row],[RTN]]), DI279+STGY5[[#This Row],[RTN]]))</f>
        <v>0</v>
      </c>
      <c r="DJ280" s="18">
        <f>STGY5[[#This Row],[RTN-TL]]-STGY5[[#This Row],[INS-TL]]</f>
        <v>-100</v>
      </c>
      <c r="DK280" s="18">
        <f>IF(STGY5[[#This Row],[SNO]]=0,0,IF(DL$10, IF(STGY5[[#This Row],[INS]]=0, 0, DN279), DN279))</f>
        <v>0</v>
      </c>
      <c r="DL280" s="18">
        <f>STGY5[[#This Row],[INS]]</f>
        <v>0</v>
      </c>
      <c r="DM280" s="18">
        <f>IF(STGY5[[#This Row],[WrL]]="Loss", (STGY5[[#This Row],[INS]]*(1 + DP$8/100)), IF(STGY5[[#This Row],[WrL]]="Won", (0), 0))</f>
        <v>0</v>
      </c>
      <c r="DN280" s="18">
        <f>IF(STGY5[[#This Row],[WrL]]="Loss", (STGY5[[#This Row],[PAM]]+STGY5[[#This Row],[LOS-TEN]]), IF(STGY5[[#This Row],[WrL]]="Won", (STGY5[[#This Row],[INS]]), 0))</f>
        <v>0</v>
      </c>
      <c r="DO280" s="18">
        <f>STGY5[[#This Row],[PAPT]]/2</f>
        <v>0</v>
      </c>
      <c r="DP280" s="43">
        <f>IF(STGY5[[#This Row],[SNO]]=0,0,IF(DL$10, IF(STGY5[[#This Row],[INS-TL]]=0, 0, STGY5[[#This Row],[PFT]]/STGY5[[#This Row],[INS-TL]]%), STGY5[[#This Row],[PFT]]/STGY5[[#This Row],[INS-TL]]%))</f>
        <v>-100</v>
      </c>
      <c r="DS280" s="20"/>
      <c r="DT280" s="21"/>
      <c r="DZ280" s="22"/>
      <c r="EB280" s="42">
        <f t="shared" si="48"/>
        <v>265</v>
      </c>
      <c r="EC280" s="49"/>
      <c r="ED280" s="18">
        <f>IF(STGY6[[#This Row],[SNO]]=0,0,IF(STGY6[[#This Row],[SNO]]=1,EJ$8,IF(EL$10, IF(EP279&gt;=EM$8,0,IF(EP279=0,EJ$8,EO279)), EO279)))</f>
        <v>0</v>
      </c>
      <c r="EE280" s="18" t="str">
        <f>IF(MAIN_STGY[[#This Row],[RSLT]]="","", MAIN_STGY[[#This Row],[RSLT]])</f>
        <v/>
      </c>
      <c r="EF28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0" s="18">
        <f>IF(STGY6[[#This Row],[SNO]]=0,0,IF(EL$10, IF(EP279&gt;=EM$8, 0, STGY6[[#This Row],[INS]]+EH279), STGY6[[#This Row],[INS]]+EH279))</f>
        <v>100</v>
      </c>
      <c r="EI280" s="18">
        <f>IF(STGY6[[#This Row],[SNO]]=0,0,IF(EL$10, IF(EP279&gt;=EM$8, 0, EI279+STGY6[[#This Row],[RTN]]), EI279+STGY6[[#This Row],[RTN]]))</f>
        <v>0</v>
      </c>
      <c r="EJ280" s="18">
        <f>STGY6[[#This Row],[RTN-TL]]-STGY6[[#This Row],[INS-TL]]</f>
        <v>-100</v>
      </c>
      <c r="EK280" s="18">
        <f>IF(STGY6[[#This Row],[SNO]]=0,0,IF(EL$10, IF(STGY6[[#This Row],[INS]]=0, 0, EN279), EN279))</f>
        <v>0</v>
      </c>
      <c r="EL280" s="18">
        <f>STGY6[[#This Row],[INS]]</f>
        <v>0</v>
      </c>
      <c r="EM280" s="18">
        <f>IF(STGY6[[#This Row],[WrL]]="Loss", (STGY6[[#This Row],[INS]]*(1 + EP$8/100)), IF(STGY6[[#This Row],[WrL]]="Won", (0), 0))</f>
        <v>0</v>
      </c>
      <c r="EN280" s="18">
        <f>IF(STGY6[[#This Row],[WrL]]="Loss", (STGY6[[#This Row],[PAM]]+STGY6[[#This Row],[LOS-TEN]]), IF(STGY6[[#This Row],[WrL]]="Won", (STGY6[[#This Row],[INS]]), 0))</f>
        <v>0</v>
      </c>
      <c r="EO280" s="18">
        <f>STGY6[[#This Row],[PAPT]]/2</f>
        <v>0</v>
      </c>
      <c r="EP280" s="43">
        <f>IF(STGY6[[#This Row],[SNO]]=0,0,IF(EL$10, IF(STGY6[[#This Row],[INS-TL]]=0, 0, STGY6[[#This Row],[PFT]]/STGY6[[#This Row],[INS-TL]]%), STGY6[[#This Row],[PFT]]/STGY6[[#This Row],[INS-TL]]%))</f>
        <v>-100</v>
      </c>
      <c r="ES280" s="20"/>
      <c r="ET280" s="21"/>
      <c r="EZ280" s="22"/>
      <c r="FB280" s="42">
        <f t="shared" si="49"/>
        <v>265</v>
      </c>
      <c r="FC280" s="49"/>
      <c r="FD280" s="18">
        <f>IF(STGY7[[#This Row],[SNO]]=0,0,IF(STGY7[[#This Row],[SNO]]=1,FJ$8,IF(FL$10, IF(FP279&gt;=FM$8,0,IF(FP279=0,FJ$8,FO279)), FO279)))</f>
        <v>0</v>
      </c>
      <c r="FE280" s="18" t="str">
        <f>IF(MAIN_STGY[[#This Row],[RSLT]]="","", MAIN_STGY[[#This Row],[RSLT]])</f>
        <v/>
      </c>
      <c r="FF28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0" s="18">
        <f>IF(STGY7[[#This Row],[SNO]]=0,0,IF(FL$10, IF(FP279&gt;=FM$8, 0, STGY7[[#This Row],[INS]]+FH279), STGY7[[#This Row],[INS]]+FH279))</f>
        <v>100</v>
      </c>
      <c r="FI280" s="18">
        <f>IF(STGY7[[#This Row],[SNO]]=0,0,IF(FL$10, IF(FP279&gt;=FM$8, 0, FI279+STGY7[[#This Row],[RTN]]), FI279+STGY7[[#This Row],[RTN]]))</f>
        <v>0</v>
      </c>
      <c r="FJ280" s="18">
        <f>STGY7[[#This Row],[RTN-TL]]-STGY7[[#This Row],[INS-TL]]</f>
        <v>-100</v>
      </c>
      <c r="FK280" s="18">
        <f>IF(STGY7[[#This Row],[SNO]]=0,0,IF(FL$10, IF(STGY7[[#This Row],[INS]]=0, 0, FN279), FN279))</f>
        <v>0</v>
      </c>
      <c r="FL280" s="18">
        <f>STGY7[[#This Row],[INS]]</f>
        <v>0</v>
      </c>
      <c r="FM280" s="18">
        <f>IF(STGY7[[#This Row],[WrL]]="Loss", (STGY7[[#This Row],[INS]]*(1 + FP$8/100)), IF(STGY7[[#This Row],[WrL]]="Won", (0), 0))</f>
        <v>0</v>
      </c>
      <c r="FN280" s="18">
        <f>IF(STGY7[[#This Row],[WrL]]="Loss", (STGY7[[#This Row],[PAM]]+STGY7[[#This Row],[LOS-TEN]]), IF(STGY7[[#This Row],[WrL]]="Won", (STGY7[[#This Row],[INS]]), 0))</f>
        <v>0</v>
      </c>
      <c r="FO280" s="18">
        <f>STGY7[[#This Row],[PAPT]]/2</f>
        <v>0</v>
      </c>
      <c r="FP280" s="43">
        <f>IF(STGY7[[#This Row],[SNO]]=0,0,IF(FL$10, IF(STGY7[[#This Row],[INS-TL]]=0, 0, STGY7[[#This Row],[PFT]]/STGY7[[#This Row],[INS-TL]]%), STGY7[[#This Row],[PFT]]/STGY7[[#This Row],[INS-TL]]%))</f>
        <v>-100</v>
      </c>
      <c r="FS280" s="20"/>
      <c r="FT280" s="21"/>
      <c r="FZ280" s="22"/>
      <c r="GB280" s="42">
        <f t="shared" si="50"/>
        <v>265</v>
      </c>
      <c r="GC280" s="49"/>
      <c r="GD280" s="18">
        <f>IF(STGY8[[#This Row],[SNO]]=0,0,IF(STGY8[[#This Row],[SNO]]=1,GJ$8,IF(GL$10, IF(GP279&gt;=GM$8,0,IF(GP279=0,GJ$8,GO279)), GO279)))</f>
        <v>0</v>
      </c>
      <c r="GE280" s="18" t="str">
        <f>IF(MAIN_STGY[[#This Row],[RSLT]]="","", MAIN_STGY[[#This Row],[RSLT]])</f>
        <v/>
      </c>
      <c r="GF28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0" s="18">
        <f>IF(STGY8[[#This Row],[SNO]]=0,0,IF(GL$10, IF(GP279&gt;=GM$8, 0, STGY8[[#This Row],[INS]]+GH279), STGY8[[#This Row],[INS]]+GH279))</f>
        <v>100</v>
      </c>
      <c r="GI280" s="18">
        <f>IF(STGY8[[#This Row],[SNO]]=0,0,IF(GL$10, IF(GP279&gt;=GM$8, 0, GI279+STGY8[[#This Row],[RTN]]), GI279+STGY8[[#This Row],[RTN]]))</f>
        <v>0</v>
      </c>
      <c r="GJ280" s="18">
        <f>STGY8[[#This Row],[RTN-TL]]-STGY8[[#This Row],[INS-TL]]</f>
        <v>-100</v>
      </c>
      <c r="GK280" s="18">
        <f>IF(STGY8[[#This Row],[SNO]]=0,0,IF(GL$10, IF(STGY8[[#This Row],[INS]]=0, 0, GN279), GN279))</f>
        <v>0</v>
      </c>
      <c r="GL280" s="18">
        <f>STGY8[[#This Row],[INS]]</f>
        <v>0</v>
      </c>
      <c r="GM280" s="18">
        <f>IF(STGY8[[#This Row],[WrL]]="Loss", (STGY8[[#This Row],[INS]]*(1 + GP$8/100)), IF(STGY8[[#This Row],[WrL]]="Won", (0), 0))</f>
        <v>0</v>
      </c>
      <c r="GN280" s="18">
        <f>IF(STGY8[[#This Row],[WrL]]="Loss", (STGY8[[#This Row],[PAM]]+STGY8[[#This Row],[LOS-TEN]]), IF(STGY8[[#This Row],[WrL]]="Won", (STGY8[[#This Row],[INS]]), 0))</f>
        <v>0</v>
      </c>
      <c r="GO280" s="18">
        <f>STGY8[[#This Row],[PAPT]]/2</f>
        <v>0</v>
      </c>
      <c r="GP280" s="43">
        <f>IF(STGY8[[#This Row],[SNO]]=0,0,IF(GL$10, IF(STGY8[[#This Row],[INS-TL]]=0, 0, STGY8[[#This Row],[PFT]]/STGY8[[#This Row],[INS-TL]]%), STGY8[[#This Row],[PFT]]/STGY8[[#This Row],[INS-TL]]%))</f>
        <v>-100</v>
      </c>
      <c r="GS280" s="20"/>
      <c r="GT280" s="21"/>
      <c r="GZ280" s="22"/>
      <c r="HB280" s="42">
        <f t="shared" si="51"/>
        <v>265</v>
      </c>
      <c r="HC280" s="49"/>
      <c r="HD280" s="18">
        <f>IF(STGY9[[#This Row],[SNO]]=0,0,IF(STGY9[[#This Row],[SNO]]=1,HJ$8,IF(HL$10, IF(HP279&gt;=HM$8,0,IF(HP279=0,HJ$8,HO279)), HO279)))</f>
        <v>0</v>
      </c>
      <c r="HE280" s="18" t="str">
        <f>IF(MAIN_STGY[[#This Row],[RSLT]]="","", MAIN_STGY[[#This Row],[RSLT]])</f>
        <v/>
      </c>
      <c r="HF28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0" s="18">
        <f>IF(STGY9[[#This Row],[SNO]]=0,0,IF(HL$10, IF(HP279&gt;=HM$8, 0, STGY9[[#This Row],[INS]]+HH279), STGY9[[#This Row],[INS]]+HH279))</f>
        <v>100</v>
      </c>
      <c r="HI280" s="18">
        <f>IF(STGY9[[#This Row],[SNO]]=0,0,IF(HL$10, IF(HP279&gt;=HM$8, 0, HI279+STGY9[[#This Row],[RTN]]), HI279+STGY9[[#This Row],[RTN]]))</f>
        <v>0</v>
      </c>
      <c r="HJ280" s="18">
        <f>STGY9[[#This Row],[RTN-TL]]-STGY9[[#This Row],[INS-TL]]</f>
        <v>-100</v>
      </c>
      <c r="HK280" s="18">
        <f>IF(STGY9[[#This Row],[SNO]]=0,0,IF(HL$10, IF(STGY9[[#This Row],[INS]]=0, 0, HN279), HN279))</f>
        <v>0</v>
      </c>
      <c r="HL280" s="18">
        <f>STGY9[[#This Row],[INS]]</f>
        <v>0</v>
      </c>
      <c r="HM280" s="18">
        <f>IF(STGY9[[#This Row],[WrL]]="Loss", (STGY9[[#This Row],[INS]]*(1 + HP$8/100)), IF(STGY9[[#This Row],[WrL]]="Won", (0), 0))</f>
        <v>0</v>
      </c>
      <c r="HN280" s="18">
        <f>IF(STGY9[[#This Row],[WrL]]="Loss", (STGY9[[#This Row],[PAM]]+STGY9[[#This Row],[LOS-TEN]]), IF(STGY9[[#This Row],[WrL]]="Won", (STGY9[[#This Row],[INS]]), 0))</f>
        <v>0</v>
      </c>
      <c r="HO280" s="18">
        <f>STGY9[[#This Row],[PAPT]]/2</f>
        <v>0</v>
      </c>
      <c r="HP280" s="43">
        <f>IF(STGY9[[#This Row],[SNO]]=0,0,IF(HL$10, IF(STGY9[[#This Row],[INS-TL]]=0, 0, STGY9[[#This Row],[PFT]]/STGY9[[#This Row],[INS-TL]]%), STGY9[[#This Row],[PFT]]/STGY9[[#This Row],[INS-TL]]%))</f>
        <v>-100</v>
      </c>
      <c r="HS280" s="20"/>
      <c r="HT280" s="21"/>
      <c r="HZ280" s="22"/>
      <c r="IB280" s="42">
        <f t="shared" si="52"/>
        <v>265</v>
      </c>
      <c r="IC280" s="49"/>
      <c r="ID280" s="18">
        <f>IF(STGY10[[#This Row],[SNO]]=0,0,IF(STGY10[[#This Row],[SNO]]=1,IJ$8,IF(IL$10, IF(IP279&gt;=IM$8,0,IF(IP279=0,IJ$8,IO279)), IO279)))</f>
        <v>0</v>
      </c>
      <c r="IE280" s="18" t="str">
        <f>IF(MAIN_STGY[[#This Row],[RSLT]]="","", MAIN_STGY[[#This Row],[RSLT]])</f>
        <v/>
      </c>
      <c r="IF28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0" s="18">
        <f>IF(STGY10[[#This Row],[SNO]]=0,0,IF(IL$10, IF(IP279&gt;=IM$8, 0, STGY10[[#This Row],[INS]]+IH279), STGY10[[#This Row],[INS]]+IH279))</f>
        <v>100</v>
      </c>
      <c r="II280" s="18">
        <f>IF(STGY10[[#This Row],[SNO]]=0,0,IF(IL$10, IF(IP279&gt;=IM$8, 0, II279+STGY10[[#This Row],[RTN]]), II279+STGY10[[#This Row],[RTN]]))</f>
        <v>0</v>
      </c>
      <c r="IJ280" s="18">
        <f>STGY10[[#This Row],[RTN-TL]]-STGY10[[#This Row],[INS-TL]]</f>
        <v>-100</v>
      </c>
      <c r="IK280" s="18">
        <f>IF(STGY10[[#This Row],[SNO]]=0,0,IF(IL$10, IF(STGY10[[#This Row],[INS]]=0, 0, IN279), IN279))</f>
        <v>0</v>
      </c>
      <c r="IL280" s="18">
        <f>STGY10[[#This Row],[INS]]</f>
        <v>0</v>
      </c>
      <c r="IM280" s="18">
        <f>IF(STGY10[[#This Row],[WrL]]="Loss", (STGY10[[#This Row],[INS]]*(1 + IP$8/100)), IF(STGY10[[#This Row],[WrL]]="Won", (0), 0))</f>
        <v>0</v>
      </c>
      <c r="IN280" s="18">
        <f>IF(STGY10[[#This Row],[WrL]]="Loss", (STGY10[[#This Row],[PAM]]+STGY10[[#This Row],[LOS-TEN]]), IF(STGY10[[#This Row],[WrL]]="Won", (STGY10[[#This Row],[INS]]), 0))</f>
        <v>0</v>
      </c>
      <c r="IO280" s="18">
        <f>STGY10[[#This Row],[PAPT]]/2</f>
        <v>0</v>
      </c>
      <c r="IP280" s="43">
        <f>IF(STGY10[[#This Row],[SNO]]=0,0,IF(IL$10, IF(STGY10[[#This Row],[INS-TL]]=0, 0, STGY10[[#This Row],[PFT]]/STGY10[[#This Row],[INS-TL]]%), STGY10[[#This Row],[PFT]]/STGY10[[#This Row],[INS-TL]]%))</f>
        <v>-100</v>
      </c>
      <c r="IS280" s="20"/>
      <c r="IT280" s="21"/>
      <c r="IZ280" s="22"/>
    </row>
    <row r="281" spans="2:260" ht="15.65" x14ac:dyDescent="0.3">
      <c r="B281" s="89">
        <f t="shared" si="53"/>
        <v>266</v>
      </c>
      <c r="C281" s="49"/>
      <c r="D281" s="18">
        <f>IF(MAIN_STGY[[#This Row],[SNO]]=0,0,IF(MAIN_STGY[[#This Row],[SNO]]=1,J$8,IF(L$10, IF(P280&gt;=M$8,0,IF(P280=0,J$8,O280)), O280)))</f>
        <v>0</v>
      </c>
      <c r="E281" s="12"/>
      <c r="F28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1" s="18">
        <f>IF(MAIN_STGY[[#This Row],[SNO]]=0,0,IF(L$10, IF(P280&gt;=M$8, 0, MAIN_STGY[[#This Row],[INS]]+H280), MAIN_STGY[[#This Row],[INS]]+H280))</f>
        <v>100</v>
      </c>
      <c r="I281" s="18">
        <f>IF(MAIN_STGY[[#This Row],[SNO]]=0,0,IF(L$10, IF(P280&gt;=M$8, 0, I280+MAIN_STGY[[#This Row],[RTN]]), I280+MAIN_STGY[[#This Row],[RTN]]))</f>
        <v>0</v>
      </c>
      <c r="J281" s="18">
        <f>MAIN_STGY[[#This Row],[RTN-TL]]-MAIN_STGY[[#This Row],[INS-TL]]</f>
        <v>-100</v>
      </c>
      <c r="K281" s="18">
        <f>IF(MAIN_STGY[[#This Row],[SNO]]=0,0,IF(L$10, IF(MAIN_STGY[[#This Row],[INS]]=0, 0, N280), N280))</f>
        <v>0</v>
      </c>
      <c r="L281" s="18">
        <f>MAIN_STGY[[#This Row],[INS]]</f>
        <v>0</v>
      </c>
      <c r="M281" s="18">
        <f>IF(MAIN_STGY[[#This Row],[WrL]]="Loss", (MAIN_STGY[[#This Row],[INS]]*(1 + P$8/100)), IF(MAIN_STGY[[#This Row],[WrL]]="Won", (0), 0))</f>
        <v>0</v>
      </c>
      <c r="N281" s="18">
        <f>IF(MAIN_STGY[[#This Row],[WrL]]="Loss", (MAIN_STGY[[#This Row],[PAM]]+MAIN_STGY[[#This Row],[LOS-TEN]]), IF(MAIN_STGY[[#This Row],[WrL]]="Won", (MAIN_STGY[[#This Row],[INS]]), 0))</f>
        <v>0</v>
      </c>
      <c r="O281" s="18">
        <f>MAIN_STGY[[#This Row],[PAPT]]/2</f>
        <v>0</v>
      </c>
      <c r="P28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1" s="51">
        <f>SUMIF(SORTALL31[S or B], "S", SORTALL31[Last Value])</f>
        <v>0</v>
      </c>
      <c r="S281" s="51">
        <f>SUMIF(SORTALL31[S or B], "B", SORTALL31[Last Value])</f>
        <v>0</v>
      </c>
      <c r="T281" s="51">
        <f>R281+S281</f>
        <v>0</v>
      </c>
      <c r="U281" s="51">
        <f>MAX(R281, S281) - MIN(R281, S281)</f>
        <v>0</v>
      </c>
      <c r="V281" s="51" t="str">
        <f>IF(R281 &gt; S281, "S", IF(S281 &gt; R281, "B", "Equal"))</f>
        <v>Equal</v>
      </c>
      <c r="W281" s="55"/>
      <c r="X281" s="44"/>
      <c r="Z281" s="22"/>
      <c r="AB281" s="42">
        <f t="shared" si="44"/>
        <v>266</v>
      </c>
      <c r="AC281" s="49"/>
      <c r="AD281" s="18">
        <f>IF(STGY2[[#This Row],[SNO]]=0,0,IF(STGY2[[#This Row],[SNO]]=1,AJ$8,IF(AL$10, IF(AP280&gt;=AM$8,0,IF(AP280=0,AJ$8,AO280)), AO280)))</f>
        <v>0</v>
      </c>
      <c r="AE281" s="18" t="str">
        <f>IF(MAIN_STGY[[#This Row],[RSLT]]="","", MAIN_STGY[[#This Row],[RSLT]])</f>
        <v/>
      </c>
      <c r="AF28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1" s="18">
        <f>IF(STGY2[[#This Row],[SNO]]=0,0,IF(AL$10, IF(AP280&gt;=AM$8, 0, STGY2[[#This Row],[INS]]+AH280), STGY2[[#This Row],[INS]]+AH280))</f>
        <v>100</v>
      </c>
      <c r="AI281" s="18">
        <f>IF(STGY2[[#This Row],[SNO]]=0,0,IF(AL$10, IF(AP280&gt;=AM$8, 0, AI280+STGY2[[#This Row],[RTN]]), AI280+STGY2[[#This Row],[RTN]]))</f>
        <v>0</v>
      </c>
      <c r="AJ281" s="18">
        <f>STGY2[[#This Row],[RTN-TL]]-STGY2[[#This Row],[INS-TL]]</f>
        <v>-100</v>
      </c>
      <c r="AK281" s="18">
        <f>IF(STGY2[[#This Row],[SNO]]=0,0,IF(AL$10, IF(STGY2[[#This Row],[INS]]=0, 0, AN280), AN280))</f>
        <v>0</v>
      </c>
      <c r="AL281" s="18">
        <f>STGY2[[#This Row],[INS]]</f>
        <v>0</v>
      </c>
      <c r="AM281" s="18">
        <f>IF(STGY2[[#This Row],[WrL]]="Loss", (STGY2[[#This Row],[INS]]*(1 + AP$8/100)), IF(STGY2[[#This Row],[WrL]]="Won", (0), 0))</f>
        <v>0</v>
      </c>
      <c r="AN281" s="18">
        <f>IF(STGY2[[#This Row],[WrL]]="Loss", (STGY2[[#This Row],[PAM]]+STGY2[[#This Row],[LOS-TEN]]), IF(STGY2[[#This Row],[WrL]]="Won", (STGY2[[#This Row],[INS]]), 0))</f>
        <v>0</v>
      </c>
      <c r="AO281" s="18">
        <f>STGY2[[#This Row],[PAPT]]/2</f>
        <v>0</v>
      </c>
      <c r="AP281" s="43">
        <f>IF(STGY2[[#This Row],[SNO]]=0,0,IF(AL$10, IF(STGY2[[#This Row],[INS-TL]]=0, 0, STGY2[[#This Row],[PFT]]/STGY2[[#This Row],[INS-TL]]%), STGY2[[#This Row],[PFT]]/STGY2[[#This Row],[INS-TL]]%))</f>
        <v>-100</v>
      </c>
      <c r="AS281" s="20"/>
      <c r="AT281" s="21"/>
      <c r="AZ281" s="22"/>
      <c r="BB281" s="42">
        <f t="shared" si="45"/>
        <v>266</v>
      </c>
      <c r="BC281" s="49"/>
      <c r="BD281" s="18">
        <f>IF(STGY3[[#This Row],[SNO]]=0,0,IF(STGY3[[#This Row],[SNO]]=1,BJ$8,IF(BL$10, IF(BP280&gt;=BM$8,0,IF(BP280=0,BJ$8,BO280)), BO280)))</f>
        <v>0</v>
      </c>
      <c r="BE281" s="18" t="str">
        <f>IF(MAIN_STGY[[#This Row],[RSLT]]="","", MAIN_STGY[[#This Row],[RSLT]])</f>
        <v/>
      </c>
      <c r="BF28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1" s="18">
        <f>IF(STGY3[[#This Row],[SNO]]=0,0,IF(BL$10, IF(BP280&gt;=BM$8, 0, STGY3[[#This Row],[INS]]+BH280), STGY3[[#This Row],[INS]]+BH280))</f>
        <v>100</v>
      </c>
      <c r="BI281" s="18">
        <f>IF(STGY3[[#This Row],[SNO]]=0,0,IF(BL$10, IF(BP280&gt;=BM$8, 0, BI280+STGY3[[#This Row],[RTN]]), BI280+STGY3[[#This Row],[RTN]]))</f>
        <v>0</v>
      </c>
      <c r="BJ281" s="18">
        <f>STGY3[[#This Row],[RTN-TL]]-STGY3[[#This Row],[INS-TL]]</f>
        <v>-100</v>
      </c>
      <c r="BK281" s="18">
        <f>IF(STGY3[[#This Row],[SNO]]=0,0,IF(BL$10, IF(STGY3[[#This Row],[INS]]=0, 0, BN280), BN280))</f>
        <v>0</v>
      </c>
      <c r="BL281" s="18">
        <f>STGY3[[#This Row],[INS]]</f>
        <v>0</v>
      </c>
      <c r="BM281" s="18">
        <f>IF(STGY3[[#This Row],[WrL]]="Loss", (STGY3[[#This Row],[INS]]*(1 + BP$8/100)), IF(STGY3[[#This Row],[WrL]]="Won", (0), 0))</f>
        <v>0</v>
      </c>
      <c r="BN281" s="18">
        <f>IF(STGY3[[#This Row],[WrL]]="Loss", (STGY3[[#This Row],[PAM]]+STGY3[[#This Row],[LOS-TEN]]), IF(STGY3[[#This Row],[WrL]]="Won", (STGY3[[#This Row],[INS]]), 0))</f>
        <v>0</v>
      </c>
      <c r="BO281" s="18">
        <f>STGY3[[#This Row],[PAPT]]/2</f>
        <v>0</v>
      </c>
      <c r="BP281" s="43">
        <f>IF(STGY3[[#This Row],[SNO]]=0,0,IF(BL$10, IF(STGY3[[#This Row],[INS-TL]]=0, 0, STGY3[[#This Row],[PFT]]/STGY3[[#This Row],[INS-TL]]%), STGY3[[#This Row],[PFT]]/STGY3[[#This Row],[INS-TL]]%))</f>
        <v>-100</v>
      </c>
      <c r="BS281" s="20"/>
      <c r="BT281" s="21"/>
      <c r="BZ281" s="22"/>
      <c r="CB281" s="42">
        <f t="shared" si="46"/>
        <v>266</v>
      </c>
      <c r="CC281" s="49"/>
      <c r="CD281" s="18">
        <f>IF(STGY4[[#This Row],[SNO]]=0,0,IF(STGY4[[#This Row],[SNO]]=1,CJ$8,IF(CL$10, IF(CP280&gt;=CM$8,0,IF(CP280=0,CJ$8,CO280)), CO280)))</f>
        <v>0</v>
      </c>
      <c r="CE281" s="18" t="str">
        <f>IF(MAIN_STGY[[#This Row],[RSLT]]="","", MAIN_STGY[[#This Row],[RSLT]])</f>
        <v/>
      </c>
      <c r="CF28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1" s="18">
        <f>IF(STGY4[[#This Row],[SNO]]=0,0,IF(CL$10, IF(CP280&gt;=CM$8, 0, STGY4[[#This Row],[INS]]+CH280), STGY4[[#This Row],[INS]]+CH280))</f>
        <v>100</v>
      </c>
      <c r="CI281" s="18">
        <f>IF(STGY4[[#This Row],[SNO]]=0,0,IF(CL$10, IF(CP280&gt;=CM$8, 0, CI280+STGY4[[#This Row],[RTN]]), CI280+STGY4[[#This Row],[RTN]]))</f>
        <v>0</v>
      </c>
      <c r="CJ281" s="18">
        <f>STGY4[[#This Row],[RTN-TL]]-STGY4[[#This Row],[INS-TL]]</f>
        <v>-100</v>
      </c>
      <c r="CK281" s="18">
        <f>IF(STGY4[[#This Row],[SNO]]=0,0,IF(CL$10, IF(STGY4[[#This Row],[INS]]=0, 0, CN280), CN280))</f>
        <v>0</v>
      </c>
      <c r="CL281" s="18">
        <f>STGY4[[#This Row],[INS]]</f>
        <v>0</v>
      </c>
      <c r="CM281" s="18">
        <f>IF(STGY4[[#This Row],[WrL]]="Loss", (STGY4[[#This Row],[INS]]*(1 + CP$8/100)), IF(STGY4[[#This Row],[WrL]]="Won", (0), 0))</f>
        <v>0</v>
      </c>
      <c r="CN281" s="18">
        <f>IF(STGY4[[#This Row],[WrL]]="Loss", (STGY4[[#This Row],[PAM]]+STGY4[[#This Row],[LOS-TEN]]), IF(STGY4[[#This Row],[WrL]]="Won", (STGY4[[#This Row],[INS]]), 0))</f>
        <v>0</v>
      </c>
      <c r="CO281" s="18">
        <f>STGY4[[#This Row],[PAPT]]/2</f>
        <v>0</v>
      </c>
      <c r="CP281" s="43">
        <f>IF(STGY4[[#This Row],[SNO]]=0,0,IF(CL$10, IF(STGY4[[#This Row],[INS-TL]]=0, 0, STGY4[[#This Row],[PFT]]/STGY4[[#This Row],[INS-TL]]%), STGY4[[#This Row],[PFT]]/STGY4[[#This Row],[INS-TL]]%))</f>
        <v>-100</v>
      </c>
      <c r="CS281" s="20"/>
      <c r="CT281" s="21"/>
      <c r="CZ281" s="22"/>
      <c r="DB281" s="42">
        <f t="shared" si="47"/>
        <v>266</v>
      </c>
      <c r="DC281" s="49"/>
      <c r="DD281" s="18">
        <f>IF(STGY5[[#This Row],[SNO]]=0,0,IF(STGY5[[#This Row],[SNO]]=1,DJ$8,IF(DL$10, IF(DP280&gt;=DM$8,0,IF(DP280=0,DJ$8,DO280)), DO280)))</f>
        <v>0</v>
      </c>
      <c r="DE281" s="18" t="str">
        <f>IF(MAIN_STGY[[#This Row],[RSLT]]="","", MAIN_STGY[[#This Row],[RSLT]])</f>
        <v/>
      </c>
      <c r="DF28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1" s="18">
        <f>IF(STGY5[[#This Row],[SNO]]=0,0,IF(DL$10, IF(DP280&gt;=DM$8, 0, STGY5[[#This Row],[INS]]+DH280), STGY5[[#This Row],[INS]]+DH280))</f>
        <v>100</v>
      </c>
      <c r="DI281" s="18">
        <f>IF(STGY5[[#This Row],[SNO]]=0,0,IF(DL$10, IF(DP280&gt;=DM$8, 0, DI280+STGY5[[#This Row],[RTN]]), DI280+STGY5[[#This Row],[RTN]]))</f>
        <v>0</v>
      </c>
      <c r="DJ281" s="18">
        <f>STGY5[[#This Row],[RTN-TL]]-STGY5[[#This Row],[INS-TL]]</f>
        <v>-100</v>
      </c>
      <c r="DK281" s="18">
        <f>IF(STGY5[[#This Row],[SNO]]=0,0,IF(DL$10, IF(STGY5[[#This Row],[INS]]=0, 0, DN280), DN280))</f>
        <v>0</v>
      </c>
      <c r="DL281" s="18">
        <f>STGY5[[#This Row],[INS]]</f>
        <v>0</v>
      </c>
      <c r="DM281" s="18">
        <f>IF(STGY5[[#This Row],[WrL]]="Loss", (STGY5[[#This Row],[INS]]*(1 + DP$8/100)), IF(STGY5[[#This Row],[WrL]]="Won", (0), 0))</f>
        <v>0</v>
      </c>
      <c r="DN281" s="18">
        <f>IF(STGY5[[#This Row],[WrL]]="Loss", (STGY5[[#This Row],[PAM]]+STGY5[[#This Row],[LOS-TEN]]), IF(STGY5[[#This Row],[WrL]]="Won", (STGY5[[#This Row],[INS]]), 0))</f>
        <v>0</v>
      </c>
      <c r="DO281" s="18">
        <f>STGY5[[#This Row],[PAPT]]/2</f>
        <v>0</v>
      </c>
      <c r="DP281" s="43">
        <f>IF(STGY5[[#This Row],[SNO]]=0,0,IF(DL$10, IF(STGY5[[#This Row],[INS-TL]]=0, 0, STGY5[[#This Row],[PFT]]/STGY5[[#This Row],[INS-TL]]%), STGY5[[#This Row],[PFT]]/STGY5[[#This Row],[INS-TL]]%))</f>
        <v>-100</v>
      </c>
      <c r="DS281" s="20"/>
      <c r="DT281" s="21"/>
      <c r="DZ281" s="22"/>
      <c r="EB281" s="42">
        <f t="shared" si="48"/>
        <v>266</v>
      </c>
      <c r="EC281" s="49"/>
      <c r="ED281" s="18">
        <f>IF(STGY6[[#This Row],[SNO]]=0,0,IF(STGY6[[#This Row],[SNO]]=1,EJ$8,IF(EL$10, IF(EP280&gt;=EM$8,0,IF(EP280=0,EJ$8,EO280)), EO280)))</f>
        <v>0</v>
      </c>
      <c r="EE281" s="18" t="str">
        <f>IF(MAIN_STGY[[#This Row],[RSLT]]="","", MAIN_STGY[[#This Row],[RSLT]])</f>
        <v/>
      </c>
      <c r="EF28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1" s="18">
        <f>IF(STGY6[[#This Row],[SNO]]=0,0,IF(EL$10, IF(EP280&gt;=EM$8, 0, STGY6[[#This Row],[INS]]+EH280), STGY6[[#This Row],[INS]]+EH280))</f>
        <v>100</v>
      </c>
      <c r="EI281" s="18">
        <f>IF(STGY6[[#This Row],[SNO]]=0,0,IF(EL$10, IF(EP280&gt;=EM$8, 0, EI280+STGY6[[#This Row],[RTN]]), EI280+STGY6[[#This Row],[RTN]]))</f>
        <v>0</v>
      </c>
      <c r="EJ281" s="18">
        <f>STGY6[[#This Row],[RTN-TL]]-STGY6[[#This Row],[INS-TL]]</f>
        <v>-100</v>
      </c>
      <c r="EK281" s="18">
        <f>IF(STGY6[[#This Row],[SNO]]=0,0,IF(EL$10, IF(STGY6[[#This Row],[INS]]=0, 0, EN280), EN280))</f>
        <v>0</v>
      </c>
      <c r="EL281" s="18">
        <f>STGY6[[#This Row],[INS]]</f>
        <v>0</v>
      </c>
      <c r="EM281" s="18">
        <f>IF(STGY6[[#This Row],[WrL]]="Loss", (STGY6[[#This Row],[INS]]*(1 + EP$8/100)), IF(STGY6[[#This Row],[WrL]]="Won", (0), 0))</f>
        <v>0</v>
      </c>
      <c r="EN281" s="18">
        <f>IF(STGY6[[#This Row],[WrL]]="Loss", (STGY6[[#This Row],[PAM]]+STGY6[[#This Row],[LOS-TEN]]), IF(STGY6[[#This Row],[WrL]]="Won", (STGY6[[#This Row],[INS]]), 0))</f>
        <v>0</v>
      </c>
      <c r="EO281" s="18">
        <f>STGY6[[#This Row],[PAPT]]/2</f>
        <v>0</v>
      </c>
      <c r="EP281" s="43">
        <f>IF(STGY6[[#This Row],[SNO]]=0,0,IF(EL$10, IF(STGY6[[#This Row],[INS-TL]]=0, 0, STGY6[[#This Row],[PFT]]/STGY6[[#This Row],[INS-TL]]%), STGY6[[#This Row],[PFT]]/STGY6[[#This Row],[INS-TL]]%))</f>
        <v>-100</v>
      </c>
      <c r="ES281" s="20"/>
      <c r="ET281" s="21"/>
      <c r="EZ281" s="22"/>
      <c r="FB281" s="42">
        <f t="shared" si="49"/>
        <v>266</v>
      </c>
      <c r="FC281" s="49"/>
      <c r="FD281" s="18">
        <f>IF(STGY7[[#This Row],[SNO]]=0,0,IF(STGY7[[#This Row],[SNO]]=1,FJ$8,IF(FL$10, IF(FP280&gt;=FM$8,0,IF(FP280=0,FJ$8,FO280)), FO280)))</f>
        <v>0</v>
      </c>
      <c r="FE281" s="18" t="str">
        <f>IF(MAIN_STGY[[#This Row],[RSLT]]="","", MAIN_STGY[[#This Row],[RSLT]])</f>
        <v/>
      </c>
      <c r="FF28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1" s="18">
        <f>IF(STGY7[[#This Row],[SNO]]=0,0,IF(FL$10, IF(FP280&gt;=FM$8, 0, STGY7[[#This Row],[INS]]+FH280), STGY7[[#This Row],[INS]]+FH280))</f>
        <v>100</v>
      </c>
      <c r="FI281" s="18">
        <f>IF(STGY7[[#This Row],[SNO]]=0,0,IF(FL$10, IF(FP280&gt;=FM$8, 0, FI280+STGY7[[#This Row],[RTN]]), FI280+STGY7[[#This Row],[RTN]]))</f>
        <v>0</v>
      </c>
      <c r="FJ281" s="18">
        <f>STGY7[[#This Row],[RTN-TL]]-STGY7[[#This Row],[INS-TL]]</f>
        <v>-100</v>
      </c>
      <c r="FK281" s="18">
        <f>IF(STGY7[[#This Row],[SNO]]=0,0,IF(FL$10, IF(STGY7[[#This Row],[INS]]=0, 0, FN280), FN280))</f>
        <v>0</v>
      </c>
      <c r="FL281" s="18">
        <f>STGY7[[#This Row],[INS]]</f>
        <v>0</v>
      </c>
      <c r="FM281" s="18">
        <f>IF(STGY7[[#This Row],[WrL]]="Loss", (STGY7[[#This Row],[INS]]*(1 + FP$8/100)), IF(STGY7[[#This Row],[WrL]]="Won", (0), 0))</f>
        <v>0</v>
      </c>
      <c r="FN281" s="18">
        <f>IF(STGY7[[#This Row],[WrL]]="Loss", (STGY7[[#This Row],[PAM]]+STGY7[[#This Row],[LOS-TEN]]), IF(STGY7[[#This Row],[WrL]]="Won", (STGY7[[#This Row],[INS]]), 0))</f>
        <v>0</v>
      </c>
      <c r="FO281" s="18">
        <f>STGY7[[#This Row],[PAPT]]/2</f>
        <v>0</v>
      </c>
      <c r="FP281" s="43">
        <f>IF(STGY7[[#This Row],[SNO]]=0,0,IF(FL$10, IF(STGY7[[#This Row],[INS-TL]]=0, 0, STGY7[[#This Row],[PFT]]/STGY7[[#This Row],[INS-TL]]%), STGY7[[#This Row],[PFT]]/STGY7[[#This Row],[INS-TL]]%))</f>
        <v>-100</v>
      </c>
      <c r="FS281" s="20"/>
      <c r="FT281" s="21"/>
      <c r="FZ281" s="22"/>
      <c r="GB281" s="42">
        <f t="shared" si="50"/>
        <v>266</v>
      </c>
      <c r="GC281" s="49"/>
      <c r="GD281" s="18">
        <f>IF(STGY8[[#This Row],[SNO]]=0,0,IF(STGY8[[#This Row],[SNO]]=1,GJ$8,IF(GL$10, IF(GP280&gt;=GM$8,0,IF(GP280=0,GJ$8,GO280)), GO280)))</f>
        <v>0</v>
      </c>
      <c r="GE281" s="18" t="str">
        <f>IF(MAIN_STGY[[#This Row],[RSLT]]="","", MAIN_STGY[[#This Row],[RSLT]])</f>
        <v/>
      </c>
      <c r="GF28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1" s="18">
        <f>IF(STGY8[[#This Row],[SNO]]=0,0,IF(GL$10, IF(GP280&gt;=GM$8, 0, STGY8[[#This Row],[INS]]+GH280), STGY8[[#This Row],[INS]]+GH280))</f>
        <v>100</v>
      </c>
      <c r="GI281" s="18">
        <f>IF(STGY8[[#This Row],[SNO]]=0,0,IF(GL$10, IF(GP280&gt;=GM$8, 0, GI280+STGY8[[#This Row],[RTN]]), GI280+STGY8[[#This Row],[RTN]]))</f>
        <v>0</v>
      </c>
      <c r="GJ281" s="18">
        <f>STGY8[[#This Row],[RTN-TL]]-STGY8[[#This Row],[INS-TL]]</f>
        <v>-100</v>
      </c>
      <c r="GK281" s="18">
        <f>IF(STGY8[[#This Row],[SNO]]=0,0,IF(GL$10, IF(STGY8[[#This Row],[INS]]=0, 0, GN280), GN280))</f>
        <v>0</v>
      </c>
      <c r="GL281" s="18">
        <f>STGY8[[#This Row],[INS]]</f>
        <v>0</v>
      </c>
      <c r="GM281" s="18">
        <f>IF(STGY8[[#This Row],[WrL]]="Loss", (STGY8[[#This Row],[INS]]*(1 + GP$8/100)), IF(STGY8[[#This Row],[WrL]]="Won", (0), 0))</f>
        <v>0</v>
      </c>
      <c r="GN281" s="18">
        <f>IF(STGY8[[#This Row],[WrL]]="Loss", (STGY8[[#This Row],[PAM]]+STGY8[[#This Row],[LOS-TEN]]), IF(STGY8[[#This Row],[WrL]]="Won", (STGY8[[#This Row],[INS]]), 0))</f>
        <v>0</v>
      </c>
      <c r="GO281" s="18">
        <f>STGY8[[#This Row],[PAPT]]/2</f>
        <v>0</v>
      </c>
      <c r="GP281" s="43">
        <f>IF(STGY8[[#This Row],[SNO]]=0,0,IF(GL$10, IF(STGY8[[#This Row],[INS-TL]]=0, 0, STGY8[[#This Row],[PFT]]/STGY8[[#This Row],[INS-TL]]%), STGY8[[#This Row],[PFT]]/STGY8[[#This Row],[INS-TL]]%))</f>
        <v>-100</v>
      </c>
      <c r="GS281" s="20"/>
      <c r="GT281" s="21"/>
      <c r="GZ281" s="22"/>
      <c r="HB281" s="42">
        <f t="shared" si="51"/>
        <v>266</v>
      </c>
      <c r="HC281" s="49"/>
      <c r="HD281" s="18">
        <f>IF(STGY9[[#This Row],[SNO]]=0,0,IF(STGY9[[#This Row],[SNO]]=1,HJ$8,IF(HL$10, IF(HP280&gt;=HM$8,0,IF(HP280=0,HJ$8,HO280)), HO280)))</f>
        <v>0</v>
      </c>
      <c r="HE281" s="18" t="str">
        <f>IF(MAIN_STGY[[#This Row],[RSLT]]="","", MAIN_STGY[[#This Row],[RSLT]])</f>
        <v/>
      </c>
      <c r="HF28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1" s="18">
        <f>IF(STGY9[[#This Row],[SNO]]=0,0,IF(HL$10, IF(HP280&gt;=HM$8, 0, STGY9[[#This Row],[INS]]+HH280), STGY9[[#This Row],[INS]]+HH280))</f>
        <v>100</v>
      </c>
      <c r="HI281" s="18">
        <f>IF(STGY9[[#This Row],[SNO]]=0,0,IF(HL$10, IF(HP280&gt;=HM$8, 0, HI280+STGY9[[#This Row],[RTN]]), HI280+STGY9[[#This Row],[RTN]]))</f>
        <v>0</v>
      </c>
      <c r="HJ281" s="18">
        <f>STGY9[[#This Row],[RTN-TL]]-STGY9[[#This Row],[INS-TL]]</f>
        <v>-100</v>
      </c>
      <c r="HK281" s="18">
        <f>IF(STGY9[[#This Row],[SNO]]=0,0,IF(HL$10, IF(STGY9[[#This Row],[INS]]=0, 0, HN280), HN280))</f>
        <v>0</v>
      </c>
      <c r="HL281" s="18">
        <f>STGY9[[#This Row],[INS]]</f>
        <v>0</v>
      </c>
      <c r="HM281" s="18">
        <f>IF(STGY9[[#This Row],[WrL]]="Loss", (STGY9[[#This Row],[INS]]*(1 + HP$8/100)), IF(STGY9[[#This Row],[WrL]]="Won", (0), 0))</f>
        <v>0</v>
      </c>
      <c r="HN281" s="18">
        <f>IF(STGY9[[#This Row],[WrL]]="Loss", (STGY9[[#This Row],[PAM]]+STGY9[[#This Row],[LOS-TEN]]), IF(STGY9[[#This Row],[WrL]]="Won", (STGY9[[#This Row],[INS]]), 0))</f>
        <v>0</v>
      </c>
      <c r="HO281" s="18">
        <f>STGY9[[#This Row],[PAPT]]/2</f>
        <v>0</v>
      </c>
      <c r="HP281" s="43">
        <f>IF(STGY9[[#This Row],[SNO]]=0,0,IF(HL$10, IF(STGY9[[#This Row],[INS-TL]]=0, 0, STGY9[[#This Row],[PFT]]/STGY9[[#This Row],[INS-TL]]%), STGY9[[#This Row],[PFT]]/STGY9[[#This Row],[INS-TL]]%))</f>
        <v>-100</v>
      </c>
      <c r="HS281" s="20"/>
      <c r="HT281" s="21"/>
      <c r="HZ281" s="22"/>
      <c r="IB281" s="42">
        <f t="shared" si="52"/>
        <v>266</v>
      </c>
      <c r="IC281" s="49"/>
      <c r="ID281" s="18">
        <f>IF(STGY10[[#This Row],[SNO]]=0,0,IF(STGY10[[#This Row],[SNO]]=1,IJ$8,IF(IL$10, IF(IP280&gt;=IM$8,0,IF(IP280=0,IJ$8,IO280)), IO280)))</f>
        <v>0</v>
      </c>
      <c r="IE281" s="18" t="str">
        <f>IF(MAIN_STGY[[#This Row],[RSLT]]="","", MAIN_STGY[[#This Row],[RSLT]])</f>
        <v/>
      </c>
      <c r="IF28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1" s="18">
        <f>IF(STGY10[[#This Row],[SNO]]=0,0,IF(IL$10, IF(IP280&gt;=IM$8, 0, STGY10[[#This Row],[INS]]+IH280), STGY10[[#This Row],[INS]]+IH280))</f>
        <v>100</v>
      </c>
      <c r="II281" s="18">
        <f>IF(STGY10[[#This Row],[SNO]]=0,0,IF(IL$10, IF(IP280&gt;=IM$8, 0, II280+STGY10[[#This Row],[RTN]]), II280+STGY10[[#This Row],[RTN]]))</f>
        <v>0</v>
      </c>
      <c r="IJ281" s="18">
        <f>STGY10[[#This Row],[RTN-TL]]-STGY10[[#This Row],[INS-TL]]</f>
        <v>-100</v>
      </c>
      <c r="IK281" s="18">
        <f>IF(STGY10[[#This Row],[SNO]]=0,0,IF(IL$10, IF(STGY10[[#This Row],[INS]]=0, 0, IN280), IN280))</f>
        <v>0</v>
      </c>
      <c r="IL281" s="18">
        <f>STGY10[[#This Row],[INS]]</f>
        <v>0</v>
      </c>
      <c r="IM281" s="18">
        <f>IF(STGY10[[#This Row],[WrL]]="Loss", (STGY10[[#This Row],[INS]]*(1 + IP$8/100)), IF(STGY10[[#This Row],[WrL]]="Won", (0), 0))</f>
        <v>0</v>
      </c>
      <c r="IN281" s="18">
        <f>IF(STGY10[[#This Row],[WrL]]="Loss", (STGY10[[#This Row],[PAM]]+STGY10[[#This Row],[LOS-TEN]]), IF(STGY10[[#This Row],[WrL]]="Won", (STGY10[[#This Row],[INS]]), 0))</f>
        <v>0</v>
      </c>
      <c r="IO281" s="18">
        <f>STGY10[[#This Row],[PAPT]]/2</f>
        <v>0</v>
      </c>
      <c r="IP281" s="43">
        <f>IF(STGY10[[#This Row],[SNO]]=0,0,IF(IL$10, IF(STGY10[[#This Row],[INS-TL]]=0, 0, STGY10[[#This Row],[PFT]]/STGY10[[#This Row],[INS-TL]]%), STGY10[[#This Row],[PFT]]/STGY10[[#This Row],[INS-TL]]%))</f>
        <v>-100</v>
      </c>
      <c r="IS281" s="20"/>
      <c r="IT281" s="21"/>
      <c r="IZ281" s="22"/>
    </row>
    <row r="282" spans="2:260" x14ac:dyDescent="0.3">
      <c r="B282" s="89">
        <f t="shared" si="53"/>
        <v>267</v>
      </c>
      <c r="C282" s="49"/>
      <c r="D282" s="18">
        <f>IF(MAIN_STGY[[#This Row],[SNO]]=0,0,IF(MAIN_STGY[[#This Row],[SNO]]=1,J$8,IF(L$10, IF(P281&gt;=M$8,0,IF(P281=0,J$8,O281)), O281)))</f>
        <v>0</v>
      </c>
      <c r="E282" s="12"/>
      <c r="F28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2" s="18">
        <f>IF(MAIN_STGY[[#This Row],[SNO]]=0,0,IF(L$10, IF(P281&gt;=M$8, 0, MAIN_STGY[[#This Row],[INS]]+H281), MAIN_STGY[[#This Row],[INS]]+H281))</f>
        <v>100</v>
      </c>
      <c r="I282" s="18">
        <f>IF(MAIN_STGY[[#This Row],[SNO]]=0,0,IF(L$10, IF(P281&gt;=M$8, 0, I281+MAIN_STGY[[#This Row],[RTN]]), I281+MAIN_STGY[[#This Row],[RTN]]))</f>
        <v>0</v>
      </c>
      <c r="J282" s="18">
        <f>MAIN_STGY[[#This Row],[RTN-TL]]-MAIN_STGY[[#This Row],[INS-TL]]</f>
        <v>-100</v>
      </c>
      <c r="K282" s="18">
        <f>IF(MAIN_STGY[[#This Row],[SNO]]=0,0,IF(L$10, IF(MAIN_STGY[[#This Row],[INS]]=0, 0, N281), N281))</f>
        <v>0</v>
      </c>
      <c r="L282" s="18">
        <f>MAIN_STGY[[#This Row],[INS]]</f>
        <v>0</v>
      </c>
      <c r="M282" s="18">
        <f>IF(MAIN_STGY[[#This Row],[WrL]]="Loss", (MAIN_STGY[[#This Row],[INS]]*(1 + P$8/100)), IF(MAIN_STGY[[#This Row],[WrL]]="Won", (0), 0))</f>
        <v>0</v>
      </c>
      <c r="N282" s="18">
        <f>IF(MAIN_STGY[[#This Row],[WrL]]="Loss", (MAIN_STGY[[#This Row],[PAM]]+MAIN_STGY[[#This Row],[LOS-TEN]]), IF(MAIN_STGY[[#This Row],[WrL]]="Won", (MAIN_STGY[[#This Row],[INS]]), 0))</f>
        <v>0</v>
      </c>
      <c r="O282" s="18">
        <f>MAIN_STGY[[#This Row],[PAPT]]/2</f>
        <v>0</v>
      </c>
      <c r="P28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2" s="45"/>
      <c r="S282" s="46"/>
      <c r="T282" s="84"/>
      <c r="U282" s="44"/>
      <c r="V282" s="44"/>
      <c r="W282" s="55"/>
      <c r="X282" s="44"/>
      <c r="Z282" s="22"/>
      <c r="AB282" s="42">
        <f t="shared" si="44"/>
        <v>267</v>
      </c>
      <c r="AC282" s="49"/>
      <c r="AD282" s="18">
        <f>IF(STGY2[[#This Row],[SNO]]=0,0,IF(STGY2[[#This Row],[SNO]]=1,AJ$8,IF(AL$10, IF(AP281&gt;=AM$8,0,IF(AP281=0,AJ$8,AO281)), AO281)))</f>
        <v>0</v>
      </c>
      <c r="AE282" s="18" t="str">
        <f>IF(MAIN_STGY[[#This Row],[RSLT]]="","", MAIN_STGY[[#This Row],[RSLT]])</f>
        <v/>
      </c>
      <c r="AF28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2" s="18">
        <f>IF(STGY2[[#This Row],[SNO]]=0,0,IF(AL$10, IF(AP281&gt;=AM$8, 0, STGY2[[#This Row],[INS]]+AH281), STGY2[[#This Row],[INS]]+AH281))</f>
        <v>100</v>
      </c>
      <c r="AI282" s="18">
        <f>IF(STGY2[[#This Row],[SNO]]=0,0,IF(AL$10, IF(AP281&gt;=AM$8, 0, AI281+STGY2[[#This Row],[RTN]]), AI281+STGY2[[#This Row],[RTN]]))</f>
        <v>0</v>
      </c>
      <c r="AJ282" s="18">
        <f>STGY2[[#This Row],[RTN-TL]]-STGY2[[#This Row],[INS-TL]]</f>
        <v>-100</v>
      </c>
      <c r="AK282" s="18">
        <f>IF(STGY2[[#This Row],[SNO]]=0,0,IF(AL$10, IF(STGY2[[#This Row],[INS]]=0, 0, AN281), AN281))</f>
        <v>0</v>
      </c>
      <c r="AL282" s="18">
        <f>STGY2[[#This Row],[INS]]</f>
        <v>0</v>
      </c>
      <c r="AM282" s="18">
        <f>IF(STGY2[[#This Row],[WrL]]="Loss", (STGY2[[#This Row],[INS]]*(1 + AP$8/100)), IF(STGY2[[#This Row],[WrL]]="Won", (0), 0))</f>
        <v>0</v>
      </c>
      <c r="AN282" s="18">
        <f>IF(STGY2[[#This Row],[WrL]]="Loss", (STGY2[[#This Row],[PAM]]+STGY2[[#This Row],[LOS-TEN]]), IF(STGY2[[#This Row],[WrL]]="Won", (STGY2[[#This Row],[INS]]), 0))</f>
        <v>0</v>
      </c>
      <c r="AO282" s="18">
        <f>STGY2[[#This Row],[PAPT]]/2</f>
        <v>0</v>
      </c>
      <c r="AP282" s="43">
        <f>IF(STGY2[[#This Row],[SNO]]=0,0,IF(AL$10, IF(STGY2[[#This Row],[INS-TL]]=0, 0, STGY2[[#This Row],[PFT]]/STGY2[[#This Row],[INS-TL]]%), STGY2[[#This Row],[PFT]]/STGY2[[#This Row],[INS-TL]]%))</f>
        <v>-100</v>
      </c>
      <c r="AS282" s="20"/>
      <c r="AT282" s="21"/>
      <c r="AZ282" s="22"/>
      <c r="BB282" s="42">
        <f t="shared" si="45"/>
        <v>267</v>
      </c>
      <c r="BC282" s="49"/>
      <c r="BD282" s="18">
        <f>IF(STGY3[[#This Row],[SNO]]=0,0,IF(STGY3[[#This Row],[SNO]]=1,BJ$8,IF(BL$10, IF(BP281&gt;=BM$8,0,IF(BP281=0,BJ$8,BO281)), BO281)))</f>
        <v>0</v>
      </c>
      <c r="BE282" s="18" t="str">
        <f>IF(MAIN_STGY[[#This Row],[RSLT]]="","", MAIN_STGY[[#This Row],[RSLT]])</f>
        <v/>
      </c>
      <c r="BF28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2" s="18">
        <f>IF(STGY3[[#This Row],[SNO]]=0,0,IF(BL$10, IF(BP281&gt;=BM$8, 0, STGY3[[#This Row],[INS]]+BH281), STGY3[[#This Row],[INS]]+BH281))</f>
        <v>100</v>
      </c>
      <c r="BI282" s="18">
        <f>IF(STGY3[[#This Row],[SNO]]=0,0,IF(BL$10, IF(BP281&gt;=BM$8, 0, BI281+STGY3[[#This Row],[RTN]]), BI281+STGY3[[#This Row],[RTN]]))</f>
        <v>0</v>
      </c>
      <c r="BJ282" s="18">
        <f>STGY3[[#This Row],[RTN-TL]]-STGY3[[#This Row],[INS-TL]]</f>
        <v>-100</v>
      </c>
      <c r="BK282" s="18">
        <f>IF(STGY3[[#This Row],[SNO]]=0,0,IF(BL$10, IF(STGY3[[#This Row],[INS]]=0, 0, BN281), BN281))</f>
        <v>0</v>
      </c>
      <c r="BL282" s="18">
        <f>STGY3[[#This Row],[INS]]</f>
        <v>0</v>
      </c>
      <c r="BM282" s="18">
        <f>IF(STGY3[[#This Row],[WrL]]="Loss", (STGY3[[#This Row],[INS]]*(1 + BP$8/100)), IF(STGY3[[#This Row],[WrL]]="Won", (0), 0))</f>
        <v>0</v>
      </c>
      <c r="BN282" s="18">
        <f>IF(STGY3[[#This Row],[WrL]]="Loss", (STGY3[[#This Row],[PAM]]+STGY3[[#This Row],[LOS-TEN]]), IF(STGY3[[#This Row],[WrL]]="Won", (STGY3[[#This Row],[INS]]), 0))</f>
        <v>0</v>
      </c>
      <c r="BO282" s="18">
        <f>STGY3[[#This Row],[PAPT]]/2</f>
        <v>0</v>
      </c>
      <c r="BP282" s="43">
        <f>IF(STGY3[[#This Row],[SNO]]=0,0,IF(BL$10, IF(STGY3[[#This Row],[INS-TL]]=0, 0, STGY3[[#This Row],[PFT]]/STGY3[[#This Row],[INS-TL]]%), STGY3[[#This Row],[PFT]]/STGY3[[#This Row],[INS-TL]]%))</f>
        <v>-100</v>
      </c>
      <c r="BS282" s="20"/>
      <c r="BT282" s="21"/>
      <c r="BZ282" s="22"/>
      <c r="CB282" s="42">
        <f t="shared" si="46"/>
        <v>267</v>
      </c>
      <c r="CC282" s="49"/>
      <c r="CD282" s="18">
        <f>IF(STGY4[[#This Row],[SNO]]=0,0,IF(STGY4[[#This Row],[SNO]]=1,CJ$8,IF(CL$10, IF(CP281&gt;=CM$8,0,IF(CP281=0,CJ$8,CO281)), CO281)))</f>
        <v>0</v>
      </c>
      <c r="CE282" s="18" t="str">
        <f>IF(MAIN_STGY[[#This Row],[RSLT]]="","", MAIN_STGY[[#This Row],[RSLT]])</f>
        <v/>
      </c>
      <c r="CF28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2" s="18">
        <f>IF(STGY4[[#This Row],[SNO]]=0,0,IF(CL$10, IF(CP281&gt;=CM$8, 0, STGY4[[#This Row],[INS]]+CH281), STGY4[[#This Row],[INS]]+CH281))</f>
        <v>100</v>
      </c>
      <c r="CI282" s="18">
        <f>IF(STGY4[[#This Row],[SNO]]=0,0,IF(CL$10, IF(CP281&gt;=CM$8, 0, CI281+STGY4[[#This Row],[RTN]]), CI281+STGY4[[#This Row],[RTN]]))</f>
        <v>0</v>
      </c>
      <c r="CJ282" s="18">
        <f>STGY4[[#This Row],[RTN-TL]]-STGY4[[#This Row],[INS-TL]]</f>
        <v>-100</v>
      </c>
      <c r="CK282" s="18">
        <f>IF(STGY4[[#This Row],[SNO]]=0,0,IF(CL$10, IF(STGY4[[#This Row],[INS]]=0, 0, CN281), CN281))</f>
        <v>0</v>
      </c>
      <c r="CL282" s="18">
        <f>STGY4[[#This Row],[INS]]</f>
        <v>0</v>
      </c>
      <c r="CM282" s="18">
        <f>IF(STGY4[[#This Row],[WrL]]="Loss", (STGY4[[#This Row],[INS]]*(1 + CP$8/100)), IF(STGY4[[#This Row],[WrL]]="Won", (0), 0))</f>
        <v>0</v>
      </c>
      <c r="CN282" s="18">
        <f>IF(STGY4[[#This Row],[WrL]]="Loss", (STGY4[[#This Row],[PAM]]+STGY4[[#This Row],[LOS-TEN]]), IF(STGY4[[#This Row],[WrL]]="Won", (STGY4[[#This Row],[INS]]), 0))</f>
        <v>0</v>
      </c>
      <c r="CO282" s="18">
        <f>STGY4[[#This Row],[PAPT]]/2</f>
        <v>0</v>
      </c>
      <c r="CP282" s="43">
        <f>IF(STGY4[[#This Row],[SNO]]=0,0,IF(CL$10, IF(STGY4[[#This Row],[INS-TL]]=0, 0, STGY4[[#This Row],[PFT]]/STGY4[[#This Row],[INS-TL]]%), STGY4[[#This Row],[PFT]]/STGY4[[#This Row],[INS-TL]]%))</f>
        <v>-100</v>
      </c>
      <c r="CS282" s="20"/>
      <c r="CT282" s="21"/>
      <c r="CZ282" s="22"/>
      <c r="DB282" s="42">
        <f t="shared" si="47"/>
        <v>267</v>
      </c>
      <c r="DC282" s="49"/>
      <c r="DD282" s="18">
        <f>IF(STGY5[[#This Row],[SNO]]=0,0,IF(STGY5[[#This Row],[SNO]]=1,DJ$8,IF(DL$10, IF(DP281&gt;=DM$8,0,IF(DP281=0,DJ$8,DO281)), DO281)))</f>
        <v>0</v>
      </c>
      <c r="DE282" s="18" t="str">
        <f>IF(MAIN_STGY[[#This Row],[RSLT]]="","", MAIN_STGY[[#This Row],[RSLT]])</f>
        <v/>
      </c>
      <c r="DF28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2" s="18">
        <f>IF(STGY5[[#This Row],[SNO]]=0,0,IF(DL$10, IF(DP281&gt;=DM$8, 0, STGY5[[#This Row],[INS]]+DH281), STGY5[[#This Row],[INS]]+DH281))</f>
        <v>100</v>
      </c>
      <c r="DI282" s="18">
        <f>IF(STGY5[[#This Row],[SNO]]=0,0,IF(DL$10, IF(DP281&gt;=DM$8, 0, DI281+STGY5[[#This Row],[RTN]]), DI281+STGY5[[#This Row],[RTN]]))</f>
        <v>0</v>
      </c>
      <c r="DJ282" s="18">
        <f>STGY5[[#This Row],[RTN-TL]]-STGY5[[#This Row],[INS-TL]]</f>
        <v>-100</v>
      </c>
      <c r="DK282" s="18">
        <f>IF(STGY5[[#This Row],[SNO]]=0,0,IF(DL$10, IF(STGY5[[#This Row],[INS]]=0, 0, DN281), DN281))</f>
        <v>0</v>
      </c>
      <c r="DL282" s="18">
        <f>STGY5[[#This Row],[INS]]</f>
        <v>0</v>
      </c>
      <c r="DM282" s="18">
        <f>IF(STGY5[[#This Row],[WrL]]="Loss", (STGY5[[#This Row],[INS]]*(1 + DP$8/100)), IF(STGY5[[#This Row],[WrL]]="Won", (0), 0))</f>
        <v>0</v>
      </c>
      <c r="DN282" s="18">
        <f>IF(STGY5[[#This Row],[WrL]]="Loss", (STGY5[[#This Row],[PAM]]+STGY5[[#This Row],[LOS-TEN]]), IF(STGY5[[#This Row],[WrL]]="Won", (STGY5[[#This Row],[INS]]), 0))</f>
        <v>0</v>
      </c>
      <c r="DO282" s="18">
        <f>STGY5[[#This Row],[PAPT]]/2</f>
        <v>0</v>
      </c>
      <c r="DP282" s="43">
        <f>IF(STGY5[[#This Row],[SNO]]=0,0,IF(DL$10, IF(STGY5[[#This Row],[INS-TL]]=0, 0, STGY5[[#This Row],[PFT]]/STGY5[[#This Row],[INS-TL]]%), STGY5[[#This Row],[PFT]]/STGY5[[#This Row],[INS-TL]]%))</f>
        <v>-100</v>
      </c>
      <c r="DS282" s="20"/>
      <c r="DT282" s="21"/>
      <c r="DZ282" s="22"/>
      <c r="EB282" s="42">
        <f t="shared" si="48"/>
        <v>267</v>
      </c>
      <c r="EC282" s="49"/>
      <c r="ED282" s="18">
        <f>IF(STGY6[[#This Row],[SNO]]=0,0,IF(STGY6[[#This Row],[SNO]]=1,EJ$8,IF(EL$10, IF(EP281&gt;=EM$8,0,IF(EP281=0,EJ$8,EO281)), EO281)))</f>
        <v>0</v>
      </c>
      <c r="EE282" s="18" t="str">
        <f>IF(MAIN_STGY[[#This Row],[RSLT]]="","", MAIN_STGY[[#This Row],[RSLT]])</f>
        <v/>
      </c>
      <c r="EF28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2" s="18">
        <f>IF(STGY6[[#This Row],[SNO]]=0,0,IF(EL$10, IF(EP281&gt;=EM$8, 0, STGY6[[#This Row],[INS]]+EH281), STGY6[[#This Row],[INS]]+EH281))</f>
        <v>100</v>
      </c>
      <c r="EI282" s="18">
        <f>IF(STGY6[[#This Row],[SNO]]=0,0,IF(EL$10, IF(EP281&gt;=EM$8, 0, EI281+STGY6[[#This Row],[RTN]]), EI281+STGY6[[#This Row],[RTN]]))</f>
        <v>0</v>
      </c>
      <c r="EJ282" s="18">
        <f>STGY6[[#This Row],[RTN-TL]]-STGY6[[#This Row],[INS-TL]]</f>
        <v>-100</v>
      </c>
      <c r="EK282" s="18">
        <f>IF(STGY6[[#This Row],[SNO]]=0,0,IF(EL$10, IF(STGY6[[#This Row],[INS]]=0, 0, EN281), EN281))</f>
        <v>0</v>
      </c>
      <c r="EL282" s="18">
        <f>STGY6[[#This Row],[INS]]</f>
        <v>0</v>
      </c>
      <c r="EM282" s="18">
        <f>IF(STGY6[[#This Row],[WrL]]="Loss", (STGY6[[#This Row],[INS]]*(1 + EP$8/100)), IF(STGY6[[#This Row],[WrL]]="Won", (0), 0))</f>
        <v>0</v>
      </c>
      <c r="EN282" s="18">
        <f>IF(STGY6[[#This Row],[WrL]]="Loss", (STGY6[[#This Row],[PAM]]+STGY6[[#This Row],[LOS-TEN]]), IF(STGY6[[#This Row],[WrL]]="Won", (STGY6[[#This Row],[INS]]), 0))</f>
        <v>0</v>
      </c>
      <c r="EO282" s="18">
        <f>STGY6[[#This Row],[PAPT]]/2</f>
        <v>0</v>
      </c>
      <c r="EP282" s="43">
        <f>IF(STGY6[[#This Row],[SNO]]=0,0,IF(EL$10, IF(STGY6[[#This Row],[INS-TL]]=0, 0, STGY6[[#This Row],[PFT]]/STGY6[[#This Row],[INS-TL]]%), STGY6[[#This Row],[PFT]]/STGY6[[#This Row],[INS-TL]]%))</f>
        <v>-100</v>
      </c>
      <c r="ES282" s="20"/>
      <c r="ET282" s="21"/>
      <c r="EZ282" s="22"/>
      <c r="FB282" s="42">
        <f t="shared" si="49"/>
        <v>267</v>
      </c>
      <c r="FC282" s="49"/>
      <c r="FD282" s="18">
        <f>IF(STGY7[[#This Row],[SNO]]=0,0,IF(STGY7[[#This Row],[SNO]]=1,FJ$8,IF(FL$10, IF(FP281&gt;=FM$8,0,IF(FP281=0,FJ$8,FO281)), FO281)))</f>
        <v>0</v>
      </c>
      <c r="FE282" s="18" t="str">
        <f>IF(MAIN_STGY[[#This Row],[RSLT]]="","", MAIN_STGY[[#This Row],[RSLT]])</f>
        <v/>
      </c>
      <c r="FF28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2" s="18">
        <f>IF(STGY7[[#This Row],[SNO]]=0,0,IF(FL$10, IF(FP281&gt;=FM$8, 0, STGY7[[#This Row],[INS]]+FH281), STGY7[[#This Row],[INS]]+FH281))</f>
        <v>100</v>
      </c>
      <c r="FI282" s="18">
        <f>IF(STGY7[[#This Row],[SNO]]=0,0,IF(FL$10, IF(FP281&gt;=FM$8, 0, FI281+STGY7[[#This Row],[RTN]]), FI281+STGY7[[#This Row],[RTN]]))</f>
        <v>0</v>
      </c>
      <c r="FJ282" s="18">
        <f>STGY7[[#This Row],[RTN-TL]]-STGY7[[#This Row],[INS-TL]]</f>
        <v>-100</v>
      </c>
      <c r="FK282" s="18">
        <f>IF(STGY7[[#This Row],[SNO]]=0,0,IF(FL$10, IF(STGY7[[#This Row],[INS]]=0, 0, FN281), FN281))</f>
        <v>0</v>
      </c>
      <c r="FL282" s="18">
        <f>STGY7[[#This Row],[INS]]</f>
        <v>0</v>
      </c>
      <c r="FM282" s="18">
        <f>IF(STGY7[[#This Row],[WrL]]="Loss", (STGY7[[#This Row],[INS]]*(1 + FP$8/100)), IF(STGY7[[#This Row],[WrL]]="Won", (0), 0))</f>
        <v>0</v>
      </c>
      <c r="FN282" s="18">
        <f>IF(STGY7[[#This Row],[WrL]]="Loss", (STGY7[[#This Row],[PAM]]+STGY7[[#This Row],[LOS-TEN]]), IF(STGY7[[#This Row],[WrL]]="Won", (STGY7[[#This Row],[INS]]), 0))</f>
        <v>0</v>
      </c>
      <c r="FO282" s="18">
        <f>STGY7[[#This Row],[PAPT]]/2</f>
        <v>0</v>
      </c>
      <c r="FP282" s="43">
        <f>IF(STGY7[[#This Row],[SNO]]=0,0,IF(FL$10, IF(STGY7[[#This Row],[INS-TL]]=0, 0, STGY7[[#This Row],[PFT]]/STGY7[[#This Row],[INS-TL]]%), STGY7[[#This Row],[PFT]]/STGY7[[#This Row],[INS-TL]]%))</f>
        <v>-100</v>
      </c>
      <c r="FS282" s="20"/>
      <c r="FT282" s="21"/>
      <c r="FZ282" s="22"/>
      <c r="GB282" s="42">
        <f t="shared" si="50"/>
        <v>267</v>
      </c>
      <c r="GC282" s="49"/>
      <c r="GD282" s="18">
        <f>IF(STGY8[[#This Row],[SNO]]=0,0,IF(STGY8[[#This Row],[SNO]]=1,GJ$8,IF(GL$10, IF(GP281&gt;=GM$8,0,IF(GP281=0,GJ$8,GO281)), GO281)))</f>
        <v>0</v>
      </c>
      <c r="GE282" s="18" t="str">
        <f>IF(MAIN_STGY[[#This Row],[RSLT]]="","", MAIN_STGY[[#This Row],[RSLT]])</f>
        <v/>
      </c>
      <c r="GF28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2" s="18">
        <f>IF(STGY8[[#This Row],[SNO]]=0,0,IF(GL$10, IF(GP281&gt;=GM$8, 0, STGY8[[#This Row],[INS]]+GH281), STGY8[[#This Row],[INS]]+GH281))</f>
        <v>100</v>
      </c>
      <c r="GI282" s="18">
        <f>IF(STGY8[[#This Row],[SNO]]=0,0,IF(GL$10, IF(GP281&gt;=GM$8, 0, GI281+STGY8[[#This Row],[RTN]]), GI281+STGY8[[#This Row],[RTN]]))</f>
        <v>0</v>
      </c>
      <c r="GJ282" s="18">
        <f>STGY8[[#This Row],[RTN-TL]]-STGY8[[#This Row],[INS-TL]]</f>
        <v>-100</v>
      </c>
      <c r="GK282" s="18">
        <f>IF(STGY8[[#This Row],[SNO]]=0,0,IF(GL$10, IF(STGY8[[#This Row],[INS]]=0, 0, GN281), GN281))</f>
        <v>0</v>
      </c>
      <c r="GL282" s="18">
        <f>STGY8[[#This Row],[INS]]</f>
        <v>0</v>
      </c>
      <c r="GM282" s="18">
        <f>IF(STGY8[[#This Row],[WrL]]="Loss", (STGY8[[#This Row],[INS]]*(1 + GP$8/100)), IF(STGY8[[#This Row],[WrL]]="Won", (0), 0))</f>
        <v>0</v>
      </c>
      <c r="GN282" s="18">
        <f>IF(STGY8[[#This Row],[WrL]]="Loss", (STGY8[[#This Row],[PAM]]+STGY8[[#This Row],[LOS-TEN]]), IF(STGY8[[#This Row],[WrL]]="Won", (STGY8[[#This Row],[INS]]), 0))</f>
        <v>0</v>
      </c>
      <c r="GO282" s="18">
        <f>STGY8[[#This Row],[PAPT]]/2</f>
        <v>0</v>
      </c>
      <c r="GP282" s="43">
        <f>IF(STGY8[[#This Row],[SNO]]=0,0,IF(GL$10, IF(STGY8[[#This Row],[INS-TL]]=0, 0, STGY8[[#This Row],[PFT]]/STGY8[[#This Row],[INS-TL]]%), STGY8[[#This Row],[PFT]]/STGY8[[#This Row],[INS-TL]]%))</f>
        <v>-100</v>
      </c>
      <c r="GS282" s="20"/>
      <c r="GT282" s="21"/>
      <c r="GZ282" s="22"/>
      <c r="HB282" s="42">
        <f t="shared" si="51"/>
        <v>267</v>
      </c>
      <c r="HC282" s="49"/>
      <c r="HD282" s="18">
        <f>IF(STGY9[[#This Row],[SNO]]=0,0,IF(STGY9[[#This Row],[SNO]]=1,HJ$8,IF(HL$10, IF(HP281&gt;=HM$8,0,IF(HP281=0,HJ$8,HO281)), HO281)))</f>
        <v>0</v>
      </c>
      <c r="HE282" s="18" t="str">
        <f>IF(MAIN_STGY[[#This Row],[RSLT]]="","", MAIN_STGY[[#This Row],[RSLT]])</f>
        <v/>
      </c>
      <c r="HF28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2" s="18">
        <f>IF(STGY9[[#This Row],[SNO]]=0,0,IF(HL$10, IF(HP281&gt;=HM$8, 0, STGY9[[#This Row],[INS]]+HH281), STGY9[[#This Row],[INS]]+HH281))</f>
        <v>100</v>
      </c>
      <c r="HI282" s="18">
        <f>IF(STGY9[[#This Row],[SNO]]=0,0,IF(HL$10, IF(HP281&gt;=HM$8, 0, HI281+STGY9[[#This Row],[RTN]]), HI281+STGY9[[#This Row],[RTN]]))</f>
        <v>0</v>
      </c>
      <c r="HJ282" s="18">
        <f>STGY9[[#This Row],[RTN-TL]]-STGY9[[#This Row],[INS-TL]]</f>
        <v>-100</v>
      </c>
      <c r="HK282" s="18">
        <f>IF(STGY9[[#This Row],[SNO]]=0,0,IF(HL$10, IF(STGY9[[#This Row],[INS]]=0, 0, HN281), HN281))</f>
        <v>0</v>
      </c>
      <c r="HL282" s="18">
        <f>STGY9[[#This Row],[INS]]</f>
        <v>0</v>
      </c>
      <c r="HM282" s="18">
        <f>IF(STGY9[[#This Row],[WrL]]="Loss", (STGY9[[#This Row],[INS]]*(1 + HP$8/100)), IF(STGY9[[#This Row],[WrL]]="Won", (0), 0))</f>
        <v>0</v>
      </c>
      <c r="HN282" s="18">
        <f>IF(STGY9[[#This Row],[WrL]]="Loss", (STGY9[[#This Row],[PAM]]+STGY9[[#This Row],[LOS-TEN]]), IF(STGY9[[#This Row],[WrL]]="Won", (STGY9[[#This Row],[INS]]), 0))</f>
        <v>0</v>
      </c>
      <c r="HO282" s="18">
        <f>STGY9[[#This Row],[PAPT]]/2</f>
        <v>0</v>
      </c>
      <c r="HP282" s="43">
        <f>IF(STGY9[[#This Row],[SNO]]=0,0,IF(HL$10, IF(STGY9[[#This Row],[INS-TL]]=0, 0, STGY9[[#This Row],[PFT]]/STGY9[[#This Row],[INS-TL]]%), STGY9[[#This Row],[PFT]]/STGY9[[#This Row],[INS-TL]]%))</f>
        <v>-100</v>
      </c>
      <c r="HS282" s="20"/>
      <c r="HT282" s="21"/>
      <c r="HZ282" s="22"/>
      <c r="IB282" s="42">
        <f t="shared" si="52"/>
        <v>267</v>
      </c>
      <c r="IC282" s="49"/>
      <c r="ID282" s="18">
        <f>IF(STGY10[[#This Row],[SNO]]=0,0,IF(STGY10[[#This Row],[SNO]]=1,IJ$8,IF(IL$10, IF(IP281&gt;=IM$8,0,IF(IP281=0,IJ$8,IO281)), IO281)))</f>
        <v>0</v>
      </c>
      <c r="IE282" s="18" t="str">
        <f>IF(MAIN_STGY[[#This Row],[RSLT]]="","", MAIN_STGY[[#This Row],[RSLT]])</f>
        <v/>
      </c>
      <c r="IF28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2" s="18">
        <f>IF(STGY10[[#This Row],[SNO]]=0,0,IF(IL$10, IF(IP281&gt;=IM$8, 0, STGY10[[#This Row],[INS]]+IH281), STGY10[[#This Row],[INS]]+IH281))</f>
        <v>100</v>
      </c>
      <c r="II282" s="18">
        <f>IF(STGY10[[#This Row],[SNO]]=0,0,IF(IL$10, IF(IP281&gt;=IM$8, 0, II281+STGY10[[#This Row],[RTN]]), II281+STGY10[[#This Row],[RTN]]))</f>
        <v>0</v>
      </c>
      <c r="IJ282" s="18">
        <f>STGY10[[#This Row],[RTN-TL]]-STGY10[[#This Row],[INS-TL]]</f>
        <v>-100</v>
      </c>
      <c r="IK282" s="18">
        <f>IF(STGY10[[#This Row],[SNO]]=0,0,IF(IL$10, IF(STGY10[[#This Row],[INS]]=0, 0, IN281), IN281))</f>
        <v>0</v>
      </c>
      <c r="IL282" s="18">
        <f>STGY10[[#This Row],[INS]]</f>
        <v>0</v>
      </c>
      <c r="IM282" s="18">
        <f>IF(STGY10[[#This Row],[WrL]]="Loss", (STGY10[[#This Row],[INS]]*(1 + IP$8/100)), IF(STGY10[[#This Row],[WrL]]="Won", (0), 0))</f>
        <v>0</v>
      </c>
      <c r="IN282" s="18">
        <f>IF(STGY10[[#This Row],[WrL]]="Loss", (STGY10[[#This Row],[PAM]]+STGY10[[#This Row],[LOS-TEN]]), IF(STGY10[[#This Row],[WrL]]="Won", (STGY10[[#This Row],[INS]]), 0))</f>
        <v>0</v>
      </c>
      <c r="IO282" s="18">
        <f>STGY10[[#This Row],[PAPT]]/2</f>
        <v>0</v>
      </c>
      <c r="IP282" s="43">
        <f>IF(STGY10[[#This Row],[SNO]]=0,0,IF(IL$10, IF(STGY10[[#This Row],[INS-TL]]=0, 0, STGY10[[#This Row],[PFT]]/STGY10[[#This Row],[INS-TL]]%), STGY10[[#This Row],[PFT]]/STGY10[[#This Row],[INS-TL]]%))</f>
        <v>-100</v>
      </c>
      <c r="IS282" s="20"/>
      <c r="IT282" s="21"/>
      <c r="IZ282" s="22"/>
    </row>
    <row r="283" spans="2:260" x14ac:dyDescent="0.3">
      <c r="B283" s="89">
        <f t="shared" si="53"/>
        <v>268</v>
      </c>
      <c r="C283" s="49"/>
      <c r="D283" s="18">
        <f>IF(MAIN_STGY[[#This Row],[SNO]]=0,0,IF(MAIN_STGY[[#This Row],[SNO]]=1,J$8,IF(L$10, IF(P282&gt;=M$8,0,IF(P282=0,J$8,O282)), O282)))</f>
        <v>0</v>
      </c>
      <c r="E283" s="12"/>
      <c r="F28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3" s="18">
        <f>IF(MAIN_STGY[[#This Row],[SNO]]=0,0,IF(L$10, IF(P282&gt;=M$8, 0, MAIN_STGY[[#This Row],[INS]]+H282), MAIN_STGY[[#This Row],[INS]]+H282))</f>
        <v>100</v>
      </c>
      <c r="I283" s="18">
        <f>IF(MAIN_STGY[[#This Row],[SNO]]=0,0,IF(L$10, IF(P282&gt;=M$8, 0, I282+MAIN_STGY[[#This Row],[RTN]]), I282+MAIN_STGY[[#This Row],[RTN]]))</f>
        <v>0</v>
      </c>
      <c r="J283" s="18">
        <f>MAIN_STGY[[#This Row],[RTN-TL]]-MAIN_STGY[[#This Row],[INS-TL]]</f>
        <v>-100</v>
      </c>
      <c r="K283" s="18">
        <f>IF(MAIN_STGY[[#This Row],[SNO]]=0,0,IF(L$10, IF(MAIN_STGY[[#This Row],[INS]]=0, 0, N282), N282))</f>
        <v>0</v>
      </c>
      <c r="L283" s="18">
        <f>MAIN_STGY[[#This Row],[INS]]</f>
        <v>0</v>
      </c>
      <c r="M283" s="18">
        <f>IF(MAIN_STGY[[#This Row],[WrL]]="Loss", (MAIN_STGY[[#This Row],[INS]]*(1 + P$8/100)), IF(MAIN_STGY[[#This Row],[WrL]]="Won", (0), 0))</f>
        <v>0</v>
      </c>
      <c r="N283" s="18">
        <f>IF(MAIN_STGY[[#This Row],[WrL]]="Loss", (MAIN_STGY[[#This Row],[PAM]]+MAIN_STGY[[#This Row],[LOS-TEN]]), IF(MAIN_STGY[[#This Row],[WrL]]="Won", (MAIN_STGY[[#This Row],[INS]]), 0))</f>
        <v>0</v>
      </c>
      <c r="O283" s="18">
        <f>MAIN_STGY[[#This Row],[PAPT]]/2</f>
        <v>0</v>
      </c>
      <c r="P28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3" s="56"/>
      <c r="S283" s="57"/>
      <c r="T283" s="85"/>
      <c r="U283" s="55"/>
      <c r="V283" s="55"/>
      <c r="W283" s="55"/>
      <c r="X283" s="44"/>
      <c r="Z283" s="22"/>
      <c r="AB283" s="42">
        <f t="shared" si="44"/>
        <v>268</v>
      </c>
      <c r="AC283" s="49"/>
      <c r="AD283" s="18">
        <f>IF(STGY2[[#This Row],[SNO]]=0,0,IF(STGY2[[#This Row],[SNO]]=1,AJ$8,IF(AL$10, IF(AP282&gt;=AM$8,0,IF(AP282=0,AJ$8,AO282)), AO282)))</f>
        <v>0</v>
      </c>
      <c r="AE283" s="18" t="str">
        <f>IF(MAIN_STGY[[#This Row],[RSLT]]="","", MAIN_STGY[[#This Row],[RSLT]])</f>
        <v/>
      </c>
      <c r="AF28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3" s="18">
        <f>IF(STGY2[[#This Row],[SNO]]=0,0,IF(AL$10, IF(AP282&gt;=AM$8, 0, STGY2[[#This Row],[INS]]+AH282), STGY2[[#This Row],[INS]]+AH282))</f>
        <v>100</v>
      </c>
      <c r="AI283" s="18">
        <f>IF(STGY2[[#This Row],[SNO]]=0,0,IF(AL$10, IF(AP282&gt;=AM$8, 0, AI282+STGY2[[#This Row],[RTN]]), AI282+STGY2[[#This Row],[RTN]]))</f>
        <v>0</v>
      </c>
      <c r="AJ283" s="18">
        <f>STGY2[[#This Row],[RTN-TL]]-STGY2[[#This Row],[INS-TL]]</f>
        <v>-100</v>
      </c>
      <c r="AK283" s="18">
        <f>IF(STGY2[[#This Row],[SNO]]=0,0,IF(AL$10, IF(STGY2[[#This Row],[INS]]=0, 0, AN282), AN282))</f>
        <v>0</v>
      </c>
      <c r="AL283" s="18">
        <f>STGY2[[#This Row],[INS]]</f>
        <v>0</v>
      </c>
      <c r="AM283" s="18">
        <f>IF(STGY2[[#This Row],[WrL]]="Loss", (STGY2[[#This Row],[INS]]*(1 + AP$8/100)), IF(STGY2[[#This Row],[WrL]]="Won", (0), 0))</f>
        <v>0</v>
      </c>
      <c r="AN283" s="18">
        <f>IF(STGY2[[#This Row],[WrL]]="Loss", (STGY2[[#This Row],[PAM]]+STGY2[[#This Row],[LOS-TEN]]), IF(STGY2[[#This Row],[WrL]]="Won", (STGY2[[#This Row],[INS]]), 0))</f>
        <v>0</v>
      </c>
      <c r="AO283" s="18">
        <f>STGY2[[#This Row],[PAPT]]/2</f>
        <v>0</v>
      </c>
      <c r="AP283" s="43">
        <f>IF(STGY2[[#This Row],[SNO]]=0,0,IF(AL$10, IF(STGY2[[#This Row],[INS-TL]]=0, 0, STGY2[[#This Row],[PFT]]/STGY2[[#This Row],[INS-TL]]%), STGY2[[#This Row],[PFT]]/STGY2[[#This Row],[INS-TL]]%))</f>
        <v>-100</v>
      </c>
      <c r="AS283" s="20"/>
      <c r="AT283" s="21"/>
      <c r="AZ283" s="22"/>
      <c r="BB283" s="42">
        <f t="shared" si="45"/>
        <v>268</v>
      </c>
      <c r="BC283" s="49"/>
      <c r="BD283" s="18">
        <f>IF(STGY3[[#This Row],[SNO]]=0,0,IF(STGY3[[#This Row],[SNO]]=1,BJ$8,IF(BL$10, IF(BP282&gt;=BM$8,0,IF(BP282=0,BJ$8,BO282)), BO282)))</f>
        <v>0</v>
      </c>
      <c r="BE283" s="18" t="str">
        <f>IF(MAIN_STGY[[#This Row],[RSLT]]="","", MAIN_STGY[[#This Row],[RSLT]])</f>
        <v/>
      </c>
      <c r="BF28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3" s="18">
        <f>IF(STGY3[[#This Row],[SNO]]=0,0,IF(BL$10, IF(BP282&gt;=BM$8, 0, STGY3[[#This Row],[INS]]+BH282), STGY3[[#This Row],[INS]]+BH282))</f>
        <v>100</v>
      </c>
      <c r="BI283" s="18">
        <f>IF(STGY3[[#This Row],[SNO]]=0,0,IF(BL$10, IF(BP282&gt;=BM$8, 0, BI282+STGY3[[#This Row],[RTN]]), BI282+STGY3[[#This Row],[RTN]]))</f>
        <v>0</v>
      </c>
      <c r="BJ283" s="18">
        <f>STGY3[[#This Row],[RTN-TL]]-STGY3[[#This Row],[INS-TL]]</f>
        <v>-100</v>
      </c>
      <c r="BK283" s="18">
        <f>IF(STGY3[[#This Row],[SNO]]=0,0,IF(BL$10, IF(STGY3[[#This Row],[INS]]=0, 0, BN282), BN282))</f>
        <v>0</v>
      </c>
      <c r="BL283" s="18">
        <f>STGY3[[#This Row],[INS]]</f>
        <v>0</v>
      </c>
      <c r="BM283" s="18">
        <f>IF(STGY3[[#This Row],[WrL]]="Loss", (STGY3[[#This Row],[INS]]*(1 + BP$8/100)), IF(STGY3[[#This Row],[WrL]]="Won", (0), 0))</f>
        <v>0</v>
      </c>
      <c r="BN283" s="18">
        <f>IF(STGY3[[#This Row],[WrL]]="Loss", (STGY3[[#This Row],[PAM]]+STGY3[[#This Row],[LOS-TEN]]), IF(STGY3[[#This Row],[WrL]]="Won", (STGY3[[#This Row],[INS]]), 0))</f>
        <v>0</v>
      </c>
      <c r="BO283" s="18">
        <f>STGY3[[#This Row],[PAPT]]/2</f>
        <v>0</v>
      </c>
      <c r="BP283" s="43">
        <f>IF(STGY3[[#This Row],[SNO]]=0,0,IF(BL$10, IF(STGY3[[#This Row],[INS-TL]]=0, 0, STGY3[[#This Row],[PFT]]/STGY3[[#This Row],[INS-TL]]%), STGY3[[#This Row],[PFT]]/STGY3[[#This Row],[INS-TL]]%))</f>
        <v>-100</v>
      </c>
      <c r="BS283" s="20"/>
      <c r="BT283" s="21"/>
      <c r="BZ283" s="22"/>
      <c r="CB283" s="42">
        <f t="shared" si="46"/>
        <v>268</v>
      </c>
      <c r="CC283" s="49"/>
      <c r="CD283" s="18">
        <f>IF(STGY4[[#This Row],[SNO]]=0,0,IF(STGY4[[#This Row],[SNO]]=1,CJ$8,IF(CL$10, IF(CP282&gt;=CM$8,0,IF(CP282=0,CJ$8,CO282)), CO282)))</f>
        <v>0</v>
      </c>
      <c r="CE283" s="18" t="str">
        <f>IF(MAIN_STGY[[#This Row],[RSLT]]="","", MAIN_STGY[[#This Row],[RSLT]])</f>
        <v/>
      </c>
      <c r="CF28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3" s="18">
        <f>IF(STGY4[[#This Row],[SNO]]=0,0,IF(CL$10, IF(CP282&gt;=CM$8, 0, STGY4[[#This Row],[INS]]+CH282), STGY4[[#This Row],[INS]]+CH282))</f>
        <v>100</v>
      </c>
      <c r="CI283" s="18">
        <f>IF(STGY4[[#This Row],[SNO]]=0,0,IF(CL$10, IF(CP282&gt;=CM$8, 0, CI282+STGY4[[#This Row],[RTN]]), CI282+STGY4[[#This Row],[RTN]]))</f>
        <v>0</v>
      </c>
      <c r="CJ283" s="18">
        <f>STGY4[[#This Row],[RTN-TL]]-STGY4[[#This Row],[INS-TL]]</f>
        <v>-100</v>
      </c>
      <c r="CK283" s="18">
        <f>IF(STGY4[[#This Row],[SNO]]=0,0,IF(CL$10, IF(STGY4[[#This Row],[INS]]=0, 0, CN282), CN282))</f>
        <v>0</v>
      </c>
      <c r="CL283" s="18">
        <f>STGY4[[#This Row],[INS]]</f>
        <v>0</v>
      </c>
      <c r="CM283" s="18">
        <f>IF(STGY4[[#This Row],[WrL]]="Loss", (STGY4[[#This Row],[INS]]*(1 + CP$8/100)), IF(STGY4[[#This Row],[WrL]]="Won", (0), 0))</f>
        <v>0</v>
      </c>
      <c r="CN283" s="18">
        <f>IF(STGY4[[#This Row],[WrL]]="Loss", (STGY4[[#This Row],[PAM]]+STGY4[[#This Row],[LOS-TEN]]), IF(STGY4[[#This Row],[WrL]]="Won", (STGY4[[#This Row],[INS]]), 0))</f>
        <v>0</v>
      </c>
      <c r="CO283" s="18">
        <f>STGY4[[#This Row],[PAPT]]/2</f>
        <v>0</v>
      </c>
      <c r="CP283" s="43">
        <f>IF(STGY4[[#This Row],[SNO]]=0,0,IF(CL$10, IF(STGY4[[#This Row],[INS-TL]]=0, 0, STGY4[[#This Row],[PFT]]/STGY4[[#This Row],[INS-TL]]%), STGY4[[#This Row],[PFT]]/STGY4[[#This Row],[INS-TL]]%))</f>
        <v>-100</v>
      </c>
      <c r="CS283" s="20"/>
      <c r="CT283" s="21"/>
      <c r="CZ283" s="22"/>
      <c r="DB283" s="42">
        <f t="shared" si="47"/>
        <v>268</v>
      </c>
      <c r="DC283" s="49"/>
      <c r="DD283" s="18">
        <f>IF(STGY5[[#This Row],[SNO]]=0,0,IF(STGY5[[#This Row],[SNO]]=1,DJ$8,IF(DL$10, IF(DP282&gt;=DM$8,0,IF(DP282=0,DJ$8,DO282)), DO282)))</f>
        <v>0</v>
      </c>
      <c r="DE283" s="18" t="str">
        <f>IF(MAIN_STGY[[#This Row],[RSLT]]="","", MAIN_STGY[[#This Row],[RSLT]])</f>
        <v/>
      </c>
      <c r="DF28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3" s="18">
        <f>IF(STGY5[[#This Row],[SNO]]=0,0,IF(DL$10, IF(DP282&gt;=DM$8, 0, STGY5[[#This Row],[INS]]+DH282), STGY5[[#This Row],[INS]]+DH282))</f>
        <v>100</v>
      </c>
      <c r="DI283" s="18">
        <f>IF(STGY5[[#This Row],[SNO]]=0,0,IF(DL$10, IF(DP282&gt;=DM$8, 0, DI282+STGY5[[#This Row],[RTN]]), DI282+STGY5[[#This Row],[RTN]]))</f>
        <v>0</v>
      </c>
      <c r="DJ283" s="18">
        <f>STGY5[[#This Row],[RTN-TL]]-STGY5[[#This Row],[INS-TL]]</f>
        <v>-100</v>
      </c>
      <c r="DK283" s="18">
        <f>IF(STGY5[[#This Row],[SNO]]=0,0,IF(DL$10, IF(STGY5[[#This Row],[INS]]=0, 0, DN282), DN282))</f>
        <v>0</v>
      </c>
      <c r="DL283" s="18">
        <f>STGY5[[#This Row],[INS]]</f>
        <v>0</v>
      </c>
      <c r="DM283" s="18">
        <f>IF(STGY5[[#This Row],[WrL]]="Loss", (STGY5[[#This Row],[INS]]*(1 + DP$8/100)), IF(STGY5[[#This Row],[WrL]]="Won", (0), 0))</f>
        <v>0</v>
      </c>
      <c r="DN283" s="18">
        <f>IF(STGY5[[#This Row],[WrL]]="Loss", (STGY5[[#This Row],[PAM]]+STGY5[[#This Row],[LOS-TEN]]), IF(STGY5[[#This Row],[WrL]]="Won", (STGY5[[#This Row],[INS]]), 0))</f>
        <v>0</v>
      </c>
      <c r="DO283" s="18">
        <f>STGY5[[#This Row],[PAPT]]/2</f>
        <v>0</v>
      </c>
      <c r="DP283" s="43">
        <f>IF(STGY5[[#This Row],[SNO]]=0,0,IF(DL$10, IF(STGY5[[#This Row],[INS-TL]]=0, 0, STGY5[[#This Row],[PFT]]/STGY5[[#This Row],[INS-TL]]%), STGY5[[#This Row],[PFT]]/STGY5[[#This Row],[INS-TL]]%))</f>
        <v>-100</v>
      </c>
      <c r="DS283" s="20"/>
      <c r="DT283" s="21"/>
      <c r="DZ283" s="22"/>
      <c r="EB283" s="42">
        <f t="shared" si="48"/>
        <v>268</v>
      </c>
      <c r="EC283" s="49"/>
      <c r="ED283" s="18">
        <f>IF(STGY6[[#This Row],[SNO]]=0,0,IF(STGY6[[#This Row],[SNO]]=1,EJ$8,IF(EL$10, IF(EP282&gt;=EM$8,0,IF(EP282=0,EJ$8,EO282)), EO282)))</f>
        <v>0</v>
      </c>
      <c r="EE283" s="18" t="str">
        <f>IF(MAIN_STGY[[#This Row],[RSLT]]="","", MAIN_STGY[[#This Row],[RSLT]])</f>
        <v/>
      </c>
      <c r="EF28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3" s="18">
        <f>IF(STGY6[[#This Row],[SNO]]=0,0,IF(EL$10, IF(EP282&gt;=EM$8, 0, STGY6[[#This Row],[INS]]+EH282), STGY6[[#This Row],[INS]]+EH282))</f>
        <v>100</v>
      </c>
      <c r="EI283" s="18">
        <f>IF(STGY6[[#This Row],[SNO]]=0,0,IF(EL$10, IF(EP282&gt;=EM$8, 0, EI282+STGY6[[#This Row],[RTN]]), EI282+STGY6[[#This Row],[RTN]]))</f>
        <v>0</v>
      </c>
      <c r="EJ283" s="18">
        <f>STGY6[[#This Row],[RTN-TL]]-STGY6[[#This Row],[INS-TL]]</f>
        <v>-100</v>
      </c>
      <c r="EK283" s="18">
        <f>IF(STGY6[[#This Row],[SNO]]=0,0,IF(EL$10, IF(STGY6[[#This Row],[INS]]=0, 0, EN282), EN282))</f>
        <v>0</v>
      </c>
      <c r="EL283" s="18">
        <f>STGY6[[#This Row],[INS]]</f>
        <v>0</v>
      </c>
      <c r="EM283" s="18">
        <f>IF(STGY6[[#This Row],[WrL]]="Loss", (STGY6[[#This Row],[INS]]*(1 + EP$8/100)), IF(STGY6[[#This Row],[WrL]]="Won", (0), 0))</f>
        <v>0</v>
      </c>
      <c r="EN283" s="18">
        <f>IF(STGY6[[#This Row],[WrL]]="Loss", (STGY6[[#This Row],[PAM]]+STGY6[[#This Row],[LOS-TEN]]), IF(STGY6[[#This Row],[WrL]]="Won", (STGY6[[#This Row],[INS]]), 0))</f>
        <v>0</v>
      </c>
      <c r="EO283" s="18">
        <f>STGY6[[#This Row],[PAPT]]/2</f>
        <v>0</v>
      </c>
      <c r="EP283" s="43">
        <f>IF(STGY6[[#This Row],[SNO]]=0,0,IF(EL$10, IF(STGY6[[#This Row],[INS-TL]]=0, 0, STGY6[[#This Row],[PFT]]/STGY6[[#This Row],[INS-TL]]%), STGY6[[#This Row],[PFT]]/STGY6[[#This Row],[INS-TL]]%))</f>
        <v>-100</v>
      </c>
      <c r="ES283" s="20"/>
      <c r="ET283" s="21"/>
      <c r="EZ283" s="22"/>
      <c r="FB283" s="42">
        <f t="shared" si="49"/>
        <v>268</v>
      </c>
      <c r="FC283" s="49"/>
      <c r="FD283" s="18">
        <f>IF(STGY7[[#This Row],[SNO]]=0,0,IF(STGY7[[#This Row],[SNO]]=1,FJ$8,IF(FL$10, IF(FP282&gt;=FM$8,0,IF(FP282=0,FJ$8,FO282)), FO282)))</f>
        <v>0</v>
      </c>
      <c r="FE283" s="18" t="str">
        <f>IF(MAIN_STGY[[#This Row],[RSLT]]="","", MAIN_STGY[[#This Row],[RSLT]])</f>
        <v/>
      </c>
      <c r="FF28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3" s="18">
        <f>IF(STGY7[[#This Row],[SNO]]=0,0,IF(FL$10, IF(FP282&gt;=FM$8, 0, STGY7[[#This Row],[INS]]+FH282), STGY7[[#This Row],[INS]]+FH282))</f>
        <v>100</v>
      </c>
      <c r="FI283" s="18">
        <f>IF(STGY7[[#This Row],[SNO]]=0,0,IF(FL$10, IF(FP282&gt;=FM$8, 0, FI282+STGY7[[#This Row],[RTN]]), FI282+STGY7[[#This Row],[RTN]]))</f>
        <v>0</v>
      </c>
      <c r="FJ283" s="18">
        <f>STGY7[[#This Row],[RTN-TL]]-STGY7[[#This Row],[INS-TL]]</f>
        <v>-100</v>
      </c>
      <c r="FK283" s="18">
        <f>IF(STGY7[[#This Row],[SNO]]=0,0,IF(FL$10, IF(STGY7[[#This Row],[INS]]=0, 0, FN282), FN282))</f>
        <v>0</v>
      </c>
      <c r="FL283" s="18">
        <f>STGY7[[#This Row],[INS]]</f>
        <v>0</v>
      </c>
      <c r="FM283" s="18">
        <f>IF(STGY7[[#This Row],[WrL]]="Loss", (STGY7[[#This Row],[INS]]*(1 + FP$8/100)), IF(STGY7[[#This Row],[WrL]]="Won", (0), 0))</f>
        <v>0</v>
      </c>
      <c r="FN283" s="18">
        <f>IF(STGY7[[#This Row],[WrL]]="Loss", (STGY7[[#This Row],[PAM]]+STGY7[[#This Row],[LOS-TEN]]), IF(STGY7[[#This Row],[WrL]]="Won", (STGY7[[#This Row],[INS]]), 0))</f>
        <v>0</v>
      </c>
      <c r="FO283" s="18">
        <f>STGY7[[#This Row],[PAPT]]/2</f>
        <v>0</v>
      </c>
      <c r="FP283" s="43">
        <f>IF(STGY7[[#This Row],[SNO]]=0,0,IF(FL$10, IF(STGY7[[#This Row],[INS-TL]]=0, 0, STGY7[[#This Row],[PFT]]/STGY7[[#This Row],[INS-TL]]%), STGY7[[#This Row],[PFT]]/STGY7[[#This Row],[INS-TL]]%))</f>
        <v>-100</v>
      </c>
      <c r="FS283" s="20"/>
      <c r="FT283" s="21"/>
      <c r="FZ283" s="22"/>
      <c r="GB283" s="42">
        <f t="shared" si="50"/>
        <v>268</v>
      </c>
      <c r="GC283" s="49"/>
      <c r="GD283" s="18">
        <f>IF(STGY8[[#This Row],[SNO]]=0,0,IF(STGY8[[#This Row],[SNO]]=1,GJ$8,IF(GL$10, IF(GP282&gt;=GM$8,0,IF(GP282=0,GJ$8,GO282)), GO282)))</f>
        <v>0</v>
      </c>
      <c r="GE283" s="18" t="str">
        <f>IF(MAIN_STGY[[#This Row],[RSLT]]="","", MAIN_STGY[[#This Row],[RSLT]])</f>
        <v/>
      </c>
      <c r="GF28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3" s="18">
        <f>IF(STGY8[[#This Row],[SNO]]=0,0,IF(GL$10, IF(GP282&gt;=GM$8, 0, STGY8[[#This Row],[INS]]+GH282), STGY8[[#This Row],[INS]]+GH282))</f>
        <v>100</v>
      </c>
      <c r="GI283" s="18">
        <f>IF(STGY8[[#This Row],[SNO]]=0,0,IF(GL$10, IF(GP282&gt;=GM$8, 0, GI282+STGY8[[#This Row],[RTN]]), GI282+STGY8[[#This Row],[RTN]]))</f>
        <v>0</v>
      </c>
      <c r="GJ283" s="18">
        <f>STGY8[[#This Row],[RTN-TL]]-STGY8[[#This Row],[INS-TL]]</f>
        <v>-100</v>
      </c>
      <c r="GK283" s="18">
        <f>IF(STGY8[[#This Row],[SNO]]=0,0,IF(GL$10, IF(STGY8[[#This Row],[INS]]=0, 0, GN282), GN282))</f>
        <v>0</v>
      </c>
      <c r="GL283" s="18">
        <f>STGY8[[#This Row],[INS]]</f>
        <v>0</v>
      </c>
      <c r="GM283" s="18">
        <f>IF(STGY8[[#This Row],[WrL]]="Loss", (STGY8[[#This Row],[INS]]*(1 + GP$8/100)), IF(STGY8[[#This Row],[WrL]]="Won", (0), 0))</f>
        <v>0</v>
      </c>
      <c r="GN283" s="18">
        <f>IF(STGY8[[#This Row],[WrL]]="Loss", (STGY8[[#This Row],[PAM]]+STGY8[[#This Row],[LOS-TEN]]), IF(STGY8[[#This Row],[WrL]]="Won", (STGY8[[#This Row],[INS]]), 0))</f>
        <v>0</v>
      </c>
      <c r="GO283" s="18">
        <f>STGY8[[#This Row],[PAPT]]/2</f>
        <v>0</v>
      </c>
      <c r="GP283" s="43">
        <f>IF(STGY8[[#This Row],[SNO]]=0,0,IF(GL$10, IF(STGY8[[#This Row],[INS-TL]]=0, 0, STGY8[[#This Row],[PFT]]/STGY8[[#This Row],[INS-TL]]%), STGY8[[#This Row],[PFT]]/STGY8[[#This Row],[INS-TL]]%))</f>
        <v>-100</v>
      </c>
      <c r="GS283" s="20"/>
      <c r="GT283" s="21"/>
      <c r="GZ283" s="22"/>
      <c r="HB283" s="42">
        <f t="shared" si="51"/>
        <v>268</v>
      </c>
      <c r="HC283" s="49"/>
      <c r="HD283" s="18">
        <f>IF(STGY9[[#This Row],[SNO]]=0,0,IF(STGY9[[#This Row],[SNO]]=1,HJ$8,IF(HL$10, IF(HP282&gt;=HM$8,0,IF(HP282=0,HJ$8,HO282)), HO282)))</f>
        <v>0</v>
      </c>
      <c r="HE283" s="18" t="str">
        <f>IF(MAIN_STGY[[#This Row],[RSLT]]="","", MAIN_STGY[[#This Row],[RSLT]])</f>
        <v/>
      </c>
      <c r="HF28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3" s="18">
        <f>IF(STGY9[[#This Row],[SNO]]=0,0,IF(HL$10, IF(HP282&gt;=HM$8, 0, STGY9[[#This Row],[INS]]+HH282), STGY9[[#This Row],[INS]]+HH282))</f>
        <v>100</v>
      </c>
      <c r="HI283" s="18">
        <f>IF(STGY9[[#This Row],[SNO]]=0,0,IF(HL$10, IF(HP282&gt;=HM$8, 0, HI282+STGY9[[#This Row],[RTN]]), HI282+STGY9[[#This Row],[RTN]]))</f>
        <v>0</v>
      </c>
      <c r="HJ283" s="18">
        <f>STGY9[[#This Row],[RTN-TL]]-STGY9[[#This Row],[INS-TL]]</f>
        <v>-100</v>
      </c>
      <c r="HK283" s="18">
        <f>IF(STGY9[[#This Row],[SNO]]=0,0,IF(HL$10, IF(STGY9[[#This Row],[INS]]=0, 0, HN282), HN282))</f>
        <v>0</v>
      </c>
      <c r="HL283" s="18">
        <f>STGY9[[#This Row],[INS]]</f>
        <v>0</v>
      </c>
      <c r="HM283" s="18">
        <f>IF(STGY9[[#This Row],[WrL]]="Loss", (STGY9[[#This Row],[INS]]*(1 + HP$8/100)), IF(STGY9[[#This Row],[WrL]]="Won", (0), 0))</f>
        <v>0</v>
      </c>
      <c r="HN283" s="18">
        <f>IF(STGY9[[#This Row],[WrL]]="Loss", (STGY9[[#This Row],[PAM]]+STGY9[[#This Row],[LOS-TEN]]), IF(STGY9[[#This Row],[WrL]]="Won", (STGY9[[#This Row],[INS]]), 0))</f>
        <v>0</v>
      </c>
      <c r="HO283" s="18">
        <f>STGY9[[#This Row],[PAPT]]/2</f>
        <v>0</v>
      </c>
      <c r="HP283" s="43">
        <f>IF(STGY9[[#This Row],[SNO]]=0,0,IF(HL$10, IF(STGY9[[#This Row],[INS-TL]]=0, 0, STGY9[[#This Row],[PFT]]/STGY9[[#This Row],[INS-TL]]%), STGY9[[#This Row],[PFT]]/STGY9[[#This Row],[INS-TL]]%))</f>
        <v>-100</v>
      </c>
      <c r="HS283" s="20"/>
      <c r="HT283" s="21"/>
      <c r="HZ283" s="22"/>
      <c r="IB283" s="42">
        <f t="shared" si="52"/>
        <v>268</v>
      </c>
      <c r="IC283" s="49"/>
      <c r="ID283" s="18">
        <f>IF(STGY10[[#This Row],[SNO]]=0,0,IF(STGY10[[#This Row],[SNO]]=1,IJ$8,IF(IL$10, IF(IP282&gt;=IM$8,0,IF(IP282=0,IJ$8,IO282)), IO282)))</f>
        <v>0</v>
      </c>
      <c r="IE283" s="18" t="str">
        <f>IF(MAIN_STGY[[#This Row],[RSLT]]="","", MAIN_STGY[[#This Row],[RSLT]])</f>
        <v/>
      </c>
      <c r="IF28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3" s="18">
        <f>IF(STGY10[[#This Row],[SNO]]=0,0,IF(IL$10, IF(IP282&gt;=IM$8, 0, STGY10[[#This Row],[INS]]+IH282), STGY10[[#This Row],[INS]]+IH282))</f>
        <v>100</v>
      </c>
      <c r="II283" s="18">
        <f>IF(STGY10[[#This Row],[SNO]]=0,0,IF(IL$10, IF(IP282&gt;=IM$8, 0, II282+STGY10[[#This Row],[RTN]]), II282+STGY10[[#This Row],[RTN]]))</f>
        <v>0</v>
      </c>
      <c r="IJ283" s="18">
        <f>STGY10[[#This Row],[RTN-TL]]-STGY10[[#This Row],[INS-TL]]</f>
        <v>-100</v>
      </c>
      <c r="IK283" s="18">
        <f>IF(STGY10[[#This Row],[SNO]]=0,0,IF(IL$10, IF(STGY10[[#This Row],[INS]]=0, 0, IN282), IN282))</f>
        <v>0</v>
      </c>
      <c r="IL283" s="18">
        <f>STGY10[[#This Row],[INS]]</f>
        <v>0</v>
      </c>
      <c r="IM283" s="18">
        <f>IF(STGY10[[#This Row],[WrL]]="Loss", (STGY10[[#This Row],[INS]]*(1 + IP$8/100)), IF(STGY10[[#This Row],[WrL]]="Won", (0), 0))</f>
        <v>0</v>
      </c>
      <c r="IN283" s="18">
        <f>IF(STGY10[[#This Row],[WrL]]="Loss", (STGY10[[#This Row],[PAM]]+STGY10[[#This Row],[LOS-TEN]]), IF(STGY10[[#This Row],[WrL]]="Won", (STGY10[[#This Row],[INS]]), 0))</f>
        <v>0</v>
      </c>
      <c r="IO283" s="18">
        <f>STGY10[[#This Row],[PAPT]]/2</f>
        <v>0</v>
      </c>
      <c r="IP283" s="43">
        <f>IF(STGY10[[#This Row],[SNO]]=0,0,IF(IL$10, IF(STGY10[[#This Row],[INS-TL]]=0, 0, STGY10[[#This Row],[PFT]]/STGY10[[#This Row],[INS-TL]]%), STGY10[[#This Row],[PFT]]/STGY10[[#This Row],[INS-TL]]%))</f>
        <v>-100</v>
      </c>
      <c r="IS283" s="20"/>
      <c r="IT283" s="21"/>
      <c r="IZ283" s="22"/>
    </row>
    <row r="284" spans="2:260" ht="18.2" x14ac:dyDescent="0.35">
      <c r="B284" s="89">
        <f t="shared" si="53"/>
        <v>269</v>
      </c>
      <c r="C284" s="49"/>
      <c r="D284" s="18">
        <f>IF(MAIN_STGY[[#This Row],[SNO]]=0,0,IF(MAIN_STGY[[#This Row],[SNO]]=1,J$8,IF(L$10, IF(P283&gt;=M$8,0,IF(P283=0,J$8,O283)), O283)))</f>
        <v>0</v>
      </c>
      <c r="E284" s="12"/>
      <c r="F28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4" s="18">
        <f>IF(MAIN_STGY[[#This Row],[SNO]]=0,0,IF(L$10, IF(P283&gt;=M$8, 0, MAIN_STGY[[#This Row],[INS]]+H283), MAIN_STGY[[#This Row],[INS]]+H283))</f>
        <v>100</v>
      </c>
      <c r="I284" s="18">
        <f>IF(MAIN_STGY[[#This Row],[SNO]]=0,0,IF(L$10, IF(P283&gt;=M$8, 0, I283+MAIN_STGY[[#This Row],[RTN]]), I283+MAIN_STGY[[#This Row],[RTN]]))</f>
        <v>0</v>
      </c>
      <c r="J284" s="18">
        <f>MAIN_STGY[[#This Row],[RTN-TL]]-MAIN_STGY[[#This Row],[INS-TL]]</f>
        <v>-100</v>
      </c>
      <c r="K284" s="18">
        <f>IF(MAIN_STGY[[#This Row],[SNO]]=0,0,IF(L$10, IF(MAIN_STGY[[#This Row],[INS]]=0, 0, N283), N283))</f>
        <v>0</v>
      </c>
      <c r="L284" s="18">
        <f>MAIN_STGY[[#This Row],[INS]]</f>
        <v>0</v>
      </c>
      <c r="M284" s="18">
        <f>IF(MAIN_STGY[[#This Row],[WrL]]="Loss", (MAIN_STGY[[#This Row],[INS]]*(1 + P$8/100)), IF(MAIN_STGY[[#This Row],[WrL]]="Won", (0), 0))</f>
        <v>0</v>
      </c>
      <c r="N284" s="18">
        <f>IF(MAIN_STGY[[#This Row],[WrL]]="Loss", (MAIN_STGY[[#This Row],[PAM]]+MAIN_STGY[[#This Row],[LOS-TEN]]), IF(MAIN_STGY[[#This Row],[WrL]]="Won", (MAIN_STGY[[#This Row],[INS]]), 0))</f>
        <v>0</v>
      </c>
      <c r="O284" s="18">
        <f>MAIN_STGY[[#This Row],[PAPT]]/2</f>
        <v>0</v>
      </c>
      <c r="P28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4" s="108" t="s">
        <v>66</v>
      </c>
      <c r="S284" s="109"/>
      <c r="T284" s="109"/>
      <c r="U284" s="109"/>
      <c r="V284" s="110"/>
      <c r="W284" s="55"/>
      <c r="X284" s="44"/>
      <c r="Z284" s="22"/>
      <c r="AB284" s="42">
        <f t="shared" si="44"/>
        <v>269</v>
      </c>
      <c r="AC284" s="49"/>
      <c r="AD284" s="18">
        <f>IF(STGY2[[#This Row],[SNO]]=0,0,IF(STGY2[[#This Row],[SNO]]=1,AJ$8,IF(AL$10, IF(AP283&gt;=AM$8,0,IF(AP283=0,AJ$8,AO283)), AO283)))</f>
        <v>0</v>
      </c>
      <c r="AE284" s="18" t="str">
        <f>IF(MAIN_STGY[[#This Row],[RSLT]]="","", MAIN_STGY[[#This Row],[RSLT]])</f>
        <v/>
      </c>
      <c r="AF28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4" s="18">
        <f>IF(STGY2[[#This Row],[SNO]]=0,0,IF(AL$10, IF(AP283&gt;=AM$8, 0, STGY2[[#This Row],[INS]]+AH283), STGY2[[#This Row],[INS]]+AH283))</f>
        <v>100</v>
      </c>
      <c r="AI284" s="18">
        <f>IF(STGY2[[#This Row],[SNO]]=0,0,IF(AL$10, IF(AP283&gt;=AM$8, 0, AI283+STGY2[[#This Row],[RTN]]), AI283+STGY2[[#This Row],[RTN]]))</f>
        <v>0</v>
      </c>
      <c r="AJ284" s="18">
        <f>STGY2[[#This Row],[RTN-TL]]-STGY2[[#This Row],[INS-TL]]</f>
        <v>-100</v>
      </c>
      <c r="AK284" s="18">
        <f>IF(STGY2[[#This Row],[SNO]]=0,0,IF(AL$10, IF(STGY2[[#This Row],[INS]]=0, 0, AN283), AN283))</f>
        <v>0</v>
      </c>
      <c r="AL284" s="18">
        <f>STGY2[[#This Row],[INS]]</f>
        <v>0</v>
      </c>
      <c r="AM284" s="18">
        <f>IF(STGY2[[#This Row],[WrL]]="Loss", (STGY2[[#This Row],[INS]]*(1 + AP$8/100)), IF(STGY2[[#This Row],[WrL]]="Won", (0), 0))</f>
        <v>0</v>
      </c>
      <c r="AN284" s="18">
        <f>IF(STGY2[[#This Row],[WrL]]="Loss", (STGY2[[#This Row],[PAM]]+STGY2[[#This Row],[LOS-TEN]]), IF(STGY2[[#This Row],[WrL]]="Won", (STGY2[[#This Row],[INS]]), 0))</f>
        <v>0</v>
      </c>
      <c r="AO284" s="18">
        <f>STGY2[[#This Row],[PAPT]]/2</f>
        <v>0</v>
      </c>
      <c r="AP284" s="43">
        <f>IF(STGY2[[#This Row],[SNO]]=0,0,IF(AL$10, IF(STGY2[[#This Row],[INS-TL]]=0, 0, STGY2[[#This Row],[PFT]]/STGY2[[#This Row],[INS-TL]]%), STGY2[[#This Row],[PFT]]/STGY2[[#This Row],[INS-TL]]%))</f>
        <v>-100</v>
      </c>
      <c r="AS284" s="20"/>
      <c r="AT284" s="21"/>
      <c r="AZ284" s="22"/>
      <c r="BB284" s="42">
        <f t="shared" si="45"/>
        <v>269</v>
      </c>
      <c r="BC284" s="49"/>
      <c r="BD284" s="18">
        <f>IF(STGY3[[#This Row],[SNO]]=0,0,IF(STGY3[[#This Row],[SNO]]=1,BJ$8,IF(BL$10, IF(BP283&gt;=BM$8,0,IF(BP283=0,BJ$8,BO283)), BO283)))</f>
        <v>0</v>
      </c>
      <c r="BE284" s="18" t="str">
        <f>IF(MAIN_STGY[[#This Row],[RSLT]]="","", MAIN_STGY[[#This Row],[RSLT]])</f>
        <v/>
      </c>
      <c r="BF28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4" s="18">
        <f>IF(STGY3[[#This Row],[SNO]]=0,0,IF(BL$10, IF(BP283&gt;=BM$8, 0, STGY3[[#This Row],[INS]]+BH283), STGY3[[#This Row],[INS]]+BH283))</f>
        <v>100</v>
      </c>
      <c r="BI284" s="18">
        <f>IF(STGY3[[#This Row],[SNO]]=0,0,IF(BL$10, IF(BP283&gt;=BM$8, 0, BI283+STGY3[[#This Row],[RTN]]), BI283+STGY3[[#This Row],[RTN]]))</f>
        <v>0</v>
      </c>
      <c r="BJ284" s="18">
        <f>STGY3[[#This Row],[RTN-TL]]-STGY3[[#This Row],[INS-TL]]</f>
        <v>-100</v>
      </c>
      <c r="BK284" s="18">
        <f>IF(STGY3[[#This Row],[SNO]]=0,0,IF(BL$10, IF(STGY3[[#This Row],[INS]]=0, 0, BN283), BN283))</f>
        <v>0</v>
      </c>
      <c r="BL284" s="18">
        <f>STGY3[[#This Row],[INS]]</f>
        <v>0</v>
      </c>
      <c r="BM284" s="18">
        <f>IF(STGY3[[#This Row],[WrL]]="Loss", (STGY3[[#This Row],[INS]]*(1 + BP$8/100)), IF(STGY3[[#This Row],[WrL]]="Won", (0), 0))</f>
        <v>0</v>
      </c>
      <c r="BN284" s="18">
        <f>IF(STGY3[[#This Row],[WrL]]="Loss", (STGY3[[#This Row],[PAM]]+STGY3[[#This Row],[LOS-TEN]]), IF(STGY3[[#This Row],[WrL]]="Won", (STGY3[[#This Row],[INS]]), 0))</f>
        <v>0</v>
      </c>
      <c r="BO284" s="18">
        <f>STGY3[[#This Row],[PAPT]]/2</f>
        <v>0</v>
      </c>
      <c r="BP284" s="43">
        <f>IF(STGY3[[#This Row],[SNO]]=0,0,IF(BL$10, IF(STGY3[[#This Row],[INS-TL]]=0, 0, STGY3[[#This Row],[PFT]]/STGY3[[#This Row],[INS-TL]]%), STGY3[[#This Row],[PFT]]/STGY3[[#This Row],[INS-TL]]%))</f>
        <v>-100</v>
      </c>
      <c r="BS284" s="20"/>
      <c r="BT284" s="21"/>
      <c r="BZ284" s="22"/>
      <c r="CB284" s="42">
        <f t="shared" si="46"/>
        <v>269</v>
      </c>
      <c r="CC284" s="49"/>
      <c r="CD284" s="18">
        <f>IF(STGY4[[#This Row],[SNO]]=0,0,IF(STGY4[[#This Row],[SNO]]=1,CJ$8,IF(CL$10, IF(CP283&gt;=CM$8,0,IF(CP283=0,CJ$8,CO283)), CO283)))</f>
        <v>0</v>
      </c>
      <c r="CE284" s="18" t="str">
        <f>IF(MAIN_STGY[[#This Row],[RSLT]]="","", MAIN_STGY[[#This Row],[RSLT]])</f>
        <v/>
      </c>
      <c r="CF28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4" s="18">
        <f>IF(STGY4[[#This Row],[SNO]]=0,0,IF(CL$10, IF(CP283&gt;=CM$8, 0, STGY4[[#This Row],[INS]]+CH283), STGY4[[#This Row],[INS]]+CH283))</f>
        <v>100</v>
      </c>
      <c r="CI284" s="18">
        <f>IF(STGY4[[#This Row],[SNO]]=0,0,IF(CL$10, IF(CP283&gt;=CM$8, 0, CI283+STGY4[[#This Row],[RTN]]), CI283+STGY4[[#This Row],[RTN]]))</f>
        <v>0</v>
      </c>
      <c r="CJ284" s="18">
        <f>STGY4[[#This Row],[RTN-TL]]-STGY4[[#This Row],[INS-TL]]</f>
        <v>-100</v>
      </c>
      <c r="CK284" s="18">
        <f>IF(STGY4[[#This Row],[SNO]]=0,0,IF(CL$10, IF(STGY4[[#This Row],[INS]]=0, 0, CN283), CN283))</f>
        <v>0</v>
      </c>
      <c r="CL284" s="18">
        <f>STGY4[[#This Row],[INS]]</f>
        <v>0</v>
      </c>
      <c r="CM284" s="18">
        <f>IF(STGY4[[#This Row],[WrL]]="Loss", (STGY4[[#This Row],[INS]]*(1 + CP$8/100)), IF(STGY4[[#This Row],[WrL]]="Won", (0), 0))</f>
        <v>0</v>
      </c>
      <c r="CN284" s="18">
        <f>IF(STGY4[[#This Row],[WrL]]="Loss", (STGY4[[#This Row],[PAM]]+STGY4[[#This Row],[LOS-TEN]]), IF(STGY4[[#This Row],[WrL]]="Won", (STGY4[[#This Row],[INS]]), 0))</f>
        <v>0</v>
      </c>
      <c r="CO284" s="18">
        <f>STGY4[[#This Row],[PAPT]]/2</f>
        <v>0</v>
      </c>
      <c r="CP284" s="43">
        <f>IF(STGY4[[#This Row],[SNO]]=0,0,IF(CL$10, IF(STGY4[[#This Row],[INS-TL]]=0, 0, STGY4[[#This Row],[PFT]]/STGY4[[#This Row],[INS-TL]]%), STGY4[[#This Row],[PFT]]/STGY4[[#This Row],[INS-TL]]%))</f>
        <v>-100</v>
      </c>
      <c r="CS284" s="20"/>
      <c r="CT284" s="21"/>
      <c r="CZ284" s="22"/>
      <c r="DB284" s="42">
        <f t="shared" si="47"/>
        <v>269</v>
      </c>
      <c r="DC284" s="49"/>
      <c r="DD284" s="18">
        <f>IF(STGY5[[#This Row],[SNO]]=0,0,IF(STGY5[[#This Row],[SNO]]=1,DJ$8,IF(DL$10, IF(DP283&gt;=DM$8,0,IF(DP283=0,DJ$8,DO283)), DO283)))</f>
        <v>0</v>
      </c>
      <c r="DE284" s="18" t="str">
        <f>IF(MAIN_STGY[[#This Row],[RSLT]]="","", MAIN_STGY[[#This Row],[RSLT]])</f>
        <v/>
      </c>
      <c r="DF28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4" s="18">
        <f>IF(STGY5[[#This Row],[SNO]]=0,0,IF(DL$10, IF(DP283&gt;=DM$8, 0, STGY5[[#This Row],[INS]]+DH283), STGY5[[#This Row],[INS]]+DH283))</f>
        <v>100</v>
      </c>
      <c r="DI284" s="18">
        <f>IF(STGY5[[#This Row],[SNO]]=0,0,IF(DL$10, IF(DP283&gt;=DM$8, 0, DI283+STGY5[[#This Row],[RTN]]), DI283+STGY5[[#This Row],[RTN]]))</f>
        <v>0</v>
      </c>
      <c r="DJ284" s="18">
        <f>STGY5[[#This Row],[RTN-TL]]-STGY5[[#This Row],[INS-TL]]</f>
        <v>-100</v>
      </c>
      <c r="DK284" s="18">
        <f>IF(STGY5[[#This Row],[SNO]]=0,0,IF(DL$10, IF(STGY5[[#This Row],[INS]]=0, 0, DN283), DN283))</f>
        <v>0</v>
      </c>
      <c r="DL284" s="18">
        <f>STGY5[[#This Row],[INS]]</f>
        <v>0</v>
      </c>
      <c r="DM284" s="18">
        <f>IF(STGY5[[#This Row],[WrL]]="Loss", (STGY5[[#This Row],[INS]]*(1 + DP$8/100)), IF(STGY5[[#This Row],[WrL]]="Won", (0), 0))</f>
        <v>0</v>
      </c>
      <c r="DN284" s="18">
        <f>IF(STGY5[[#This Row],[WrL]]="Loss", (STGY5[[#This Row],[PAM]]+STGY5[[#This Row],[LOS-TEN]]), IF(STGY5[[#This Row],[WrL]]="Won", (STGY5[[#This Row],[INS]]), 0))</f>
        <v>0</v>
      </c>
      <c r="DO284" s="18">
        <f>STGY5[[#This Row],[PAPT]]/2</f>
        <v>0</v>
      </c>
      <c r="DP284" s="43">
        <f>IF(STGY5[[#This Row],[SNO]]=0,0,IF(DL$10, IF(STGY5[[#This Row],[INS-TL]]=0, 0, STGY5[[#This Row],[PFT]]/STGY5[[#This Row],[INS-TL]]%), STGY5[[#This Row],[PFT]]/STGY5[[#This Row],[INS-TL]]%))</f>
        <v>-100</v>
      </c>
      <c r="DS284" s="20"/>
      <c r="DT284" s="21"/>
      <c r="DZ284" s="22"/>
      <c r="EB284" s="42">
        <f t="shared" si="48"/>
        <v>269</v>
      </c>
      <c r="EC284" s="49"/>
      <c r="ED284" s="18">
        <f>IF(STGY6[[#This Row],[SNO]]=0,0,IF(STGY6[[#This Row],[SNO]]=1,EJ$8,IF(EL$10, IF(EP283&gt;=EM$8,0,IF(EP283=0,EJ$8,EO283)), EO283)))</f>
        <v>0</v>
      </c>
      <c r="EE284" s="18" t="str">
        <f>IF(MAIN_STGY[[#This Row],[RSLT]]="","", MAIN_STGY[[#This Row],[RSLT]])</f>
        <v/>
      </c>
      <c r="EF28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4" s="18">
        <f>IF(STGY6[[#This Row],[SNO]]=0,0,IF(EL$10, IF(EP283&gt;=EM$8, 0, STGY6[[#This Row],[INS]]+EH283), STGY6[[#This Row],[INS]]+EH283))</f>
        <v>100</v>
      </c>
      <c r="EI284" s="18">
        <f>IF(STGY6[[#This Row],[SNO]]=0,0,IF(EL$10, IF(EP283&gt;=EM$8, 0, EI283+STGY6[[#This Row],[RTN]]), EI283+STGY6[[#This Row],[RTN]]))</f>
        <v>0</v>
      </c>
      <c r="EJ284" s="18">
        <f>STGY6[[#This Row],[RTN-TL]]-STGY6[[#This Row],[INS-TL]]</f>
        <v>-100</v>
      </c>
      <c r="EK284" s="18">
        <f>IF(STGY6[[#This Row],[SNO]]=0,0,IF(EL$10, IF(STGY6[[#This Row],[INS]]=0, 0, EN283), EN283))</f>
        <v>0</v>
      </c>
      <c r="EL284" s="18">
        <f>STGY6[[#This Row],[INS]]</f>
        <v>0</v>
      </c>
      <c r="EM284" s="18">
        <f>IF(STGY6[[#This Row],[WrL]]="Loss", (STGY6[[#This Row],[INS]]*(1 + EP$8/100)), IF(STGY6[[#This Row],[WrL]]="Won", (0), 0))</f>
        <v>0</v>
      </c>
      <c r="EN284" s="18">
        <f>IF(STGY6[[#This Row],[WrL]]="Loss", (STGY6[[#This Row],[PAM]]+STGY6[[#This Row],[LOS-TEN]]), IF(STGY6[[#This Row],[WrL]]="Won", (STGY6[[#This Row],[INS]]), 0))</f>
        <v>0</v>
      </c>
      <c r="EO284" s="18">
        <f>STGY6[[#This Row],[PAPT]]/2</f>
        <v>0</v>
      </c>
      <c r="EP284" s="43">
        <f>IF(STGY6[[#This Row],[SNO]]=0,0,IF(EL$10, IF(STGY6[[#This Row],[INS-TL]]=0, 0, STGY6[[#This Row],[PFT]]/STGY6[[#This Row],[INS-TL]]%), STGY6[[#This Row],[PFT]]/STGY6[[#This Row],[INS-TL]]%))</f>
        <v>-100</v>
      </c>
      <c r="ES284" s="20"/>
      <c r="ET284" s="21"/>
      <c r="EZ284" s="22"/>
      <c r="FB284" s="42">
        <f t="shared" si="49"/>
        <v>269</v>
      </c>
      <c r="FC284" s="49"/>
      <c r="FD284" s="18">
        <f>IF(STGY7[[#This Row],[SNO]]=0,0,IF(STGY7[[#This Row],[SNO]]=1,FJ$8,IF(FL$10, IF(FP283&gt;=FM$8,0,IF(FP283=0,FJ$8,FO283)), FO283)))</f>
        <v>0</v>
      </c>
      <c r="FE284" s="18" t="str">
        <f>IF(MAIN_STGY[[#This Row],[RSLT]]="","", MAIN_STGY[[#This Row],[RSLT]])</f>
        <v/>
      </c>
      <c r="FF28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4" s="18">
        <f>IF(STGY7[[#This Row],[SNO]]=0,0,IF(FL$10, IF(FP283&gt;=FM$8, 0, STGY7[[#This Row],[INS]]+FH283), STGY7[[#This Row],[INS]]+FH283))</f>
        <v>100</v>
      </c>
      <c r="FI284" s="18">
        <f>IF(STGY7[[#This Row],[SNO]]=0,0,IF(FL$10, IF(FP283&gt;=FM$8, 0, FI283+STGY7[[#This Row],[RTN]]), FI283+STGY7[[#This Row],[RTN]]))</f>
        <v>0</v>
      </c>
      <c r="FJ284" s="18">
        <f>STGY7[[#This Row],[RTN-TL]]-STGY7[[#This Row],[INS-TL]]</f>
        <v>-100</v>
      </c>
      <c r="FK284" s="18">
        <f>IF(STGY7[[#This Row],[SNO]]=0,0,IF(FL$10, IF(STGY7[[#This Row],[INS]]=0, 0, FN283), FN283))</f>
        <v>0</v>
      </c>
      <c r="FL284" s="18">
        <f>STGY7[[#This Row],[INS]]</f>
        <v>0</v>
      </c>
      <c r="FM284" s="18">
        <f>IF(STGY7[[#This Row],[WrL]]="Loss", (STGY7[[#This Row],[INS]]*(1 + FP$8/100)), IF(STGY7[[#This Row],[WrL]]="Won", (0), 0))</f>
        <v>0</v>
      </c>
      <c r="FN284" s="18">
        <f>IF(STGY7[[#This Row],[WrL]]="Loss", (STGY7[[#This Row],[PAM]]+STGY7[[#This Row],[LOS-TEN]]), IF(STGY7[[#This Row],[WrL]]="Won", (STGY7[[#This Row],[INS]]), 0))</f>
        <v>0</v>
      </c>
      <c r="FO284" s="18">
        <f>STGY7[[#This Row],[PAPT]]/2</f>
        <v>0</v>
      </c>
      <c r="FP284" s="43">
        <f>IF(STGY7[[#This Row],[SNO]]=0,0,IF(FL$10, IF(STGY7[[#This Row],[INS-TL]]=0, 0, STGY7[[#This Row],[PFT]]/STGY7[[#This Row],[INS-TL]]%), STGY7[[#This Row],[PFT]]/STGY7[[#This Row],[INS-TL]]%))</f>
        <v>-100</v>
      </c>
      <c r="FS284" s="20"/>
      <c r="FT284" s="21"/>
      <c r="FZ284" s="22"/>
      <c r="GB284" s="42">
        <f t="shared" si="50"/>
        <v>269</v>
      </c>
      <c r="GC284" s="49"/>
      <c r="GD284" s="18">
        <f>IF(STGY8[[#This Row],[SNO]]=0,0,IF(STGY8[[#This Row],[SNO]]=1,GJ$8,IF(GL$10, IF(GP283&gt;=GM$8,0,IF(GP283=0,GJ$8,GO283)), GO283)))</f>
        <v>0</v>
      </c>
      <c r="GE284" s="18" t="str">
        <f>IF(MAIN_STGY[[#This Row],[RSLT]]="","", MAIN_STGY[[#This Row],[RSLT]])</f>
        <v/>
      </c>
      <c r="GF28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4" s="18">
        <f>IF(STGY8[[#This Row],[SNO]]=0,0,IF(GL$10, IF(GP283&gt;=GM$8, 0, STGY8[[#This Row],[INS]]+GH283), STGY8[[#This Row],[INS]]+GH283))</f>
        <v>100</v>
      </c>
      <c r="GI284" s="18">
        <f>IF(STGY8[[#This Row],[SNO]]=0,0,IF(GL$10, IF(GP283&gt;=GM$8, 0, GI283+STGY8[[#This Row],[RTN]]), GI283+STGY8[[#This Row],[RTN]]))</f>
        <v>0</v>
      </c>
      <c r="GJ284" s="18">
        <f>STGY8[[#This Row],[RTN-TL]]-STGY8[[#This Row],[INS-TL]]</f>
        <v>-100</v>
      </c>
      <c r="GK284" s="18">
        <f>IF(STGY8[[#This Row],[SNO]]=0,0,IF(GL$10, IF(STGY8[[#This Row],[INS]]=0, 0, GN283), GN283))</f>
        <v>0</v>
      </c>
      <c r="GL284" s="18">
        <f>STGY8[[#This Row],[INS]]</f>
        <v>0</v>
      </c>
      <c r="GM284" s="18">
        <f>IF(STGY8[[#This Row],[WrL]]="Loss", (STGY8[[#This Row],[INS]]*(1 + GP$8/100)), IF(STGY8[[#This Row],[WrL]]="Won", (0), 0))</f>
        <v>0</v>
      </c>
      <c r="GN284" s="18">
        <f>IF(STGY8[[#This Row],[WrL]]="Loss", (STGY8[[#This Row],[PAM]]+STGY8[[#This Row],[LOS-TEN]]), IF(STGY8[[#This Row],[WrL]]="Won", (STGY8[[#This Row],[INS]]), 0))</f>
        <v>0</v>
      </c>
      <c r="GO284" s="18">
        <f>STGY8[[#This Row],[PAPT]]/2</f>
        <v>0</v>
      </c>
      <c r="GP284" s="43">
        <f>IF(STGY8[[#This Row],[SNO]]=0,0,IF(GL$10, IF(STGY8[[#This Row],[INS-TL]]=0, 0, STGY8[[#This Row],[PFT]]/STGY8[[#This Row],[INS-TL]]%), STGY8[[#This Row],[PFT]]/STGY8[[#This Row],[INS-TL]]%))</f>
        <v>-100</v>
      </c>
      <c r="GS284" s="20"/>
      <c r="GT284" s="21"/>
      <c r="GZ284" s="22"/>
      <c r="HB284" s="42">
        <f t="shared" si="51"/>
        <v>269</v>
      </c>
      <c r="HC284" s="49"/>
      <c r="HD284" s="18">
        <f>IF(STGY9[[#This Row],[SNO]]=0,0,IF(STGY9[[#This Row],[SNO]]=1,HJ$8,IF(HL$10, IF(HP283&gt;=HM$8,0,IF(HP283=0,HJ$8,HO283)), HO283)))</f>
        <v>0</v>
      </c>
      <c r="HE284" s="18" t="str">
        <f>IF(MAIN_STGY[[#This Row],[RSLT]]="","", MAIN_STGY[[#This Row],[RSLT]])</f>
        <v/>
      </c>
      <c r="HF28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4" s="18">
        <f>IF(STGY9[[#This Row],[SNO]]=0,0,IF(HL$10, IF(HP283&gt;=HM$8, 0, STGY9[[#This Row],[INS]]+HH283), STGY9[[#This Row],[INS]]+HH283))</f>
        <v>100</v>
      </c>
      <c r="HI284" s="18">
        <f>IF(STGY9[[#This Row],[SNO]]=0,0,IF(HL$10, IF(HP283&gt;=HM$8, 0, HI283+STGY9[[#This Row],[RTN]]), HI283+STGY9[[#This Row],[RTN]]))</f>
        <v>0</v>
      </c>
      <c r="HJ284" s="18">
        <f>STGY9[[#This Row],[RTN-TL]]-STGY9[[#This Row],[INS-TL]]</f>
        <v>-100</v>
      </c>
      <c r="HK284" s="18">
        <f>IF(STGY9[[#This Row],[SNO]]=0,0,IF(HL$10, IF(STGY9[[#This Row],[INS]]=0, 0, HN283), HN283))</f>
        <v>0</v>
      </c>
      <c r="HL284" s="18">
        <f>STGY9[[#This Row],[INS]]</f>
        <v>0</v>
      </c>
      <c r="HM284" s="18">
        <f>IF(STGY9[[#This Row],[WrL]]="Loss", (STGY9[[#This Row],[INS]]*(1 + HP$8/100)), IF(STGY9[[#This Row],[WrL]]="Won", (0), 0))</f>
        <v>0</v>
      </c>
      <c r="HN284" s="18">
        <f>IF(STGY9[[#This Row],[WrL]]="Loss", (STGY9[[#This Row],[PAM]]+STGY9[[#This Row],[LOS-TEN]]), IF(STGY9[[#This Row],[WrL]]="Won", (STGY9[[#This Row],[INS]]), 0))</f>
        <v>0</v>
      </c>
      <c r="HO284" s="18">
        <f>STGY9[[#This Row],[PAPT]]/2</f>
        <v>0</v>
      </c>
      <c r="HP284" s="43">
        <f>IF(STGY9[[#This Row],[SNO]]=0,0,IF(HL$10, IF(STGY9[[#This Row],[INS-TL]]=0, 0, STGY9[[#This Row],[PFT]]/STGY9[[#This Row],[INS-TL]]%), STGY9[[#This Row],[PFT]]/STGY9[[#This Row],[INS-TL]]%))</f>
        <v>-100</v>
      </c>
      <c r="HS284" s="20"/>
      <c r="HT284" s="21"/>
      <c r="HZ284" s="22"/>
      <c r="IB284" s="42">
        <f t="shared" si="52"/>
        <v>269</v>
      </c>
      <c r="IC284" s="49"/>
      <c r="ID284" s="18">
        <f>IF(STGY10[[#This Row],[SNO]]=0,0,IF(STGY10[[#This Row],[SNO]]=1,IJ$8,IF(IL$10, IF(IP283&gt;=IM$8,0,IF(IP283=0,IJ$8,IO283)), IO283)))</f>
        <v>0</v>
      </c>
      <c r="IE284" s="18" t="str">
        <f>IF(MAIN_STGY[[#This Row],[RSLT]]="","", MAIN_STGY[[#This Row],[RSLT]])</f>
        <v/>
      </c>
      <c r="IF28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4" s="18">
        <f>IF(STGY10[[#This Row],[SNO]]=0,0,IF(IL$10, IF(IP283&gt;=IM$8, 0, STGY10[[#This Row],[INS]]+IH283), STGY10[[#This Row],[INS]]+IH283))</f>
        <v>100</v>
      </c>
      <c r="II284" s="18">
        <f>IF(STGY10[[#This Row],[SNO]]=0,0,IF(IL$10, IF(IP283&gt;=IM$8, 0, II283+STGY10[[#This Row],[RTN]]), II283+STGY10[[#This Row],[RTN]]))</f>
        <v>0</v>
      </c>
      <c r="IJ284" s="18">
        <f>STGY10[[#This Row],[RTN-TL]]-STGY10[[#This Row],[INS-TL]]</f>
        <v>-100</v>
      </c>
      <c r="IK284" s="18">
        <f>IF(STGY10[[#This Row],[SNO]]=0,0,IF(IL$10, IF(STGY10[[#This Row],[INS]]=0, 0, IN283), IN283))</f>
        <v>0</v>
      </c>
      <c r="IL284" s="18">
        <f>STGY10[[#This Row],[INS]]</f>
        <v>0</v>
      </c>
      <c r="IM284" s="18">
        <f>IF(STGY10[[#This Row],[WrL]]="Loss", (STGY10[[#This Row],[INS]]*(1 + IP$8/100)), IF(STGY10[[#This Row],[WrL]]="Won", (0), 0))</f>
        <v>0</v>
      </c>
      <c r="IN284" s="18">
        <f>IF(STGY10[[#This Row],[WrL]]="Loss", (STGY10[[#This Row],[PAM]]+STGY10[[#This Row],[LOS-TEN]]), IF(STGY10[[#This Row],[WrL]]="Won", (STGY10[[#This Row],[INS]]), 0))</f>
        <v>0</v>
      </c>
      <c r="IO284" s="18">
        <f>STGY10[[#This Row],[PAPT]]/2</f>
        <v>0</v>
      </c>
      <c r="IP284" s="43">
        <f>IF(STGY10[[#This Row],[SNO]]=0,0,IF(IL$10, IF(STGY10[[#This Row],[INS-TL]]=0, 0, STGY10[[#This Row],[PFT]]/STGY10[[#This Row],[INS-TL]]%), STGY10[[#This Row],[PFT]]/STGY10[[#This Row],[INS-TL]]%))</f>
        <v>-100</v>
      </c>
      <c r="IS284" s="20"/>
      <c r="IT284" s="21"/>
      <c r="IZ284" s="22"/>
    </row>
    <row r="285" spans="2:260" ht="16.3" thickBot="1" x14ac:dyDescent="0.35">
      <c r="B285" s="89">
        <f t="shared" si="53"/>
        <v>270</v>
      </c>
      <c r="C285" s="49"/>
      <c r="D285" s="18">
        <f>IF(MAIN_STGY[[#This Row],[SNO]]=0,0,IF(MAIN_STGY[[#This Row],[SNO]]=1,J$8,IF(L$10, IF(P284&gt;=M$8,0,IF(P284=0,J$8,O284)), O284)))</f>
        <v>0</v>
      </c>
      <c r="E285" s="12"/>
      <c r="F28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5" s="18">
        <f>IF(MAIN_STGY[[#This Row],[SNO]]=0,0,IF(L$10, IF(P284&gt;=M$8, 0, MAIN_STGY[[#This Row],[INS]]+H284), MAIN_STGY[[#This Row],[INS]]+H284))</f>
        <v>100</v>
      </c>
      <c r="I285" s="18">
        <f>IF(MAIN_STGY[[#This Row],[SNO]]=0,0,IF(L$10, IF(P284&gt;=M$8, 0, I284+MAIN_STGY[[#This Row],[RTN]]), I284+MAIN_STGY[[#This Row],[RTN]]))</f>
        <v>0</v>
      </c>
      <c r="J285" s="18">
        <f>MAIN_STGY[[#This Row],[RTN-TL]]-MAIN_STGY[[#This Row],[INS-TL]]</f>
        <v>-100</v>
      </c>
      <c r="K285" s="18">
        <f>IF(MAIN_STGY[[#This Row],[SNO]]=0,0,IF(L$10, IF(MAIN_STGY[[#This Row],[INS]]=0, 0, N284), N284))</f>
        <v>0</v>
      </c>
      <c r="L285" s="18">
        <f>MAIN_STGY[[#This Row],[INS]]</f>
        <v>0</v>
      </c>
      <c r="M285" s="18">
        <f>IF(MAIN_STGY[[#This Row],[WrL]]="Loss", (MAIN_STGY[[#This Row],[INS]]*(1 + P$8/100)), IF(MAIN_STGY[[#This Row],[WrL]]="Won", (0), 0))</f>
        <v>0</v>
      </c>
      <c r="N285" s="18">
        <f>IF(MAIN_STGY[[#This Row],[WrL]]="Loss", (MAIN_STGY[[#This Row],[PAM]]+MAIN_STGY[[#This Row],[LOS-TEN]]), IF(MAIN_STGY[[#This Row],[WrL]]="Won", (MAIN_STGY[[#This Row],[INS]]), 0))</f>
        <v>0</v>
      </c>
      <c r="O285" s="18">
        <f>MAIN_STGY[[#This Row],[PAPT]]/2</f>
        <v>0</v>
      </c>
      <c r="P28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5" s="105" t="s">
        <v>52</v>
      </c>
      <c r="S285" s="106" t="s">
        <v>53</v>
      </c>
      <c r="T285" s="107" t="s">
        <v>54</v>
      </c>
      <c r="U285" s="85"/>
      <c r="V285" s="44"/>
      <c r="W285" s="55"/>
      <c r="X285" s="44"/>
      <c r="Z285" s="22"/>
      <c r="AB285" s="42">
        <f t="shared" si="44"/>
        <v>270</v>
      </c>
      <c r="AC285" s="49"/>
      <c r="AD285" s="18">
        <f>IF(STGY2[[#This Row],[SNO]]=0,0,IF(STGY2[[#This Row],[SNO]]=1,AJ$8,IF(AL$10, IF(AP284&gt;=AM$8,0,IF(AP284=0,AJ$8,AO284)), AO284)))</f>
        <v>0</v>
      </c>
      <c r="AE285" s="18" t="str">
        <f>IF(MAIN_STGY[[#This Row],[RSLT]]="","", MAIN_STGY[[#This Row],[RSLT]])</f>
        <v/>
      </c>
      <c r="AF28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5" s="18">
        <f>IF(STGY2[[#This Row],[SNO]]=0,0,IF(AL$10, IF(AP284&gt;=AM$8, 0, STGY2[[#This Row],[INS]]+AH284), STGY2[[#This Row],[INS]]+AH284))</f>
        <v>100</v>
      </c>
      <c r="AI285" s="18">
        <f>IF(STGY2[[#This Row],[SNO]]=0,0,IF(AL$10, IF(AP284&gt;=AM$8, 0, AI284+STGY2[[#This Row],[RTN]]), AI284+STGY2[[#This Row],[RTN]]))</f>
        <v>0</v>
      </c>
      <c r="AJ285" s="18">
        <f>STGY2[[#This Row],[RTN-TL]]-STGY2[[#This Row],[INS-TL]]</f>
        <v>-100</v>
      </c>
      <c r="AK285" s="18">
        <f>IF(STGY2[[#This Row],[SNO]]=0,0,IF(AL$10, IF(STGY2[[#This Row],[INS]]=0, 0, AN284), AN284))</f>
        <v>0</v>
      </c>
      <c r="AL285" s="18">
        <f>STGY2[[#This Row],[INS]]</f>
        <v>0</v>
      </c>
      <c r="AM285" s="18">
        <f>IF(STGY2[[#This Row],[WrL]]="Loss", (STGY2[[#This Row],[INS]]*(1 + AP$8/100)), IF(STGY2[[#This Row],[WrL]]="Won", (0), 0))</f>
        <v>0</v>
      </c>
      <c r="AN285" s="18">
        <f>IF(STGY2[[#This Row],[WrL]]="Loss", (STGY2[[#This Row],[PAM]]+STGY2[[#This Row],[LOS-TEN]]), IF(STGY2[[#This Row],[WrL]]="Won", (STGY2[[#This Row],[INS]]), 0))</f>
        <v>0</v>
      </c>
      <c r="AO285" s="18">
        <f>STGY2[[#This Row],[PAPT]]/2</f>
        <v>0</v>
      </c>
      <c r="AP285" s="43">
        <f>IF(STGY2[[#This Row],[SNO]]=0,0,IF(AL$10, IF(STGY2[[#This Row],[INS-TL]]=0, 0, STGY2[[#This Row],[PFT]]/STGY2[[#This Row],[INS-TL]]%), STGY2[[#This Row],[PFT]]/STGY2[[#This Row],[INS-TL]]%))</f>
        <v>-100</v>
      </c>
      <c r="AS285" s="20"/>
      <c r="AT285" s="21"/>
      <c r="AZ285" s="22"/>
      <c r="BB285" s="42">
        <f t="shared" si="45"/>
        <v>270</v>
      </c>
      <c r="BC285" s="49"/>
      <c r="BD285" s="18">
        <f>IF(STGY3[[#This Row],[SNO]]=0,0,IF(STGY3[[#This Row],[SNO]]=1,BJ$8,IF(BL$10, IF(BP284&gt;=BM$8,0,IF(BP284=0,BJ$8,BO284)), BO284)))</f>
        <v>0</v>
      </c>
      <c r="BE285" s="18" t="str">
        <f>IF(MAIN_STGY[[#This Row],[RSLT]]="","", MAIN_STGY[[#This Row],[RSLT]])</f>
        <v/>
      </c>
      <c r="BF28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5" s="18">
        <f>IF(STGY3[[#This Row],[SNO]]=0,0,IF(BL$10, IF(BP284&gt;=BM$8, 0, STGY3[[#This Row],[INS]]+BH284), STGY3[[#This Row],[INS]]+BH284))</f>
        <v>100</v>
      </c>
      <c r="BI285" s="18">
        <f>IF(STGY3[[#This Row],[SNO]]=0,0,IF(BL$10, IF(BP284&gt;=BM$8, 0, BI284+STGY3[[#This Row],[RTN]]), BI284+STGY3[[#This Row],[RTN]]))</f>
        <v>0</v>
      </c>
      <c r="BJ285" s="18">
        <f>STGY3[[#This Row],[RTN-TL]]-STGY3[[#This Row],[INS-TL]]</f>
        <v>-100</v>
      </c>
      <c r="BK285" s="18">
        <f>IF(STGY3[[#This Row],[SNO]]=0,0,IF(BL$10, IF(STGY3[[#This Row],[INS]]=0, 0, BN284), BN284))</f>
        <v>0</v>
      </c>
      <c r="BL285" s="18">
        <f>STGY3[[#This Row],[INS]]</f>
        <v>0</v>
      </c>
      <c r="BM285" s="18">
        <f>IF(STGY3[[#This Row],[WrL]]="Loss", (STGY3[[#This Row],[INS]]*(1 + BP$8/100)), IF(STGY3[[#This Row],[WrL]]="Won", (0), 0))</f>
        <v>0</v>
      </c>
      <c r="BN285" s="18">
        <f>IF(STGY3[[#This Row],[WrL]]="Loss", (STGY3[[#This Row],[PAM]]+STGY3[[#This Row],[LOS-TEN]]), IF(STGY3[[#This Row],[WrL]]="Won", (STGY3[[#This Row],[INS]]), 0))</f>
        <v>0</v>
      </c>
      <c r="BO285" s="18">
        <f>STGY3[[#This Row],[PAPT]]/2</f>
        <v>0</v>
      </c>
      <c r="BP285" s="43">
        <f>IF(STGY3[[#This Row],[SNO]]=0,0,IF(BL$10, IF(STGY3[[#This Row],[INS-TL]]=0, 0, STGY3[[#This Row],[PFT]]/STGY3[[#This Row],[INS-TL]]%), STGY3[[#This Row],[PFT]]/STGY3[[#This Row],[INS-TL]]%))</f>
        <v>-100</v>
      </c>
      <c r="BS285" s="20"/>
      <c r="BT285" s="21"/>
      <c r="BZ285" s="22"/>
      <c r="CB285" s="42">
        <f t="shared" si="46"/>
        <v>270</v>
      </c>
      <c r="CC285" s="49"/>
      <c r="CD285" s="18">
        <f>IF(STGY4[[#This Row],[SNO]]=0,0,IF(STGY4[[#This Row],[SNO]]=1,CJ$8,IF(CL$10, IF(CP284&gt;=CM$8,0,IF(CP284=0,CJ$8,CO284)), CO284)))</f>
        <v>0</v>
      </c>
      <c r="CE285" s="18" t="str">
        <f>IF(MAIN_STGY[[#This Row],[RSLT]]="","", MAIN_STGY[[#This Row],[RSLT]])</f>
        <v/>
      </c>
      <c r="CF28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5" s="18">
        <f>IF(STGY4[[#This Row],[SNO]]=0,0,IF(CL$10, IF(CP284&gt;=CM$8, 0, STGY4[[#This Row],[INS]]+CH284), STGY4[[#This Row],[INS]]+CH284))</f>
        <v>100</v>
      </c>
      <c r="CI285" s="18">
        <f>IF(STGY4[[#This Row],[SNO]]=0,0,IF(CL$10, IF(CP284&gt;=CM$8, 0, CI284+STGY4[[#This Row],[RTN]]), CI284+STGY4[[#This Row],[RTN]]))</f>
        <v>0</v>
      </c>
      <c r="CJ285" s="18">
        <f>STGY4[[#This Row],[RTN-TL]]-STGY4[[#This Row],[INS-TL]]</f>
        <v>-100</v>
      </c>
      <c r="CK285" s="18">
        <f>IF(STGY4[[#This Row],[SNO]]=0,0,IF(CL$10, IF(STGY4[[#This Row],[INS]]=0, 0, CN284), CN284))</f>
        <v>0</v>
      </c>
      <c r="CL285" s="18">
        <f>STGY4[[#This Row],[INS]]</f>
        <v>0</v>
      </c>
      <c r="CM285" s="18">
        <f>IF(STGY4[[#This Row],[WrL]]="Loss", (STGY4[[#This Row],[INS]]*(1 + CP$8/100)), IF(STGY4[[#This Row],[WrL]]="Won", (0), 0))</f>
        <v>0</v>
      </c>
      <c r="CN285" s="18">
        <f>IF(STGY4[[#This Row],[WrL]]="Loss", (STGY4[[#This Row],[PAM]]+STGY4[[#This Row],[LOS-TEN]]), IF(STGY4[[#This Row],[WrL]]="Won", (STGY4[[#This Row],[INS]]), 0))</f>
        <v>0</v>
      </c>
      <c r="CO285" s="18">
        <f>STGY4[[#This Row],[PAPT]]/2</f>
        <v>0</v>
      </c>
      <c r="CP285" s="43">
        <f>IF(STGY4[[#This Row],[SNO]]=0,0,IF(CL$10, IF(STGY4[[#This Row],[INS-TL]]=0, 0, STGY4[[#This Row],[PFT]]/STGY4[[#This Row],[INS-TL]]%), STGY4[[#This Row],[PFT]]/STGY4[[#This Row],[INS-TL]]%))</f>
        <v>-100</v>
      </c>
      <c r="CS285" s="20"/>
      <c r="CT285" s="21"/>
      <c r="CZ285" s="22"/>
      <c r="DB285" s="42">
        <f t="shared" si="47"/>
        <v>270</v>
      </c>
      <c r="DC285" s="49"/>
      <c r="DD285" s="18">
        <f>IF(STGY5[[#This Row],[SNO]]=0,0,IF(STGY5[[#This Row],[SNO]]=1,DJ$8,IF(DL$10, IF(DP284&gt;=DM$8,0,IF(DP284=0,DJ$8,DO284)), DO284)))</f>
        <v>0</v>
      </c>
      <c r="DE285" s="18" t="str">
        <f>IF(MAIN_STGY[[#This Row],[RSLT]]="","", MAIN_STGY[[#This Row],[RSLT]])</f>
        <v/>
      </c>
      <c r="DF28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5" s="18">
        <f>IF(STGY5[[#This Row],[SNO]]=0,0,IF(DL$10, IF(DP284&gt;=DM$8, 0, STGY5[[#This Row],[INS]]+DH284), STGY5[[#This Row],[INS]]+DH284))</f>
        <v>100</v>
      </c>
      <c r="DI285" s="18">
        <f>IF(STGY5[[#This Row],[SNO]]=0,0,IF(DL$10, IF(DP284&gt;=DM$8, 0, DI284+STGY5[[#This Row],[RTN]]), DI284+STGY5[[#This Row],[RTN]]))</f>
        <v>0</v>
      </c>
      <c r="DJ285" s="18">
        <f>STGY5[[#This Row],[RTN-TL]]-STGY5[[#This Row],[INS-TL]]</f>
        <v>-100</v>
      </c>
      <c r="DK285" s="18">
        <f>IF(STGY5[[#This Row],[SNO]]=0,0,IF(DL$10, IF(STGY5[[#This Row],[INS]]=0, 0, DN284), DN284))</f>
        <v>0</v>
      </c>
      <c r="DL285" s="18">
        <f>STGY5[[#This Row],[INS]]</f>
        <v>0</v>
      </c>
      <c r="DM285" s="18">
        <f>IF(STGY5[[#This Row],[WrL]]="Loss", (STGY5[[#This Row],[INS]]*(1 + DP$8/100)), IF(STGY5[[#This Row],[WrL]]="Won", (0), 0))</f>
        <v>0</v>
      </c>
      <c r="DN285" s="18">
        <f>IF(STGY5[[#This Row],[WrL]]="Loss", (STGY5[[#This Row],[PAM]]+STGY5[[#This Row],[LOS-TEN]]), IF(STGY5[[#This Row],[WrL]]="Won", (STGY5[[#This Row],[INS]]), 0))</f>
        <v>0</v>
      </c>
      <c r="DO285" s="18">
        <f>STGY5[[#This Row],[PAPT]]/2</f>
        <v>0</v>
      </c>
      <c r="DP285" s="43">
        <f>IF(STGY5[[#This Row],[SNO]]=0,0,IF(DL$10, IF(STGY5[[#This Row],[INS-TL]]=0, 0, STGY5[[#This Row],[PFT]]/STGY5[[#This Row],[INS-TL]]%), STGY5[[#This Row],[PFT]]/STGY5[[#This Row],[INS-TL]]%))</f>
        <v>-100</v>
      </c>
      <c r="DS285" s="20"/>
      <c r="DT285" s="21"/>
      <c r="DZ285" s="22"/>
      <c r="EB285" s="42">
        <f t="shared" si="48"/>
        <v>270</v>
      </c>
      <c r="EC285" s="49"/>
      <c r="ED285" s="18">
        <f>IF(STGY6[[#This Row],[SNO]]=0,0,IF(STGY6[[#This Row],[SNO]]=1,EJ$8,IF(EL$10, IF(EP284&gt;=EM$8,0,IF(EP284=0,EJ$8,EO284)), EO284)))</f>
        <v>0</v>
      </c>
      <c r="EE285" s="18" t="str">
        <f>IF(MAIN_STGY[[#This Row],[RSLT]]="","", MAIN_STGY[[#This Row],[RSLT]])</f>
        <v/>
      </c>
      <c r="EF28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5" s="18">
        <f>IF(STGY6[[#This Row],[SNO]]=0,0,IF(EL$10, IF(EP284&gt;=EM$8, 0, STGY6[[#This Row],[INS]]+EH284), STGY6[[#This Row],[INS]]+EH284))</f>
        <v>100</v>
      </c>
      <c r="EI285" s="18">
        <f>IF(STGY6[[#This Row],[SNO]]=0,0,IF(EL$10, IF(EP284&gt;=EM$8, 0, EI284+STGY6[[#This Row],[RTN]]), EI284+STGY6[[#This Row],[RTN]]))</f>
        <v>0</v>
      </c>
      <c r="EJ285" s="18">
        <f>STGY6[[#This Row],[RTN-TL]]-STGY6[[#This Row],[INS-TL]]</f>
        <v>-100</v>
      </c>
      <c r="EK285" s="18">
        <f>IF(STGY6[[#This Row],[SNO]]=0,0,IF(EL$10, IF(STGY6[[#This Row],[INS]]=0, 0, EN284), EN284))</f>
        <v>0</v>
      </c>
      <c r="EL285" s="18">
        <f>STGY6[[#This Row],[INS]]</f>
        <v>0</v>
      </c>
      <c r="EM285" s="18">
        <f>IF(STGY6[[#This Row],[WrL]]="Loss", (STGY6[[#This Row],[INS]]*(1 + EP$8/100)), IF(STGY6[[#This Row],[WrL]]="Won", (0), 0))</f>
        <v>0</v>
      </c>
      <c r="EN285" s="18">
        <f>IF(STGY6[[#This Row],[WrL]]="Loss", (STGY6[[#This Row],[PAM]]+STGY6[[#This Row],[LOS-TEN]]), IF(STGY6[[#This Row],[WrL]]="Won", (STGY6[[#This Row],[INS]]), 0))</f>
        <v>0</v>
      </c>
      <c r="EO285" s="18">
        <f>STGY6[[#This Row],[PAPT]]/2</f>
        <v>0</v>
      </c>
      <c r="EP285" s="43">
        <f>IF(STGY6[[#This Row],[SNO]]=0,0,IF(EL$10, IF(STGY6[[#This Row],[INS-TL]]=0, 0, STGY6[[#This Row],[PFT]]/STGY6[[#This Row],[INS-TL]]%), STGY6[[#This Row],[PFT]]/STGY6[[#This Row],[INS-TL]]%))</f>
        <v>-100</v>
      </c>
      <c r="ES285" s="20"/>
      <c r="ET285" s="21"/>
      <c r="EZ285" s="22"/>
      <c r="FB285" s="42">
        <f t="shared" si="49"/>
        <v>270</v>
      </c>
      <c r="FC285" s="49"/>
      <c r="FD285" s="18">
        <f>IF(STGY7[[#This Row],[SNO]]=0,0,IF(STGY7[[#This Row],[SNO]]=1,FJ$8,IF(FL$10, IF(FP284&gt;=FM$8,0,IF(FP284=0,FJ$8,FO284)), FO284)))</f>
        <v>0</v>
      </c>
      <c r="FE285" s="18" t="str">
        <f>IF(MAIN_STGY[[#This Row],[RSLT]]="","", MAIN_STGY[[#This Row],[RSLT]])</f>
        <v/>
      </c>
      <c r="FF28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5" s="18">
        <f>IF(STGY7[[#This Row],[SNO]]=0,0,IF(FL$10, IF(FP284&gt;=FM$8, 0, STGY7[[#This Row],[INS]]+FH284), STGY7[[#This Row],[INS]]+FH284))</f>
        <v>100</v>
      </c>
      <c r="FI285" s="18">
        <f>IF(STGY7[[#This Row],[SNO]]=0,0,IF(FL$10, IF(FP284&gt;=FM$8, 0, FI284+STGY7[[#This Row],[RTN]]), FI284+STGY7[[#This Row],[RTN]]))</f>
        <v>0</v>
      </c>
      <c r="FJ285" s="18">
        <f>STGY7[[#This Row],[RTN-TL]]-STGY7[[#This Row],[INS-TL]]</f>
        <v>-100</v>
      </c>
      <c r="FK285" s="18">
        <f>IF(STGY7[[#This Row],[SNO]]=0,0,IF(FL$10, IF(STGY7[[#This Row],[INS]]=0, 0, FN284), FN284))</f>
        <v>0</v>
      </c>
      <c r="FL285" s="18">
        <f>STGY7[[#This Row],[INS]]</f>
        <v>0</v>
      </c>
      <c r="FM285" s="18">
        <f>IF(STGY7[[#This Row],[WrL]]="Loss", (STGY7[[#This Row],[INS]]*(1 + FP$8/100)), IF(STGY7[[#This Row],[WrL]]="Won", (0), 0))</f>
        <v>0</v>
      </c>
      <c r="FN285" s="18">
        <f>IF(STGY7[[#This Row],[WrL]]="Loss", (STGY7[[#This Row],[PAM]]+STGY7[[#This Row],[LOS-TEN]]), IF(STGY7[[#This Row],[WrL]]="Won", (STGY7[[#This Row],[INS]]), 0))</f>
        <v>0</v>
      </c>
      <c r="FO285" s="18">
        <f>STGY7[[#This Row],[PAPT]]/2</f>
        <v>0</v>
      </c>
      <c r="FP285" s="43">
        <f>IF(STGY7[[#This Row],[SNO]]=0,0,IF(FL$10, IF(STGY7[[#This Row],[INS-TL]]=0, 0, STGY7[[#This Row],[PFT]]/STGY7[[#This Row],[INS-TL]]%), STGY7[[#This Row],[PFT]]/STGY7[[#This Row],[INS-TL]]%))</f>
        <v>-100</v>
      </c>
      <c r="FS285" s="20"/>
      <c r="FT285" s="21"/>
      <c r="FZ285" s="22"/>
      <c r="GB285" s="42">
        <f t="shared" si="50"/>
        <v>270</v>
      </c>
      <c r="GC285" s="49"/>
      <c r="GD285" s="18">
        <f>IF(STGY8[[#This Row],[SNO]]=0,0,IF(STGY8[[#This Row],[SNO]]=1,GJ$8,IF(GL$10, IF(GP284&gt;=GM$8,0,IF(GP284=0,GJ$8,GO284)), GO284)))</f>
        <v>0</v>
      </c>
      <c r="GE285" s="18" t="str">
        <f>IF(MAIN_STGY[[#This Row],[RSLT]]="","", MAIN_STGY[[#This Row],[RSLT]])</f>
        <v/>
      </c>
      <c r="GF28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5" s="18">
        <f>IF(STGY8[[#This Row],[SNO]]=0,0,IF(GL$10, IF(GP284&gt;=GM$8, 0, STGY8[[#This Row],[INS]]+GH284), STGY8[[#This Row],[INS]]+GH284))</f>
        <v>100</v>
      </c>
      <c r="GI285" s="18">
        <f>IF(STGY8[[#This Row],[SNO]]=0,0,IF(GL$10, IF(GP284&gt;=GM$8, 0, GI284+STGY8[[#This Row],[RTN]]), GI284+STGY8[[#This Row],[RTN]]))</f>
        <v>0</v>
      </c>
      <c r="GJ285" s="18">
        <f>STGY8[[#This Row],[RTN-TL]]-STGY8[[#This Row],[INS-TL]]</f>
        <v>-100</v>
      </c>
      <c r="GK285" s="18">
        <f>IF(STGY8[[#This Row],[SNO]]=0,0,IF(GL$10, IF(STGY8[[#This Row],[INS]]=0, 0, GN284), GN284))</f>
        <v>0</v>
      </c>
      <c r="GL285" s="18">
        <f>STGY8[[#This Row],[INS]]</f>
        <v>0</v>
      </c>
      <c r="GM285" s="18">
        <f>IF(STGY8[[#This Row],[WrL]]="Loss", (STGY8[[#This Row],[INS]]*(1 + GP$8/100)), IF(STGY8[[#This Row],[WrL]]="Won", (0), 0))</f>
        <v>0</v>
      </c>
      <c r="GN285" s="18">
        <f>IF(STGY8[[#This Row],[WrL]]="Loss", (STGY8[[#This Row],[PAM]]+STGY8[[#This Row],[LOS-TEN]]), IF(STGY8[[#This Row],[WrL]]="Won", (STGY8[[#This Row],[INS]]), 0))</f>
        <v>0</v>
      </c>
      <c r="GO285" s="18">
        <f>STGY8[[#This Row],[PAPT]]/2</f>
        <v>0</v>
      </c>
      <c r="GP285" s="43">
        <f>IF(STGY8[[#This Row],[SNO]]=0,0,IF(GL$10, IF(STGY8[[#This Row],[INS-TL]]=0, 0, STGY8[[#This Row],[PFT]]/STGY8[[#This Row],[INS-TL]]%), STGY8[[#This Row],[PFT]]/STGY8[[#This Row],[INS-TL]]%))</f>
        <v>-100</v>
      </c>
      <c r="GS285" s="20"/>
      <c r="GT285" s="21"/>
      <c r="GZ285" s="22"/>
      <c r="HB285" s="42">
        <f t="shared" si="51"/>
        <v>270</v>
      </c>
      <c r="HC285" s="49"/>
      <c r="HD285" s="18">
        <f>IF(STGY9[[#This Row],[SNO]]=0,0,IF(STGY9[[#This Row],[SNO]]=1,HJ$8,IF(HL$10, IF(HP284&gt;=HM$8,0,IF(HP284=0,HJ$8,HO284)), HO284)))</f>
        <v>0</v>
      </c>
      <c r="HE285" s="18" t="str">
        <f>IF(MAIN_STGY[[#This Row],[RSLT]]="","", MAIN_STGY[[#This Row],[RSLT]])</f>
        <v/>
      </c>
      <c r="HF28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5" s="18">
        <f>IF(STGY9[[#This Row],[SNO]]=0,0,IF(HL$10, IF(HP284&gt;=HM$8, 0, STGY9[[#This Row],[INS]]+HH284), STGY9[[#This Row],[INS]]+HH284))</f>
        <v>100</v>
      </c>
      <c r="HI285" s="18">
        <f>IF(STGY9[[#This Row],[SNO]]=0,0,IF(HL$10, IF(HP284&gt;=HM$8, 0, HI284+STGY9[[#This Row],[RTN]]), HI284+STGY9[[#This Row],[RTN]]))</f>
        <v>0</v>
      </c>
      <c r="HJ285" s="18">
        <f>STGY9[[#This Row],[RTN-TL]]-STGY9[[#This Row],[INS-TL]]</f>
        <v>-100</v>
      </c>
      <c r="HK285" s="18">
        <f>IF(STGY9[[#This Row],[SNO]]=0,0,IF(HL$10, IF(STGY9[[#This Row],[INS]]=0, 0, HN284), HN284))</f>
        <v>0</v>
      </c>
      <c r="HL285" s="18">
        <f>STGY9[[#This Row],[INS]]</f>
        <v>0</v>
      </c>
      <c r="HM285" s="18">
        <f>IF(STGY9[[#This Row],[WrL]]="Loss", (STGY9[[#This Row],[INS]]*(1 + HP$8/100)), IF(STGY9[[#This Row],[WrL]]="Won", (0), 0))</f>
        <v>0</v>
      </c>
      <c r="HN285" s="18">
        <f>IF(STGY9[[#This Row],[WrL]]="Loss", (STGY9[[#This Row],[PAM]]+STGY9[[#This Row],[LOS-TEN]]), IF(STGY9[[#This Row],[WrL]]="Won", (STGY9[[#This Row],[INS]]), 0))</f>
        <v>0</v>
      </c>
      <c r="HO285" s="18">
        <f>STGY9[[#This Row],[PAPT]]/2</f>
        <v>0</v>
      </c>
      <c r="HP285" s="43">
        <f>IF(STGY9[[#This Row],[SNO]]=0,0,IF(HL$10, IF(STGY9[[#This Row],[INS-TL]]=0, 0, STGY9[[#This Row],[PFT]]/STGY9[[#This Row],[INS-TL]]%), STGY9[[#This Row],[PFT]]/STGY9[[#This Row],[INS-TL]]%))</f>
        <v>-100</v>
      </c>
      <c r="HS285" s="20"/>
      <c r="HT285" s="21"/>
      <c r="HZ285" s="22"/>
      <c r="IB285" s="42">
        <f t="shared" si="52"/>
        <v>270</v>
      </c>
      <c r="IC285" s="49"/>
      <c r="ID285" s="18">
        <f>IF(STGY10[[#This Row],[SNO]]=0,0,IF(STGY10[[#This Row],[SNO]]=1,IJ$8,IF(IL$10, IF(IP284&gt;=IM$8,0,IF(IP284=0,IJ$8,IO284)), IO284)))</f>
        <v>0</v>
      </c>
      <c r="IE285" s="18" t="str">
        <f>IF(MAIN_STGY[[#This Row],[RSLT]]="","", MAIN_STGY[[#This Row],[RSLT]])</f>
        <v/>
      </c>
      <c r="IF28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5" s="18">
        <f>IF(STGY10[[#This Row],[SNO]]=0,0,IF(IL$10, IF(IP284&gt;=IM$8, 0, STGY10[[#This Row],[INS]]+IH284), STGY10[[#This Row],[INS]]+IH284))</f>
        <v>100</v>
      </c>
      <c r="II285" s="18">
        <f>IF(STGY10[[#This Row],[SNO]]=0,0,IF(IL$10, IF(IP284&gt;=IM$8, 0, II284+STGY10[[#This Row],[RTN]]), II284+STGY10[[#This Row],[RTN]]))</f>
        <v>0</v>
      </c>
      <c r="IJ285" s="18">
        <f>STGY10[[#This Row],[RTN-TL]]-STGY10[[#This Row],[INS-TL]]</f>
        <v>-100</v>
      </c>
      <c r="IK285" s="18">
        <f>IF(STGY10[[#This Row],[SNO]]=0,0,IF(IL$10, IF(STGY10[[#This Row],[INS]]=0, 0, IN284), IN284))</f>
        <v>0</v>
      </c>
      <c r="IL285" s="18">
        <f>STGY10[[#This Row],[INS]]</f>
        <v>0</v>
      </c>
      <c r="IM285" s="18">
        <f>IF(STGY10[[#This Row],[WrL]]="Loss", (STGY10[[#This Row],[INS]]*(1 + IP$8/100)), IF(STGY10[[#This Row],[WrL]]="Won", (0), 0))</f>
        <v>0</v>
      </c>
      <c r="IN285" s="18">
        <f>IF(STGY10[[#This Row],[WrL]]="Loss", (STGY10[[#This Row],[PAM]]+STGY10[[#This Row],[LOS-TEN]]), IF(STGY10[[#This Row],[WrL]]="Won", (STGY10[[#This Row],[INS]]), 0))</f>
        <v>0</v>
      </c>
      <c r="IO285" s="18">
        <f>STGY10[[#This Row],[PAPT]]/2</f>
        <v>0</v>
      </c>
      <c r="IP285" s="43">
        <f>IF(STGY10[[#This Row],[SNO]]=0,0,IF(IL$10, IF(STGY10[[#This Row],[INS-TL]]=0, 0, STGY10[[#This Row],[PFT]]/STGY10[[#This Row],[INS-TL]]%), STGY10[[#This Row],[PFT]]/STGY10[[#This Row],[INS-TL]]%))</f>
        <v>-100</v>
      </c>
      <c r="IS285" s="20"/>
      <c r="IT285" s="21"/>
      <c r="IZ285" s="22"/>
    </row>
    <row r="286" spans="2:260" ht="15.65" x14ac:dyDescent="0.3">
      <c r="B286" s="89">
        <f t="shared" si="53"/>
        <v>271</v>
      </c>
      <c r="C286" s="49"/>
      <c r="D286" s="18">
        <f>IF(MAIN_STGY[[#This Row],[SNO]]=0,0,IF(MAIN_STGY[[#This Row],[SNO]]=1,J$8,IF(L$10, IF(P285&gt;=M$8,0,IF(P285=0,J$8,O285)), O285)))</f>
        <v>0</v>
      </c>
      <c r="E286" s="12"/>
      <c r="F28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6" s="18">
        <f>IF(MAIN_STGY[[#This Row],[SNO]]=0,0,IF(L$10, IF(P285&gt;=M$8, 0, MAIN_STGY[[#This Row],[INS]]+H285), MAIN_STGY[[#This Row],[INS]]+H285))</f>
        <v>100</v>
      </c>
      <c r="I286" s="18">
        <f>IF(MAIN_STGY[[#This Row],[SNO]]=0,0,IF(L$10, IF(P285&gt;=M$8, 0, I285+MAIN_STGY[[#This Row],[RTN]]), I285+MAIN_STGY[[#This Row],[RTN]]))</f>
        <v>0</v>
      </c>
      <c r="J286" s="18">
        <f>MAIN_STGY[[#This Row],[RTN-TL]]-MAIN_STGY[[#This Row],[INS-TL]]</f>
        <v>-100</v>
      </c>
      <c r="K286" s="18">
        <f>IF(MAIN_STGY[[#This Row],[SNO]]=0,0,IF(L$10, IF(MAIN_STGY[[#This Row],[INS]]=0, 0, N285), N285))</f>
        <v>0</v>
      </c>
      <c r="L286" s="18">
        <f>MAIN_STGY[[#This Row],[INS]]</f>
        <v>0</v>
      </c>
      <c r="M286" s="18">
        <f>IF(MAIN_STGY[[#This Row],[WrL]]="Loss", (MAIN_STGY[[#This Row],[INS]]*(1 + P$8/100)), IF(MAIN_STGY[[#This Row],[WrL]]="Won", (0), 0))</f>
        <v>0</v>
      </c>
      <c r="N286" s="18">
        <f>IF(MAIN_STGY[[#This Row],[WrL]]="Loss", (MAIN_STGY[[#This Row],[PAM]]+MAIN_STGY[[#This Row],[LOS-TEN]]), IF(MAIN_STGY[[#This Row],[WrL]]="Won", (MAIN_STGY[[#This Row],[INS]]), 0))</f>
        <v>0</v>
      </c>
      <c r="O286" s="18">
        <f>MAIN_STGY[[#This Row],[PAPT]]/2</f>
        <v>0</v>
      </c>
      <c r="P28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6" s="47" t="str" cm="1">
        <f t="array" ref="R286:T295">_xlfn._xlws.SORT(SORTALL31[], MATCH("Last Value", SORTALL31[#Headers], 0), -1)</f>
        <v>Strategy 01</v>
      </c>
      <c r="S286" s="86">
        <v>0</v>
      </c>
      <c r="T286" s="87">
        <v>100</v>
      </c>
      <c r="U286" s="85"/>
      <c r="V286" s="44"/>
      <c r="W286" s="55"/>
      <c r="X286" s="44"/>
      <c r="Z286" s="22"/>
      <c r="AB286" s="42">
        <f t="shared" si="44"/>
        <v>271</v>
      </c>
      <c r="AC286" s="49"/>
      <c r="AD286" s="18">
        <f>IF(STGY2[[#This Row],[SNO]]=0,0,IF(STGY2[[#This Row],[SNO]]=1,AJ$8,IF(AL$10, IF(AP285&gt;=AM$8,0,IF(AP285=0,AJ$8,AO285)), AO285)))</f>
        <v>0</v>
      </c>
      <c r="AE286" s="18" t="str">
        <f>IF(MAIN_STGY[[#This Row],[RSLT]]="","", MAIN_STGY[[#This Row],[RSLT]])</f>
        <v/>
      </c>
      <c r="AF28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6" s="18">
        <f>IF(STGY2[[#This Row],[SNO]]=0,0,IF(AL$10, IF(AP285&gt;=AM$8, 0, STGY2[[#This Row],[INS]]+AH285), STGY2[[#This Row],[INS]]+AH285))</f>
        <v>100</v>
      </c>
      <c r="AI286" s="18">
        <f>IF(STGY2[[#This Row],[SNO]]=0,0,IF(AL$10, IF(AP285&gt;=AM$8, 0, AI285+STGY2[[#This Row],[RTN]]), AI285+STGY2[[#This Row],[RTN]]))</f>
        <v>0</v>
      </c>
      <c r="AJ286" s="18">
        <f>STGY2[[#This Row],[RTN-TL]]-STGY2[[#This Row],[INS-TL]]</f>
        <v>-100</v>
      </c>
      <c r="AK286" s="18">
        <f>IF(STGY2[[#This Row],[SNO]]=0,0,IF(AL$10, IF(STGY2[[#This Row],[INS]]=0, 0, AN285), AN285))</f>
        <v>0</v>
      </c>
      <c r="AL286" s="18">
        <f>STGY2[[#This Row],[INS]]</f>
        <v>0</v>
      </c>
      <c r="AM286" s="18">
        <f>IF(STGY2[[#This Row],[WrL]]="Loss", (STGY2[[#This Row],[INS]]*(1 + AP$8/100)), IF(STGY2[[#This Row],[WrL]]="Won", (0), 0))</f>
        <v>0</v>
      </c>
      <c r="AN286" s="18">
        <f>IF(STGY2[[#This Row],[WrL]]="Loss", (STGY2[[#This Row],[PAM]]+STGY2[[#This Row],[LOS-TEN]]), IF(STGY2[[#This Row],[WrL]]="Won", (STGY2[[#This Row],[INS]]), 0))</f>
        <v>0</v>
      </c>
      <c r="AO286" s="18">
        <f>STGY2[[#This Row],[PAPT]]/2</f>
        <v>0</v>
      </c>
      <c r="AP286" s="43">
        <f>IF(STGY2[[#This Row],[SNO]]=0,0,IF(AL$10, IF(STGY2[[#This Row],[INS-TL]]=0, 0, STGY2[[#This Row],[PFT]]/STGY2[[#This Row],[INS-TL]]%), STGY2[[#This Row],[PFT]]/STGY2[[#This Row],[INS-TL]]%))</f>
        <v>-100</v>
      </c>
      <c r="AS286" s="20"/>
      <c r="AT286" s="21"/>
      <c r="AZ286" s="22"/>
      <c r="BB286" s="42">
        <f t="shared" si="45"/>
        <v>271</v>
      </c>
      <c r="BC286" s="49"/>
      <c r="BD286" s="18">
        <f>IF(STGY3[[#This Row],[SNO]]=0,0,IF(STGY3[[#This Row],[SNO]]=1,BJ$8,IF(BL$10, IF(BP285&gt;=BM$8,0,IF(BP285=0,BJ$8,BO285)), BO285)))</f>
        <v>0</v>
      </c>
      <c r="BE286" s="18" t="str">
        <f>IF(MAIN_STGY[[#This Row],[RSLT]]="","", MAIN_STGY[[#This Row],[RSLT]])</f>
        <v/>
      </c>
      <c r="BF28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6" s="18">
        <f>IF(STGY3[[#This Row],[SNO]]=0,0,IF(BL$10, IF(BP285&gt;=BM$8, 0, STGY3[[#This Row],[INS]]+BH285), STGY3[[#This Row],[INS]]+BH285))</f>
        <v>100</v>
      </c>
      <c r="BI286" s="18">
        <f>IF(STGY3[[#This Row],[SNO]]=0,0,IF(BL$10, IF(BP285&gt;=BM$8, 0, BI285+STGY3[[#This Row],[RTN]]), BI285+STGY3[[#This Row],[RTN]]))</f>
        <v>0</v>
      </c>
      <c r="BJ286" s="18">
        <f>STGY3[[#This Row],[RTN-TL]]-STGY3[[#This Row],[INS-TL]]</f>
        <v>-100</v>
      </c>
      <c r="BK286" s="18">
        <f>IF(STGY3[[#This Row],[SNO]]=0,0,IF(BL$10, IF(STGY3[[#This Row],[INS]]=0, 0, BN285), BN285))</f>
        <v>0</v>
      </c>
      <c r="BL286" s="18">
        <f>STGY3[[#This Row],[INS]]</f>
        <v>0</v>
      </c>
      <c r="BM286" s="18">
        <f>IF(STGY3[[#This Row],[WrL]]="Loss", (STGY3[[#This Row],[INS]]*(1 + BP$8/100)), IF(STGY3[[#This Row],[WrL]]="Won", (0), 0))</f>
        <v>0</v>
      </c>
      <c r="BN286" s="18">
        <f>IF(STGY3[[#This Row],[WrL]]="Loss", (STGY3[[#This Row],[PAM]]+STGY3[[#This Row],[LOS-TEN]]), IF(STGY3[[#This Row],[WrL]]="Won", (STGY3[[#This Row],[INS]]), 0))</f>
        <v>0</v>
      </c>
      <c r="BO286" s="18">
        <f>STGY3[[#This Row],[PAPT]]/2</f>
        <v>0</v>
      </c>
      <c r="BP286" s="43">
        <f>IF(STGY3[[#This Row],[SNO]]=0,0,IF(BL$10, IF(STGY3[[#This Row],[INS-TL]]=0, 0, STGY3[[#This Row],[PFT]]/STGY3[[#This Row],[INS-TL]]%), STGY3[[#This Row],[PFT]]/STGY3[[#This Row],[INS-TL]]%))</f>
        <v>-100</v>
      </c>
      <c r="BS286" s="20"/>
      <c r="BT286" s="21"/>
      <c r="BZ286" s="22"/>
      <c r="CB286" s="42">
        <f t="shared" si="46"/>
        <v>271</v>
      </c>
      <c r="CC286" s="49"/>
      <c r="CD286" s="18">
        <f>IF(STGY4[[#This Row],[SNO]]=0,0,IF(STGY4[[#This Row],[SNO]]=1,CJ$8,IF(CL$10, IF(CP285&gt;=CM$8,0,IF(CP285=0,CJ$8,CO285)), CO285)))</f>
        <v>0</v>
      </c>
      <c r="CE286" s="18" t="str">
        <f>IF(MAIN_STGY[[#This Row],[RSLT]]="","", MAIN_STGY[[#This Row],[RSLT]])</f>
        <v/>
      </c>
      <c r="CF28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6" s="18">
        <f>IF(STGY4[[#This Row],[SNO]]=0,0,IF(CL$10, IF(CP285&gt;=CM$8, 0, STGY4[[#This Row],[INS]]+CH285), STGY4[[#This Row],[INS]]+CH285))</f>
        <v>100</v>
      </c>
      <c r="CI286" s="18">
        <f>IF(STGY4[[#This Row],[SNO]]=0,0,IF(CL$10, IF(CP285&gt;=CM$8, 0, CI285+STGY4[[#This Row],[RTN]]), CI285+STGY4[[#This Row],[RTN]]))</f>
        <v>0</v>
      </c>
      <c r="CJ286" s="18">
        <f>STGY4[[#This Row],[RTN-TL]]-STGY4[[#This Row],[INS-TL]]</f>
        <v>-100</v>
      </c>
      <c r="CK286" s="18">
        <f>IF(STGY4[[#This Row],[SNO]]=0,0,IF(CL$10, IF(STGY4[[#This Row],[INS]]=0, 0, CN285), CN285))</f>
        <v>0</v>
      </c>
      <c r="CL286" s="18">
        <f>STGY4[[#This Row],[INS]]</f>
        <v>0</v>
      </c>
      <c r="CM286" s="18">
        <f>IF(STGY4[[#This Row],[WrL]]="Loss", (STGY4[[#This Row],[INS]]*(1 + CP$8/100)), IF(STGY4[[#This Row],[WrL]]="Won", (0), 0))</f>
        <v>0</v>
      </c>
      <c r="CN286" s="18">
        <f>IF(STGY4[[#This Row],[WrL]]="Loss", (STGY4[[#This Row],[PAM]]+STGY4[[#This Row],[LOS-TEN]]), IF(STGY4[[#This Row],[WrL]]="Won", (STGY4[[#This Row],[INS]]), 0))</f>
        <v>0</v>
      </c>
      <c r="CO286" s="18">
        <f>STGY4[[#This Row],[PAPT]]/2</f>
        <v>0</v>
      </c>
      <c r="CP286" s="43">
        <f>IF(STGY4[[#This Row],[SNO]]=0,0,IF(CL$10, IF(STGY4[[#This Row],[INS-TL]]=0, 0, STGY4[[#This Row],[PFT]]/STGY4[[#This Row],[INS-TL]]%), STGY4[[#This Row],[PFT]]/STGY4[[#This Row],[INS-TL]]%))</f>
        <v>-100</v>
      </c>
      <c r="CS286" s="20"/>
      <c r="CT286" s="21"/>
      <c r="CZ286" s="22"/>
      <c r="DB286" s="42">
        <f t="shared" si="47"/>
        <v>271</v>
      </c>
      <c r="DC286" s="49"/>
      <c r="DD286" s="18">
        <f>IF(STGY5[[#This Row],[SNO]]=0,0,IF(STGY5[[#This Row],[SNO]]=1,DJ$8,IF(DL$10, IF(DP285&gt;=DM$8,0,IF(DP285=0,DJ$8,DO285)), DO285)))</f>
        <v>0</v>
      </c>
      <c r="DE286" s="18" t="str">
        <f>IF(MAIN_STGY[[#This Row],[RSLT]]="","", MAIN_STGY[[#This Row],[RSLT]])</f>
        <v/>
      </c>
      <c r="DF28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6" s="18">
        <f>IF(STGY5[[#This Row],[SNO]]=0,0,IF(DL$10, IF(DP285&gt;=DM$8, 0, STGY5[[#This Row],[INS]]+DH285), STGY5[[#This Row],[INS]]+DH285))</f>
        <v>100</v>
      </c>
      <c r="DI286" s="18">
        <f>IF(STGY5[[#This Row],[SNO]]=0,0,IF(DL$10, IF(DP285&gt;=DM$8, 0, DI285+STGY5[[#This Row],[RTN]]), DI285+STGY5[[#This Row],[RTN]]))</f>
        <v>0</v>
      </c>
      <c r="DJ286" s="18">
        <f>STGY5[[#This Row],[RTN-TL]]-STGY5[[#This Row],[INS-TL]]</f>
        <v>-100</v>
      </c>
      <c r="DK286" s="18">
        <f>IF(STGY5[[#This Row],[SNO]]=0,0,IF(DL$10, IF(STGY5[[#This Row],[INS]]=0, 0, DN285), DN285))</f>
        <v>0</v>
      </c>
      <c r="DL286" s="18">
        <f>STGY5[[#This Row],[INS]]</f>
        <v>0</v>
      </c>
      <c r="DM286" s="18">
        <f>IF(STGY5[[#This Row],[WrL]]="Loss", (STGY5[[#This Row],[INS]]*(1 + DP$8/100)), IF(STGY5[[#This Row],[WrL]]="Won", (0), 0))</f>
        <v>0</v>
      </c>
      <c r="DN286" s="18">
        <f>IF(STGY5[[#This Row],[WrL]]="Loss", (STGY5[[#This Row],[PAM]]+STGY5[[#This Row],[LOS-TEN]]), IF(STGY5[[#This Row],[WrL]]="Won", (STGY5[[#This Row],[INS]]), 0))</f>
        <v>0</v>
      </c>
      <c r="DO286" s="18">
        <f>STGY5[[#This Row],[PAPT]]/2</f>
        <v>0</v>
      </c>
      <c r="DP286" s="43">
        <f>IF(STGY5[[#This Row],[SNO]]=0,0,IF(DL$10, IF(STGY5[[#This Row],[INS-TL]]=0, 0, STGY5[[#This Row],[PFT]]/STGY5[[#This Row],[INS-TL]]%), STGY5[[#This Row],[PFT]]/STGY5[[#This Row],[INS-TL]]%))</f>
        <v>-100</v>
      </c>
      <c r="DS286" s="20"/>
      <c r="DT286" s="21"/>
      <c r="DZ286" s="22"/>
      <c r="EB286" s="42">
        <f t="shared" si="48"/>
        <v>271</v>
      </c>
      <c r="EC286" s="49"/>
      <c r="ED286" s="18">
        <f>IF(STGY6[[#This Row],[SNO]]=0,0,IF(STGY6[[#This Row],[SNO]]=1,EJ$8,IF(EL$10, IF(EP285&gt;=EM$8,0,IF(EP285=0,EJ$8,EO285)), EO285)))</f>
        <v>0</v>
      </c>
      <c r="EE286" s="18" t="str">
        <f>IF(MAIN_STGY[[#This Row],[RSLT]]="","", MAIN_STGY[[#This Row],[RSLT]])</f>
        <v/>
      </c>
      <c r="EF28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6" s="18">
        <f>IF(STGY6[[#This Row],[SNO]]=0,0,IF(EL$10, IF(EP285&gt;=EM$8, 0, STGY6[[#This Row],[INS]]+EH285), STGY6[[#This Row],[INS]]+EH285))</f>
        <v>100</v>
      </c>
      <c r="EI286" s="18">
        <f>IF(STGY6[[#This Row],[SNO]]=0,0,IF(EL$10, IF(EP285&gt;=EM$8, 0, EI285+STGY6[[#This Row],[RTN]]), EI285+STGY6[[#This Row],[RTN]]))</f>
        <v>0</v>
      </c>
      <c r="EJ286" s="18">
        <f>STGY6[[#This Row],[RTN-TL]]-STGY6[[#This Row],[INS-TL]]</f>
        <v>-100</v>
      </c>
      <c r="EK286" s="18">
        <f>IF(STGY6[[#This Row],[SNO]]=0,0,IF(EL$10, IF(STGY6[[#This Row],[INS]]=0, 0, EN285), EN285))</f>
        <v>0</v>
      </c>
      <c r="EL286" s="18">
        <f>STGY6[[#This Row],[INS]]</f>
        <v>0</v>
      </c>
      <c r="EM286" s="18">
        <f>IF(STGY6[[#This Row],[WrL]]="Loss", (STGY6[[#This Row],[INS]]*(1 + EP$8/100)), IF(STGY6[[#This Row],[WrL]]="Won", (0), 0))</f>
        <v>0</v>
      </c>
      <c r="EN286" s="18">
        <f>IF(STGY6[[#This Row],[WrL]]="Loss", (STGY6[[#This Row],[PAM]]+STGY6[[#This Row],[LOS-TEN]]), IF(STGY6[[#This Row],[WrL]]="Won", (STGY6[[#This Row],[INS]]), 0))</f>
        <v>0</v>
      </c>
      <c r="EO286" s="18">
        <f>STGY6[[#This Row],[PAPT]]/2</f>
        <v>0</v>
      </c>
      <c r="EP286" s="43">
        <f>IF(STGY6[[#This Row],[SNO]]=0,0,IF(EL$10, IF(STGY6[[#This Row],[INS-TL]]=0, 0, STGY6[[#This Row],[PFT]]/STGY6[[#This Row],[INS-TL]]%), STGY6[[#This Row],[PFT]]/STGY6[[#This Row],[INS-TL]]%))</f>
        <v>-100</v>
      </c>
      <c r="ES286" s="20"/>
      <c r="ET286" s="21"/>
      <c r="EZ286" s="22"/>
      <c r="FB286" s="42">
        <f t="shared" si="49"/>
        <v>271</v>
      </c>
      <c r="FC286" s="49"/>
      <c r="FD286" s="18">
        <f>IF(STGY7[[#This Row],[SNO]]=0,0,IF(STGY7[[#This Row],[SNO]]=1,FJ$8,IF(FL$10, IF(FP285&gt;=FM$8,0,IF(FP285=0,FJ$8,FO285)), FO285)))</f>
        <v>0</v>
      </c>
      <c r="FE286" s="18" t="str">
        <f>IF(MAIN_STGY[[#This Row],[RSLT]]="","", MAIN_STGY[[#This Row],[RSLT]])</f>
        <v/>
      </c>
      <c r="FF28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6" s="18">
        <f>IF(STGY7[[#This Row],[SNO]]=0,0,IF(FL$10, IF(FP285&gt;=FM$8, 0, STGY7[[#This Row],[INS]]+FH285), STGY7[[#This Row],[INS]]+FH285))</f>
        <v>100</v>
      </c>
      <c r="FI286" s="18">
        <f>IF(STGY7[[#This Row],[SNO]]=0,0,IF(FL$10, IF(FP285&gt;=FM$8, 0, FI285+STGY7[[#This Row],[RTN]]), FI285+STGY7[[#This Row],[RTN]]))</f>
        <v>0</v>
      </c>
      <c r="FJ286" s="18">
        <f>STGY7[[#This Row],[RTN-TL]]-STGY7[[#This Row],[INS-TL]]</f>
        <v>-100</v>
      </c>
      <c r="FK286" s="18">
        <f>IF(STGY7[[#This Row],[SNO]]=0,0,IF(FL$10, IF(STGY7[[#This Row],[INS]]=0, 0, FN285), FN285))</f>
        <v>0</v>
      </c>
      <c r="FL286" s="18">
        <f>STGY7[[#This Row],[INS]]</f>
        <v>0</v>
      </c>
      <c r="FM286" s="18">
        <f>IF(STGY7[[#This Row],[WrL]]="Loss", (STGY7[[#This Row],[INS]]*(1 + FP$8/100)), IF(STGY7[[#This Row],[WrL]]="Won", (0), 0))</f>
        <v>0</v>
      </c>
      <c r="FN286" s="18">
        <f>IF(STGY7[[#This Row],[WrL]]="Loss", (STGY7[[#This Row],[PAM]]+STGY7[[#This Row],[LOS-TEN]]), IF(STGY7[[#This Row],[WrL]]="Won", (STGY7[[#This Row],[INS]]), 0))</f>
        <v>0</v>
      </c>
      <c r="FO286" s="18">
        <f>STGY7[[#This Row],[PAPT]]/2</f>
        <v>0</v>
      </c>
      <c r="FP286" s="43">
        <f>IF(STGY7[[#This Row],[SNO]]=0,0,IF(FL$10, IF(STGY7[[#This Row],[INS-TL]]=0, 0, STGY7[[#This Row],[PFT]]/STGY7[[#This Row],[INS-TL]]%), STGY7[[#This Row],[PFT]]/STGY7[[#This Row],[INS-TL]]%))</f>
        <v>-100</v>
      </c>
      <c r="FS286" s="20"/>
      <c r="FT286" s="21"/>
      <c r="FZ286" s="22"/>
      <c r="GB286" s="42">
        <f t="shared" si="50"/>
        <v>271</v>
      </c>
      <c r="GC286" s="49"/>
      <c r="GD286" s="18">
        <f>IF(STGY8[[#This Row],[SNO]]=0,0,IF(STGY8[[#This Row],[SNO]]=1,GJ$8,IF(GL$10, IF(GP285&gt;=GM$8,0,IF(GP285=0,GJ$8,GO285)), GO285)))</f>
        <v>0</v>
      </c>
      <c r="GE286" s="18" t="str">
        <f>IF(MAIN_STGY[[#This Row],[RSLT]]="","", MAIN_STGY[[#This Row],[RSLT]])</f>
        <v/>
      </c>
      <c r="GF28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6" s="18">
        <f>IF(STGY8[[#This Row],[SNO]]=0,0,IF(GL$10, IF(GP285&gt;=GM$8, 0, STGY8[[#This Row],[INS]]+GH285), STGY8[[#This Row],[INS]]+GH285))</f>
        <v>100</v>
      </c>
      <c r="GI286" s="18">
        <f>IF(STGY8[[#This Row],[SNO]]=0,0,IF(GL$10, IF(GP285&gt;=GM$8, 0, GI285+STGY8[[#This Row],[RTN]]), GI285+STGY8[[#This Row],[RTN]]))</f>
        <v>0</v>
      </c>
      <c r="GJ286" s="18">
        <f>STGY8[[#This Row],[RTN-TL]]-STGY8[[#This Row],[INS-TL]]</f>
        <v>-100</v>
      </c>
      <c r="GK286" s="18">
        <f>IF(STGY8[[#This Row],[SNO]]=0,0,IF(GL$10, IF(STGY8[[#This Row],[INS]]=0, 0, GN285), GN285))</f>
        <v>0</v>
      </c>
      <c r="GL286" s="18">
        <f>STGY8[[#This Row],[INS]]</f>
        <v>0</v>
      </c>
      <c r="GM286" s="18">
        <f>IF(STGY8[[#This Row],[WrL]]="Loss", (STGY8[[#This Row],[INS]]*(1 + GP$8/100)), IF(STGY8[[#This Row],[WrL]]="Won", (0), 0))</f>
        <v>0</v>
      </c>
      <c r="GN286" s="18">
        <f>IF(STGY8[[#This Row],[WrL]]="Loss", (STGY8[[#This Row],[PAM]]+STGY8[[#This Row],[LOS-TEN]]), IF(STGY8[[#This Row],[WrL]]="Won", (STGY8[[#This Row],[INS]]), 0))</f>
        <v>0</v>
      </c>
      <c r="GO286" s="18">
        <f>STGY8[[#This Row],[PAPT]]/2</f>
        <v>0</v>
      </c>
      <c r="GP286" s="43">
        <f>IF(STGY8[[#This Row],[SNO]]=0,0,IF(GL$10, IF(STGY8[[#This Row],[INS-TL]]=0, 0, STGY8[[#This Row],[PFT]]/STGY8[[#This Row],[INS-TL]]%), STGY8[[#This Row],[PFT]]/STGY8[[#This Row],[INS-TL]]%))</f>
        <v>-100</v>
      </c>
      <c r="GS286" s="20"/>
      <c r="GT286" s="21"/>
      <c r="GZ286" s="22"/>
      <c r="HB286" s="42">
        <f t="shared" si="51"/>
        <v>271</v>
      </c>
      <c r="HC286" s="49"/>
      <c r="HD286" s="18">
        <f>IF(STGY9[[#This Row],[SNO]]=0,0,IF(STGY9[[#This Row],[SNO]]=1,HJ$8,IF(HL$10, IF(HP285&gt;=HM$8,0,IF(HP285=0,HJ$8,HO285)), HO285)))</f>
        <v>0</v>
      </c>
      <c r="HE286" s="18" t="str">
        <f>IF(MAIN_STGY[[#This Row],[RSLT]]="","", MAIN_STGY[[#This Row],[RSLT]])</f>
        <v/>
      </c>
      <c r="HF28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6" s="18">
        <f>IF(STGY9[[#This Row],[SNO]]=0,0,IF(HL$10, IF(HP285&gt;=HM$8, 0, STGY9[[#This Row],[INS]]+HH285), STGY9[[#This Row],[INS]]+HH285))</f>
        <v>100</v>
      </c>
      <c r="HI286" s="18">
        <f>IF(STGY9[[#This Row],[SNO]]=0,0,IF(HL$10, IF(HP285&gt;=HM$8, 0, HI285+STGY9[[#This Row],[RTN]]), HI285+STGY9[[#This Row],[RTN]]))</f>
        <v>0</v>
      </c>
      <c r="HJ286" s="18">
        <f>STGY9[[#This Row],[RTN-TL]]-STGY9[[#This Row],[INS-TL]]</f>
        <v>-100</v>
      </c>
      <c r="HK286" s="18">
        <f>IF(STGY9[[#This Row],[SNO]]=0,0,IF(HL$10, IF(STGY9[[#This Row],[INS]]=0, 0, HN285), HN285))</f>
        <v>0</v>
      </c>
      <c r="HL286" s="18">
        <f>STGY9[[#This Row],[INS]]</f>
        <v>0</v>
      </c>
      <c r="HM286" s="18">
        <f>IF(STGY9[[#This Row],[WrL]]="Loss", (STGY9[[#This Row],[INS]]*(1 + HP$8/100)), IF(STGY9[[#This Row],[WrL]]="Won", (0), 0))</f>
        <v>0</v>
      </c>
      <c r="HN286" s="18">
        <f>IF(STGY9[[#This Row],[WrL]]="Loss", (STGY9[[#This Row],[PAM]]+STGY9[[#This Row],[LOS-TEN]]), IF(STGY9[[#This Row],[WrL]]="Won", (STGY9[[#This Row],[INS]]), 0))</f>
        <v>0</v>
      </c>
      <c r="HO286" s="18">
        <f>STGY9[[#This Row],[PAPT]]/2</f>
        <v>0</v>
      </c>
      <c r="HP286" s="43">
        <f>IF(STGY9[[#This Row],[SNO]]=0,0,IF(HL$10, IF(STGY9[[#This Row],[INS-TL]]=0, 0, STGY9[[#This Row],[PFT]]/STGY9[[#This Row],[INS-TL]]%), STGY9[[#This Row],[PFT]]/STGY9[[#This Row],[INS-TL]]%))</f>
        <v>-100</v>
      </c>
      <c r="HS286" s="20"/>
      <c r="HT286" s="21"/>
      <c r="HZ286" s="22"/>
      <c r="IB286" s="42">
        <f t="shared" si="52"/>
        <v>271</v>
      </c>
      <c r="IC286" s="49"/>
      <c r="ID286" s="18">
        <f>IF(STGY10[[#This Row],[SNO]]=0,0,IF(STGY10[[#This Row],[SNO]]=1,IJ$8,IF(IL$10, IF(IP285&gt;=IM$8,0,IF(IP285=0,IJ$8,IO285)), IO285)))</f>
        <v>0</v>
      </c>
      <c r="IE286" s="18" t="str">
        <f>IF(MAIN_STGY[[#This Row],[RSLT]]="","", MAIN_STGY[[#This Row],[RSLT]])</f>
        <v/>
      </c>
      <c r="IF28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6" s="18">
        <f>IF(STGY10[[#This Row],[SNO]]=0,0,IF(IL$10, IF(IP285&gt;=IM$8, 0, STGY10[[#This Row],[INS]]+IH285), STGY10[[#This Row],[INS]]+IH285))</f>
        <v>100</v>
      </c>
      <c r="II286" s="18">
        <f>IF(STGY10[[#This Row],[SNO]]=0,0,IF(IL$10, IF(IP285&gt;=IM$8, 0, II285+STGY10[[#This Row],[RTN]]), II285+STGY10[[#This Row],[RTN]]))</f>
        <v>0</v>
      </c>
      <c r="IJ286" s="18">
        <f>STGY10[[#This Row],[RTN-TL]]-STGY10[[#This Row],[INS-TL]]</f>
        <v>-100</v>
      </c>
      <c r="IK286" s="18">
        <f>IF(STGY10[[#This Row],[SNO]]=0,0,IF(IL$10, IF(STGY10[[#This Row],[INS]]=0, 0, IN285), IN285))</f>
        <v>0</v>
      </c>
      <c r="IL286" s="18">
        <f>STGY10[[#This Row],[INS]]</f>
        <v>0</v>
      </c>
      <c r="IM286" s="18">
        <f>IF(STGY10[[#This Row],[WrL]]="Loss", (STGY10[[#This Row],[INS]]*(1 + IP$8/100)), IF(STGY10[[#This Row],[WrL]]="Won", (0), 0))</f>
        <v>0</v>
      </c>
      <c r="IN286" s="18">
        <f>IF(STGY10[[#This Row],[WrL]]="Loss", (STGY10[[#This Row],[PAM]]+STGY10[[#This Row],[LOS-TEN]]), IF(STGY10[[#This Row],[WrL]]="Won", (STGY10[[#This Row],[INS]]), 0))</f>
        <v>0</v>
      </c>
      <c r="IO286" s="18">
        <f>STGY10[[#This Row],[PAPT]]/2</f>
        <v>0</v>
      </c>
      <c r="IP286" s="43">
        <f>IF(STGY10[[#This Row],[SNO]]=0,0,IF(IL$10, IF(STGY10[[#This Row],[INS-TL]]=0, 0, STGY10[[#This Row],[PFT]]/STGY10[[#This Row],[INS-TL]]%), STGY10[[#This Row],[PFT]]/STGY10[[#This Row],[INS-TL]]%))</f>
        <v>-100</v>
      </c>
      <c r="IS286" s="20"/>
      <c r="IT286" s="21"/>
      <c r="IZ286" s="22"/>
    </row>
    <row r="287" spans="2:260" ht="15.65" x14ac:dyDescent="0.3">
      <c r="B287" s="89">
        <f t="shared" si="53"/>
        <v>272</v>
      </c>
      <c r="C287" s="49"/>
      <c r="D287" s="18">
        <f>IF(MAIN_STGY[[#This Row],[SNO]]=0,0,IF(MAIN_STGY[[#This Row],[SNO]]=1,J$8,IF(L$10, IF(P286&gt;=M$8,0,IF(P286=0,J$8,O286)), O286)))</f>
        <v>0</v>
      </c>
      <c r="E287" s="12"/>
      <c r="F28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7" s="18">
        <f>IF(MAIN_STGY[[#This Row],[SNO]]=0,0,IF(L$10, IF(P286&gt;=M$8, 0, MAIN_STGY[[#This Row],[INS]]+H286), MAIN_STGY[[#This Row],[INS]]+H286))</f>
        <v>100</v>
      </c>
      <c r="I287" s="18">
        <f>IF(MAIN_STGY[[#This Row],[SNO]]=0,0,IF(L$10, IF(P286&gt;=M$8, 0, I286+MAIN_STGY[[#This Row],[RTN]]), I286+MAIN_STGY[[#This Row],[RTN]]))</f>
        <v>0</v>
      </c>
      <c r="J287" s="18">
        <f>MAIN_STGY[[#This Row],[RTN-TL]]-MAIN_STGY[[#This Row],[INS-TL]]</f>
        <v>-100</v>
      </c>
      <c r="K287" s="18">
        <f>IF(MAIN_STGY[[#This Row],[SNO]]=0,0,IF(L$10, IF(MAIN_STGY[[#This Row],[INS]]=0, 0, N286), N286))</f>
        <v>0</v>
      </c>
      <c r="L287" s="18">
        <f>MAIN_STGY[[#This Row],[INS]]</f>
        <v>0</v>
      </c>
      <c r="M287" s="18">
        <f>IF(MAIN_STGY[[#This Row],[WrL]]="Loss", (MAIN_STGY[[#This Row],[INS]]*(1 + P$8/100)), IF(MAIN_STGY[[#This Row],[WrL]]="Won", (0), 0))</f>
        <v>0</v>
      </c>
      <c r="N287" s="18">
        <f>IF(MAIN_STGY[[#This Row],[WrL]]="Loss", (MAIN_STGY[[#This Row],[PAM]]+MAIN_STGY[[#This Row],[LOS-TEN]]), IF(MAIN_STGY[[#This Row],[WrL]]="Won", (MAIN_STGY[[#This Row],[INS]]), 0))</f>
        <v>0</v>
      </c>
      <c r="O287" s="18">
        <f>MAIN_STGY[[#This Row],[PAPT]]/2</f>
        <v>0</v>
      </c>
      <c r="P28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7" s="47" t="str">
        <v>Strategy 02</v>
      </c>
      <c r="S287" s="86">
        <v>0</v>
      </c>
      <c r="T287" s="87">
        <v>100</v>
      </c>
      <c r="U287" s="85"/>
      <c r="V287" s="44"/>
      <c r="W287" s="55"/>
      <c r="X287" s="44"/>
      <c r="Z287" s="22"/>
      <c r="AB287" s="42">
        <f t="shared" si="44"/>
        <v>272</v>
      </c>
      <c r="AC287" s="49"/>
      <c r="AD287" s="18">
        <f>IF(STGY2[[#This Row],[SNO]]=0,0,IF(STGY2[[#This Row],[SNO]]=1,AJ$8,IF(AL$10, IF(AP286&gt;=AM$8,0,IF(AP286=0,AJ$8,AO286)), AO286)))</f>
        <v>0</v>
      </c>
      <c r="AE287" s="18" t="str">
        <f>IF(MAIN_STGY[[#This Row],[RSLT]]="","", MAIN_STGY[[#This Row],[RSLT]])</f>
        <v/>
      </c>
      <c r="AF28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7" s="18">
        <f>IF(STGY2[[#This Row],[SNO]]=0,0,IF(AL$10, IF(AP286&gt;=AM$8, 0, STGY2[[#This Row],[INS]]+AH286), STGY2[[#This Row],[INS]]+AH286))</f>
        <v>100</v>
      </c>
      <c r="AI287" s="18">
        <f>IF(STGY2[[#This Row],[SNO]]=0,0,IF(AL$10, IF(AP286&gt;=AM$8, 0, AI286+STGY2[[#This Row],[RTN]]), AI286+STGY2[[#This Row],[RTN]]))</f>
        <v>0</v>
      </c>
      <c r="AJ287" s="18">
        <f>STGY2[[#This Row],[RTN-TL]]-STGY2[[#This Row],[INS-TL]]</f>
        <v>-100</v>
      </c>
      <c r="AK287" s="18">
        <f>IF(STGY2[[#This Row],[SNO]]=0,0,IF(AL$10, IF(STGY2[[#This Row],[INS]]=0, 0, AN286), AN286))</f>
        <v>0</v>
      </c>
      <c r="AL287" s="18">
        <f>STGY2[[#This Row],[INS]]</f>
        <v>0</v>
      </c>
      <c r="AM287" s="18">
        <f>IF(STGY2[[#This Row],[WrL]]="Loss", (STGY2[[#This Row],[INS]]*(1 + AP$8/100)), IF(STGY2[[#This Row],[WrL]]="Won", (0), 0))</f>
        <v>0</v>
      </c>
      <c r="AN287" s="18">
        <f>IF(STGY2[[#This Row],[WrL]]="Loss", (STGY2[[#This Row],[PAM]]+STGY2[[#This Row],[LOS-TEN]]), IF(STGY2[[#This Row],[WrL]]="Won", (STGY2[[#This Row],[INS]]), 0))</f>
        <v>0</v>
      </c>
      <c r="AO287" s="18">
        <f>STGY2[[#This Row],[PAPT]]/2</f>
        <v>0</v>
      </c>
      <c r="AP287" s="43">
        <f>IF(STGY2[[#This Row],[SNO]]=0,0,IF(AL$10, IF(STGY2[[#This Row],[INS-TL]]=0, 0, STGY2[[#This Row],[PFT]]/STGY2[[#This Row],[INS-TL]]%), STGY2[[#This Row],[PFT]]/STGY2[[#This Row],[INS-TL]]%))</f>
        <v>-100</v>
      </c>
      <c r="AS287" s="20"/>
      <c r="AT287" s="21"/>
      <c r="AZ287" s="22"/>
      <c r="BB287" s="42">
        <f t="shared" si="45"/>
        <v>272</v>
      </c>
      <c r="BC287" s="49"/>
      <c r="BD287" s="18">
        <f>IF(STGY3[[#This Row],[SNO]]=0,0,IF(STGY3[[#This Row],[SNO]]=1,BJ$8,IF(BL$10, IF(BP286&gt;=BM$8,0,IF(BP286=0,BJ$8,BO286)), BO286)))</f>
        <v>0</v>
      </c>
      <c r="BE287" s="18" t="str">
        <f>IF(MAIN_STGY[[#This Row],[RSLT]]="","", MAIN_STGY[[#This Row],[RSLT]])</f>
        <v/>
      </c>
      <c r="BF28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7" s="18">
        <f>IF(STGY3[[#This Row],[SNO]]=0,0,IF(BL$10, IF(BP286&gt;=BM$8, 0, STGY3[[#This Row],[INS]]+BH286), STGY3[[#This Row],[INS]]+BH286))</f>
        <v>100</v>
      </c>
      <c r="BI287" s="18">
        <f>IF(STGY3[[#This Row],[SNO]]=0,0,IF(BL$10, IF(BP286&gt;=BM$8, 0, BI286+STGY3[[#This Row],[RTN]]), BI286+STGY3[[#This Row],[RTN]]))</f>
        <v>0</v>
      </c>
      <c r="BJ287" s="18">
        <f>STGY3[[#This Row],[RTN-TL]]-STGY3[[#This Row],[INS-TL]]</f>
        <v>-100</v>
      </c>
      <c r="BK287" s="18">
        <f>IF(STGY3[[#This Row],[SNO]]=0,0,IF(BL$10, IF(STGY3[[#This Row],[INS]]=0, 0, BN286), BN286))</f>
        <v>0</v>
      </c>
      <c r="BL287" s="18">
        <f>STGY3[[#This Row],[INS]]</f>
        <v>0</v>
      </c>
      <c r="BM287" s="18">
        <f>IF(STGY3[[#This Row],[WrL]]="Loss", (STGY3[[#This Row],[INS]]*(1 + BP$8/100)), IF(STGY3[[#This Row],[WrL]]="Won", (0), 0))</f>
        <v>0</v>
      </c>
      <c r="BN287" s="18">
        <f>IF(STGY3[[#This Row],[WrL]]="Loss", (STGY3[[#This Row],[PAM]]+STGY3[[#This Row],[LOS-TEN]]), IF(STGY3[[#This Row],[WrL]]="Won", (STGY3[[#This Row],[INS]]), 0))</f>
        <v>0</v>
      </c>
      <c r="BO287" s="18">
        <f>STGY3[[#This Row],[PAPT]]/2</f>
        <v>0</v>
      </c>
      <c r="BP287" s="43">
        <f>IF(STGY3[[#This Row],[SNO]]=0,0,IF(BL$10, IF(STGY3[[#This Row],[INS-TL]]=0, 0, STGY3[[#This Row],[PFT]]/STGY3[[#This Row],[INS-TL]]%), STGY3[[#This Row],[PFT]]/STGY3[[#This Row],[INS-TL]]%))</f>
        <v>-100</v>
      </c>
      <c r="BS287" s="20"/>
      <c r="BT287" s="21"/>
      <c r="BZ287" s="22"/>
      <c r="CB287" s="42">
        <f t="shared" si="46"/>
        <v>272</v>
      </c>
      <c r="CC287" s="49"/>
      <c r="CD287" s="18">
        <f>IF(STGY4[[#This Row],[SNO]]=0,0,IF(STGY4[[#This Row],[SNO]]=1,CJ$8,IF(CL$10, IF(CP286&gt;=CM$8,0,IF(CP286=0,CJ$8,CO286)), CO286)))</f>
        <v>0</v>
      </c>
      <c r="CE287" s="18" t="str">
        <f>IF(MAIN_STGY[[#This Row],[RSLT]]="","", MAIN_STGY[[#This Row],[RSLT]])</f>
        <v/>
      </c>
      <c r="CF28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7" s="18">
        <f>IF(STGY4[[#This Row],[SNO]]=0,0,IF(CL$10, IF(CP286&gt;=CM$8, 0, STGY4[[#This Row],[INS]]+CH286), STGY4[[#This Row],[INS]]+CH286))</f>
        <v>100</v>
      </c>
      <c r="CI287" s="18">
        <f>IF(STGY4[[#This Row],[SNO]]=0,0,IF(CL$10, IF(CP286&gt;=CM$8, 0, CI286+STGY4[[#This Row],[RTN]]), CI286+STGY4[[#This Row],[RTN]]))</f>
        <v>0</v>
      </c>
      <c r="CJ287" s="18">
        <f>STGY4[[#This Row],[RTN-TL]]-STGY4[[#This Row],[INS-TL]]</f>
        <v>-100</v>
      </c>
      <c r="CK287" s="18">
        <f>IF(STGY4[[#This Row],[SNO]]=0,0,IF(CL$10, IF(STGY4[[#This Row],[INS]]=0, 0, CN286), CN286))</f>
        <v>0</v>
      </c>
      <c r="CL287" s="18">
        <f>STGY4[[#This Row],[INS]]</f>
        <v>0</v>
      </c>
      <c r="CM287" s="18">
        <f>IF(STGY4[[#This Row],[WrL]]="Loss", (STGY4[[#This Row],[INS]]*(1 + CP$8/100)), IF(STGY4[[#This Row],[WrL]]="Won", (0), 0))</f>
        <v>0</v>
      </c>
      <c r="CN287" s="18">
        <f>IF(STGY4[[#This Row],[WrL]]="Loss", (STGY4[[#This Row],[PAM]]+STGY4[[#This Row],[LOS-TEN]]), IF(STGY4[[#This Row],[WrL]]="Won", (STGY4[[#This Row],[INS]]), 0))</f>
        <v>0</v>
      </c>
      <c r="CO287" s="18">
        <f>STGY4[[#This Row],[PAPT]]/2</f>
        <v>0</v>
      </c>
      <c r="CP287" s="43">
        <f>IF(STGY4[[#This Row],[SNO]]=0,0,IF(CL$10, IF(STGY4[[#This Row],[INS-TL]]=0, 0, STGY4[[#This Row],[PFT]]/STGY4[[#This Row],[INS-TL]]%), STGY4[[#This Row],[PFT]]/STGY4[[#This Row],[INS-TL]]%))</f>
        <v>-100</v>
      </c>
      <c r="CS287" s="20"/>
      <c r="CT287" s="21"/>
      <c r="CZ287" s="22"/>
      <c r="DB287" s="42">
        <f t="shared" si="47"/>
        <v>272</v>
      </c>
      <c r="DC287" s="49"/>
      <c r="DD287" s="18">
        <f>IF(STGY5[[#This Row],[SNO]]=0,0,IF(STGY5[[#This Row],[SNO]]=1,DJ$8,IF(DL$10, IF(DP286&gt;=DM$8,0,IF(DP286=0,DJ$8,DO286)), DO286)))</f>
        <v>0</v>
      </c>
      <c r="DE287" s="18" t="str">
        <f>IF(MAIN_STGY[[#This Row],[RSLT]]="","", MAIN_STGY[[#This Row],[RSLT]])</f>
        <v/>
      </c>
      <c r="DF28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7" s="18">
        <f>IF(STGY5[[#This Row],[SNO]]=0,0,IF(DL$10, IF(DP286&gt;=DM$8, 0, STGY5[[#This Row],[INS]]+DH286), STGY5[[#This Row],[INS]]+DH286))</f>
        <v>100</v>
      </c>
      <c r="DI287" s="18">
        <f>IF(STGY5[[#This Row],[SNO]]=0,0,IF(DL$10, IF(DP286&gt;=DM$8, 0, DI286+STGY5[[#This Row],[RTN]]), DI286+STGY5[[#This Row],[RTN]]))</f>
        <v>0</v>
      </c>
      <c r="DJ287" s="18">
        <f>STGY5[[#This Row],[RTN-TL]]-STGY5[[#This Row],[INS-TL]]</f>
        <v>-100</v>
      </c>
      <c r="DK287" s="18">
        <f>IF(STGY5[[#This Row],[SNO]]=0,0,IF(DL$10, IF(STGY5[[#This Row],[INS]]=0, 0, DN286), DN286))</f>
        <v>0</v>
      </c>
      <c r="DL287" s="18">
        <f>STGY5[[#This Row],[INS]]</f>
        <v>0</v>
      </c>
      <c r="DM287" s="18">
        <f>IF(STGY5[[#This Row],[WrL]]="Loss", (STGY5[[#This Row],[INS]]*(1 + DP$8/100)), IF(STGY5[[#This Row],[WrL]]="Won", (0), 0))</f>
        <v>0</v>
      </c>
      <c r="DN287" s="18">
        <f>IF(STGY5[[#This Row],[WrL]]="Loss", (STGY5[[#This Row],[PAM]]+STGY5[[#This Row],[LOS-TEN]]), IF(STGY5[[#This Row],[WrL]]="Won", (STGY5[[#This Row],[INS]]), 0))</f>
        <v>0</v>
      </c>
      <c r="DO287" s="18">
        <f>STGY5[[#This Row],[PAPT]]/2</f>
        <v>0</v>
      </c>
      <c r="DP287" s="43">
        <f>IF(STGY5[[#This Row],[SNO]]=0,0,IF(DL$10, IF(STGY5[[#This Row],[INS-TL]]=0, 0, STGY5[[#This Row],[PFT]]/STGY5[[#This Row],[INS-TL]]%), STGY5[[#This Row],[PFT]]/STGY5[[#This Row],[INS-TL]]%))</f>
        <v>-100</v>
      </c>
      <c r="DS287" s="20"/>
      <c r="DT287" s="21"/>
      <c r="DZ287" s="22"/>
      <c r="EB287" s="42">
        <f t="shared" si="48"/>
        <v>272</v>
      </c>
      <c r="EC287" s="49"/>
      <c r="ED287" s="18">
        <f>IF(STGY6[[#This Row],[SNO]]=0,0,IF(STGY6[[#This Row],[SNO]]=1,EJ$8,IF(EL$10, IF(EP286&gt;=EM$8,0,IF(EP286=0,EJ$8,EO286)), EO286)))</f>
        <v>0</v>
      </c>
      <c r="EE287" s="18" t="str">
        <f>IF(MAIN_STGY[[#This Row],[RSLT]]="","", MAIN_STGY[[#This Row],[RSLT]])</f>
        <v/>
      </c>
      <c r="EF28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7" s="18">
        <f>IF(STGY6[[#This Row],[SNO]]=0,0,IF(EL$10, IF(EP286&gt;=EM$8, 0, STGY6[[#This Row],[INS]]+EH286), STGY6[[#This Row],[INS]]+EH286))</f>
        <v>100</v>
      </c>
      <c r="EI287" s="18">
        <f>IF(STGY6[[#This Row],[SNO]]=0,0,IF(EL$10, IF(EP286&gt;=EM$8, 0, EI286+STGY6[[#This Row],[RTN]]), EI286+STGY6[[#This Row],[RTN]]))</f>
        <v>0</v>
      </c>
      <c r="EJ287" s="18">
        <f>STGY6[[#This Row],[RTN-TL]]-STGY6[[#This Row],[INS-TL]]</f>
        <v>-100</v>
      </c>
      <c r="EK287" s="18">
        <f>IF(STGY6[[#This Row],[SNO]]=0,0,IF(EL$10, IF(STGY6[[#This Row],[INS]]=0, 0, EN286), EN286))</f>
        <v>0</v>
      </c>
      <c r="EL287" s="18">
        <f>STGY6[[#This Row],[INS]]</f>
        <v>0</v>
      </c>
      <c r="EM287" s="18">
        <f>IF(STGY6[[#This Row],[WrL]]="Loss", (STGY6[[#This Row],[INS]]*(1 + EP$8/100)), IF(STGY6[[#This Row],[WrL]]="Won", (0), 0))</f>
        <v>0</v>
      </c>
      <c r="EN287" s="18">
        <f>IF(STGY6[[#This Row],[WrL]]="Loss", (STGY6[[#This Row],[PAM]]+STGY6[[#This Row],[LOS-TEN]]), IF(STGY6[[#This Row],[WrL]]="Won", (STGY6[[#This Row],[INS]]), 0))</f>
        <v>0</v>
      </c>
      <c r="EO287" s="18">
        <f>STGY6[[#This Row],[PAPT]]/2</f>
        <v>0</v>
      </c>
      <c r="EP287" s="43">
        <f>IF(STGY6[[#This Row],[SNO]]=0,0,IF(EL$10, IF(STGY6[[#This Row],[INS-TL]]=0, 0, STGY6[[#This Row],[PFT]]/STGY6[[#This Row],[INS-TL]]%), STGY6[[#This Row],[PFT]]/STGY6[[#This Row],[INS-TL]]%))</f>
        <v>-100</v>
      </c>
      <c r="ES287" s="20"/>
      <c r="ET287" s="21"/>
      <c r="EZ287" s="22"/>
      <c r="FB287" s="42">
        <f t="shared" si="49"/>
        <v>272</v>
      </c>
      <c r="FC287" s="49"/>
      <c r="FD287" s="18">
        <f>IF(STGY7[[#This Row],[SNO]]=0,0,IF(STGY7[[#This Row],[SNO]]=1,FJ$8,IF(FL$10, IF(FP286&gt;=FM$8,0,IF(FP286=0,FJ$8,FO286)), FO286)))</f>
        <v>0</v>
      </c>
      <c r="FE287" s="18" t="str">
        <f>IF(MAIN_STGY[[#This Row],[RSLT]]="","", MAIN_STGY[[#This Row],[RSLT]])</f>
        <v/>
      </c>
      <c r="FF28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7" s="18">
        <f>IF(STGY7[[#This Row],[SNO]]=0,0,IF(FL$10, IF(FP286&gt;=FM$8, 0, STGY7[[#This Row],[INS]]+FH286), STGY7[[#This Row],[INS]]+FH286))</f>
        <v>100</v>
      </c>
      <c r="FI287" s="18">
        <f>IF(STGY7[[#This Row],[SNO]]=0,0,IF(FL$10, IF(FP286&gt;=FM$8, 0, FI286+STGY7[[#This Row],[RTN]]), FI286+STGY7[[#This Row],[RTN]]))</f>
        <v>0</v>
      </c>
      <c r="FJ287" s="18">
        <f>STGY7[[#This Row],[RTN-TL]]-STGY7[[#This Row],[INS-TL]]</f>
        <v>-100</v>
      </c>
      <c r="FK287" s="18">
        <f>IF(STGY7[[#This Row],[SNO]]=0,0,IF(FL$10, IF(STGY7[[#This Row],[INS]]=0, 0, FN286), FN286))</f>
        <v>0</v>
      </c>
      <c r="FL287" s="18">
        <f>STGY7[[#This Row],[INS]]</f>
        <v>0</v>
      </c>
      <c r="FM287" s="18">
        <f>IF(STGY7[[#This Row],[WrL]]="Loss", (STGY7[[#This Row],[INS]]*(1 + FP$8/100)), IF(STGY7[[#This Row],[WrL]]="Won", (0), 0))</f>
        <v>0</v>
      </c>
      <c r="FN287" s="18">
        <f>IF(STGY7[[#This Row],[WrL]]="Loss", (STGY7[[#This Row],[PAM]]+STGY7[[#This Row],[LOS-TEN]]), IF(STGY7[[#This Row],[WrL]]="Won", (STGY7[[#This Row],[INS]]), 0))</f>
        <v>0</v>
      </c>
      <c r="FO287" s="18">
        <f>STGY7[[#This Row],[PAPT]]/2</f>
        <v>0</v>
      </c>
      <c r="FP287" s="43">
        <f>IF(STGY7[[#This Row],[SNO]]=0,0,IF(FL$10, IF(STGY7[[#This Row],[INS-TL]]=0, 0, STGY7[[#This Row],[PFT]]/STGY7[[#This Row],[INS-TL]]%), STGY7[[#This Row],[PFT]]/STGY7[[#This Row],[INS-TL]]%))</f>
        <v>-100</v>
      </c>
      <c r="FS287" s="20"/>
      <c r="FT287" s="21"/>
      <c r="FZ287" s="22"/>
      <c r="GB287" s="42">
        <f t="shared" si="50"/>
        <v>272</v>
      </c>
      <c r="GC287" s="49"/>
      <c r="GD287" s="18">
        <f>IF(STGY8[[#This Row],[SNO]]=0,0,IF(STGY8[[#This Row],[SNO]]=1,GJ$8,IF(GL$10, IF(GP286&gt;=GM$8,0,IF(GP286=0,GJ$8,GO286)), GO286)))</f>
        <v>0</v>
      </c>
      <c r="GE287" s="18" t="str">
        <f>IF(MAIN_STGY[[#This Row],[RSLT]]="","", MAIN_STGY[[#This Row],[RSLT]])</f>
        <v/>
      </c>
      <c r="GF28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7" s="18">
        <f>IF(STGY8[[#This Row],[SNO]]=0,0,IF(GL$10, IF(GP286&gt;=GM$8, 0, STGY8[[#This Row],[INS]]+GH286), STGY8[[#This Row],[INS]]+GH286))</f>
        <v>100</v>
      </c>
      <c r="GI287" s="18">
        <f>IF(STGY8[[#This Row],[SNO]]=0,0,IF(GL$10, IF(GP286&gt;=GM$8, 0, GI286+STGY8[[#This Row],[RTN]]), GI286+STGY8[[#This Row],[RTN]]))</f>
        <v>0</v>
      </c>
      <c r="GJ287" s="18">
        <f>STGY8[[#This Row],[RTN-TL]]-STGY8[[#This Row],[INS-TL]]</f>
        <v>-100</v>
      </c>
      <c r="GK287" s="18">
        <f>IF(STGY8[[#This Row],[SNO]]=0,0,IF(GL$10, IF(STGY8[[#This Row],[INS]]=0, 0, GN286), GN286))</f>
        <v>0</v>
      </c>
      <c r="GL287" s="18">
        <f>STGY8[[#This Row],[INS]]</f>
        <v>0</v>
      </c>
      <c r="GM287" s="18">
        <f>IF(STGY8[[#This Row],[WrL]]="Loss", (STGY8[[#This Row],[INS]]*(1 + GP$8/100)), IF(STGY8[[#This Row],[WrL]]="Won", (0), 0))</f>
        <v>0</v>
      </c>
      <c r="GN287" s="18">
        <f>IF(STGY8[[#This Row],[WrL]]="Loss", (STGY8[[#This Row],[PAM]]+STGY8[[#This Row],[LOS-TEN]]), IF(STGY8[[#This Row],[WrL]]="Won", (STGY8[[#This Row],[INS]]), 0))</f>
        <v>0</v>
      </c>
      <c r="GO287" s="18">
        <f>STGY8[[#This Row],[PAPT]]/2</f>
        <v>0</v>
      </c>
      <c r="GP287" s="43">
        <f>IF(STGY8[[#This Row],[SNO]]=0,0,IF(GL$10, IF(STGY8[[#This Row],[INS-TL]]=0, 0, STGY8[[#This Row],[PFT]]/STGY8[[#This Row],[INS-TL]]%), STGY8[[#This Row],[PFT]]/STGY8[[#This Row],[INS-TL]]%))</f>
        <v>-100</v>
      </c>
      <c r="GS287" s="20"/>
      <c r="GT287" s="21"/>
      <c r="GZ287" s="22"/>
      <c r="HB287" s="42">
        <f t="shared" si="51"/>
        <v>272</v>
      </c>
      <c r="HC287" s="49"/>
      <c r="HD287" s="18">
        <f>IF(STGY9[[#This Row],[SNO]]=0,0,IF(STGY9[[#This Row],[SNO]]=1,HJ$8,IF(HL$10, IF(HP286&gt;=HM$8,0,IF(HP286=0,HJ$8,HO286)), HO286)))</f>
        <v>0</v>
      </c>
      <c r="HE287" s="18" t="str">
        <f>IF(MAIN_STGY[[#This Row],[RSLT]]="","", MAIN_STGY[[#This Row],[RSLT]])</f>
        <v/>
      </c>
      <c r="HF28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7" s="18">
        <f>IF(STGY9[[#This Row],[SNO]]=0,0,IF(HL$10, IF(HP286&gt;=HM$8, 0, STGY9[[#This Row],[INS]]+HH286), STGY9[[#This Row],[INS]]+HH286))</f>
        <v>100</v>
      </c>
      <c r="HI287" s="18">
        <f>IF(STGY9[[#This Row],[SNO]]=0,0,IF(HL$10, IF(HP286&gt;=HM$8, 0, HI286+STGY9[[#This Row],[RTN]]), HI286+STGY9[[#This Row],[RTN]]))</f>
        <v>0</v>
      </c>
      <c r="HJ287" s="18">
        <f>STGY9[[#This Row],[RTN-TL]]-STGY9[[#This Row],[INS-TL]]</f>
        <v>-100</v>
      </c>
      <c r="HK287" s="18">
        <f>IF(STGY9[[#This Row],[SNO]]=0,0,IF(HL$10, IF(STGY9[[#This Row],[INS]]=0, 0, HN286), HN286))</f>
        <v>0</v>
      </c>
      <c r="HL287" s="18">
        <f>STGY9[[#This Row],[INS]]</f>
        <v>0</v>
      </c>
      <c r="HM287" s="18">
        <f>IF(STGY9[[#This Row],[WrL]]="Loss", (STGY9[[#This Row],[INS]]*(1 + HP$8/100)), IF(STGY9[[#This Row],[WrL]]="Won", (0), 0))</f>
        <v>0</v>
      </c>
      <c r="HN287" s="18">
        <f>IF(STGY9[[#This Row],[WrL]]="Loss", (STGY9[[#This Row],[PAM]]+STGY9[[#This Row],[LOS-TEN]]), IF(STGY9[[#This Row],[WrL]]="Won", (STGY9[[#This Row],[INS]]), 0))</f>
        <v>0</v>
      </c>
      <c r="HO287" s="18">
        <f>STGY9[[#This Row],[PAPT]]/2</f>
        <v>0</v>
      </c>
      <c r="HP287" s="43">
        <f>IF(STGY9[[#This Row],[SNO]]=0,0,IF(HL$10, IF(STGY9[[#This Row],[INS-TL]]=0, 0, STGY9[[#This Row],[PFT]]/STGY9[[#This Row],[INS-TL]]%), STGY9[[#This Row],[PFT]]/STGY9[[#This Row],[INS-TL]]%))</f>
        <v>-100</v>
      </c>
      <c r="HS287" s="20"/>
      <c r="HT287" s="21"/>
      <c r="HZ287" s="22"/>
      <c r="IB287" s="42">
        <f t="shared" si="52"/>
        <v>272</v>
      </c>
      <c r="IC287" s="49"/>
      <c r="ID287" s="18">
        <f>IF(STGY10[[#This Row],[SNO]]=0,0,IF(STGY10[[#This Row],[SNO]]=1,IJ$8,IF(IL$10, IF(IP286&gt;=IM$8,0,IF(IP286=0,IJ$8,IO286)), IO286)))</f>
        <v>0</v>
      </c>
      <c r="IE287" s="18" t="str">
        <f>IF(MAIN_STGY[[#This Row],[RSLT]]="","", MAIN_STGY[[#This Row],[RSLT]])</f>
        <v/>
      </c>
      <c r="IF28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7" s="18">
        <f>IF(STGY10[[#This Row],[SNO]]=0,0,IF(IL$10, IF(IP286&gt;=IM$8, 0, STGY10[[#This Row],[INS]]+IH286), STGY10[[#This Row],[INS]]+IH286))</f>
        <v>100</v>
      </c>
      <c r="II287" s="18">
        <f>IF(STGY10[[#This Row],[SNO]]=0,0,IF(IL$10, IF(IP286&gt;=IM$8, 0, II286+STGY10[[#This Row],[RTN]]), II286+STGY10[[#This Row],[RTN]]))</f>
        <v>0</v>
      </c>
      <c r="IJ287" s="18">
        <f>STGY10[[#This Row],[RTN-TL]]-STGY10[[#This Row],[INS-TL]]</f>
        <v>-100</v>
      </c>
      <c r="IK287" s="18">
        <f>IF(STGY10[[#This Row],[SNO]]=0,0,IF(IL$10, IF(STGY10[[#This Row],[INS]]=0, 0, IN286), IN286))</f>
        <v>0</v>
      </c>
      <c r="IL287" s="18">
        <f>STGY10[[#This Row],[INS]]</f>
        <v>0</v>
      </c>
      <c r="IM287" s="18">
        <f>IF(STGY10[[#This Row],[WrL]]="Loss", (STGY10[[#This Row],[INS]]*(1 + IP$8/100)), IF(STGY10[[#This Row],[WrL]]="Won", (0), 0))</f>
        <v>0</v>
      </c>
      <c r="IN287" s="18">
        <f>IF(STGY10[[#This Row],[WrL]]="Loss", (STGY10[[#This Row],[PAM]]+STGY10[[#This Row],[LOS-TEN]]), IF(STGY10[[#This Row],[WrL]]="Won", (STGY10[[#This Row],[INS]]), 0))</f>
        <v>0</v>
      </c>
      <c r="IO287" s="18">
        <f>STGY10[[#This Row],[PAPT]]/2</f>
        <v>0</v>
      </c>
      <c r="IP287" s="43">
        <f>IF(STGY10[[#This Row],[SNO]]=0,0,IF(IL$10, IF(STGY10[[#This Row],[INS-TL]]=0, 0, STGY10[[#This Row],[PFT]]/STGY10[[#This Row],[INS-TL]]%), STGY10[[#This Row],[PFT]]/STGY10[[#This Row],[INS-TL]]%))</f>
        <v>-100</v>
      </c>
      <c r="IS287" s="20"/>
      <c r="IT287" s="21"/>
      <c r="IZ287" s="22"/>
    </row>
    <row r="288" spans="2:260" ht="15.65" x14ac:dyDescent="0.3">
      <c r="B288" s="89">
        <f t="shared" si="53"/>
        <v>273</v>
      </c>
      <c r="C288" s="49"/>
      <c r="D288" s="18">
        <f>IF(MAIN_STGY[[#This Row],[SNO]]=0,0,IF(MAIN_STGY[[#This Row],[SNO]]=1,J$8,IF(L$10, IF(P287&gt;=M$8,0,IF(P287=0,J$8,O287)), O287)))</f>
        <v>0</v>
      </c>
      <c r="E288" s="12"/>
      <c r="F28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8" s="18">
        <f>IF(MAIN_STGY[[#This Row],[SNO]]=0,0,IF(L$10, IF(P287&gt;=M$8, 0, MAIN_STGY[[#This Row],[INS]]+H287), MAIN_STGY[[#This Row],[INS]]+H287))</f>
        <v>100</v>
      </c>
      <c r="I288" s="18">
        <f>IF(MAIN_STGY[[#This Row],[SNO]]=0,0,IF(L$10, IF(P287&gt;=M$8, 0, I287+MAIN_STGY[[#This Row],[RTN]]), I287+MAIN_STGY[[#This Row],[RTN]]))</f>
        <v>0</v>
      </c>
      <c r="J288" s="18">
        <f>MAIN_STGY[[#This Row],[RTN-TL]]-MAIN_STGY[[#This Row],[INS-TL]]</f>
        <v>-100</v>
      </c>
      <c r="K288" s="18">
        <f>IF(MAIN_STGY[[#This Row],[SNO]]=0,0,IF(L$10, IF(MAIN_STGY[[#This Row],[INS]]=0, 0, N287), N287))</f>
        <v>0</v>
      </c>
      <c r="L288" s="18">
        <f>MAIN_STGY[[#This Row],[INS]]</f>
        <v>0</v>
      </c>
      <c r="M288" s="18">
        <f>IF(MAIN_STGY[[#This Row],[WrL]]="Loss", (MAIN_STGY[[#This Row],[INS]]*(1 + P$8/100)), IF(MAIN_STGY[[#This Row],[WrL]]="Won", (0), 0))</f>
        <v>0</v>
      </c>
      <c r="N288" s="18">
        <f>IF(MAIN_STGY[[#This Row],[WrL]]="Loss", (MAIN_STGY[[#This Row],[PAM]]+MAIN_STGY[[#This Row],[LOS-TEN]]), IF(MAIN_STGY[[#This Row],[WrL]]="Won", (MAIN_STGY[[#This Row],[INS]]), 0))</f>
        <v>0</v>
      </c>
      <c r="O288" s="18">
        <f>MAIN_STGY[[#This Row],[PAPT]]/2</f>
        <v>0</v>
      </c>
      <c r="P28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8" s="47" t="str">
        <v>Strategy 03</v>
      </c>
      <c r="S288" s="86">
        <v>0</v>
      </c>
      <c r="T288" s="87">
        <v>100</v>
      </c>
      <c r="U288" s="85"/>
      <c r="V288" s="44"/>
      <c r="W288" s="55"/>
      <c r="X288" s="44"/>
      <c r="Z288" s="22"/>
      <c r="AB288" s="42">
        <f t="shared" si="44"/>
        <v>273</v>
      </c>
      <c r="AC288" s="49"/>
      <c r="AD288" s="18">
        <f>IF(STGY2[[#This Row],[SNO]]=0,0,IF(STGY2[[#This Row],[SNO]]=1,AJ$8,IF(AL$10, IF(AP287&gt;=AM$8,0,IF(AP287=0,AJ$8,AO287)), AO287)))</f>
        <v>0</v>
      </c>
      <c r="AE288" s="18" t="str">
        <f>IF(MAIN_STGY[[#This Row],[RSLT]]="","", MAIN_STGY[[#This Row],[RSLT]])</f>
        <v/>
      </c>
      <c r="AF28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8" s="18">
        <f>IF(STGY2[[#This Row],[SNO]]=0,0,IF(AL$10, IF(AP287&gt;=AM$8, 0, STGY2[[#This Row],[INS]]+AH287), STGY2[[#This Row],[INS]]+AH287))</f>
        <v>100</v>
      </c>
      <c r="AI288" s="18">
        <f>IF(STGY2[[#This Row],[SNO]]=0,0,IF(AL$10, IF(AP287&gt;=AM$8, 0, AI287+STGY2[[#This Row],[RTN]]), AI287+STGY2[[#This Row],[RTN]]))</f>
        <v>0</v>
      </c>
      <c r="AJ288" s="18">
        <f>STGY2[[#This Row],[RTN-TL]]-STGY2[[#This Row],[INS-TL]]</f>
        <v>-100</v>
      </c>
      <c r="AK288" s="18">
        <f>IF(STGY2[[#This Row],[SNO]]=0,0,IF(AL$10, IF(STGY2[[#This Row],[INS]]=0, 0, AN287), AN287))</f>
        <v>0</v>
      </c>
      <c r="AL288" s="18">
        <f>STGY2[[#This Row],[INS]]</f>
        <v>0</v>
      </c>
      <c r="AM288" s="18">
        <f>IF(STGY2[[#This Row],[WrL]]="Loss", (STGY2[[#This Row],[INS]]*(1 + AP$8/100)), IF(STGY2[[#This Row],[WrL]]="Won", (0), 0))</f>
        <v>0</v>
      </c>
      <c r="AN288" s="18">
        <f>IF(STGY2[[#This Row],[WrL]]="Loss", (STGY2[[#This Row],[PAM]]+STGY2[[#This Row],[LOS-TEN]]), IF(STGY2[[#This Row],[WrL]]="Won", (STGY2[[#This Row],[INS]]), 0))</f>
        <v>0</v>
      </c>
      <c r="AO288" s="18">
        <f>STGY2[[#This Row],[PAPT]]/2</f>
        <v>0</v>
      </c>
      <c r="AP288" s="43">
        <f>IF(STGY2[[#This Row],[SNO]]=0,0,IF(AL$10, IF(STGY2[[#This Row],[INS-TL]]=0, 0, STGY2[[#This Row],[PFT]]/STGY2[[#This Row],[INS-TL]]%), STGY2[[#This Row],[PFT]]/STGY2[[#This Row],[INS-TL]]%))</f>
        <v>-100</v>
      </c>
      <c r="AS288" s="20"/>
      <c r="AT288" s="21"/>
      <c r="AZ288" s="22"/>
      <c r="BB288" s="42">
        <f t="shared" si="45"/>
        <v>273</v>
      </c>
      <c r="BC288" s="49"/>
      <c r="BD288" s="18">
        <f>IF(STGY3[[#This Row],[SNO]]=0,0,IF(STGY3[[#This Row],[SNO]]=1,BJ$8,IF(BL$10, IF(BP287&gt;=BM$8,0,IF(BP287=0,BJ$8,BO287)), BO287)))</f>
        <v>0</v>
      </c>
      <c r="BE288" s="18" t="str">
        <f>IF(MAIN_STGY[[#This Row],[RSLT]]="","", MAIN_STGY[[#This Row],[RSLT]])</f>
        <v/>
      </c>
      <c r="BF28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8" s="18">
        <f>IF(STGY3[[#This Row],[SNO]]=0,0,IF(BL$10, IF(BP287&gt;=BM$8, 0, STGY3[[#This Row],[INS]]+BH287), STGY3[[#This Row],[INS]]+BH287))</f>
        <v>100</v>
      </c>
      <c r="BI288" s="18">
        <f>IF(STGY3[[#This Row],[SNO]]=0,0,IF(BL$10, IF(BP287&gt;=BM$8, 0, BI287+STGY3[[#This Row],[RTN]]), BI287+STGY3[[#This Row],[RTN]]))</f>
        <v>0</v>
      </c>
      <c r="BJ288" s="18">
        <f>STGY3[[#This Row],[RTN-TL]]-STGY3[[#This Row],[INS-TL]]</f>
        <v>-100</v>
      </c>
      <c r="BK288" s="18">
        <f>IF(STGY3[[#This Row],[SNO]]=0,0,IF(BL$10, IF(STGY3[[#This Row],[INS]]=0, 0, BN287), BN287))</f>
        <v>0</v>
      </c>
      <c r="BL288" s="18">
        <f>STGY3[[#This Row],[INS]]</f>
        <v>0</v>
      </c>
      <c r="BM288" s="18">
        <f>IF(STGY3[[#This Row],[WrL]]="Loss", (STGY3[[#This Row],[INS]]*(1 + BP$8/100)), IF(STGY3[[#This Row],[WrL]]="Won", (0), 0))</f>
        <v>0</v>
      </c>
      <c r="BN288" s="18">
        <f>IF(STGY3[[#This Row],[WrL]]="Loss", (STGY3[[#This Row],[PAM]]+STGY3[[#This Row],[LOS-TEN]]), IF(STGY3[[#This Row],[WrL]]="Won", (STGY3[[#This Row],[INS]]), 0))</f>
        <v>0</v>
      </c>
      <c r="BO288" s="18">
        <f>STGY3[[#This Row],[PAPT]]/2</f>
        <v>0</v>
      </c>
      <c r="BP288" s="43">
        <f>IF(STGY3[[#This Row],[SNO]]=0,0,IF(BL$10, IF(STGY3[[#This Row],[INS-TL]]=0, 0, STGY3[[#This Row],[PFT]]/STGY3[[#This Row],[INS-TL]]%), STGY3[[#This Row],[PFT]]/STGY3[[#This Row],[INS-TL]]%))</f>
        <v>-100</v>
      </c>
      <c r="BS288" s="20"/>
      <c r="BT288" s="21"/>
      <c r="BZ288" s="22"/>
      <c r="CB288" s="42">
        <f t="shared" si="46"/>
        <v>273</v>
      </c>
      <c r="CC288" s="49"/>
      <c r="CD288" s="18">
        <f>IF(STGY4[[#This Row],[SNO]]=0,0,IF(STGY4[[#This Row],[SNO]]=1,CJ$8,IF(CL$10, IF(CP287&gt;=CM$8,0,IF(CP287=0,CJ$8,CO287)), CO287)))</f>
        <v>0</v>
      </c>
      <c r="CE288" s="18" t="str">
        <f>IF(MAIN_STGY[[#This Row],[RSLT]]="","", MAIN_STGY[[#This Row],[RSLT]])</f>
        <v/>
      </c>
      <c r="CF28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8" s="18">
        <f>IF(STGY4[[#This Row],[SNO]]=0,0,IF(CL$10, IF(CP287&gt;=CM$8, 0, STGY4[[#This Row],[INS]]+CH287), STGY4[[#This Row],[INS]]+CH287))</f>
        <v>100</v>
      </c>
      <c r="CI288" s="18">
        <f>IF(STGY4[[#This Row],[SNO]]=0,0,IF(CL$10, IF(CP287&gt;=CM$8, 0, CI287+STGY4[[#This Row],[RTN]]), CI287+STGY4[[#This Row],[RTN]]))</f>
        <v>0</v>
      </c>
      <c r="CJ288" s="18">
        <f>STGY4[[#This Row],[RTN-TL]]-STGY4[[#This Row],[INS-TL]]</f>
        <v>-100</v>
      </c>
      <c r="CK288" s="18">
        <f>IF(STGY4[[#This Row],[SNO]]=0,0,IF(CL$10, IF(STGY4[[#This Row],[INS]]=0, 0, CN287), CN287))</f>
        <v>0</v>
      </c>
      <c r="CL288" s="18">
        <f>STGY4[[#This Row],[INS]]</f>
        <v>0</v>
      </c>
      <c r="CM288" s="18">
        <f>IF(STGY4[[#This Row],[WrL]]="Loss", (STGY4[[#This Row],[INS]]*(1 + CP$8/100)), IF(STGY4[[#This Row],[WrL]]="Won", (0), 0))</f>
        <v>0</v>
      </c>
      <c r="CN288" s="18">
        <f>IF(STGY4[[#This Row],[WrL]]="Loss", (STGY4[[#This Row],[PAM]]+STGY4[[#This Row],[LOS-TEN]]), IF(STGY4[[#This Row],[WrL]]="Won", (STGY4[[#This Row],[INS]]), 0))</f>
        <v>0</v>
      </c>
      <c r="CO288" s="18">
        <f>STGY4[[#This Row],[PAPT]]/2</f>
        <v>0</v>
      </c>
      <c r="CP288" s="43">
        <f>IF(STGY4[[#This Row],[SNO]]=0,0,IF(CL$10, IF(STGY4[[#This Row],[INS-TL]]=0, 0, STGY4[[#This Row],[PFT]]/STGY4[[#This Row],[INS-TL]]%), STGY4[[#This Row],[PFT]]/STGY4[[#This Row],[INS-TL]]%))</f>
        <v>-100</v>
      </c>
      <c r="CS288" s="20"/>
      <c r="CT288" s="21"/>
      <c r="CZ288" s="22"/>
      <c r="DB288" s="42">
        <f t="shared" si="47"/>
        <v>273</v>
      </c>
      <c r="DC288" s="49"/>
      <c r="DD288" s="18">
        <f>IF(STGY5[[#This Row],[SNO]]=0,0,IF(STGY5[[#This Row],[SNO]]=1,DJ$8,IF(DL$10, IF(DP287&gt;=DM$8,0,IF(DP287=0,DJ$8,DO287)), DO287)))</f>
        <v>0</v>
      </c>
      <c r="DE288" s="18" t="str">
        <f>IF(MAIN_STGY[[#This Row],[RSLT]]="","", MAIN_STGY[[#This Row],[RSLT]])</f>
        <v/>
      </c>
      <c r="DF28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8" s="18">
        <f>IF(STGY5[[#This Row],[SNO]]=0,0,IF(DL$10, IF(DP287&gt;=DM$8, 0, STGY5[[#This Row],[INS]]+DH287), STGY5[[#This Row],[INS]]+DH287))</f>
        <v>100</v>
      </c>
      <c r="DI288" s="18">
        <f>IF(STGY5[[#This Row],[SNO]]=0,0,IF(DL$10, IF(DP287&gt;=DM$8, 0, DI287+STGY5[[#This Row],[RTN]]), DI287+STGY5[[#This Row],[RTN]]))</f>
        <v>0</v>
      </c>
      <c r="DJ288" s="18">
        <f>STGY5[[#This Row],[RTN-TL]]-STGY5[[#This Row],[INS-TL]]</f>
        <v>-100</v>
      </c>
      <c r="DK288" s="18">
        <f>IF(STGY5[[#This Row],[SNO]]=0,0,IF(DL$10, IF(STGY5[[#This Row],[INS]]=0, 0, DN287), DN287))</f>
        <v>0</v>
      </c>
      <c r="DL288" s="18">
        <f>STGY5[[#This Row],[INS]]</f>
        <v>0</v>
      </c>
      <c r="DM288" s="18">
        <f>IF(STGY5[[#This Row],[WrL]]="Loss", (STGY5[[#This Row],[INS]]*(1 + DP$8/100)), IF(STGY5[[#This Row],[WrL]]="Won", (0), 0))</f>
        <v>0</v>
      </c>
      <c r="DN288" s="18">
        <f>IF(STGY5[[#This Row],[WrL]]="Loss", (STGY5[[#This Row],[PAM]]+STGY5[[#This Row],[LOS-TEN]]), IF(STGY5[[#This Row],[WrL]]="Won", (STGY5[[#This Row],[INS]]), 0))</f>
        <v>0</v>
      </c>
      <c r="DO288" s="18">
        <f>STGY5[[#This Row],[PAPT]]/2</f>
        <v>0</v>
      </c>
      <c r="DP288" s="43">
        <f>IF(STGY5[[#This Row],[SNO]]=0,0,IF(DL$10, IF(STGY5[[#This Row],[INS-TL]]=0, 0, STGY5[[#This Row],[PFT]]/STGY5[[#This Row],[INS-TL]]%), STGY5[[#This Row],[PFT]]/STGY5[[#This Row],[INS-TL]]%))</f>
        <v>-100</v>
      </c>
      <c r="DS288" s="20"/>
      <c r="DT288" s="21"/>
      <c r="DZ288" s="22"/>
      <c r="EB288" s="42">
        <f t="shared" si="48"/>
        <v>273</v>
      </c>
      <c r="EC288" s="49"/>
      <c r="ED288" s="18">
        <f>IF(STGY6[[#This Row],[SNO]]=0,0,IF(STGY6[[#This Row],[SNO]]=1,EJ$8,IF(EL$10, IF(EP287&gt;=EM$8,0,IF(EP287=0,EJ$8,EO287)), EO287)))</f>
        <v>0</v>
      </c>
      <c r="EE288" s="18" t="str">
        <f>IF(MAIN_STGY[[#This Row],[RSLT]]="","", MAIN_STGY[[#This Row],[RSLT]])</f>
        <v/>
      </c>
      <c r="EF28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8" s="18">
        <f>IF(STGY6[[#This Row],[SNO]]=0,0,IF(EL$10, IF(EP287&gt;=EM$8, 0, STGY6[[#This Row],[INS]]+EH287), STGY6[[#This Row],[INS]]+EH287))</f>
        <v>100</v>
      </c>
      <c r="EI288" s="18">
        <f>IF(STGY6[[#This Row],[SNO]]=0,0,IF(EL$10, IF(EP287&gt;=EM$8, 0, EI287+STGY6[[#This Row],[RTN]]), EI287+STGY6[[#This Row],[RTN]]))</f>
        <v>0</v>
      </c>
      <c r="EJ288" s="18">
        <f>STGY6[[#This Row],[RTN-TL]]-STGY6[[#This Row],[INS-TL]]</f>
        <v>-100</v>
      </c>
      <c r="EK288" s="18">
        <f>IF(STGY6[[#This Row],[SNO]]=0,0,IF(EL$10, IF(STGY6[[#This Row],[INS]]=0, 0, EN287), EN287))</f>
        <v>0</v>
      </c>
      <c r="EL288" s="18">
        <f>STGY6[[#This Row],[INS]]</f>
        <v>0</v>
      </c>
      <c r="EM288" s="18">
        <f>IF(STGY6[[#This Row],[WrL]]="Loss", (STGY6[[#This Row],[INS]]*(1 + EP$8/100)), IF(STGY6[[#This Row],[WrL]]="Won", (0), 0))</f>
        <v>0</v>
      </c>
      <c r="EN288" s="18">
        <f>IF(STGY6[[#This Row],[WrL]]="Loss", (STGY6[[#This Row],[PAM]]+STGY6[[#This Row],[LOS-TEN]]), IF(STGY6[[#This Row],[WrL]]="Won", (STGY6[[#This Row],[INS]]), 0))</f>
        <v>0</v>
      </c>
      <c r="EO288" s="18">
        <f>STGY6[[#This Row],[PAPT]]/2</f>
        <v>0</v>
      </c>
      <c r="EP288" s="43">
        <f>IF(STGY6[[#This Row],[SNO]]=0,0,IF(EL$10, IF(STGY6[[#This Row],[INS-TL]]=0, 0, STGY6[[#This Row],[PFT]]/STGY6[[#This Row],[INS-TL]]%), STGY6[[#This Row],[PFT]]/STGY6[[#This Row],[INS-TL]]%))</f>
        <v>-100</v>
      </c>
      <c r="ES288" s="20"/>
      <c r="ET288" s="21"/>
      <c r="EZ288" s="22"/>
      <c r="FB288" s="42">
        <f t="shared" si="49"/>
        <v>273</v>
      </c>
      <c r="FC288" s="49"/>
      <c r="FD288" s="18">
        <f>IF(STGY7[[#This Row],[SNO]]=0,0,IF(STGY7[[#This Row],[SNO]]=1,FJ$8,IF(FL$10, IF(FP287&gt;=FM$8,0,IF(FP287=0,FJ$8,FO287)), FO287)))</f>
        <v>0</v>
      </c>
      <c r="FE288" s="18" t="str">
        <f>IF(MAIN_STGY[[#This Row],[RSLT]]="","", MAIN_STGY[[#This Row],[RSLT]])</f>
        <v/>
      </c>
      <c r="FF28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8" s="18">
        <f>IF(STGY7[[#This Row],[SNO]]=0,0,IF(FL$10, IF(FP287&gt;=FM$8, 0, STGY7[[#This Row],[INS]]+FH287), STGY7[[#This Row],[INS]]+FH287))</f>
        <v>100</v>
      </c>
      <c r="FI288" s="18">
        <f>IF(STGY7[[#This Row],[SNO]]=0,0,IF(FL$10, IF(FP287&gt;=FM$8, 0, FI287+STGY7[[#This Row],[RTN]]), FI287+STGY7[[#This Row],[RTN]]))</f>
        <v>0</v>
      </c>
      <c r="FJ288" s="18">
        <f>STGY7[[#This Row],[RTN-TL]]-STGY7[[#This Row],[INS-TL]]</f>
        <v>-100</v>
      </c>
      <c r="FK288" s="18">
        <f>IF(STGY7[[#This Row],[SNO]]=0,0,IF(FL$10, IF(STGY7[[#This Row],[INS]]=0, 0, FN287), FN287))</f>
        <v>0</v>
      </c>
      <c r="FL288" s="18">
        <f>STGY7[[#This Row],[INS]]</f>
        <v>0</v>
      </c>
      <c r="FM288" s="18">
        <f>IF(STGY7[[#This Row],[WrL]]="Loss", (STGY7[[#This Row],[INS]]*(1 + FP$8/100)), IF(STGY7[[#This Row],[WrL]]="Won", (0), 0))</f>
        <v>0</v>
      </c>
      <c r="FN288" s="18">
        <f>IF(STGY7[[#This Row],[WrL]]="Loss", (STGY7[[#This Row],[PAM]]+STGY7[[#This Row],[LOS-TEN]]), IF(STGY7[[#This Row],[WrL]]="Won", (STGY7[[#This Row],[INS]]), 0))</f>
        <v>0</v>
      </c>
      <c r="FO288" s="18">
        <f>STGY7[[#This Row],[PAPT]]/2</f>
        <v>0</v>
      </c>
      <c r="FP288" s="43">
        <f>IF(STGY7[[#This Row],[SNO]]=0,0,IF(FL$10, IF(STGY7[[#This Row],[INS-TL]]=0, 0, STGY7[[#This Row],[PFT]]/STGY7[[#This Row],[INS-TL]]%), STGY7[[#This Row],[PFT]]/STGY7[[#This Row],[INS-TL]]%))</f>
        <v>-100</v>
      </c>
      <c r="FS288" s="20"/>
      <c r="FT288" s="21"/>
      <c r="FZ288" s="22"/>
      <c r="GB288" s="42">
        <f t="shared" si="50"/>
        <v>273</v>
      </c>
      <c r="GC288" s="49"/>
      <c r="GD288" s="18">
        <f>IF(STGY8[[#This Row],[SNO]]=0,0,IF(STGY8[[#This Row],[SNO]]=1,GJ$8,IF(GL$10, IF(GP287&gt;=GM$8,0,IF(GP287=0,GJ$8,GO287)), GO287)))</f>
        <v>0</v>
      </c>
      <c r="GE288" s="18" t="str">
        <f>IF(MAIN_STGY[[#This Row],[RSLT]]="","", MAIN_STGY[[#This Row],[RSLT]])</f>
        <v/>
      </c>
      <c r="GF28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8" s="18">
        <f>IF(STGY8[[#This Row],[SNO]]=0,0,IF(GL$10, IF(GP287&gt;=GM$8, 0, STGY8[[#This Row],[INS]]+GH287), STGY8[[#This Row],[INS]]+GH287))</f>
        <v>100</v>
      </c>
      <c r="GI288" s="18">
        <f>IF(STGY8[[#This Row],[SNO]]=0,0,IF(GL$10, IF(GP287&gt;=GM$8, 0, GI287+STGY8[[#This Row],[RTN]]), GI287+STGY8[[#This Row],[RTN]]))</f>
        <v>0</v>
      </c>
      <c r="GJ288" s="18">
        <f>STGY8[[#This Row],[RTN-TL]]-STGY8[[#This Row],[INS-TL]]</f>
        <v>-100</v>
      </c>
      <c r="GK288" s="18">
        <f>IF(STGY8[[#This Row],[SNO]]=0,0,IF(GL$10, IF(STGY8[[#This Row],[INS]]=0, 0, GN287), GN287))</f>
        <v>0</v>
      </c>
      <c r="GL288" s="18">
        <f>STGY8[[#This Row],[INS]]</f>
        <v>0</v>
      </c>
      <c r="GM288" s="18">
        <f>IF(STGY8[[#This Row],[WrL]]="Loss", (STGY8[[#This Row],[INS]]*(1 + GP$8/100)), IF(STGY8[[#This Row],[WrL]]="Won", (0), 0))</f>
        <v>0</v>
      </c>
      <c r="GN288" s="18">
        <f>IF(STGY8[[#This Row],[WrL]]="Loss", (STGY8[[#This Row],[PAM]]+STGY8[[#This Row],[LOS-TEN]]), IF(STGY8[[#This Row],[WrL]]="Won", (STGY8[[#This Row],[INS]]), 0))</f>
        <v>0</v>
      </c>
      <c r="GO288" s="18">
        <f>STGY8[[#This Row],[PAPT]]/2</f>
        <v>0</v>
      </c>
      <c r="GP288" s="43">
        <f>IF(STGY8[[#This Row],[SNO]]=0,0,IF(GL$10, IF(STGY8[[#This Row],[INS-TL]]=0, 0, STGY8[[#This Row],[PFT]]/STGY8[[#This Row],[INS-TL]]%), STGY8[[#This Row],[PFT]]/STGY8[[#This Row],[INS-TL]]%))</f>
        <v>-100</v>
      </c>
      <c r="GS288" s="20"/>
      <c r="GT288" s="21"/>
      <c r="GZ288" s="22"/>
      <c r="HB288" s="42">
        <f t="shared" si="51"/>
        <v>273</v>
      </c>
      <c r="HC288" s="49"/>
      <c r="HD288" s="18">
        <f>IF(STGY9[[#This Row],[SNO]]=0,0,IF(STGY9[[#This Row],[SNO]]=1,HJ$8,IF(HL$10, IF(HP287&gt;=HM$8,0,IF(HP287=0,HJ$8,HO287)), HO287)))</f>
        <v>0</v>
      </c>
      <c r="HE288" s="18" t="str">
        <f>IF(MAIN_STGY[[#This Row],[RSLT]]="","", MAIN_STGY[[#This Row],[RSLT]])</f>
        <v/>
      </c>
      <c r="HF28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8" s="18">
        <f>IF(STGY9[[#This Row],[SNO]]=0,0,IF(HL$10, IF(HP287&gt;=HM$8, 0, STGY9[[#This Row],[INS]]+HH287), STGY9[[#This Row],[INS]]+HH287))</f>
        <v>100</v>
      </c>
      <c r="HI288" s="18">
        <f>IF(STGY9[[#This Row],[SNO]]=0,0,IF(HL$10, IF(HP287&gt;=HM$8, 0, HI287+STGY9[[#This Row],[RTN]]), HI287+STGY9[[#This Row],[RTN]]))</f>
        <v>0</v>
      </c>
      <c r="HJ288" s="18">
        <f>STGY9[[#This Row],[RTN-TL]]-STGY9[[#This Row],[INS-TL]]</f>
        <v>-100</v>
      </c>
      <c r="HK288" s="18">
        <f>IF(STGY9[[#This Row],[SNO]]=0,0,IF(HL$10, IF(STGY9[[#This Row],[INS]]=0, 0, HN287), HN287))</f>
        <v>0</v>
      </c>
      <c r="HL288" s="18">
        <f>STGY9[[#This Row],[INS]]</f>
        <v>0</v>
      </c>
      <c r="HM288" s="18">
        <f>IF(STGY9[[#This Row],[WrL]]="Loss", (STGY9[[#This Row],[INS]]*(1 + HP$8/100)), IF(STGY9[[#This Row],[WrL]]="Won", (0), 0))</f>
        <v>0</v>
      </c>
      <c r="HN288" s="18">
        <f>IF(STGY9[[#This Row],[WrL]]="Loss", (STGY9[[#This Row],[PAM]]+STGY9[[#This Row],[LOS-TEN]]), IF(STGY9[[#This Row],[WrL]]="Won", (STGY9[[#This Row],[INS]]), 0))</f>
        <v>0</v>
      </c>
      <c r="HO288" s="18">
        <f>STGY9[[#This Row],[PAPT]]/2</f>
        <v>0</v>
      </c>
      <c r="HP288" s="43">
        <f>IF(STGY9[[#This Row],[SNO]]=0,0,IF(HL$10, IF(STGY9[[#This Row],[INS-TL]]=0, 0, STGY9[[#This Row],[PFT]]/STGY9[[#This Row],[INS-TL]]%), STGY9[[#This Row],[PFT]]/STGY9[[#This Row],[INS-TL]]%))</f>
        <v>-100</v>
      </c>
      <c r="HS288" s="20"/>
      <c r="HT288" s="21"/>
      <c r="HZ288" s="22"/>
      <c r="IB288" s="42">
        <f t="shared" si="52"/>
        <v>273</v>
      </c>
      <c r="IC288" s="49"/>
      <c r="ID288" s="18">
        <f>IF(STGY10[[#This Row],[SNO]]=0,0,IF(STGY10[[#This Row],[SNO]]=1,IJ$8,IF(IL$10, IF(IP287&gt;=IM$8,0,IF(IP287=0,IJ$8,IO287)), IO287)))</f>
        <v>0</v>
      </c>
      <c r="IE288" s="18" t="str">
        <f>IF(MAIN_STGY[[#This Row],[RSLT]]="","", MAIN_STGY[[#This Row],[RSLT]])</f>
        <v/>
      </c>
      <c r="IF28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8" s="18">
        <f>IF(STGY10[[#This Row],[SNO]]=0,0,IF(IL$10, IF(IP287&gt;=IM$8, 0, STGY10[[#This Row],[INS]]+IH287), STGY10[[#This Row],[INS]]+IH287))</f>
        <v>100</v>
      </c>
      <c r="II288" s="18">
        <f>IF(STGY10[[#This Row],[SNO]]=0,0,IF(IL$10, IF(IP287&gt;=IM$8, 0, II287+STGY10[[#This Row],[RTN]]), II287+STGY10[[#This Row],[RTN]]))</f>
        <v>0</v>
      </c>
      <c r="IJ288" s="18">
        <f>STGY10[[#This Row],[RTN-TL]]-STGY10[[#This Row],[INS-TL]]</f>
        <v>-100</v>
      </c>
      <c r="IK288" s="18">
        <f>IF(STGY10[[#This Row],[SNO]]=0,0,IF(IL$10, IF(STGY10[[#This Row],[INS]]=0, 0, IN287), IN287))</f>
        <v>0</v>
      </c>
      <c r="IL288" s="18">
        <f>STGY10[[#This Row],[INS]]</f>
        <v>0</v>
      </c>
      <c r="IM288" s="18">
        <f>IF(STGY10[[#This Row],[WrL]]="Loss", (STGY10[[#This Row],[INS]]*(1 + IP$8/100)), IF(STGY10[[#This Row],[WrL]]="Won", (0), 0))</f>
        <v>0</v>
      </c>
      <c r="IN288" s="18">
        <f>IF(STGY10[[#This Row],[WrL]]="Loss", (STGY10[[#This Row],[PAM]]+STGY10[[#This Row],[LOS-TEN]]), IF(STGY10[[#This Row],[WrL]]="Won", (STGY10[[#This Row],[INS]]), 0))</f>
        <v>0</v>
      </c>
      <c r="IO288" s="18">
        <f>STGY10[[#This Row],[PAPT]]/2</f>
        <v>0</v>
      </c>
      <c r="IP288" s="43">
        <f>IF(STGY10[[#This Row],[SNO]]=0,0,IF(IL$10, IF(STGY10[[#This Row],[INS-TL]]=0, 0, STGY10[[#This Row],[PFT]]/STGY10[[#This Row],[INS-TL]]%), STGY10[[#This Row],[PFT]]/STGY10[[#This Row],[INS-TL]]%))</f>
        <v>-100</v>
      </c>
      <c r="IS288" s="20"/>
      <c r="IT288" s="21"/>
      <c r="IZ288" s="22"/>
    </row>
    <row r="289" spans="2:260" ht="15.65" x14ac:dyDescent="0.3">
      <c r="B289" s="89">
        <f t="shared" si="53"/>
        <v>274</v>
      </c>
      <c r="C289" s="49"/>
      <c r="D289" s="18">
        <f>IF(MAIN_STGY[[#This Row],[SNO]]=0,0,IF(MAIN_STGY[[#This Row],[SNO]]=1,J$8,IF(L$10, IF(P288&gt;=M$8,0,IF(P288=0,J$8,O288)), O288)))</f>
        <v>0</v>
      </c>
      <c r="E289" s="12"/>
      <c r="F28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8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89" s="18">
        <f>IF(MAIN_STGY[[#This Row],[SNO]]=0,0,IF(L$10, IF(P288&gt;=M$8, 0, MAIN_STGY[[#This Row],[INS]]+H288), MAIN_STGY[[#This Row],[INS]]+H288))</f>
        <v>100</v>
      </c>
      <c r="I289" s="18">
        <f>IF(MAIN_STGY[[#This Row],[SNO]]=0,0,IF(L$10, IF(P288&gt;=M$8, 0, I288+MAIN_STGY[[#This Row],[RTN]]), I288+MAIN_STGY[[#This Row],[RTN]]))</f>
        <v>0</v>
      </c>
      <c r="J289" s="18">
        <f>MAIN_STGY[[#This Row],[RTN-TL]]-MAIN_STGY[[#This Row],[INS-TL]]</f>
        <v>-100</v>
      </c>
      <c r="K289" s="18">
        <f>IF(MAIN_STGY[[#This Row],[SNO]]=0,0,IF(L$10, IF(MAIN_STGY[[#This Row],[INS]]=0, 0, N288), N288))</f>
        <v>0</v>
      </c>
      <c r="L289" s="18">
        <f>MAIN_STGY[[#This Row],[INS]]</f>
        <v>0</v>
      </c>
      <c r="M289" s="18">
        <f>IF(MAIN_STGY[[#This Row],[WrL]]="Loss", (MAIN_STGY[[#This Row],[INS]]*(1 + P$8/100)), IF(MAIN_STGY[[#This Row],[WrL]]="Won", (0), 0))</f>
        <v>0</v>
      </c>
      <c r="N289" s="18">
        <f>IF(MAIN_STGY[[#This Row],[WrL]]="Loss", (MAIN_STGY[[#This Row],[PAM]]+MAIN_STGY[[#This Row],[LOS-TEN]]), IF(MAIN_STGY[[#This Row],[WrL]]="Won", (MAIN_STGY[[#This Row],[INS]]), 0))</f>
        <v>0</v>
      </c>
      <c r="O289" s="18">
        <f>MAIN_STGY[[#This Row],[PAPT]]/2</f>
        <v>0</v>
      </c>
      <c r="P28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89" s="47" t="str">
        <v>Strategy 04</v>
      </c>
      <c r="S289" s="86">
        <v>0</v>
      </c>
      <c r="T289" s="87">
        <v>100</v>
      </c>
      <c r="U289" s="85"/>
      <c r="V289" s="44"/>
      <c r="W289" s="55"/>
      <c r="X289" s="44"/>
      <c r="Z289" s="22"/>
      <c r="AB289" s="42">
        <f t="shared" si="44"/>
        <v>274</v>
      </c>
      <c r="AC289" s="49"/>
      <c r="AD289" s="18">
        <f>IF(STGY2[[#This Row],[SNO]]=0,0,IF(STGY2[[#This Row],[SNO]]=1,AJ$8,IF(AL$10, IF(AP288&gt;=AM$8,0,IF(AP288=0,AJ$8,AO288)), AO288)))</f>
        <v>0</v>
      </c>
      <c r="AE289" s="18" t="str">
        <f>IF(MAIN_STGY[[#This Row],[RSLT]]="","", MAIN_STGY[[#This Row],[RSLT]])</f>
        <v/>
      </c>
      <c r="AF28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8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89" s="18">
        <f>IF(STGY2[[#This Row],[SNO]]=0,0,IF(AL$10, IF(AP288&gt;=AM$8, 0, STGY2[[#This Row],[INS]]+AH288), STGY2[[#This Row],[INS]]+AH288))</f>
        <v>100</v>
      </c>
      <c r="AI289" s="18">
        <f>IF(STGY2[[#This Row],[SNO]]=0,0,IF(AL$10, IF(AP288&gt;=AM$8, 0, AI288+STGY2[[#This Row],[RTN]]), AI288+STGY2[[#This Row],[RTN]]))</f>
        <v>0</v>
      </c>
      <c r="AJ289" s="18">
        <f>STGY2[[#This Row],[RTN-TL]]-STGY2[[#This Row],[INS-TL]]</f>
        <v>-100</v>
      </c>
      <c r="AK289" s="18">
        <f>IF(STGY2[[#This Row],[SNO]]=0,0,IF(AL$10, IF(STGY2[[#This Row],[INS]]=0, 0, AN288), AN288))</f>
        <v>0</v>
      </c>
      <c r="AL289" s="18">
        <f>STGY2[[#This Row],[INS]]</f>
        <v>0</v>
      </c>
      <c r="AM289" s="18">
        <f>IF(STGY2[[#This Row],[WrL]]="Loss", (STGY2[[#This Row],[INS]]*(1 + AP$8/100)), IF(STGY2[[#This Row],[WrL]]="Won", (0), 0))</f>
        <v>0</v>
      </c>
      <c r="AN289" s="18">
        <f>IF(STGY2[[#This Row],[WrL]]="Loss", (STGY2[[#This Row],[PAM]]+STGY2[[#This Row],[LOS-TEN]]), IF(STGY2[[#This Row],[WrL]]="Won", (STGY2[[#This Row],[INS]]), 0))</f>
        <v>0</v>
      </c>
      <c r="AO289" s="18">
        <f>STGY2[[#This Row],[PAPT]]/2</f>
        <v>0</v>
      </c>
      <c r="AP289" s="43">
        <f>IF(STGY2[[#This Row],[SNO]]=0,0,IF(AL$10, IF(STGY2[[#This Row],[INS-TL]]=0, 0, STGY2[[#This Row],[PFT]]/STGY2[[#This Row],[INS-TL]]%), STGY2[[#This Row],[PFT]]/STGY2[[#This Row],[INS-TL]]%))</f>
        <v>-100</v>
      </c>
      <c r="AZ289" s="22"/>
      <c r="BB289" s="42">
        <f t="shared" si="45"/>
        <v>274</v>
      </c>
      <c r="BC289" s="49"/>
      <c r="BD289" s="18">
        <f>IF(STGY3[[#This Row],[SNO]]=0,0,IF(STGY3[[#This Row],[SNO]]=1,BJ$8,IF(BL$10, IF(BP288&gt;=BM$8,0,IF(BP288=0,BJ$8,BO288)), BO288)))</f>
        <v>0</v>
      </c>
      <c r="BE289" s="18" t="str">
        <f>IF(MAIN_STGY[[#This Row],[RSLT]]="","", MAIN_STGY[[#This Row],[RSLT]])</f>
        <v/>
      </c>
      <c r="BF28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8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89" s="18">
        <f>IF(STGY3[[#This Row],[SNO]]=0,0,IF(BL$10, IF(BP288&gt;=BM$8, 0, STGY3[[#This Row],[INS]]+BH288), STGY3[[#This Row],[INS]]+BH288))</f>
        <v>100</v>
      </c>
      <c r="BI289" s="18">
        <f>IF(STGY3[[#This Row],[SNO]]=0,0,IF(BL$10, IF(BP288&gt;=BM$8, 0, BI288+STGY3[[#This Row],[RTN]]), BI288+STGY3[[#This Row],[RTN]]))</f>
        <v>0</v>
      </c>
      <c r="BJ289" s="18">
        <f>STGY3[[#This Row],[RTN-TL]]-STGY3[[#This Row],[INS-TL]]</f>
        <v>-100</v>
      </c>
      <c r="BK289" s="18">
        <f>IF(STGY3[[#This Row],[SNO]]=0,0,IF(BL$10, IF(STGY3[[#This Row],[INS]]=0, 0, BN288), BN288))</f>
        <v>0</v>
      </c>
      <c r="BL289" s="18">
        <f>STGY3[[#This Row],[INS]]</f>
        <v>0</v>
      </c>
      <c r="BM289" s="18">
        <f>IF(STGY3[[#This Row],[WrL]]="Loss", (STGY3[[#This Row],[INS]]*(1 + BP$8/100)), IF(STGY3[[#This Row],[WrL]]="Won", (0), 0))</f>
        <v>0</v>
      </c>
      <c r="BN289" s="18">
        <f>IF(STGY3[[#This Row],[WrL]]="Loss", (STGY3[[#This Row],[PAM]]+STGY3[[#This Row],[LOS-TEN]]), IF(STGY3[[#This Row],[WrL]]="Won", (STGY3[[#This Row],[INS]]), 0))</f>
        <v>0</v>
      </c>
      <c r="BO289" s="18">
        <f>STGY3[[#This Row],[PAPT]]/2</f>
        <v>0</v>
      </c>
      <c r="BP289" s="43">
        <f>IF(STGY3[[#This Row],[SNO]]=0,0,IF(BL$10, IF(STGY3[[#This Row],[INS-TL]]=0, 0, STGY3[[#This Row],[PFT]]/STGY3[[#This Row],[INS-TL]]%), STGY3[[#This Row],[PFT]]/STGY3[[#This Row],[INS-TL]]%))</f>
        <v>-100</v>
      </c>
      <c r="BZ289" s="22"/>
      <c r="CB289" s="42">
        <f t="shared" si="46"/>
        <v>274</v>
      </c>
      <c r="CC289" s="49"/>
      <c r="CD289" s="18">
        <f>IF(STGY4[[#This Row],[SNO]]=0,0,IF(STGY4[[#This Row],[SNO]]=1,CJ$8,IF(CL$10, IF(CP288&gt;=CM$8,0,IF(CP288=0,CJ$8,CO288)), CO288)))</f>
        <v>0</v>
      </c>
      <c r="CE289" s="18" t="str">
        <f>IF(MAIN_STGY[[#This Row],[RSLT]]="","", MAIN_STGY[[#This Row],[RSLT]])</f>
        <v/>
      </c>
      <c r="CF28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8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89" s="18">
        <f>IF(STGY4[[#This Row],[SNO]]=0,0,IF(CL$10, IF(CP288&gt;=CM$8, 0, STGY4[[#This Row],[INS]]+CH288), STGY4[[#This Row],[INS]]+CH288))</f>
        <v>100</v>
      </c>
      <c r="CI289" s="18">
        <f>IF(STGY4[[#This Row],[SNO]]=0,0,IF(CL$10, IF(CP288&gt;=CM$8, 0, CI288+STGY4[[#This Row],[RTN]]), CI288+STGY4[[#This Row],[RTN]]))</f>
        <v>0</v>
      </c>
      <c r="CJ289" s="18">
        <f>STGY4[[#This Row],[RTN-TL]]-STGY4[[#This Row],[INS-TL]]</f>
        <v>-100</v>
      </c>
      <c r="CK289" s="18">
        <f>IF(STGY4[[#This Row],[SNO]]=0,0,IF(CL$10, IF(STGY4[[#This Row],[INS]]=0, 0, CN288), CN288))</f>
        <v>0</v>
      </c>
      <c r="CL289" s="18">
        <f>STGY4[[#This Row],[INS]]</f>
        <v>0</v>
      </c>
      <c r="CM289" s="18">
        <f>IF(STGY4[[#This Row],[WrL]]="Loss", (STGY4[[#This Row],[INS]]*(1 + CP$8/100)), IF(STGY4[[#This Row],[WrL]]="Won", (0), 0))</f>
        <v>0</v>
      </c>
      <c r="CN289" s="18">
        <f>IF(STGY4[[#This Row],[WrL]]="Loss", (STGY4[[#This Row],[PAM]]+STGY4[[#This Row],[LOS-TEN]]), IF(STGY4[[#This Row],[WrL]]="Won", (STGY4[[#This Row],[INS]]), 0))</f>
        <v>0</v>
      </c>
      <c r="CO289" s="18">
        <f>STGY4[[#This Row],[PAPT]]/2</f>
        <v>0</v>
      </c>
      <c r="CP289" s="43">
        <f>IF(STGY4[[#This Row],[SNO]]=0,0,IF(CL$10, IF(STGY4[[#This Row],[INS-TL]]=0, 0, STGY4[[#This Row],[PFT]]/STGY4[[#This Row],[INS-TL]]%), STGY4[[#This Row],[PFT]]/STGY4[[#This Row],[INS-TL]]%))</f>
        <v>-100</v>
      </c>
      <c r="CZ289" s="22"/>
      <c r="DB289" s="42">
        <f t="shared" si="47"/>
        <v>274</v>
      </c>
      <c r="DC289" s="49"/>
      <c r="DD289" s="18">
        <f>IF(STGY5[[#This Row],[SNO]]=0,0,IF(STGY5[[#This Row],[SNO]]=1,DJ$8,IF(DL$10, IF(DP288&gt;=DM$8,0,IF(DP288=0,DJ$8,DO288)), DO288)))</f>
        <v>0</v>
      </c>
      <c r="DE289" s="18" t="str">
        <f>IF(MAIN_STGY[[#This Row],[RSLT]]="","", MAIN_STGY[[#This Row],[RSLT]])</f>
        <v/>
      </c>
      <c r="DF28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8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89" s="18">
        <f>IF(STGY5[[#This Row],[SNO]]=0,0,IF(DL$10, IF(DP288&gt;=DM$8, 0, STGY5[[#This Row],[INS]]+DH288), STGY5[[#This Row],[INS]]+DH288))</f>
        <v>100</v>
      </c>
      <c r="DI289" s="18">
        <f>IF(STGY5[[#This Row],[SNO]]=0,0,IF(DL$10, IF(DP288&gt;=DM$8, 0, DI288+STGY5[[#This Row],[RTN]]), DI288+STGY5[[#This Row],[RTN]]))</f>
        <v>0</v>
      </c>
      <c r="DJ289" s="18">
        <f>STGY5[[#This Row],[RTN-TL]]-STGY5[[#This Row],[INS-TL]]</f>
        <v>-100</v>
      </c>
      <c r="DK289" s="18">
        <f>IF(STGY5[[#This Row],[SNO]]=0,0,IF(DL$10, IF(STGY5[[#This Row],[INS]]=0, 0, DN288), DN288))</f>
        <v>0</v>
      </c>
      <c r="DL289" s="18">
        <f>STGY5[[#This Row],[INS]]</f>
        <v>0</v>
      </c>
      <c r="DM289" s="18">
        <f>IF(STGY5[[#This Row],[WrL]]="Loss", (STGY5[[#This Row],[INS]]*(1 + DP$8/100)), IF(STGY5[[#This Row],[WrL]]="Won", (0), 0))</f>
        <v>0</v>
      </c>
      <c r="DN289" s="18">
        <f>IF(STGY5[[#This Row],[WrL]]="Loss", (STGY5[[#This Row],[PAM]]+STGY5[[#This Row],[LOS-TEN]]), IF(STGY5[[#This Row],[WrL]]="Won", (STGY5[[#This Row],[INS]]), 0))</f>
        <v>0</v>
      </c>
      <c r="DO289" s="18">
        <f>STGY5[[#This Row],[PAPT]]/2</f>
        <v>0</v>
      </c>
      <c r="DP289" s="43">
        <f>IF(STGY5[[#This Row],[SNO]]=0,0,IF(DL$10, IF(STGY5[[#This Row],[INS-TL]]=0, 0, STGY5[[#This Row],[PFT]]/STGY5[[#This Row],[INS-TL]]%), STGY5[[#This Row],[PFT]]/STGY5[[#This Row],[INS-TL]]%))</f>
        <v>-100</v>
      </c>
      <c r="DZ289" s="22"/>
      <c r="EB289" s="42">
        <f t="shared" si="48"/>
        <v>274</v>
      </c>
      <c r="EC289" s="49"/>
      <c r="ED289" s="18">
        <f>IF(STGY6[[#This Row],[SNO]]=0,0,IF(STGY6[[#This Row],[SNO]]=1,EJ$8,IF(EL$10, IF(EP288&gt;=EM$8,0,IF(EP288=0,EJ$8,EO288)), EO288)))</f>
        <v>0</v>
      </c>
      <c r="EE289" s="18" t="str">
        <f>IF(MAIN_STGY[[#This Row],[RSLT]]="","", MAIN_STGY[[#This Row],[RSLT]])</f>
        <v/>
      </c>
      <c r="EF28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8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89" s="18">
        <f>IF(STGY6[[#This Row],[SNO]]=0,0,IF(EL$10, IF(EP288&gt;=EM$8, 0, STGY6[[#This Row],[INS]]+EH288), STGY6[[#This Row],[INS]]+EH288))</f>
        <v>100</v>
      </c>
      <c r="EI289" s="18">
        <f>IF(STGY6[[#This Row],[SNO]]=0,0,IF(EL$10, IF(EP288&gt;=EM$8, 0, EI288+STGY6[[#This Row],[RTN]]), EI288+STGY6[[#This Row],[RTN]]))</f>
        <v>0</v>
      </c>
      <c r="EJ289" s="18">
        <f>STGY6[[#This Row],[RTN-TL]]-STGY6[[#This Row],[INS-TL]]</f>
        <v>-100</v>
      </c>
      <c r="EK289" s="18">
        <f>IF(STGY6[[#This Row],[SNO]]=0,0,IF(EL$10, IF(STGY6[[#This Row],[INS]]=0, 0, EN288), EN288))</f>
        <v>0</v>
      </c>
      <c r="EL289" s="18">
        <f>STGY6[[#This Row],[INS]]</f>
        <v>0</v>
      </c>
      <c r="EM289" s="18">
        <f>IF(STGY6[[#This Row],[WrL]]="Loss", (STGY6[[#This Row],[INS]]*(1 + EP$8/100)), IF(STGY6[[#This Row],[WrL]]="Won", (0), 0))</f>
        <v>0</v>
      </c>
      <c r="EN289" s="18">
        <f>IF(STGY6[[#This Row],[WrL]]="Loss", (STGY6[[#This Row],[PAM]]+STGY6[[#This Row],[LOS-TEN]]), IF(STGY6[[#This Row],[WrL]]="Won", (STGY6[[#This Row],[INS]]), 0))</f>
        <v>0</v>
      </c>
      <c r="EO289" s="18">
        <f>STGY6[[#This Row],[PAPT]]/2</f>
        <v>0</v>
      </c>
      <c r="EP289" s="43">
        <f>IF(STGY6[[#This Row],[SNO]]=0,0,IF(EL$10, IF(STGY6[[#This Row],[INS-TL]]=0, 0, STGY6[[#This Row],[PFT]]/STGY6[[#This Row],[INS-TL]]%), STGY6[[#This Row],[PFT]]/STGY6[[#This Row],[INS-TL]]%))</f>
        <v>-100</v>
      </c>
      <c r="EZ289" s="22"/>
      <c r="FB289" s="42">
        <f t="shared" si="49"/>
        <v>274</v>
      </c>
      <c r="FC289" s="49"/>
      <c r="FD289" s="18">
        <f>IF(STGY7[[#This Row],[SNO]]=0,0,IF(STGY7[[#This Row],[SNO]]=1,FJ$8,IF(FL$10, IF(FP288&gt;=FM$8,0,IF(FP288=0,FJ$8,FO288)), FO288)))</f>
        <v>0</v>
      </c>
      <c r="FE289" s="18" t="str">
        <f>IF(MAIN_STGY[[#This Row],[RSLT]]="","", MAIN_STGY[[#This Row],[RSLT]])</f>
        <v/>
      </c>
      <c r="FF28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8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89" s="18">
        <f>IF(STGY7[[#This Row],[SNO]]=0,0,IF(FL$10, IF(FP288&gt;=FM$8, 0, STGY7[[#This Row],[INS]]+FH288), STGY7[[#This Row],[INS]]+FH288))</f>
        <v>100</v>
      </c>
      <c r="FI289" s="18">
        <f>IF(STGY7[[#This Row],[SNO]]=0,0,IF(FL$10, IF(FP288&gt;=FM$8, 0, FI288+STGY7[[#This Row],[RTN]]), FI288+STGY7[[#This Row],[RTN]]))</f>
        <v>0</v>
      </c>
      <c r="FJ289" s="18">
        <f>STGY7[[#This Row],[RTN-TL]]-STGY7[[#This Row],[INS-TL]]</f>
        <v>-100</v>
      </c>
      <c r="FK289" s="18">
        <f>IF(STGY7[[#This Row],[SNO]]=0,0,IF(FL$10, IF(STGY7[[#This Row],[INS]]=0, 0, FN288), FN288))</f>
        <v>0</v>
      </c>
      <c r="FL289" s="18">
        <f>STGY7[[#This Row],[INS]]</f>
        <v>0</v>
      </c>
      <c r="FM289" s="18">
        <f>IF(STGY7[[#This Row],[WrL]]="Loss", (STGY7[[#This Row],[INS]]*(1 + FP$8/100)), IF(STGY7[[#This Row],[WrL]]="Won", (0), 0))</f>
        <v>0</v>
      </c>
      <c r="FN289" s="18">
        <f>IF(STGY7[[#This Row],[WrL]]="Loss", (STGY7[[#This Row],[PAM]]+STGY7[[#This Row],[LOS-TEN]]), IF(STGY7[[#This Row],[WrL]]="Won", (STGY7[[#This Row],[INS]]), 0))</f>
        <v>0</v>
      </c>
      <c r="FO289" s="18">
        <f>STGY7[[#This Row],[PAPT]]/2</f>
        <v>0</v>
      </c>
      <c r="FP289" s="43">
        <f>IF(STGY7[[#This Row],[SNO]]=0,0,IF(FL$10, IF(STGY7[[#This Row],[INS-TL]]=0, 0, STGY7[[#This Row],[PFT]]/STGY7[[#This Row],[INS-TL]]%), STGY7[[#This Row],[PFT]]/STGY7[[#This Row],[INS-TL]]%))</f>
        <v>-100</v>
      </c>
      <c r="FZ289" s="22"/>
      <c r="GB289" s="42">
        <f t="shared" si="50"/>
        <v>274</v>
      </c>
      <c r="GC289" s="49"/>
      <c r="GD289" s="18">
        <f>IF(STGY8[[#This Row],[SNO]]=0,0,IF(STGY8[[#This Row],[SNO]]=1,GJ$8,IF(GL$10, IF(GP288&gt;=GM$8,0,IF(GP288=0,GJ$8,GO288)), GO288)))</f>
        <v>0</v>
      </c>
      <c r="GE289" s="18" t="str">
        <f>IF(MAIN_STGY[[#This Row],[RSLT]]="","", MAIN_STGY[[#This Row],[RSLT]])</f>
        <v/>
      </c>
      <c r="GF28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8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89" s="18">
        <f>IF(STGY8[[#This Row],[SNO]]=0,0,IF(GL$10, IF(GP288&gt;=GM$8, 0, STGY8[[#This Row],[INS]]+GH288), STGY8[[#This Row],[INS]]+GH288))</f>
        <v>100</v>
      </c>
      <c r="GI289" s="18">
        <f>IF(STGY8[[#This Row],[SNO]]=0,0,IF(GL$10, IF(GP288&gt;=GM$8, 0, GI288+STGY8[[#This Row],[RTN]]), GI288+STGY8[[#This Row],[RTN]]))</f>
        <v>0</v>
      </c>
      <c r="GJ289" s="18">
        <f>STGY8[[#This Row],[RTN-TL]]-STGY8[[#This Row],[INS-TL]]</f>
        <v>-100</v>
      </c>
      <c r="GK289" s="18">
        <f>IF(STGY8[[#This Row],[SNO]]=0,0,IF(GL$10, IF(STGY8[[#This Row],[INS]]=0, 0, GN288), GN288))</f>
        <v>0</v>
      </c>
      <c r="GL289" s="18">
        <f>STGY8[[#This Row],[INS]]</f>
        <v>0</v>
      </c>
      <c r="GM289" s="18">
        <f>IF(STGY8[[#This Row],[WrL]]="Loss", (STGY8[[#This Row],[INS]]*(1 + GP$8/100)), IF(STGY8[[#This Row],[WrL]]="Won", (0), 0))</f>
        <v>0</v>
      </c>
      <c r="GN289" s="18">
        <f>IF(STGY8[[#This Row],[WrL]]="Loss", (STGY8[[#This Row],[PAM]]+STGY8[[#This Row],[LOS-TEN]]), IF(STGY8[[#This Row],[WrL]]="Won", (STGY8[[#This Row],[INS]]), 0))</f>
        <v>0</v>
      </c>
      <c r="GO289" s="18">
        <f>STGY8[[#This Row],[PAPT]]/2</f>
        <v>0</v>
      </c>
      <c r="GP289" s="43">
        <f>IF(STGY8[[#This Row],[SNO]]=0,0,IF(GL$10, IF(STGY8[[#This Row],[INS-TL]]=0, 0, STGY8[[#This Row],[PFT]]/STGY8[[#This Row],[INS-TL]]%), STGY8[[#This Row],[PFT]]/STGY8[[#This Row],[INS-TL]]%))</f>
        <v>-100</v>
      </c>
      <c r="GZ289" s="22"/>
      <c r="HB289" s="42">
        <f t="shared" si="51"/>
        <v>274</v>
      </c>
      <c r="HC289" s="49"/>
      <c r="HD289" s="18">
        <f>IF(STGY9[[#This Row],[SNO]]=0,0,IF(STGY9[[#This Row],[SNO]]=1,HJ$8,IF(HL$10, IF(HP288&gt;=HM$8,0,IF(HP288=0,HJ$8,HO288)), HO288)))</f>
        <v>0</v>
      </c>
      <c r="HE289" s="18" t="str">
        <f>IF(MAIN_STGY[[#This Row],[RSLT]]="","", MAIN_STGY[[#This Row],[RSLT]])</f>
        <v/>
      </c>
      <c r="HF28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8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89" s="18">
        <f>IF(STGY9[[#This Row],[SNO]]=0,0,IF(HL$10, IF(HP288&gt;=HM$8, 0, STGY9[[#This Row],[INS]]+HH288), STGY9[[#This Row],[INS]]+HH288))</f>
        <v>100</v>
      </c>
      <c r="HI289" s="18">
        <f>IF(STGY9[[#This Row],[SNO]]=0,0,IF(HL$10, IF(HP288&gt;=HM$8, 0, HI288+STGY9[[#This Row],[RTN]]), HI288+STGY9[[#This Row],[RTN]]))</f>
        <v>0</v>
      </c>
      <c r="HJ289" s="18">
        <f>STGY9[[#This Row],[RTN-TL]]-STGY9[[#This Row],[INS-TL]]</f>
        <v>-100</v>
      </c>
      <c r="HK289" s="18">
        <f>IF(STGY9[[#This Row],[SNO]]=0,0,IF(HL$10, IF(STGY9[[#This Row],[INS]]=0, 0, HN288), HN288))</f>
        <v>0</v>
      </c>
      <c r="HL289" s="18">
        <f>STGY9[[#This Row],[INS]]</f>
        <v>0</v>
      </c>
      <c r="HM289" s="18">
        <f>IF(STGY9[[#This Row],[WrL]]="Loss", (STGY9[[#This Row],[INS]]*(1 + HP$8/100)), IF(STGY9[[#This Row],[WrL]]="Won", (0), 0))</f>
        <v>0</v>
      </c>
      <c r="HN289" s="18">
        <f>IF(STGY9[[#This Row],[WrL]]="Loss", (STGY9[[#This Row],[PAM]]+STGY9[[#This Row],[LOS-TEN]]), IF(STGY9[[#This Row],[WrL]]="Won", (STGY9[[#This Row],[INS]]), 0))</f>
        <v>0</v>
      </c>
      <c r="HO289" s="18">
        <f>STGY9[[#This Row],[PAPT]]/2</f>
        <v>0</v>
      </c>
      <c r="HP289" s="43">
        <f>IF(STGY9[[#This Row],[SNO]]=0,0,IF(HL$10, IF(STGY9[[#This Row],[INS-TL]]=0, 0, STGY9[[#This Row],[PFT]]/STGY9[[#This Row],[INS-TL]]%), STGY9[[#This Row],[PFT]]/STGY9[[#This Row],[INS-TL]]%))</f>
        <v>-100</v>
      </c>
      <c r="HZ289" s="22"/>
      <c r="IB289" s="42">
        <f t="shared" si="52"/>
        <v>274</v>
      </c>
      <c r="IC289" s="49"/>
      <c r="ID289" s="18">
        <f>IF(STGY10[[#This Row],[SNO]]=0,0,IF(STGY10[[#This Row],[SNO]]=1,IJ$8,IF(IL$10, IF(IP288&gt;=IM$8,0,IF(IP288=0,IJ$8,IO288)), IO288)))</f>
        <v>0</v>
      </c>
      <c r="IE289" s="18" t="str">
        <f>IF(MAIN_STGY[[#This Row],[RSLT]]="","", MAIN_STGY[[#This Row],[RSLT]])</f>
        <v/>
      </c>
      <c r="IF28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8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89" s="18">
        <f>IF(STGY10[[#This Row],[SNO]]=0,0,IF(IL$10, IF(IP288&gt;=IM$8, 0, STGY10[[#This Row],[INS]]+IH288), STGY10[[#This Row],[INS]]+IH288))</f>
        <v>100</v>
      </c>
      <c r="II289" s="18">
        <f>IF(STGY10[[#This Row],[SNO]]=0,0,IF(IL$10, IF(IP288&gt;=IM$8, 0, II288+STGY10[[#This Row],[RTN]]), II288+STGY10[[#This Row],[RTN]]))</f>
        <v>0</v>
      </c>
      <c r="IJ289" s="18">
        <f>STGY10[[#This Row],[RTN-TL]]-STGY10[[#This Row],[INS-TL]]</f>
        <v>-100</v>
      </c>
      <c r="IK289" s="18">
        <f>IF(STGY10[[#This Row],[SNO]]=0,0,IF(IL$10, IF(STGY10[[#This Row],[INS]]=0, 0, IN288), IN288))</f>
        <v>0</v>
      </c>
      <c r="IL289" s="18">
        <f>STGY10[[#This Row],[INS]]</f>
        <v>0</v>
      </c>
      <c r="IM289" s="18">
        <f>IF(STGY10[[#This Row],[WrL]]="Loss", (STGY10[[#This Row],[INS]]*(1 + IP$8/100)), IF(STGY10[[#This Row],[WrL]]="Won", (0), 0))</f>
        <v>0</v>
      </c>
      <c r="IN289" s="18">
        <f>IF(STGY10[[#This Row],[WrL]]="Loss", (STGY10[[#This Row],[PAM]]+STGY10[[#This Row],[LOS-TEN]]), IF(STGY10[[#This Row],[WrL]]="Won", (STGY10[[#This Row],[INS]]), 0))</f>
        <v>0</v>
      </c>
      <c r="IO289" s="18">
        <f>STGY10[[#This Row],[PAPT]]/2</f>
        <v>0</v>
      </c>
      <c r="IP289" s="43">
        <f>IF(STGY10[[#This Row],[SNO]]=0,0,IF(IL$10, IF(STGY10[[#This Row],[INS-TL]]=0, 0, STGY10[[#This Row],[PFT]]/STGY10[[#This Row],[INS-TL]]%), STGY10[[#This Row],[PFT]]/STGY10[[#This Row],[INS-TL]]%))</f>
        <v>-100</v>
      </c>
      <c r="IZ289" s="22"/>
    </row>
    <row r="290" spans="2:260" ht="15.65" x14ac:dyDescent="0.3">
      <c r="B290" s="89">
        <f t="shared" si="53"/>
        <v>275</v>
      </c>
      <c r="C290" s="49"/>
      <c r="D290" s="18">
        <f>IF(MAIN_STGY[[#This Row],[SNO]]=0,0,IF(MAIN_STGY[[#This Row],[SNO]]=1,J$8,IF(L$10, IF(P289&gt;=M$8,0,IF(P289=0,J$8,O289)), O289)))</f>
        <v>0</v>
      </c>
      <c r="E290" s="12"/>
      <c r="F29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0" s="18">
        <f>IF(MAIN_STGY[[#This Row],[SNO]]=0,0,IF(L$10, IF(P289&gt;=M$8, 0, MAIN_STGY[[#This Row],[INS]]+H289), MAIN_STGY[[#This Row],[INS]]+H289))</f>
        <v>100</v>
      </c>
      <c r="I290" s="18">
        <f>IF(MAIN_STGY[[#This Row],[SNO]]=0,0,IF(L$10, IF(P289&gt;=M$8, 0, I289+MAIN_STGY[[#This Row],[RTN]]), I289+MAIN_STGY[[#This Row],[RTN]]))</f>
        <v>0</v>
      </c>
      <c r="J290" s="18">
        <f>MAIN_STGY[[#This Row],[RTN-TL]]-MAIN_STGY[[#This Row],[INS-TL]]</f>
        <v>-100</v>
      </c>
      <c r="K290" s="18">
        <f>IF(MAIN_STGY[[#This Row],[SNO]]=0,0,IF(L$10, IF(MAIN_STGY[[#This Row],[INS]]=0, 0, N289), N289))</f>
        <v>0</v>
      </c>
      <c r="L290" s="18">
        <f>MAIN_STGY[[#This Row],[INS]]</f>
        <v>0</v>
      </c>
      <c r="M290" s="18">
        <f>IF(MAIN_STGY[[#This Row],[WrL]]="Loss", (MAIN_STGY[[#This Row],[INS]]*(1 + P$8/100)), IF(MAIN_STGY[[#This Row],[WrL]]="Won", (0), 0))</f>
        <v>0</v>
      </c>
      <c r="N290" s="18">
        <f>IF(MAIN_STGY[[#This Row],[WrL]]="Loss", (MAIN_STGY[[#This Row],[PAM]]+MAIN_STGY[[#This Row],[LOS-TEN]]), IF(MAIN_STGY[[#This Row],[WrL]]="Won", (MAIN_STGY[[#This Row],[INS]]), 0))</f>
        <v>0</v>
      </c>
      <c r="O290" s="18">
        <f>MAIN_STGY[[#This Row],[PAPT]]/2</f>
        <v>0</v>
      </c>
      <c r="P29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0" s="47" t="str">
        <v>Strategy 05</v>
      </c>
      <c r="S290" s="86">
        <v>0</v>
      </c>
      <c r="T290" s="87">
        <v>100</v>
      </c>
      <c r="U290" s="85"/>
      <c r="V290" s="44"/>
      <c r="W290" s="55"/>
      <c r="X290" s="44"/>
      <c r="Z290" s="22"/>
      <c r="AB290" s="42">
        <f t="shared" si="44"/>
        <v>275</v>
      </c>
      <c r="AC290" s="49"/>
      <c r="AD290" s="18">
        <f>IF(STGY2[[#This Row],[SNO]]=0,0,IF(STGY2[[#This Row],[SNO]]=1,AJ$8,IF(AL$10, IF(AP289&gt;=AM$8,0,IF(AP289=0,AJ$8,AO289)), AO289)))</f>
        <v>0</v>
      </c>
      <c r="AE290" s="18" t="str">
        <f>IF(MAIN_STGY[[#This Row],[RSLT]]="","", MAIN_STGY[[#This Row],[RSLT]])</f>
        <v/>
      </c>
      <c r="AF29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0" s="18">
        <f>IF(STGY2[[#This Row],[SNO]]=0,0,IF(AL$10, IF(AP289&gt;=AM$8, 0, STGY2[[#This Row],[INS]]+AH289), STGY2[[#This Row],[INS]]+AH289))</f>
        <v>100</v>
      </c>
      <c r="AI290" s="18">
        <f>IF(STGY2[[#This Row],[SNO]]=0,0,IF(AL$10, IF(AP289&gt;=AM$8, 0, AI289+STGY2[[#This Row],[RTN]]), AI289+STGY2[[#This Row],[RTN]]))</f>
        <v>0</v>
      </c>
      <c r="AJ290" s="18">
        <f>STGY2[[#This Row],[RTN-TL]]-STGY2[[#This Row],[INS-TL]]</f>
        <v>-100</v>
      </c>
      <c r="AK290" s="18">
        <f>IF(STGY2[[#This Row],[SNO]]=0,0,IF(AL$10, IF(STGY2[[#This Row],[INS]]=0, 0, AN289), AN289))</f>
        <v>0</v>
      </c>
      <c r="AL290" s="18">
        <f>STGY2[[#This Row],[INS]]</f>
        <v>0</v>
      </c>
      <c r="AM290" s="18">
        <f>IF(STGY2[[#This Row],[WrL]]="Loss", (STGY2[[#This Row],[INS]]*(1 + AP$8/100)), IF(STGY2[[#This Row],[WrL]]="Won", (0), 0))</f>
        <v>0</v>
      </c>
      <c r="AN290" s="18">
        <f>IF(STGY2[[#This Row],[WrL]]="Loss", (STGY2[[#This Row],[PAM]]+STGY2[[#This Row],[LOS-TEN]]), IF(STGY2[[#This Row],[WrL]]="Won", (STGY2[[#This Row],[INS]]), 0))</f>
        <v>0</v>
      </c>
      <c r="AO290" s="18">
        <f>STGY2[[#This Row],[PAPT]]/2</f>
        <v>0</v>
      </c>
      <c r="AP290" s="43">
        <f>IF(STGY2[[#This Row],[SNO]]=0,0,IF(AL$10, IF(STGY2[[#This Row],[INS-TL]]=0, 0, STGY2[[#This Row],[PFT]]/STGY2[[#This Row],[INS-TL]]%), STGY2[[#This Row],[PFT]]/STGY2[[#This Row],[INS-TL]]%))</f>
        <v>-100</v>
      </c>
      <c r="AZ290" s="22"/>
      <c r="BB290" s="42">
        <f t="shared" si="45"/>
        <v>275</v>
      </c>
      <c r="BC290" s="49"/>
      <c r="BD290" s="18">
        <f>IF(STGY3[[#This Row],[SNO]]=0,0,IF(STGY3[[#This Row],[SNO]]=1,BJ$8,IF(BL$10, IF(BP289&gt;=BM$8,0,IF(BP289=0,BJ$8,BO289)), BO289)))</f>
        <v>0</v>
      </c>
      <c r="BE290" s="18" t="str">
        <f>IF(MAIN_STGY[[#This Row],[RSLT]]="","", MAIN_STGY[[#This Row],[RSLT]])</f>
        <v/>
      </c>
      <c r="BF29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0" s="18">
        <f>IF(STGY3[[#This Row],[SNO]]=0,0,IF(BL$10, IF(BP289&gt;=BM$8, 0, STGY3[[#This Row],[INS]]+BH289), STGY3[[#This Row],[INS]]+BH289))</f>
        <v>100</v>
      </c>
      <c r="BI290" s="18">
        <f>IF(STGY3[[#This Row],[SNO]]=0,0,IF(BL$10, IF(BP289&gt;=BM$8, 0, BI289+STGY3[[#This Row],[RTN]]), BI289+STGY3[[#This Row],[RTN]]))</f>
        <v>0</v>
      </c>
      <c r="BJ290" s="18">
        <f>STGY3[[#This Row],[RTN-TL]]-STGY3[[#This Row],[INS-TL]]</f>
        <v>-100</v>
      </c>
      <c r="BK290" s="18">
        <f>IF(STGY3[[#This Row],[SNO]]=0,0,IF(BL$10, IF(STGY3[[#This Row],[INS]]=0, 0, BN289), BN289))</f>
        <v>0</v>
      </c>
      <c r="BL290" s="18">
        <f>STGY3[[#This Row],[INS]]</f>
        <v>0</v>
      </c>
      <c r="BM290" s="18">
        <f>IF(STGY3[[#This Row],[WrL]]="Loss", (STGY3[[#This Row],[INS]]*(1 + BP$8/100)), IF(STGY3[[#This Row],[WrL]]="Won", (0), 0))</f>
        <v>0</v>
      </c>
      <c r="BN290" s="18">
        <f>IF(STGY3[[#This Row],[WrL]]="Loss", (STGY3[[#This Row],[PAM]]+STGY3[[#This Row],[LOS-TEN]]), IF(STGY3[[#This Row],[WrL]]="Won", (STGY3[[#This Row],[INS]]), 0))</f>
        <v>0</v>
      </c>
      <c r="BO290" s="18">
        <f>STGY3[[#This Row],[PAPT]]/2</f>
        <v>0</v>
      </c>
      <c r="BP290" s="43">
        <f>IF(STGY3[[#This Row],[SNO]]=0,0,IF(BL$10, IF(STGY3[[#This Row],[INS-TL]]=0, 0, STGY3[[#This Row],[PFT]]/STGY3[[#This Row],[INS-TL]]%), STGY3[[#This Row],[PFT]]/STGY3[[#This Row],[INS-TL]]%))</f>
        <v>-100</v>
      </c>
      <c r="BZ290" s="22"/>
      <c r="CB290" s="42">
        <f t="shared" si="46"/>
        <v>275</v>
      </c>
      <c r="CC290" s="49"/>
      <c r="CD290" s="18">
        <f>IF(STGY4[[#This Row],[SNO]]=0,0,IF(STGY4[[#This Row],[SNO]]=1,CJ$8,IF(CL$10, IF(CP289&gt;=CM$8,0,IF(CP289=0,CJ$8,CO289)), CO289)))</f>
        <v>0</v>
      </c>
      <c r="CE290" s="18" t="str">
        <f>IF(MAIN_STGY[[#This Row],[RSLT]]="","", MAIN_STGY[[#This Row],[RSLT]])</f>
        <v/>
      </c>
      <c r="CF29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0" s="18">
        <f>IF(STGY4[[#This Row],[SNO]]=0,0,IF(CL$10, IF(CP289&gt;=CM$8, 0, STGY4[[#This Row],[INS]]+CH289), STGY4[[#This Row],[INS]]+CH289))</f>
        <v>100</v>
      </c>
      <c r="CI290" s="18">
        <f>IF(STGY4[[#This Row],[SNO]]=0,0,IF(CL$10, IF(CP289&gt;=CM$8, 0, CI289+STGY4[[#This Row],[RTN]]), CI289+STGY4[[#This Row],[RTN]]))</f>
        <v>0</v>
      </c>
      <c r="CJ290" s="18">
        <f>STGY4[[#This Row],[RTN-TL]]-STGY4[[#This Row],[INS-TL]]</f>
        <v>-100</v>
      </c>
      <c r="CK290" s="18">
        <f>IF(STGY4[[#This Row],[SNO]]=0,0,IF(CL$10, IF(STGY4[[#This Row],[INS]]=0, 0, CN289), CN289))</f>
        <v>0</v>
      </c>
      <c r="CL290" s="18">
        <f>STGY4[[#This Row],[INS]]</f>
        <v>0</v>
      </c>
      <c r="CM290" s="18">
        <f>IF(STGY4[[#This Row],[WrL]]="Loss", (STGY4[[#This Row],[INS]]*(1 + CP$8/100)), IF(STGY4[[#This Row],[WrL]]="Won", (0), 0))</f>
        <v>0</v>
      </c>
      <c r="CN290" s="18">
        <f>IF(STGY4[[#This Row],[WrL]]="Loss", (STGY4[[#This Row],[PAM]]+STGY4[[#This Row],[LOS-TEN]]), IF(STGY4[[#This Row],[WrL]]="Won", (STGY4[[#This Row],[INS]]), 0))</f>
        <v>0</v>
      </c>
      <c r="CO290" s="18">
        <f>STGY4[[#This Row],[PAPT]]/2</f>
        <v>0</v>
      </c>
      <c r="CP290" s="43">
        <f>IF(STGY4[[#This Row],[SNO]]=0,0,IF(CL$10, IF(STGY4[[#This Row],[INS-TL]]=0, 0, STGY4[[#This Row],[PFT]]/STGY4[[#This Row],[INS-TL]]%), STGY4[[#This Row],[PFT]]/STGY4[[#This Row],[INS-TL]]%))</f>
        <v>-100</v>
      </c>
      <c r="CZ290" s="22"/>
      <c r="DB290" s="42">
        <f t="shared" si="47"/>
        <v>275</v>
      </c>
      <c r="DC290" s="49"/>
      <c r="DD290" s="18">
        <f>IF(STGY5[[#This Row],[SNO]]=0,0,IF(STGY5[[#This Row],[SNO]]=1,DJ$8,IF(DL$10, IF(DP289&gt;=DM$8,0,IF(DP289=0,DJ$8,DO289)), DO289)))</f>
        <v>0</v>
      </c>
      <c r="DE290" s="18" t="str">
        <f>IF(MAIN_STGY[[#This Row],[RSLT]]="","", MAIN_STGY[[#This Row],[RSLT]])</f>
        <v/>
      </c>
      <c r="DF29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0" s="18">
        <f>IF(STGY5[[#This Row],[SNO]]=0,0,IF(DL$10, IF(DP289&gt;=DM$8, 0, STGY5[[#This Row],[INS]]+DH289), STGY5[[#This Row],[INS]]+DH289))</f>
        <v>100</v>
      </c>
      <c r="DI290" s="18">
        <f>IF(STGY5[[#This Row],[SNO]]=0,0,IF(DL$10, IF(DP289&gt;=DM$8, 0, DI289+STGY5[[#This Row],[RTN]]), DI289+STGY5[[#This Row],[RTN]]))</f>
        <v>0</v>
      </c>
      <c r="DJ290" s="18">
        <f>STGY5[[#This Row],[RTN-TL]]-STGY5[[#This Row],[INS-TL]]</f>
        <v>-100</v>
      </c>
      <c r="DK290" s="18">
        <f>IF(STGY5[[#This Row],[SNO]]=0,0,IF(DL$10, IF(STGY5[[#This Row],[INS]]=0, 0, DN289), DN289))</f>
        <v>0</v>
      </c>
      <c r="DL290" s="18">
        <f>STGY5[[#This Row],[INS]]</f>
        <v>0</v>
      </c>
      <c r="DM290" s="18">
        <f>IF(STGY5[[#This Row],[WrL]]="Loss", (STGY5[[#This Row],[INS]]*(1 + DP$8/100)), IF(STGY5[[#This Row],[WrL]]="Won", (0), 0))</f>
        <v>0</v>
      </c>
      <c r="DN290" s="18">
        <f>IF(STGY5[[#This Row],[WrL]]="Loss", (STGY5[[#This Row],[PAM]]+STGY5[[#This Row],[LOS-TEN]]), IF(STGY5[[#This Row],[WrL]]="Won", (STGY5[[#This Row],[INS]]), 0))</f>
        <v>0</v>
      </c>
      <c r="DO290" s="18">
        <f>STGY5[[#This Row],[PAPT]]/2</f>
        <v>0</v>
      </c>
      <c r="DP290" s="43">
        <f>IF(STGY5[[#This Row],[SNO]]=0,0,IF(DL$10, IF(STGY5[[#This Row],[INS-TL]]=0, 0, STGY5[[#This Row],[PFT]]/STGY5[[#This Row],[INS-TL]]%), STGY5[[#This Row],[PFT]]/STGY5[[#This Row],[INS-TL]]%))</f>
        <v>-100</v>
      </c>
      <c r="DZ290" s="22"/>
      <c r="EB290" s="42">
        <f t="shared" si="48"/>
        <v>275</v>
      </c>
      <c r="EC290" s="49"/>
      <c r="ED290" s="18">
        <f>IF(STGY6[[#This Row],[SNO]]=0,0,IF(STGY6[[#This Row],[SNO]]=1,EJ$8,IF(EL$10, IF(EP289&gt;=EM$8,0,IF(EP289=0,EJ$8,EO289)), EO289)))</f>
        <v>0</v>
      </c>
      <c r="EE290" s="18" t="str">
        <f>IF(MAIN_STGY[[#This Row],[RSLT]]="","", MAIN_STGY[[#This Row],[RSLT]])</f>
        <v/>
      </c>
      <c r="EF29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0" s="18">
        <f>IF(STGY6[[#This Row],[SNO]]=0,0,IF(EL$10, IF(EP289&gt;=EM$8, 0, STGY6[[#This Row],[INS]]+EH289), STGY6[[#This Row],[INS]]+EH289))</f>
        <v>100</v>
      </c>
      <c r="EI290" s="18">
        <f>IF(STGY6[[#This Row],[SNO]]=0,0,IF(EL$10, IF(EP289&gt;=EM$8, 0, EI289+STGY6[[#This Row],[RTN]]), EI289+STGY6[[#This Row],[RTN]]))</f>
        <v>0</v>
      </c>
      <c r="EJ290" s="18">
        <f>STGY6[[#This Row],[RTN-TL]]-STGY6[[#This Row],[INS-TL]]</f>
        <v>-100</v>
      </c>
      <c r="EK290" s="18">
        <f>IF(STGY6[[#This Row],[SNO]]=0,0,IF(EL$10, IF(STGY6[[#This Row],[INS]]=0, 0, EN289), EN289))</f>
        <v>0</v>
      </c>
      <c r="EL290" s="18">
        <f>STGY6[[#This Row],[INS]]</f>
        <v>0</v>
      </c>
      <c r="EM290" s="18">
        <f>IF(STGY6[[#This Row],[WrL]]="Loss", (STGY6[[#This Row],[INS]]*(1 + EP$8/100)), IF(STGY6[[#This Row],[WrL]]="Won", (0), 0))</f>
        <v>0</v>
      </c>
      <c r="EN290" s="18">
        <f>IF(STGY6[[#This Row],[WrL]]="Loss", (STGY6[[#This Row],[PAM]]+STGY6[[#This Row],[LOS-TEN]]), IF(STGY6[[#This Row],[WrL]]="Won", (STGY6[[#This Row],[INS]]), 0))</f>
        <v>0</v>
      </c>
      <c r="EO290" s="18">
        <f>STGY6[[#This Row],[PAPT]]/2</f>
        <v>0</v>
      </c>
      <c r="EP290" s="43">
        <f>IF(STGY6[[#This Row],[SNO]]=0,0,IF(EL$10, IF(STGY6[[#This Row],[INS-TL]]=0, 0, STGY6[[#This Row],[PFT]]/STGY6[[#This Row],[INS-TL]]%), STGY6[[#This Row],[PFT]]/STGY6[[#This Row],[INS-TL]]%))</f>
        <v>-100</v>
      </c>
      <c r="EZ290" s="22"/>
      <c r="FB290" s="42">
        <f t="shared" si="49"/>
        <v>275</v>
      </c>
      <c r="FC290" s="49"/>
      <c r="FD290" s="18">
        <f>IF(STGY7[[#This Row],[SNO]]=0,0,IF(STGY7[[#This Row],[SNO]]=1,FJ$8,IF(FL$10, IF(FP289&gt;=FM$8,0,IF(FP289=0,FJ$8,FO289)), FO289)))</f>
        <v>0</v>
      </c>
      <c r="FE290" s="18" t="str">
        <f>IF(MAIN_STGY[[#This Row],[RSLT]]="","", MAIN_STGY[[#This Row],[RSLT]])</f>
        <v/>
      </c>
      <c r="FF29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0" s="18">
        <f>IF(STGY7[[#This Row],[SNO]]=0,0,IF(FL$10, IF(FP289&gt;=FM$8, 0, STGY7[[#This Row],[INS]]+FH289), STGY7[[#This Row],[INS]]+FH289))</f>
        <v>100</v>
      </c>
      <c r="FI290" s="18">
        <f>IF(STGY7[[#This Row],[SNO]]=0,0,IF(FL$10, IF(FP289&gt;=FM$8, 0, FI289+STGY7[[#This Row],[RTN]]), FI289+STGY7[[#This Row],[RTN]]))</f>
        <v>0</v>
      </c>
      <c r="FJ290" s="18">
        <f>STGY7[[#This Row],[RTN-TL]]-STGY7[[#This Row],[INS-TL]]</f>
        <v>-100</v>
      </c>
      <c r="FK290" s="18">
        <f>IF(STGY7[[#This Row],[SNO]]=0,0,IF(FL$10, IF(STGY7[[#This Row],[INS]]=0, 0, FN289), FN289))</f>
        <v>0</v>
      </c>
      <c r="FL290" s="18">
        <f>STGY7[[#This Row],[INS]]</f>
        <v>0</v>
      </c>
      <c r="FM290" s="18">
        <f>IF(STGY7[[#This Row],[WrL]]="Loss", (STGY7[[#This Row],[INS]]*(1 + FP$8/100)), IF(STGY7[[#This Row],[WrL]]="Won", (0), 0))</f>
        <v>0</v>
      </c>
      <c r="FN290" s="18">
        <f>IF(STGY7[[#This Row],[WrL]]="Loss", (STGY7[[#This Row],[PAM]]+STGY7[[#This Row],[LOS-TEN]]), IF(STGY7[[#This Row],[WrL]]="Won", (STGY7[[#This Row],[INS]]), 0))</f>
        <v>0</v>
      </c>
      <c r="FO290" s="18">
        <f>STGY7[[#This Row],[PAPT]]/2</f>
        <v>0</v>
      </c>
      <c r="FP290" s="43">
        <f>IF(STGY7[[#This Row],[SNO]]=0,0,IF(FL$10, IF(STGY7[[#This Row],[INS-TL]]=0, 0, STGY7[[#This Row],[PFT]]/STGY7[[#This Row],[INS-TL]]%), STGY7[[#This Row],[PFT]]/STGY7[[#This Row],[INS-TL]]%))</f>
        <v>-100</v>
      </c>
      <c r="FZ290" s="22"/>
      <c r="GB290" s="42">
        <f t="shared" si="50"/>
        <v>275</v>
      </c>
      <c r="GC290" s="49"/>
      <c r="GD290" s="18">
        <f>IF(STGY8[[#This Row],[SNO]]=0,0,IF(STGY8[[#This Row],[SNO]]=1,GJ$8,IF(GL$10, IF(GP289&gt;=GM$8,0,IF(GP289=0,GJ$8,GO289)), GO289)))</f>
        <v>0</v>
      </c>
      <c r="GE290" s="18" t="str">
        <f>IF(MAIN_STGY[[#This Row],[RSLT]]="","", MAIN_STGY[[#This Row],[RSLT]])</f>
        <v/>
      </c>
      <c r="GF29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0" s="18">
        <f>IF(STGY8[[#This Row],[SNO]]=0,0,IF(GL$10, IF(GP289&gt;=GM$8, 0, STGY8[[#This Row],[INS]]+GH289), STGY8[[#This Row],[INS]]+GH289))</f>
        <v>100</v>
      </c>
      <c r="GI290" s="18">
        <f>IF(STGY8[[#This Row],[SNO]]=0,0,IF(GL$10, IF(GP289&gt;=GM$8, 0, GI289+STGY8[[#This Row],[RTN]]), GI289+STGY8[[#This Row],[RTN]]))</f>
        <v>0</v>
      </c>
      <c r="GJ290" s="18">
        <f>STGY8[[#This Row],[RTN-TL]]-STGY8[[#This Row],[INS-TL]]</f>
        <v>-100</v>
      </c>
      <c r="GK290" s="18">
        <f>IF(STGY8[[#This Row],[SNO]]=0,0,IF(GL$10, IF(STGY8[[#This Row],[INS]]=0, 0, GN289), GN289))</f>
        <v>0</v>
      </c>
      <c r="GL290" s="18">
        <f>STGY8[[#This Row],[INS]]</f>
        <v>0</v>
      </c>
      <c r="GM290" s="18">
        <f>IF(STGY8[[#This Row],[WrL]]="Loss", (STGY8[[#This Row],[INS]]*(1 + GP$8/100)), IF(STGY8[[#This Row],[WrL]]="Won", (0), 0))</f>
        <v>0</v>
      </c>
      <c r="GN290" s="18">
        <f>IF(STGY8[[#This Row],[WrL]]="Loss", (STGY8[[#This Row],[PAM]]+STGY8[[#This Row],[LOS-TEN]]), IF(STGY8[[#This Row],[WrL]]="Won", (STGY8[[#This Row],[INS]]), 0))</f>
        <v>0</v>
      </c>
      <c r="GO290" s="18">
        <f>STGY8[[#This Row],[PAPT]]/2</f>
        <v>0</v>
      </c>
      <c r="GP290" s="43">
        <f>IF(STGY8[[#This Row],[SNO]]=0,0,IF(GL$10, IF(STGY8[[#This Row],[INS-TL]]=0, 0, STGY8[[#This Row],[PFT]]/STGY8[[#This Row],[INS-TL]]%), STGY8[[#This Row],[PFT]]/STGY8[[#This Row],[INS-TL]]%))</f>
        <v>-100</v>
      </c>
      <c r="GZ290" s="22"/>
      <c r="HB290" s="42">
        <f t="shared" si="51"/>
        <v>275</v>
      </c>
      <c r="HC290" s="49"/>
      <c r="HD290" s="18">
        <f>IF(STGY9[[#This Row],[SNO]]=0,0,IF(STGY9[[#This Row],[SNO]]=1,HJ$8,IF(HL$10, IF(HP289&gt;=HM$8,0,IF(HP289=0,HJ$8,HO289)), HO289)))</f>
        <v>0</v>
      </c>
      <c r="HE290" s="18" t="str">
        <f>IF(MAIN_STGY[[#This Row],[RSLT]]="","", MAIN_STGY[[#This Row],[RSLT]])</f>
        <v/>
      </c>
      <c r="HF29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0" s="18">
        <f>IF(STGY9[[#This Row],[SNO]]=0,0,IF(HL$10, IF(HP289&gt;=HM$8, 0, STGY9[[#This Row],[INS]]+HH289), STGY9[[#This Row],[INS]]+HH289))</f>
        <v>100</v>
      </c>
      <c r="HI290" s="18">
        <f>IF(STGY9[[#This Row],[SNO]]=0,0,IF(HL$10, IF(HP289&gt;=HM$8, 0, HI289+STGY9[[#This Row],[RTN]]), HI289+STGY9[[#This Row],[RTN]]))</f>
        <v>0</v>
      </c>
      <c r="HJ290" s="18">
        <f>STGY9[[#This Row],[RTN-TL]]-STGY9[[#This Row],[INS-TL]]</f>
        <v>-100</v>
      </c>
      <c r="HK290" s="18">
        <f>IF(STGY9[[#This Row],[SNO]]=0,0,IF(HL$10, IF(STGY9[[#This Row],[INS]]=0, 0, HN289), HN289))</f>
        <v>0</v>
      </c>
      <c r="HL290" s="18">
        <f>STGY9[[#This Row],[INS]]</f>
        <v>0</v>
      </c>
      <c r="HM290" s="18">
        <f>IF(STGY9[[#This Row],[WrL]]="Loss", (STGY9[[#This Row],[INS]]*(1 + HP$8/100)), IF(STGY9[[#This Row],[WrL]]="Won", (0), 0))</f>
        <v>0</v>
      </c>
      <c r="HN290" s="18">
        <f>IF(STGY9[[#This Row],[WrL]]="Loss", (STGY9[[#This Row],[PAM]]+STGY9[[#This Row],[LOS-TEN]]), IF(STGY9[[#This Row],[WrL]]="Won", (STGY9[[#This Row],[INS]]), 0))</f>
        <v>0</v>
      </c>
      <c r="HO290" s="18">
        <f>STGY9[[#This Row],[PAPT]]/2</f>
        <v>0</v>
      </c>
      <c r="HP290" s="43">
        <f>IF(STGY9[[#This Row],[SNO]]=0,0,IF(HL$10, IF(STGY9[[#This Row],[INS-TL]]=0, 0, STGY9[[#This Row],[PFT]]/STGY9[[#This Row],[INS-TL]]%), STGY9[[#This Row],[PFT]]/STGY9[[#This Row],[INS-TL]]%))</f>
        <v>-100</v>
      </c>
      <c r="HZ290" s="22"/>
      <c r="IB290" s="42">
        <f t="shared" si="52"/>
        <v>275</v>
      </c>
      <c r="IC290" s="49"/>
      <c r="ID290" s="18">
        <f>IF(STGY10[[#This Row],[SNO]]=0,0,IF(STGY10[[#This Row],[SNO]]=1,IJ$8,IF(IL$10, IF(IP289&gt;=IM$8,0,IF(IP289=0,IJ$8,IO289)), IO289)))</f>
        <v>0</v>
      </c>
      <c r="IE290" s="18" t="str">
        <f>IF(MAIN_STGY[[#This Row],[RSLT]]="","", MAIN_STGY[[#This Row],[RSLT]])</f>
        <v/>
      </c>
      <c r="IF29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0" s="18">
        <f>IF(STGY10[[#This Row],[SNO]]=0,0,IF(IL$10, IF(IP289&gt;=IM$8, 0, STGY10[[#This Row],[INS]]+IH289), STGY10[[#This Row],[INS]]+IH289))</f>
        <v>100</v>
      </c>
      <c r="II290" s="18">
        <f>IF(STGY10[[#This Row],[SNO]]=0,0,IF(IL$10, IF(IP289&gt;=IM$8, 0, II289+STGY10[[#This Row],[RTN]]), II289+STGY10[[#This Row],[RTN]]))</f>
        <v>0</v>
      </c>
      <c r="IJ290" s="18">
        <f>STGY10[[#This Row],[RTN-TL]]-STGY10[[#This Row],[INS-TL]]</f>
        <v>-100</v>
      </c>
      <c r="IK290" s="18">
        <f>IF(STGY10[[#This Row],[SNO]]=0,0,IF(IL$10, IF(STGY10[[#This Row],[INS]]=0, 0, IN289), IN289))</f>
        <v>0</v>
      </c>
      <c r="IL290" s="18">
        <f>STGY10[[#This Row],[INS]]</f>
        <v>0</v>
      </c>
      <c r="IM290" s="18">
        <f>IF(STGY10[[#This Row],[WrL]]="Loss", (STGY10[[#This Row],[INS]]*(1 + IP$8/100)), IF(STGY10[[#This Row],[WrL]]="Won", (0), 0))</f>
        <v>0</v>
      </c>
      <c r="IN290" s="18">
        <f>IF(STGY10[[#This Row],[WrL]]="Loss", (STGY10[[#This Row],[PAM]]+STGY10[[#This Row],[LOS-TEN]]), IF(STGY10[[#This Row],[WrL]]="Won", (STGY10[[#This Row],[INS]]), 0))</f>
        <v>0</v>
      </c>
      <c r="IO290" s="18">
        <f>STGY10[[#This Row],[PAPT]]/2</f>
        <v>0</v>
      </c>
      <c r="IP290" s="43">
        <f>IF(STGY10[[#This Row],[SNO]]=0,0,IF(IL$10, IF(STGY10[[#This Row],[INS-TL]]=0, 0, STGY10[[#This Row],[PFT]]/STGY10[[#This Row],[INS-TL]]%), STGY10[[#This Row],[PFT]]/STGY10[[#This Row],[INS-TL]]%))</f>
        <v>-100</v>
      </c>
      <c r="IZ290" s="22"/>
    </row>
    <row r="291" spans="2:260" ht="15.65" x14ac:dyDescent="0.3">
      <c r="B291" s="89">
        <f t="shared" si="53"/>
        <v>276</v>
      </c>
      <c r="C291" s="49"/>
      <c r="D291" s="18">
        <f>IF(MAIN_STGY[[#This Row],[SNO]]=0,0,IF(MAIN_STGY[[#This Row],[SNO]]=1,J$8,IF(L$10, IF(P290&gt;=M$8,0,IF(P290=0,J$8,O290)), O290)))</f>
        <v>0</v>
      </c>
      <c r="E291" s="12"/>
      <c r="F29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1" s="18">
        <f>IF(MAIN_STGY[[#This Row],[SNO]]=0,0,IF(L$10, IF(P290&gt;=M$8, 0, MAIN_STGY[[#This Row],[INS]]+H290), MAIN_STGY[[#This Row],[INS]]+H290))</f>
        <v>100</v>
      </c>
      <c r="I291" s="18">
        <f>IF(MAIN_STGY[[#This Row],[SNO]]=0,0,IF(L$10, IF(P290&gt;=M$8, 0, I290+MAIN_STGY[[#This Row],[RTN]]), I290+MAIN_STGY[[#This Row],[RTN]]))</f>
        <v>0</v>
      </c>
      <c r="J291" s="18">
        <f>MAIN_STGY[[#This Row],[RTN-TL]]-MAIN_STGY[[#This Row],[INS-TL]]</f>
        <v>-100</v>
      </c>
      <c r="K291" s="18">
        <f>IF(MAIN_STGY[[#This Row],[SNO]]=0,0,IF(L$10, IF(MAIN_STGY[[#This Row],[INS]]=0, 0, N290), N290))</f>
        <v>0</v>
      </c>
      <c r="L291" s="18">
        <f>MAIN_STGY[[#This Row],[INS]]</f>
        <v>0</v>
      </c>
      <c r="M291" s="18">
        <f>IF(MAIN_STGY[[#This Row],[WrL]]="Loss", (MAIN_STGY[[#This Row],[INS]]*(1 + P$8/100)), IF(MAIN_STGY[[#This Row],[WrL]]="Won", (0), 0))</f>
        <v>0</v>
      </c>
      <c r="N291" s="18">
        <f>IF(MAIN_STGY[[#This Row],[WrL]]="Loss", (MAIN_STGY[[#This Row],[PAM]]+MAIN_STGY[[#This Row],[LOS-TEN]]), IF(MAIN_STGY[[#This Row],[WrL]]="Won", (MAIN_STGY[[#This Row],[INS]]), 0))</f>
        <v>0</v>
      </c>
      <c r="O291" s="18">
        <f>MAIN_STGY[[#This Row],[PAPT]]/2</f>
        <v>0</v>
      </c>
      <c r="P29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1" s="91" t="str">
        <v>Strategy 06</v>
      </c>
      <c r="S291" s="92">
        <v>0</v>
      </c>
      <c r="T291" s="93">
        <v>100</v>
      </c>
      <c r="U291" s="85"/>
      <c r="V291" s="44"/>
      <c r="W291" s="55"/>
      <c r="X291" s="44"/>
      <c r="Z291" s="22"/>
      <c r="AB291" s="42">
        <f t="shared" si="44"/>
        <v>276</v>
      </c>
      <c r="AC291" s="49"/>
      <c r="AD291" s="18">
        <f>IF(STGY2[[#This Row],[SNO]]=0,0,IF(STGY2[[#This Row],[SNO]]=1,AJ$8,IF(AL$10, IF(AP290&gt;=AM$8,0,IF(AP290=0,AJ$8,AO290)), AO290)))</f>
        <v>0</v>
      </c>
      <c r="AE291" s="18" t="str">
        <f>IF(MAIN_STGY[[#This Row],[RSLT]]="","", MAIN_STGY[[#This Row],[RSLT]])</f>
        <v/>
      </c>
      <c r="AF29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1" s="18">
        <f>IF(STGY2[[#This Row],[SNO]]=0,0,IF(AL$10, IF(AP290&gt;=AM$8, 0, STGY2[[#This Row],[INS]]+AH290), STGY2[[#This Row],[INS]]+AH290))</f>
        <v>100</v>
      </c>
      <c r="AI291" s="18">
        <f>IF(STGY2[[#This Row],[SNO]]=0,0,IF(AL$10, IF(AP290&gt;=AM$8, 0, AI290+STGY2[[#This Row],[RTN]]), AI290+STGY2[[#This Row],[RTN]]))</f>
        <v>0</v>
      </c>
      <c r="AJ291" s="18">
        <f>STGY2[[#This Row],[RTN-TL]]-STGY2[[#This Row],[INS-TL]]</f>
        <v>-100</v>
      </c>
      <c r="AK291" s="18">
        <f>IF(STGY2[[#This Row],[SNO]]=0,0,IF(AL$10, IF(STGY2[[#This Row],[INS]]=0, 0, AN290), AN290))</f>
        <v>0</v>
      </c>
      <c r="AL291" s="18">
        <f>STGY2[[#This Row],[INS]]</f>
        <v>0</v>
      </c>
      <c r="AM291" s="18">
        <f>IF(STGY2[[#This Row],[WrL]]="Loss", (STGY2[[#This Row],[INS]]*(1 + AP$8/100)), IF(STGY2[[#This Row],[WrL]]="Won", (0), 0))</f>
        <v>0</v>
      </c>
      <c r="AN291" s="18">
        <f>IF(STGY2[[#This Row],[WrL]]="Loss", (STGY2[[#This Row],[PAM]]+STGY2[[#This Row],[LOS-TEN]]), IF(STGY2[[#This Row],[WrL]]="Won", (STGY2[[#This Row],[INS]]), 0))</f>
        <v>0</v>
      </c>
      <c r="AO291" s="18">
        <f>STGY2[[#This Row],[PAPT]]/2</f>
        <v>0</v>
      </c>
      <c r="AP291" s="43">
        <f>IF(STGY2[[#This Row],[SNO]]=0,0,IF(AL$10, IF(STGY2[[#This Row],[INS-TL]]=0, 0, STGY2[[#This Row],[PFT]]/STGY2[[#This Row],[INS-TL]]%), STGY2[[#This Row],[PFT]]/STGY2[[#This Row],[INS-TL]]%))</f>
        <v>-100</v>
      </c>
      <c r="AZ291" s="22"/>
      <c r="BB291" s="42">
        <f t="shared" si="45"/>
        <v>276</v>
      </c>
      <c r="BC291" s="49"/>
      <c r="BD291" s="18">
        <f>IF(STGY3[[#This Row],[SNO]]=0,0,IF(STGY3[[#This Row],[SNO]]=1,BJ$8,IF(BL$10, IF(BP290&gt;=BM$8,0,IF(BP290=0,BJ$8,BO290)), BO290)))</f>
        <v>0</v>
      </c>
      <c r="BE291" s="18" t="str">
        <f>IF(MAIN_STGY[[#This Row],[RSLT]]="","", MAIN_STGY[[#This Row],[RSLT]])</f>
        <v/>
      </c>
      <c r="BF29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1" s="18">
        <f>IF(STGY3[[#This Row],[SNO]]=0,0,IF(BL$10, IF(BP290&gt;=BM$8, 0, STGY3[[#This Row],[INS]]+BH290), STGY3[[#This Row],[INS]]+BH290))</f>
        <v>100</v>
      </c>
      <c r="BI291" s="18">
        <f>IF(STGY3[[#This Row],[SNO]]=0,0,IF(BL$10, IF(BP290&gt;=BM$8, 0, BI290+STGY3[[#This Row],[RTN]]), BI290+STGY3[[#This Row],[RTN]]))</f>
        <v>0</v>
      </c>
      <c r="BJ291" s="18">
        <f>STGY3[[#This Row],[RTN-TL]]-STGY3[[#This Row],[INS-TL]]</f>
        <v>-100</v>
      </c>
      <c r="BK291" s="18">
        <f>IF(STGY3[[#This Row],[SNO]]=0,0,IF(BL$10, IF(STGY3[[#This Row],[INS]]=0, 0, BN290), BN290))</f>
        <v>0</v>
      </c>
      <c r="BL291" s="18">
        <f>STGY3[[#This Row],[INS]]</f>
        <v>0</v>
      </c>
      <c r="BM291" s="18">
        <f>IF(STGY3[[#This Row],[WrL]]="Loss", (STGY3[[#This Row],[INS]]*(1 + BP$8/100)), IF(STGY3[[#This Row],[WrL]]="Won", (0), 0))</f>
        <v>0</v>
      </c>
      <c r="BN291" s="18">
        <f>IF(STGY3[[#This Row],[WrL]]="Loss", (STGY3[[#This Row],[PAM]]+STGY3[[#This Row],[LOS-TEN]]), IF(STGY3[[#This Row],[WrL]]="Won", (STGY3[[#This Row],[INS]]), 0))</f>
        <v>0</v>
      </c>
      <c r="BO291" s="18">
        <f>STGY3[[#This Row],[PAPT]]/2</f>
        <v>0</v>
      </c>
      <c r="BP291" s="43">
        <f>IF(STGY3[[#This Row],[SNO]]=0,0,IF(BL$10, IF(STGY3[[#This Row],[INS-TL]]=0, 0, STGY3[[#This Row],[PFT]]/STGY3[[#This Row],[INS-TL]]%), STGY3[[#This Row],[PFT]]/STGY3[[#This Row],[INS-TL]]%))</f>
        <v>-100</v>
      </c>
      <c r="BZ291" s="22"/>
      <c r="CB291" s="42">
        <f t="shared" si="46"/>
        <v>276</v>
      </c>
      <c r="CC291" s="49"/>
      <c r="CD291" s="18">
        <f>IF(STGY4[[#This Row],[SNO]]=0,0,IF(STGY4[[#This Row],[SNO]]=1,CJ$8,IF(CL$10, IF(CP290&gt;=CM$8,0,IF(CP290=0,CJ$8,CO290)), CO290)))</f>
        <v>0</v>
      </c>
      <c r="CE291" s="18" t="str">
        <f>IF(MAIN_STGY[[#This Row],[RSLT]]="","", MAIN_STGY[[#This Row],[RSLT]])</f>
        <v/>
      </c>
      <c r="CF29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1" s="18">
        <f>IF(STGY4[[#This Row],[SNO]]=0,0,IF(CL$10, IF(CP290&gt;=CM$8, 0, STGY4[[#This Row],[INS]]+CH290), STGY4[[#This Row],[INS]]+CH290))</f>
        <v>100</v>
      </c>
      <c r="CI291" s="18">
        <f>IF(STGY4[[#This Row],[SNO]]=0,0,IF(CL$10, IF(CP290&gt;=CM$8, 0, CI290+STGY4[[#This Row],[RTN]]), CI290+STGY4[[#This Row],[RTN]]))</f>
        <v>0</v>
      </c>
      <c r="CJ291" s="18">
        <f>STGY4[[#This Row],[RTN-TL]]-STGY4[[#This Row],[INS-TL]]</f>
        <v>-100</v>
      </c>
      <c r="CK291" s="18">
        <f>IF(STGY4[[#This Row],[SNO]]=0,0,IF(CL$10, IF(STGY4[[#This Row],[INS]]=0, 0, CN290), CN290))</f>
        <v>0</v>
      </c>
      <c r="CL291" s="18">
        <f>STGY4[[#This Row],[INS]]</f>
        <v>0</v>
      </c>
      <c r="CM291" s="18">
        <f>IF(STGY4[[#This Row],[WrL]]="Loss", (STGY4[[#This Row],[INS]]*(1 + CP$8/100)), IF(STGY4[[#This Row],[WrL]]="Won", (0), 0))</f>
        <v>0</v>
      </c>
      <c r="CN291" s="18">
        <f>IF(STGY4[[#This Row],[WrL]]="Loss", (STGY4[[#This Row],[PAM]]+STGY4[[#This Row],[LOS-TEN]]), IF(STGY4[[#This Row],[WrL]]="Won", (STGY4[[#This Row],[INS]]), 0))</f>
        <v>0</v>
      </c>
      <c r="CO291" s="18">
        <f>STGY4[[#This Row],[PAPT]]/2</f>
        <v>0</v>
      </c>
      <c r="CP291" s="43">
        <f>IF(STGY4[[#This Row],[SNO]]=0,0,IF(CL$10, IF(STGY4[[#This Row],[INS-TL]]=0, 0, STGY4[[#This Row],[PFT]]/STGY4[[#This Row],[INS-TL]]%), STGY4[[#This Row],[PFT]]/STGY4[[#This Row],[INS-TL]]%))</f>
        <v>-100</v>
      </c>
      <c r="CZ291" s="22"/>
      <c r="DB291" s="42">
        <f t="shared" si="47"/>
        <v>276</v>
      </c>
      <c r="DC291" s="49"/>
      <c r="DD291" s="18">
        <f>IF(STGY5[[#This Row],[SNO]]=0,0,IF(STGY5[[#This Row],[SNO]]=1,DJ$8,IF(DL$10, IF(DP290&gt;=DM$8,0,IF(DP290=0,DJ$8,DO290)), DO290)))</f>
        <v>0</v>
      </c>
      <c r="DE291" s="18" t="str">
        <f>IF(MAIN_STGY[[#This Row],[RSLT]]="","", MAIN_STGY[[#This Row],[RSLT]])</f>
        <v/>
      </c>
      <c r="DF29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1" s="18">
        <f>IF(STGY5[[#This Row],[SNO]]=0,0,IF(DL$10, IF(DP290&gt;=DM$8, 0, STGY5[[#This Row],[INS]]+DH290), STGY5[[#This Row],[INS]]+DH290))</f>
        <v>100</v>
      </c>
      <c r="DI291" s="18">
        <f>IF(STGY5[[#This Row],[SNO]]=0,0,IF(DL$10, IF(DP290&gt;=DM$8, 0, DI290+STGY5[[#This Row],[RTN]]), DI290+STGY5[[#This Row],[RTN]]))</f>
        <v>0</v>
      </c>
      <c r="DJ291" s="18">
        <f>STGY5[[#This Row],[RTN-TL]]-STGY5[[#This Row],[INS-TL]]</f>
        <v>-100</v>
      </c>
      <c r="DK291" s="18">
        <f>IF(STGY5[[#This Row],[SNO]]=0,0,IF(DL$10, IF(STGY5[[#This Row],[INS]]=0, 0, DN290), DN290))</f>
        <v>0</v>
      </c>
      <c r="DL291" s="18">
        <f>STGY5[[#This Row],[INS]]</f>
        <v>0</v>
      </c>
      <c r="DM291" s="18">
        <f>IF(STGY5[[#This Row],[WrL]]="Loss", (STGY5[[#This Row],[INS]]*(1 + DP$8/100)), IF(STGY5[[#This Row],[WrL]]="Won", (0), 0))</f>
        <v>0</v>
      </c>
      <c r="DN291" s="18">
        <f>IF(STGY5[[#This Row],[WrL]]="Loss", (STGY5[[#This Row],[PAM]]+STGY5[[#This Row],[LOS-TEN]]), IF(STGY5[[#This Row],[WrL]]="Won", (STGY5[[#This Row],[INS]]), 0))</f>
        <v>0</v>
      </c>
      <c r="DO291" s="18">
        <f>STGY5[[#This Row],[PAPT]]/2</f>
        <v>0</v>
      </c>
      <c r="DP291" s="43">
        <f>IF(STGY5[[#This Row],[SNO]]=0,0,IF(DL$10, IF(STGY5[[#This Row],[INS-TL]]=0, 0, STGY5[[#This Row],[PFT]]/STGY5[[#This Row],[INS-TL]]%), STGY5[[#This Row],[PFT]]/STGY5[[#This Row],[INS-TL]]%))</f>
        <v>-100</v>
      </c>
      <c r="DZ291" s="22"/>
      <c r="EB291" s="42">
        <f t="shared" si="48"/>
        <v>276</v>
      </c>
      <c r="EC291" s="49"/>
      <c r="ED291" s="18">
        <f>IF(STGY6[[#This Row],[SNO]]=0,0,IF(STGY6[[#This Row],[SNO]]=1,EJ$8,IF(EL$10, IF(EP290&gt;=EM$8,0,IF(EP290=0,EJ$8,EO290)), EO290)))</f>
        <v>0</v>
      </c>
      <c r="EE291" s="18" t="str">
        <f>IF(MAIN_STGY[[#This Row],[RSLT]]="","", MAIN_STGY[[#This Row],[RSLT]])</f>
        <v/>
      </c>
      <c r="EF29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1" s="18">
        <f>IF(STGY6[[#This Row],[SNO]]=0,0,IF(EL$10, IF(EP290&gt;=EM$8, 0, STGY6[[#This Row],[INS]]+EH290), STGY6[[#This Row],[INS]]+EH290))</f>
        <v>100</v>
      </c>
      <c r="EI291" s="18">
        <f>IF(STGY6[[#This Row],[SNO]]=0,0,IF(EL$10, IF(EP290&gt;=EM$8, 0, EI290+STGY6[[#This Row],[RTN]]), EI290+STGY6[[#This Row],[RTN]]))</f>
        <v>0</v>
      </c>
      <c r="EJ291" s="18">
        <f>STGY6[[#This Row],[RTN-TL]]-STGY6[[#This Row],[INS-TL]]</f>
        <v>-100</v>
      </c>
      <c r="EK291" s="18">
        <f>IF(STGY6[[#This Row],[SNO]]=0,0,IF(EL$10, IF(STGY6[[#This Row],[INS]]=0, 0, EN290), EN290))</f>
        <v>0</v>
      </c>
      <c r="EL291" s="18">
        <f>STGY6[[#This Row],[INS]]</f>
        <v>0</v>
      </c>
      <c r="EM291" s="18">
        <f>IF(STGY6[[#This Row],[WrL]]="Loss", (STGY6[[#This Row],[INS]]*(1 + EP$8/100)), IF(STGY6[[#This Row],[WrL]]="Won", (0), 0))</f>
        <v>0</v>
      </c>
      <c r="EN291" s="18">
        <f>IF(STGY6[[#This Row],[WrL]]="Loss", (STGY6[[#This Row],[PAM]]+STGY6[[#This Row],[LOS-TEN]]), IF(STGY6[[#This Row],[WrL]]="Won", (STGY6[[#This Row],[INS]]), 0))</f>
        <v>0</v>
      </c>
      <c r="EO291" s="18">
        <f>STGY6[[#This Row],[PAPT]]/2</f>
        <v>0</v>
      </c>
      <c r="EP291" s="43">
        <f>IF(STGY6[[#This Row],[SNO]]=0,0,IF(EL$10, IF(STGY6[[#This Row],[INS-TL]]=0, 0, STGY6[[#This Row],[PFT]]/STGY6[[#This Row],[INS-TL]]%), STGY6[[#This Row],[PFT]]/STGY6[[#This Row],[INS-TL]]%))</f>
        <v>-100</v>
      </c>
      <c r="EZ291" s="22"/>
      <c r="FB291" s="42">
        <f t="shared" si="49"/>
        <v>276</v>
      </c>
      <c r="FC291" s="49"/>
      <c r="FD291" s="18">
        <f>IF(STGY7[[#This Row],[SNO]]=0,0,IF(STGY7[[#This Row],[SNO]]=1,FJ$8,IF(FL$10, IF(FP290&gt;=FM$8,0,IF(FP290=0,FJ$8,FO290)), FO290)))</f>
        <v>0</v>
      </c>
      <c r="FE291" s="18" t="str">
        <f>IF(MAIN_STGY[[#This Row],[RSLT]]="","", MAIN_STGY[[#This Row],[RSLT]])</f>
        <v/>
      </c>
      <c r="FF29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1" s="18">
        <f>IF(STGY7[[#This Row],[SNO]]=0,0,IF(FL$10, IF(FP290&gt;=FM$8, 0, STGY7[[#This Row],[INS]]+FH290), STGY7[[#This Row],[INS]]+FH290))</f>
        <v>100</v>
      </c>
      <c r="FI291" s="18">
        <f>IF(STGY7[[#This Row],[SNO]]=0,0,IF(FL$10, IF(FP290&gt;=FM$8, 0, FI290+STGY7[[#This Row],[RTN]]), FI290+STGY7[[#This Row],[RTN]]))</f>
        <v>0</v>
      </c>
      <c r="FJ291" s="18">
        <f>STGY7[[#This Row],[RTN-TL]]-STGY7[[#This Row],[INS-TL]]</f>
        <v>-100</v>
      </c>
      <c r="FK291" s="18">
        <f>IF(STGY7[[#This Row],[SNO]]=0,0,IF(FL$10, IF(STGY7[[#This Row],[INS]]=0, 0, FN290), FN290))</f>
        <v>0</v>
      </c>
      <c r="FL291" s="18">
        <f>STGY7[[#This Row],[INS]]</f>
        <v>0</v>
      </c>
      <c r="FM291" s="18">
        <f>IF(STGY7[[#This Row],[WrL]]="Loss", (STGY7[[#This Row],[INS]]*(1 + FP$8/100)), IF(STGY7[[#This Row],[WrL]]="Won", (0), 0))</f>
        <v>0</v>
      </c>
      <c r="FN291" s="18">
        <f>IF(STGY7[[#This Row],[WrL]]="Loss", (STGY7[[#This Row],[PAM]]+STGY7[[#This Row],[LOS-TEN]]), IF(STGY7[[#This Row],[WrL]]="Won", (STGY7[[#This Row],[INS]]), 0))</f>
        <v>0</v>
      </c>
      <c r="FO291" s="18">
        <f>STGY7[[#This Row],[PAPT]]/2</f>
        <v>0</v>
      </c>
      <c r="FP291" s="43">
        <f>IF(STGY7[[#This Row],[SNO]]=0,0,IF(FL$10, IF(STGY7[[#This Row],[INS-TL]]=0, 0, STGY7[[#This Row],[PFT]]/STGY7[[#This Row],[INS-TL]]%), STGY7[[#This Row],[PFT]]/STGY7[[#This Row],[INS-TL]]%))</f>
        <v>-100</v>
      </c>
      <c r="FZ291" s="22"/>
      <c r="GB291" s="42">
        <f t="shared" si="50"/>
        <v>276</v>
      </c>
      <c r="GC291" s="49"/>
      <c r="GD291" s="18">
        <f>IF(STGY8[[#This Row],[SNO]]=0,0,IF(STGY8[[#This Row],[SNO]]=1,GJ$8,IF(GL$10, IF(GP290&gt;=GM$8,0,IF(GP290=0,GJ$8,GO290)), GO290)))</f>
        <v>0</v>
      </c>
      <c r="GE291" s="18" t="str">
        <f>IF(MAIN_STGY[[#This Row],[RSLT]]="","", MAIN_STGY[[#This Row],[RSLT]])</f>
        <v/>
      </c>
      <c r="GF29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1" s="18">
        <f>IF(STGY8[[#This Row],[SNO]]=0,0,IF(GL$10, IF(GP290&gt;=GM$8, 0, STGY8[[#This Row],[INS]]+GH290), STGY8[[#This Row],[INS]]+GH290))</f>
        <v>100</v>
      </c>
      <c r="GI291" s="18">
        <f>IF(STGY8[[#This Row],[SNO]]=0,0,IF(GL$10, IF(GP290&gt;=GM$8, 0, GI290+STGY8[[#This Row],[RTN]]), GI290+STGY8[[#This Row],[RTN]]))</f>
        <v>0</v>
      </c>
      <c r="GJ291" s="18">
        <f>STGY8[[#This Row],[RTN-TL]]-STGY8[[#This Row],[INS-TL]]</f>
        <v>-100</v>
      </c>
      <c r="GK291" s="18">
        <f>IF(STGY8[[#This Row],[SNO]]=0,0,IF(GL$10, IF(STGY8[[#This Row],[INS]]=0, 0, GN290), GN290))</f>
        <v>0</v>
      </c>
      <c r="GL291" s="18">
        <f>STGY8[[#This Row],[INS]]</f>
        <v>0</v>
      </c>
      <c r="GM291" s="18">
        <f>IF(STGY8[[#This Row],[WrL]]="Loss", (STGY8[[#This Row],[INS]]*(1 + GP$8/100)), IF(STGY8[[#This Row],[WrL]]="Won", (0), 0))</f>
        <v>0</v>
      </c>
      <c r="GN291" s="18">
        <f>IF(STGY8[[#This Row],[WrL]]="Loss", (STGY8[[#This Row],[PAM]]+STGY8[[#This Row],[LOS-TEN]]), IF(STGY8[[#This Row],[WrL]]="Won", (STGY8[[#This Row],[INS]]), 0))</f>
        <v>0</v>
      </c>
      <c r="GO291" s="18">
        <f>STGY8[[#This Row],[PAPT]]/2</f>
        <v>0</v>
      </c>
      <c r="GP291" s="43">
        <f>IF(STGY8[[#This Row],[SNO]]=0,0,IF(GL$10, IF(STGY8[[#This Row],[INS-TL]]=0, 0, STGY8[[#This Row],[PFT]]/STGY8[[#This Row],[INS-TL]]%), STGY8[[#This Row],[PFT]]/STGY8[[#This Row],[INS-TL]]%))</f>
        <v>-100</v>
      </c>
      <c r="GZ291" s="22"/>
      <c r="HB291" s="42">
        <f t="shared" si="51"/>
        <v>276</v>
      </c>
      <c r="HC291" s="49"/>
      <c r="HD291" s="18">
        <f>IF(STGY9[[#This Row],[SNO]]=0,0,IF(STGY9[[#This Row],[SNO]]=1,HJ$8,IF(HL$10, IF(HP290&gt;=HM$8,0,IF(HP290=0,HJ$8,HO290)), HO290)))</f>
        <v>0</v>
      </c>
      <c r="HE291" s="18" t="str">
        <f>IF(MAIN_STGY[[#This Row],[RSLT]]="","", MAIN_STGY[[#This Row],[RSLT]])</f>
        <v/>
      </c>
      <c r="HF29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1" s="18">
        <f>IF(STGY9[[#This Row],[SNO]]=0,0,IF(HL$10, IF(HP290&gt;=HM$8, 0, STGY9[[#This Row],[INS]]+HH290), STGY9[[#This Row],[INS]]+HH290))</f>
        <v>100</v>
      </c>
      <c r="HI291" s="18">
        <f>IF(STGY9[[#This Row],[SNO]]=0,0,IF(HL$10, IF(HP290&gt;=HM$8, 0, HI290+STGY9[[#This Row],[RTN]]), HI290+STGY9[[#This Row],[RTN]]))</f>
        <v>0</v>
      </c>
      <c r="HJ291" s="18">
        <f>STGY9[[#This Row],[RTN-TL]]-STGY9[[#This Row],[INS-TL]]</f>
        <v>-100</v>
      </c>
      <c r="HK291" s="18">
        <f>IF(STGY9[[#This Row],[SNO]]=0,0,IF(HL$10, IF(STGY9[[#This Row],[INS]]=0, 0, HN290), HN290))</f>
        <v>0</v>
      </c>
      <c r="HL291" s="18">
        <f>STGY9[[#This Row],[INS]]</f>
        <v>0</v>
      </c>
      <c r="HM291" s="18">
        <f>IF(STGY9[[#This Row],[WrL]]="Loss", (STGY9[[#This Row],[INS]]*(1 + HP$8/100)), IF(STGY9[[#This Row],[WrL]]="Won", (0), 0))</f>
        <v>0</v>
      </c>
      <c r="HN291" s="18">
        <f>IF(STGY9[[#This Row],[WrL]]="Loss", (STGY9[[#This Row],[PAM]]+STGY9[[#This Row],[LOS-TEN]]), IF(STGY9[[#This Row],[WrL]]="Won", (STGY9[[#This Row],[INS]]), 0))</f>
        <v>0</v>
      </c>
      <c r="HO291" s="18">
        <f>STGY9[[#This Row],[PAPT]]/2</f>
        <v>0</v>
      </c>
      <c r="HP291" s="43">
        <f>IF(STGY9[[#This Row],[SNO]]=0,0,IF(HL$10, IF(STGY9[[#This Row],[INS-TL]]=0, 0, STGY9[[#This Row],[PFT]]/STGY9[[#This Row],[INS-TL]]%), STGY9[[#This Row],[PFT]]/STGY9[[#This Row],[INS-TL]]%))</f>
        <v>-100</v>
      </c>
      <c r="HZ291" s="22"/>
      <c r="IB291" s="42">
        <f t="shared" si="52"/>
        <v>276</v>
      </c>
      <c r="IC291" s="49"/>
      <c r="ID291" s="18">
        <f>IF(STGY10[[#This Row],[SNO]]=0,0,IF(STGY10[[#This Row],[SNO]]=1,IJ$8,IF(IL$10, IF(IP290&gt;=IM$8,0,IF(IP290=0,IJ$8,IO290)), IO290)))</f>
        <v>0</v>
      </c>
      <c r="IE291" s="18" t="str">
        <f>IF(MAIN_STGY[[#This Row],[RSLT]]="","", MAIN_STGY[[#This Row],[RSLT]])</f>
        <v/>
      </c>
      <c r="IF29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1" s="18">
        <f>IF(STGY10[[#This Row],[SNO]]=0,0,IF(IL$10, IF(IP290&gt;=IM$8, 0, STGY10[[#This Row],[INS]]+IH290), STGY10[[#This Row],[INS]]+IH290))</f>
        <v>100</v>
      </c>
      <c r="II291" s="18">
        <f>IF(STGY10[[#This Row],[SNO]]=0,0,IF(IL$10, IF(IP290&gt;=IM$8, 0, II290+STGY10[[#This Row],[RTN]]), II290+STGY10[[#This Row],[RTN]]))</f>
        <v>0</v>
      </c>
      <c r="IJ291" s="18">
        <f>STGY10[[#This Row],[RTN-TL]]-STGY10[[#This Row],[INS-TL]]</f>
        <v>-100</v>
      </c>
      <c r="IK291" s="18">
        <f>IF(STGY10[[#This Row],[SNO]]=0,0,IF(IL$10, IF(STGY10[[#This Row],[INS]]=0, 0, IN290), IN290))</f>
        <v>0</v>
      </c>
      <c r="IL291" s="18">
        <f>STGY10[[#This Row],[INS]]</f>
        <v>0</v>
      </c>
      <c r="IM291" s="18">
        <f>IF(STGY10[[#This Row],[WrL]]="Loss", (STGY10[[#This Row],[INS]]*(1 + IP$8/100)), IF(STGY10[[#This Row],[WrL]]="Won", (0), 0))</f>
        <v>0</v>
      </c>
      <c r="IN291" s="18">
        <f>IF(STGY10[[#This Row],[WrL]]="Loss", (STGY10[[#This Row],[PAM]]+STGY10[[#This Row],[LOS-TEN]]), IF(STGY10[[#This Row],[WrL]]="Won", (STGY10[[#This Row],[INS]]), 0))</f>
        <v>0</v>
      </c>
      <c r="IO291" s="18">
        <f>STGY10[[#This Row],[PAPT]]/2</f>
        <v>0</v>
      </c>
      <c r="IP291" s="43">
        <f>IF(STGY10[[#This Row],[SNO]]=0,0,IF(IL$10, IF(STGY10[[#This Row],[INS-TL]]=0, 0, STGY10[[#This Row],[PFT]]/STGY10[[#This Row],[INS-TL]]%), STGY10[[#This Row],[PFT]]/STGY10[[#This Row],[INS-TL]]%))</f>
        <v>-100</v>
      </c>
      <c r="IZ291" s="22"/>
    </row>
    <row r="292" spans="2:260" ht="15.65" x14ac:dyDescent="0.3">
      <c r="B292" s="89">
        <f t="shared" si="53"/>
        <v>277</v>
      </c>
      <c r="C292" s="49"/>
      <c r="D292" s="18">
        <f>IF(MAIN_STGY[[#This Row],[SNO]]=0,0,IF(MAIN_STGY[[#This Row],[SNO]]=1,J$8,IF(L$10, IF(P291&gt;=M$8,0,IF(P291=0,J$8,O291)), O291)))</f>
        <v>0</v>
      </c>
      <c r="E292" s="12"/>
      <c r="F29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2" s="18">
        <f>IF(MAIN_STGY[[#This Row],[SNO]]=0,0,IF(L$10, IF(P291&gt;=M$8, 0, MAIN_STGY[[#This Row],[INS]]+H291), MAIN_STGY[[#This Row],[INS]]+H291))</f>
        <v>100</v>
      </c>
      <c r="I292" s="18">
        <f>IF(MAIN_STGY[[#This Row],[SNO]]=0,0,IF(L$10, IF(P291&gt;=M$8, 0, I291+MAIN_STGY[[#This Row],[RTN]]), I291+MAIN_STGY[[#This Row],[RTN]]))</f>
        <v>0</v>
      </c>
      <c r="J292" s="18">
        <f>MAIN_STGY[[#This Row],[RTN-TL]]-MAIN_STGY[[#This Row],[INS-TL]]</f>
        <v>-100</v>
      </c>
      <c r="K292" s="18">
        <f>IF(MAIN_STGY[[#This Row],[SNO]]=0,0,IF(L$10, IF(MAIN_STGY[[#This Row],[INS]]=0, 0, N291), N291))</f>
        <v>0</v>
      </c>
      <c r="L292" s="18">
        <f>MAIN_STGY[[#This Row],[INS]]</f>
        <v>0</v>
      </c>
      <c r="M292" s="18">
        <f>IF(MAIN_STGY[[#This Row],[WrL]]="Loss", (MAIN_STGY[[#This Row],[INS]]*(1 + P$8/100)), IF(MAIN_STGY[[#This Row],[WrL]]="Won", (0), 0))</f>
        <v>0</v>
      </c>
      <c r="N292" s="18">
        <f>IF(MAIN_STGY[[#This Row],[WrL]]="Loss", (MAIN_STGY[[#This Row],[PAM]]+MAIN_STGY[[#This Row],[LOS-TEN]]), IF(MAIN_STGY[[#This Row],[WrL]]="Won", (MAIN_STGY[[#This Row],[INS]]), 0))</f>
        <v>0</v>
      </c>
      <c r="O292" s="18">
        <f>MAIN_STGY[[#This Row],[PAPT]]/2</f>
        <v>0</v>
      </c>
      <c r="P29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2" s="91" t="str">
        <v>Strategy 07</v>
      </c>
      <c r="S292" s="92">
        <v>0</v>
      </c>
      <c r="T292" s="93">
        <v>100</v>
      </c>
      <c r="U292" s="85"/>
      <c r="V292" s="44"/>
      <c r="W292" s="55"/>
      <c r="X292" s="44"/>
      <c r="Z292" s="22"/>
      <c r="AB292" s="42">
        <f t="shared" si="44"/>
        <v>277</v>
      </c>
      <c r="AC292" s="49"/>
      <c r="AD292" s="18">
        <f>IF(STGY2[[#This Row],[SNO]]=0,0,IF(STGY2[[#This Row],[SNO]]=1,AJ$8,IF(AL$10, IF(AP291&gt;=AM$8,0,IF(AP291=0,AJ$8,AO291)), AO291)))</f>
        <v>0</v>
      </c>
      <c r="AE292" s="18" t="str">
        <f>IF(MAIN_STGY[[#This Row],[RSLT]]="","", MAIN_STGY[[#This Row],[RSLT]])</f>
        <v/>
      </c>
      <c r="AF29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2" s="18">
        <f>IF(STGY2[[#This Row],[SNO]]=0,0,IF(AL$10, IF(AP291&gt;=AM$8, 0, STGY2[[#This Row],[INS]]+AH291), STGY2[[#This Row],[INS]]+AH291))</f>
        <v>100</v>
      </c>
      <c r="AI292" s="18">
        <f>IF(STGY2[[#This Row],[SNO]]=0,0,IF(AL$10, IF(AP291&gt;=AM$8, 0, AI291+STGY2[[#This Row],[RTN]]), AI291+STGY2[[#This Row],[RTN]]))</f>
        <v>0</v>
      </c>
      <c r="AJ292" s="18">
        <f>STGY2[[#This Row],[RTN-TL]]-STGY2[[#This Row],[INS-TL]]</f>
        <v>-100</v>
      </c>
      <c r="AK292" s="18">
        <f>IF(STGY2[[#This Row],[SNO]]=0,0,IF(AL$10, IF(STGY2[[#This Row],[INS]]=0, 0, AN291), AN291))</f>
        <v>0</v>
      </c>
      <c r="AL292" s="18">
        <f>STGY2[[#This Row],[INS]]</f>
        <v>0</v>
      </c>
      <c r="AM292" s="18">
        <f>IF(STGY2[[#This Row],[WrL]]="Loss", (STGY2[[#This Row],[INS]]*(1 + AP$8/100)), IF(STGY2[[#This Row],[WrL]]="Won", (0), 0))</f>
        <v>0</v>
      </c>
      <c r="AN292" s="18">
        <f>IF(STGY2[[#This Row],[WrL]]="Loss", (STGY2[[#This Row],[PAM]]+STGY2[[#This Row],[LOS-TEN]]), IF(STGY2[[#This Row],[WrL]]="Won", (STGY2[[#This Row],[INS]]), 0))</f>
        <v>0</v>
      </c>
      <c r="AO292" s="18">
        <f>STGY2[[#This Row],[PAPT]]/2</f>
        <v>0</v>
      </c>
      <c r="AP292" s="43">
        <f>IF(STGY2[[#This Row],[SNO]]=0,0,IF(AL$10, IF(STGY2[[#This Row],[INS-TL]]=0, 0, STGY2[[#This Row],[PFT]]/STGY2[[#This Row],[INS-TL]]%), STGY2[[#This Row],[PFT]]/STGY2[[#This Row],[INS-TL]]%))</f>
        <v>-100</v>
      </c>
      <c r="AZ292" s="22"/>
      <c r="BB292" s="42">
        <f t="shared" si="45"/>
        <v>277</v>
      </c>
      <c r="BC292" s="49"/>
      <c r="BD292" s="18">
        <f>IF(STGY3[[#This Row],[SNO]]=0,0,IF(STGY3[[#This Row],[SNO]]=1,BJ$8,IF(BL$10, IF(BP291&gt;=BM$8,0,IF(BP291=0,BJ$8,BO291)), BO291)))</f>
        <v>0</v>
      </c>
      <c r="BE292" s="18" t="str">
        <f>IF(MAIN_STGY[[#This Row],[RSLT]]="","", MAIN_STGY[[#This Row],[RSLT]])</f>
        <v/>
      </c>
      <c r="BF29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2" s="18">
        <f>IF(STGY3[[#This Row],[SNO]]=0,0,IF(BL$10, IF(BP291&gt;=BM$8, 0, STGY3[[#This Row],[INS]]+BH291), STGY3[[#This Row],[INS]]+BH291))</f>
        <v>100</v>
      </c>
      <c r="BI292" s="18">
        <f>IF(STGY3[[#This Row],[SNO]]=0,0,IF(BL$10, IF(BP291&gt;=BM$8, 0, BI291+STGY3[[#This Row],[RTN]]), BI291+STGY3[[#This Row],[RTN]]))</f>
        <v>0</v>
      </c>
      <c r="BJ292" s="18">
        <f>STGY3[[#This Row],[RTN-TL]]-STGY3[[#This Row],[INS-TL]]</f>
        <v>-100</v>
      </c>
      <c r="BK292" s="18">
        <f>IF(STGY3[[#This Row],[SNO]]=0,0,IF(BL$10, IF(STGY3[[#This Row],[INS]]=0, 0, BN291), BN291))</f>
        <v>0</v>
      </c>
      <c r="BL292" s="18">
        <f>STGY3[[#This Row],[INS]]</f>
        <v>0</v>
      </c>
      <c r="BM292" s="18">
        <f>IF(STGY3[[#This Row],[WrL]]="Loss", (STGY3[[#This Row],[INS]]*(1 + BP$8/100)), IF(STGY3[[#This Row],[WrL]]="Won", (0), 0))</f>
        <v>0</v>
      </c>
      <c r="BN292" s="18">
        <f>IF(STGY3[[#This Row],[WrL]]="Loss", (STGY3[[#This Row],[PAM]]+STGY3[[#This Row],[LOS-TEN]]), IF(STGY3[[#This Row],[WrL]]="Won", (STGY3[[#This Row],[INS]]), 0))</f>
        <v>0</v>
      </c>
      <c r="BO292" s="18">
        <f>STGY3[[#This Row],[PAPT]]/2</f>
        <v>0</v>
      </c>
      <c r="BP292" s="43">
        <f>IF(STGY3[[#This Row],[SNO]]=0,0,IF(BL$10, IF(STGY3[[#This Row],[INS-TL]]=0, 0, STGY3[[#This Row],[PFT]]/STGY3[[#This Row],[INS-TL]]%), STGY3[[#This Row],[PFT]]/STGY3[[#This Row],[INS-TL]]%))</f>
        <v>-100</v>
      </c>
      <c r="BZ292" s="22"/>
      <c r="CB292" s="42">
        <f t="shared" si="46"/>
        <v>277</v>
      </c>
      <c r="CC292" s="49"/>
      <c r="CD292" s="18">
        <f>IF(STGY4[[#This Row],[SNO]]=0,0,IF(STGY4[[#This Row],[SNO]]=1,CJ$8,IF(CL$10, IF(CP291&gt;=CM$8,0,IF(CP291=0,CJ$8,CO291)), CO291)))</f>
        <v>0</v>
      </c>
      <c r="CE292" s="18" t="str">
        <f>IF(MAIN_STGY[[#This Row],[RSLT]]="","", MAIN_STGY[[#This Row],[RSLT]])</f>
        <v/>
      </c>
      <c r="CF29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2" s="18">
        <f>IF(STGY4[[#This Row],[SNO]]=0,0,IF(CL$10, IF(CP291&gt;=CM$8, 0, STGY4[[#This Row],[INS]]+CH291), STGY4[[#This Row],[INS]]+CH291))</f>
        <v>100</v>
      </c>
      <c r="CI292" s="18">
        <f>IF(STGY4[[#This Row],[SNO]]=0,0,IF(CL$10, IF(CP291&gt;=CM$8, 0, CI291+STGY4[[#This Row],[RTN]]), CI291+STGY4[[#This Row],[RTN]]))</f>
        <v>0</v>
      </c>
      <c r="CJ292" s="18">
        <f>STGY4[[#This Row],[RTN-TL]]-STGY4[[#This Row],[INS-TL]]</f>
        <v>-100</v>
      </c>
      <c r="CK292" s="18">
        <f>IF(STGY4[[#This Row],[SNO]]=0,0,IF(CL$10, IF(STGY4[[#This Row],[INS]]=0, 0, CN291), CN291))</f>
        <v>0</v>
      </c>
      <c r="CL292" s="18">
        <f>STGY4[[#This Row],[INS]]</f>
        <v>0</v>
      </c>
      <c r="CM292" s="18">
        <f>IF(STGY4[[#This Row],[WrL]]="Loss", (STGY4[[#This Row],[INS]]*(1 + CP$8/100)), IF(STGY4[[#This Row],[WrL]]="Won", (0), 0))</f>
        <v>0</v>
      </c>
      <c r="CN292" s="18">
        <f>IF(STGY4[[#This Row],[WrL]]="Loss", (STGY4[[#This Row],[PAM]]+STGY4[[#This Row],[LOS-TEN]]), IF(STGY4[[#This Row],[WrL]]="Won", (STGY4[[#This Row],[INS]]), 0))</f>
        <v>0</v>
      </c>
      <c r="CO292" s="18">
        <f>STGY4[[#This Row],[PAPT]]/2</f>
        <v>0</v>
      </c>
      <c r="CP292" s="43">
        <f>IF(STGY4[[#This Row],[SNO]]=0,0,IF(CL$10, IF(STGY4[[#This Row],[INS-TL]]=0, 0, STGY4[[#This Row],[PFT]]/STGY4[[#This Row],[INS-TL]]%), STGY4[[#This Row],[PFT]]/STGY4[[#This Row],[INS-TL]]%))</f>
        <v>-100</v>
      </c>
      <c r="CZ292" s="22"/>
      <c r="DB292" s="42">
        <f t="shared" si="47"/>
        <v>277</v>
      </c>
      <c r="DC292" s="49"/>
      <c r="DD292" s="18">
        <f>IF(STGY5[[#This Row],[SNO]]=0,0,IF(STGY5[[#This Row],[SNO]]=1,DJ$8,IF(DL$10, IF(DP291&gt;=DM$8,0,IF(DP291=0,DJ$8,DO291)), DO291)))</f>
        <v>0</v>
      </c>
      <c r="DE292" s="18" t="str">
        <f>IF(MAIN_STGY[[#This Row],[RSLT]]="","", MAIN_STGY[[#This Row],[RSLT]])</f>
        <v/>
      </c>
      <c r="DF29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2" s="18">
        <f>IF(STGY5[[#This Row],[SNO]]=0,0,IF(DL$10, IF(DP291&gt;=DM$8, 0, STGY5[[#This Row],[INS]]+DH291), STGY5[[#This Row],[INS]]+DH291))</f>
        <v>100</v>
      </c>
      <c r="DI292" s="18">
        <f>IF(STGY5[[#This Row],[SNO]]=0,0,IF(DL$10, IF(DP291&gt;=DM$8, 0, DI291+STGY5[[#This Row],[RTN]]), DI291+STGY5[[#This Row],[RTN]]))</f>
        <v>0</v>
      </c>
      <c r="DJ292" s="18">
        <f>STGY5[[#This Row],[RTN-TL]]-STGY5[[#This Row],[INS-TL]]</f>
        <v>-100</v>
      </c>
      <c r="DK292" s="18">
        <f>IF(STGY5[[#This Row],[SNO]]=0,0,IF(DL$10, IF(STGY5[[#This Row],[INS]]=0, 0, DN291), DN291))</f>
        <v>0</v>
      </c>
      <c r="DL292" s="18">
        <f>STGY5[[#This Row],[INS]]</f>
        <v>0</v>
      </c>
      <c r="DM292" s="18">
        <f>IF(STGY5[[#This Row],[WrL]]="Loss", (STGY5[[#This Row],[INS]]*(1 + DP$8/100)), IF(STGY5[[#This Row],[WrL]]="Won", (0), 0))</f>
        <v>0</v>
      </c>
      <c r="DN292" s="18">
        <f>IF(STGY5[[#This Row],[WrL]]="Loss", (STGY5[[#This Row],[PAM]]+STGY5[[#This Row],[LOS-TEN]]), IF(STGY5[[#This Row],[WrL]]="Won", (STGY5[[#This Row],[INS]]), 0))</f>
        <v>0</v>
      </c>
      <c r="DO292" s="18">
        <f>STGY5[[#This Row],[PAPT]]/2</f>
        <v>0</v>
      </c>
      <c r="DP292" s="43">
        <f>IF(STGY5[[#This Row],[SNO]]=0,0,IF(DL$10, IF(STGY5[[#This Row],[INS-TL]]=0, 0, STGY5[[#This Row],[PFT]]/STGY5[[#This Row],[INS-TL]]%), STGY5[[#This Row],[PFT]]/STGY5[[#This Row],[INS-TL]]%))</f>
        <v>-100</v>
      </c>
      <c r="DZ292" s="22"/>
      <c r="EB292" s="42">
        <f t="shared" si="48"/>
        <v>277</v>
      </c>
      <c r="EC292" s="49"/>
      <c r="ED292" s="18">
        <f>IF(STGY6[[#This Row],[SNO]]=0,0,IF(STGY6[[#This Row],[SNO]]=1,EJ$8,IF(EL$10, IF(EP291&gt;=EM$8,0,IF(EP291=0,EJ$8,EO291)), EO291)))</f>
        <v>0</v>
      </c>
      <c r="EE292" s="18" t="str">
        <f>IF(MAIN_STGY[[#This Row],[RSLT]]="","", MAIN_STGY[[#This Row],[RSLT]])</f>
        <v/>
      </c>
      <c r="EF29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2" s="18">
        <f>IF(STGY6[[#This Row],[SNO]]=0,0,IF(EL$10, IF(EP291&gt;=EM$8, 0, STGY6[[#This Row],[INS]]+EH291), STGY6[[#This Row],[INS]]+EH291))</f>
        <v>100</v>
      </c>
      <c r="EI292" s="18">
        <f>IF(STGY6[[#This Row],[SNO]]=0,0,IF(EL$10, IF(EP291&gt;=EM$8, 0, EI291+STGY6[[#This Row],[RTN]]), EI291+STGY6[[#This Row],[RTN]]))</f>
        <v>0</v>
      </c>
      <c r="EJ292" s="18">
        <f>STGY6[[#This Row],[RTN-TL]]-STGY6[[#This Row],[INS-TL]]</f>
        <v>-100</v>
      </c>
      <c r="EK292" s="18">
        <f>IF(STGY6[[#This Row],[SNO]]=0,0,IF(EL$10, IF(STGY6[[#This Row],[INS]]=0, 0, EN291), EN291))</f>
        <v>0</v>
      </c>
      <c r="EL292" s="18">
        <f>STGY6[[#This Row],[INS]]</f>
        <v>0</v>
      </c>
      <c r="EM292" s="18">
        <f>IF(STGY6[[#This Row],[WrL]]="Loss", (STGY6[[#This Row],[INS]]*(1 + EP$8/100)), IF(STGY6[[#This Row],[WrL]]="Won", (0), 0))</f>
        <v>0</v>
      </c>
      <c r="EN292" s="18">
        <f>IF(STGY6[[#This Row],[WrL]]="Loss", (STGY6[[#This Row],[PAM]]+STGY6[[#This Row],[LOS-TEN]]), IF(STGY6[[#This Row],[WrL]]="Won", (STGY6[[#This Row],[INS]]), 0))</f>
        <v>0</v>
      </c>
      <c r="EO292" s="18">
        <f>STGY6[[#This Row],[PAPT]]/2</f>
        <v>0</v>
      </c>
      <c r="EP292" s="43">
        <f>IF(STGY6[[#This Row],[SNO]]=0,0,IF(EL$10, IF(STGY6[[#This Row],[INS-TL]]=0, 0, STGY6[[#This Row],[PFT]]/STGY6[[#This Row],[INS-TL]]%), STGY6[[#This Row],[PFT]]/STGY6[[#This Row],[INS-TL]]%))</f>
        <v>-100</v>
      </c>
      <c r="EZ292" s="22"/>
      <c r="FB292" s="42">
        <f t="shared" si="49"/>
        <v>277</v>
      </c>
      <c r="FC292" s="49"/>
      <c r="FD292" s="18">
        <f>IF(STGY7[[#This Row],[SNO]]=0,0,IF(STGY7[[#This Row],[SNO]]=1,FJ$8,IF(FL$10, IF(FP291&gt;=FM$8,0,IF(FP291=0,FJ$8,FO291)), FO291)))</f>
        <v>0</v>
      </c>
      <c r="FE292" s="18" t="str">
        <f>IF(MAIN_STGY[[#This Row],[RSLT]]="","", MAIN_STGY[[#This Row],[RSLT]])</f>
        <v/>
      </c>
      <c r="FF29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2" s="18">
        <f>IF(STGY7[[#This Row],[SNO]]=0,0,IF(FL$10, IF(FP291&gt;=FM$8, 0, STGY7[[#This Row],[INS]]+FH291), STGY7[[#This Row],[INS]]+FH291))</f>
        <v>100</v>
      </c>
      <c r="FI292" s="18">
        <f>IF(STGY7[[#This Row],[SNO]]=0,0,IF(FL$10, IF(FP291&gt;=FM$8, 0, FI291+STGY7[[#This Row],[RTN]]), FI291+STGY7[[#This Row],[RTN]]))</f>
        <v>0</v>
      </c>
      <c r="FJ292" s="18">
        <f>STGY7[[#This Row],[RTN-TL]]-STGY7[[#This Row],[INS-TL]]</f>
        <v>-100</v>
      </c>
      <c r="FK292" s="18">
        <f>IF(STGY7[[#This Row],[SNO]]=0,0,IF(FL$10, IF(STGY7[[#This Row],[INS]]=0, 0, FN291), FN291))</f>
        <v>0</v>
      </c>
      <c r="FL292" s="18">
        <f>STGY7[[#This Row],[INS]]</f>
        <v>0</v>
      </c>
      <c r="FM292" s="18">
        <f>IF(STGY7[[#This Row],[WrL]]="Loss", (STGY7[[#This Row],[INS]]*(1 + FP$8/100)), IF(STGY7[[#This Row],[WrL]]="Won", (0), 0))</f>
        <v>0</v>
      </c>
      <c r="FN292" s="18">
        <f>IF(STGY7[[#This Row],[WrL]]="Loss", (STGY7[[#This Row],[PAM]]+STGY7[[#This Row],[LOS-TEN]]), IF(STGY7[[#This Row],[WrL]]="Won", (STGY7[[#This Row],[INS]]), 0))</f>
        <v>0</v>
      </c>
      <c r="FO292" s="18">
        <f>STGY7[[#This Row],[PAPT]]/2</f>
        <v>0</v>
      </c>
      <c r="FP292" s="43">
        <f>IF(STGY7[[#This Row],[SNO]]=0,0,IF(FL$10, IF(STGY7[[#This Row],[INS-TL]]=0, 0, STGY7[[#This Row],[PFT]]/STGY7[[#This Row],[INS-TL]]%), STGY7[[#This Row],[PFT]]/STGY7[[#This Row],[INS-TL]]%))</f>
        <v>-100</v>
      </c>
      <c r="FZ292" s="22"/>
      <c r="GB292" s="42">
        <f t="shared" si="50"/>
        <v>277</v>
      </c>
      <c r="GC292" s="49"/>
      <c r="GD292" s="18">
        <f>IF(STGY8[[#This Row],[SNO]]=0,0,IF(STGY8[[#This Row],[SNO]]=1,GJ$8,IF(GL$10, IF(GP291&gt;=GM$8,0,IF(GP291=0,GJ$8,GO291)), GO291)))</f>
        <v>0</v>
      </c>
      <c r="GE292" s="18" t="str">
        <f>IF(MAIN_STGY[[#This Row],[RSLT]]="","", MAIN_STGY[[#This Row],[RSLT]])</f>
        <v/>
      </c>
      <c r="GF29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2" s="18">
        <f>IF(STGY8[[#This Row],[SNO]]=0,0,IF(GL$10, IF(GP291&gt;=GM$8, 0, STGY8[[#This Row],[INS]]+GH291), STGY8[[#This Row],[INS]]+GH291))</f>
        <v>100</v>
      </c>
      <c r="GI292" s="18">
        <f>IF(STGY8[[#This Row],[SNO]]=0,0,IF(GL$10, IF(GP291&gt;=GM$8, 0, GI291+STGY8[[#This Row],[RTN]]), GI291+STGY8[[#This Row],[RTN]]))</f>
        <v>0</v>
      </c>
      <c r="GJ292" s="18">
        <f>STGY8[[#This Row],[RTN-TL]]-STGY8[[#This Row],[INS-TL]]</f>
        <v>-100</v>
      </c>
      <c r="GK292" s="18">
        <f>IF(STGY8[[#This Row],[SNO]]=0,0,IF(GL$10, IF(STGY8[[#This Row],[INS]]=0, 0, GN291), GN291))</f>
        <v>0</v>
      </c>
      <c r="GL292" s="18">
        <f>STGY8[[#This Row],[INS]]</f>
        <v>0</v>
      </c>
      <c r="GM292" s="18">
        <f>IF(STGY8[[#This Row],[WrL]]="Loss", (STGY8[[#This Row],[INS]]*(1 + GP$8/100)), IF(STGY8[[#This Row],[WrL]]="Won", (0), 0))</f>
        <v>0</v>
      </c>
      <c r="GN292" s="18">
        <f>IF(STGY8[[#This Row],[WrL]]="Loss", (STGY8[[#This Row],[PAM]]+STGY8[[#This Row],[LOS-TEN]]), IF(STGY8[[#This Row],[WrL]]="Won", (STGY8[[#This Row],[INS]]), 0))</f>
        <v>0</v>
      </c>
      <c r="GO292" s="18">
        <f>STGY8[[#This Row],[PAPT]]/2</f>
        <v>0</v>
      </c>
      <c r="GP292" s="43">
        <f>IF(STGY8[[#This Row],[SNO]]=0,0,IF(GL$10, IF(STGY8[[#This Row],[INS-TL]]=0, 0, STGY8[[#This Row],[PFT]]/STGY8[[#This Row],[INS-TL]]%), STGY8[[#This Row],[PFT]]/STGY8[[#This Row],[INS-TL]]%))</f>
        <v>-100</v>
      </c>
      <c r="GZ292" s="22"/>
      <c r="HB292" s="42">
        <f t="shared" si="51"/>
        <v>277</v>
      </c>
      <c r="HC292" s="49"/>
      <c r="HD292" s="18">
        <f>IF(STGY9[[#This Row],[SNO]]=0,0,IF(STGY9[[#This Row],[SNO]]=1,HJ$8,IF(HL$10, IF(HP291&gt;=HM$8,0,IF(HP291=0,HJ$8,HO291)), HO291)))</f>
        <v>0</v>
      </c>
      <c r="HE292" s="18" t="str">
        <f>IF(MAIN_STGY[[#This Row],[RSLT]]="","", MAIN_STGY[[#This Row],[RSLT]])</f>
        <v/>
      </c>
      <c r="HF29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2" s="18">
        <f>IF(STGY9[[#This Row],[SNO]]=0,0,IF(HL$10, IF(HP291&gt;=HM$8, 0, STGY9[[#This Row],[INS]]+HH291), STGY9[[#This Row],[INS]]+HH291))</f>
        <v>100</v>
      </c>
      <c r="HI292" s="18">
        <f>IF(STGY9[[#This Row],[SNO]]=0,0,IF(HL$10, IF(HP291&gt;=HM$8, 0, HI291+STGY9[[#This Row],[RTN]]), HI291+STGY9[[#This Row],[RTN]]))</f>
        <v>0</v>
      </c>
      <c r="HJ292" s="18">
        <f>STGY9[[#This Row],[RTN-TL]]-STGY9[[#This Row],[INS-TL]]</f>
        <v>-100</v>
      </c>
      <c r="HK292" s="18">
        <f>IF(STGY9[[#This Row],[SNO]]=0,0,IF(HL$10, IF(STGY9[[#This Row],[INS]]=0, 0, HN291), HN291))</f>
        <v>0</v>
      </c>
      <c r="HL292" s="18">
        <f>STGY9[[#This Row],[INS]]</f>
        <v>0</v>
      </c>
      <c r="HM292" s="18">
        <f>IF(STGY9[[#This Row],[WrL]]="Loss", (STGY9[[#This Row],[INS]]*(1 + HP$8/100)), IF(STGY9[[#This Row],[WrL]]="Won", (0), 0))</f>
        <v>0</v>
      </c>
      <c r="HN292" s="18">
        <f>IF(STGY9[[#This Row],[WrL]]="Loss", (STGY9[[#This Row],[PAM]]+STGY9[[#This Row],[LOS-TEN]]), IF(STGY9[[#This Row],[WrL]]="Won", (STGY9[[#This Row],[INS]]), 0))</f>
        <v>0</v>
      </c>
      <c r="HO292" s="18">
        <f>STGY9[[#This Row],[PAPT]]/2</f>
        <v>0</v>
      </c>
      <c r="HP292" s="43">
        <f>IF(STGY9[[#This Row],[SNO]]=0,0,IF(HL$10, IF(STGY9[[#This Row],[INS-TL]]=0, 0, STGY9[[#This Row],[PFT]]/STGY9[[#This Row],[INS-TL]]%), STGY9[[#This Row],[PFT]]/STGY9[[#This Row],[INS-TL]]%))</f>
        <v>-100</v>
      </c>
      <c r="HZ292" s="22"/>
      <c r="IB292" s="42">
        <f t="shared" si="52"/>
        <v>277</v>
      </c>
      <c r="IC292" s="49"/>
      <c r="ID292" s="18">
        <f>IF(STGY10[[#This Row],[SNO]]=0,0,IF(STGY10[[#This Row],[SNO]]=1,IJ$8,IF(IL$10, IF(IP291&gt;=IM$8,0,IF(IP291=0,IJ$8,IO291)), IO291)))</f>
        <v>0</v>
      </c>
      <c r="IE292" s="18" t="str">
        <f>IF(MAIN_STGY[[#This Row],[RSLT]]="","", MAIN_STGY[[#This Row],[RSLT]])</f>
        <v/>
      </c>
      <c r="IF29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2" s="18">
        <f>IF(STGY10[[#This Row],[SNO]]=0,0,IF(IL$10, IF(IP291&gt;=IM$8, 0, STGY10[[#This Row],[INS]]+IH291), STGY10[[#This Row],[INS]]+IH291))</f>
        <v>100</v>
      </c>
      <c r="II292" s="18">
        <f>IF(STGY10[[#This Row],[SNO]]=0,0,IF(IL$10, IF(IP291&gt;=IM$8, 0, II291+STGY10[[#This Row],[RTN]]), II291+STGY10[[#This Row],[RTN]]))</f>
        <v>0</v>
      </c>
      <c r="IJ292" s="18">
        <f>STGY10[[#This Row],[RTN-TL]]-STGY10[[#This Row],[INS-TL]]</f>
        <v>-100</v>
      </c>
      <c r="IK292" s="18">
        <f>IF(STGY10[[#This Row],[SNO]]=0,0,IF(IL$10, IF(STGY10[[#This Row],[INS]]=0, 0, IN291), IN291))</f>
        <v>0</v>
      </c>
      <c r="IL292" s="18">
        <f>STGY10[[#This Row],[INS]]</f>
        <v>0</v>
      </c>
      <c r="IM292" s="18">
        <f>IF(STGY10[[#This Row],[WrL]]="Loss", (STGY10[[#This Row],[INS]]*(1 + IP$8/100)), IF(STGY10[[#This Row],[WrL]]="Won", (0), 0))</f>
        <v>0</v>
      </c>
      <c r="IN292" s="18">
        <f>IF(STGY10[[#This Row],[WrL]]="Loss", (STGY10[[#This Row],[PAM]]+STGY10[[#This Row],[LOS-TEN]]), IF(STGY10[[#This Row],[WrL]]="Won", (STGY10[[#This Row],[INS]]), 0))</f>
        <v>0</v>
      </c>
      <c r="IO292" s="18">
        <f>STGY10[[#This Row],[PAPT]]/2</f>
        <v>0</v>
      </c>
      <c r="IP292" s="43">
        <f>IF(STGY10[[#This Row],[SNO]]=0,0,IF(IL$10, IF(STGY10[[#This Row],[INS-TL]]=0, 0, STGY10[[#This Row],[PFT]]/STGY10[[#This Row],[INS-TL]]%), STGY10[[#This Row],[PFT]]/STGY10[[#This Row],[INS-TL]]%))</f>
        <v>-100</v>
      </c>
      <c r="IZ292" s="22"/>
    </row>
    <row r="293" spans="2:260" ht="15.65" x14ac:dyDescent="0.3">
      <c r="B293" s="89">
        <f t="shared" si="53"/>
        <v>278</v>
      </c>
      <c r="C293" s="49"/>
      <c r="D293" s="18">
        <f>IF(MAIN_STGY[[#This Row],[SNO]]=0,0,IF(MAIN_STGY[[#This Row],[SNO]]=1,J$8,IF(L$10, IF(P292&gt;=M$8,0,IF(P292=0,J$8,O292)), O292)))</f>
        <v>0</v>
      </c>
      <c r="E293" s="12"/>
      <c r="F29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3" s="18">
        <f>IF(MAIN_STGY[[#This Row],[SNO]]=0,0,IF(L$10, IF(P292&gt;=M$8, 0, MAIN_STGY[[#This Row],[INS]]+H292), MAIN_STGY[[#This Row],[INS]]+H292))</f>
        <v>100</v>
      </c>
      <c r="I293" s="18">
        <f>IF(MAIN_STGY[[#This Row],[SNO]]=0,0,IF(L$10, IF(P292&gt;=M$8, 0, I292+MAIN_STGY[[#This Row],[RTN]]), I292+MAIN_STGY[[#This Row],[RTN]]))</f>
        <v>0</v>
      </c>
      <c r="J293" s="18">
        <f>MAIN_STGY[[#This Row],[RTN-TL]]-MAIN_STGY[[#This Row],[INS-TL]]</f>
        <v>-100</v>
      </c>
      <c r="K293" s="18">
        <f>IF(MAIN_STGY[[#This Row],[SNO]]=0,0,IF(L$10, IF(MAIN_STGY[[#This Row],[INS]]=0, 0, N292), N292))</f>
        <v>0</v>
      </c>
      <c r="L293" s="18">
        <f>MAIN_STGY[[#This Row],[INS]]</f>
        <v>0</v>
      </c>
      <c r="M293" s="18">
        <f>IF(MAIN_STGY[[#This Row],[WrL]]="Loss", (MAIN_STGY[[#This Row],[INS]]*(1 + P$8/100)), IF(MAIN_STGY[[#This Row],[WrL]]="Won", (0), 0))</f>
        <v>0</v>
      </c>
      <c r="N293" s="18">
        <f>IF(MAIN_STGY[[#This Row],[WrL]]="Loss", (MAIN_STGY[[#This Row],[PAM]]+MAIN_STGY[[#This Row],[LOS-TEN]]), IF(MAIN_STGY[[#This Row],[WrL]]="Won", (MAIN_STGY[[#This Row],[INS]]), 0))</f>
        <v>0</v>
      </c>
      <c r="O293" s="18">
        <f>MAIN_STGY[[#This Row],[PAPT]]/2</f>
        <v>0</v>
      </c>
      <c r="P29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3" s="91" t="str">
        <v>Strategy 08</v>
      </c>
      <c r="S293" s="92">
        <v>0</v>
      </c>
      <c r="T293" s="93">
        <v>100</v>
      </c>
      <c r="U293" s="85"/>
      <c r="V293" s="44"/>
      <c r="W293" s="55"/>
      <c r="X293" s="44"/>
      <c r="Z293" s="22"/>
      <c r="AB293" s="42">
        <f t="shared" si="44"/>
        <v>278</v>
      </c>
      <c r="AC293" s="49"/>
      <c r="AD293" s="18">
        <f>IF(STGY2[[#This Row],[SNO]]=0,0,IF(STGY2[[#This Row],[SNO]]=1,AJ$8,IF(AL$10, IF(AP292&gt;=AM$8,0,IF(AP292=0,AJ$8,AO292)), AO292)))</f>
        <v>0</v>
      </c>
      <c r="AE293" s="18" t="str">
        <f>IF(MAIN_STGY[[#This Row],[RSLT]]="","", MAIN_STGY[[#This Row],[RSLT]])</f>
        <v/>
      </c>
      <c r="AF29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3" s="18">
        <f>IF(STGY2[[#This Row],[SNO]]=0,0,IF(AL$10, IF(AP292&gt;=AM$8, 0, STGY2[[#This Row],[INS]]+AH292), STGY2[[#This Row],[INS]]+AH292))</f>
        <v>100</v>
      </c>
      <c r="AI293" s="18">
        <f>IF(STGY2[[#This Row],[SNO]]=0,0,IF(AL$10, IF(AP292&gt;=AM$8, 0, AI292+STGY2[[#This Row],[RTN]]), AI292+STGY2[[#This Row],[RTN]]))</f>
        <v>0</v>
      </c>
      <c r="AJ293" s="18">
        <f>STGY2[[#This Row],[RTN-TL]]-STGY2[[#This Row],[INS-TL]]</f>
        <v>-100</v>
      </c>
      <c r="AK293" s="18">
        <f>IF(STGY2[[#This Row],[SNO]]=0,0,IF(AL$10, IF(STGY2[[#This Row],[INS]]=0, 0, AN292), AN292))</f>
        <v>0</v>
      </c>
      <c r="AL293" s="18">
        <f>STGY2[[#This Row],[INS]]</f>
        <v>0</v>
      </c>
      <c r="AM293" s="18">
        <f>IF(STGY2[[#This Row],[WrL]]="Loss", (STGY2[[#This Row],[INS]]*(1 + AP$8/100)), IF(STGY2[[#This Row],[WrL]]="Won", (0), 0))</f>
        <v>0</v>
      </c>
      <c r="AN293" s="18">
        <f>IF(STGY2[[#This Row],[WrL]]="Loss", (STGY2[[#This Row],[PAM]]+STGY2[[#This Row],[LOS-TEN]]), IF(STGY2[[#This Row],[WrL]]="Won", (STGY2[[#This Row],[INS]]), 0))</f>
        <v>0</v>
      </c>
      <c r="AO293" s="18">
        <f>STGY2[[#This Row],[PAPT]]/2</f>
        <v>0</v>
      </c>
      <c r="AP293" s="43">
        <f>IF(STGY2[[#This Row],[SNO]]=0,0,IF(AL$10, IF(STGY2[[#This Row],[INS-TL]]=0, 0, STGY2[[#This Row],[PFT]]/STGY2[[#This Row],[INS-TL]]%), STGY2[[#This Row],[PFT]]/STGY2[[#This Row],[INS-TL]]%))</f>
        <v>-100</v>
      </c>
      <c r="AZ293" s="22"/>
      <c r="BB293" s="42">
        <f t="shared" si="45"/>
        <v>278</v>
      </c>
      <c r="BC293" s="49"/>
      <c r="BD293" s="18">
        <f>IF(STGY3[[#This Row],[SNO]]=0,0,IF(STGY3[[#This Row],[SNO]]=1,BJ$8,IF(BL$10, IF(BP292&gt;=BM$8,0,IF(BP292=0,BJ$8,BO292)), BO292)))</f>
        <v>0</v>
      </c>
      <c r="BE293" s="18" t="str">
        <f>IF(MAIN_STGY[[#This Row],[RSLT]]="","", MAIN_STGY[[#This Row],[RSLT]])</f>
        <v/>
      </c>
      <c r="BF29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3" s="18">
        <f>IF(STGY3[[#This Row],[SNO]]=0,0,IF(BL$10, IF(BP292&gt;=BM$8, 0, STGY3[[#This Row],[INS]]+BH292), STGY3[[#This Row],[INS]]+BH292))</f>
        <v>100</v>
      </c>
      <c r="BI293" s="18">
        <f>IF(STGY3[[#This Row],[SNO]]=0,0,IF(BL$10, IF(BP292&gt;=BM$8, 0, BI292+STGY3[[#This Row],[RTN]]), BI292+STGY3[[#This Row],[RTN]]))</f>
        <v>0</v>
      </c>
      <c r="BJ293" s="18">
        <f>STGY3[[#This Row],[RTN-TL]]-STGY3[[#This Row],[INS-TL]]</f>
        <v>-100</v>
      </c>
      <c r="BK293" s="18">
        <f>IF(STGY3[[#This Row],[SNO]]=0,0,IF(BL$10, IF(STGY3[[#This Row],[INS]]=0, 0, BN292), BN292))</f>
        <v>0</v>
      </c>
      <c r="BL293" s="18">
        <f>STGY3[[#This Row],[INS]]</f>
        <v>0</v>
      </c>
      <c r="BM293" s="18">
        <f>IF(STGY3[[#This Row],[WrL]]="Loss", (STGY3[[#This Row],[INS]]*(1 + BP$8/100)), IF(STGY3[[#This Row],[WrL]]="Won", (0), 0))</f>
        <v>0</v>
      </c>
      <c r="BN293" s="18">
        <f>IF(STGY3[[#This Row],[WrL]]="Loss", (STGY3[[#This Row],[PAM]]+STGY3[[#This Row],[LOS-TEN]]), IF(STGY3[[#This Row],[WrL]]="Won", (STGY3[[#This Row],[INS]]), 0))</f>
        <v>0</v>
      </c>
      <c r="BO293" s="18">
        <f>STGY3[[#This Row],[PAPT]]/2</f>
        <v>0</v>
      </c>
      <c r="BP293" s="43">
        <f>IF(STGY3[[#This Row],[SNO]]=0,0,IF(BL$10, IF(STGY3[[#This Row],[INS-TL]]=0, 0, STGY3[[#This Row],[PFT]]/STGY3[[#This Row],[INS-TL]]%), STGY3[[#This Row],[PFT]]/STGY3[[#This Row],[INS-TL]]%))</f>
        <v>-100</v>
      </c>
      <c r="BZ293" s="22"/>
      <c r="CB293" s="42">
        <f t="shared" si="46"/>
        <v>278</v>
      </c>
      <c r="CC293" s="49"/>
      <c r="CD293" s="18">
        <f>IF(STGY4[[#This Row],[SNO]]=0,0,IF(STGY4[[#This Row],[SNO]]=1,CJ$8,IF(CL$10, IF(CP292&gt;=CM$8,0,IF(CP292=0,CJ$8,CO292)), CO292)))</f>
        <v>0</v>
      </c>
      <c r="CE293" s="18" t="str">
        <f>IF(MAIN_STGY[[#This Row],[RSLT]]="","", MAIN_STGY[[#This Row],[RSLT]])</f>
        <v/>
      </c>
      <c r="CF29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3" s="18">
        <f>IF(STGY4[[#This Row],[SNO]]=0,0,IF(CL$10, IF(CP292&gt;=CM$8, 0, STGY4[[#This Row],[INS]]+CH292), STGY4[[#This Row],[INS]]+CH292))</f>
        <v>100</v>
      </c>
      <c r="CI293" s="18">
        <f>IF(STGY4[[#This Row],[SNO]]=0,0,IF(CL$10, IF(CP292&gt;=CM$8, 0, CI292+STGY4[[#This Row],[RTN]]), CI292+STGY4[[#This Row],[RTN]]))</f>
        <v>0</v>
      </c>
      <c r="CJ293" s="18">
        <f>STGY4[[#This Row],[RTN-TL]]-STGY4[[#This Row],[INS-TL]]</f>
        <v>-100</v>
      </c>
      <c r="CK293" s="18">
        <f>IF(STGY4[[#This Row],[SNO]]=0,0,IF(CL$10, IF(STGY4[[#This Row],[INS]]=0, 0, CN292), CN292))</f>
        <v>0</v>
      </c>
      <c r="CL293" s="18">
        <f>STGY4[[#This Row],[INS]]</f>
        <v>0</v>
      </c>
      <c r="CM293" s="18">
        <f>IF(STGY4[[#This Row],[WrL]]="Loss", (STGY4[[#This Row],[INS]]*(1 + CP$8/100)), IF(STGY4[[#This Row],[WrL]]="Won", (0), 0))</f>
        <v>0</v>
      </c>
      <c r="CN293" s="18">
        <f>IF(STGY4[[#This Row],[WrL]]="Loss", (STGY4[[#This Row],[PAM]]+STGY4[[#This Row],[LOS-TEN]]), IF(STGY4[[#This Row],[WrL]]="Won", (STGY4[[#This Row],[INS]]), 0))</f>
        <v>0</v>
      </c>
      <c r="CO293" s="18">
        <f>STGY4[[#This Row],[PAPT]]/2</f>
        <v>0</v>
      </c>
      <c r="CP293" s="43">
        <f>IF(STGY4[[#This Row],[SNO]]=0,0,IF(CL$10, IF(STGY4[[#This Row],[INS-TL]]=0, 0, STGY4[[#This Row],[PFT]]/STGY4[[#This Row],[INS-TL]]%), STGY4[[#This Row],[PFT]]/STGY4[[#This Row],[INS-TL]]%))</f>
        <v>-100</v>
      </c>
      <c r="CZ293" s="22"/>
      <c r="DB293" s="42">
        <f t="shared" si="47"/>
        <v>278</v>
      </c>
      <c r="DC293" s="49"/>
      <c r="DD293" s="18">
        <f>IF(STGY5[[#This Row],[SNO]]=0,0,IF(STGY5[[#This Row],[SNO]]=1,DJ$8,IF(DL$10, IF(DP292&gt;=DM$8,0,IF(DP292=0,DJ$8,DO292)), DO292)))</f>
        <v>0</v>
      </c>
      <c r="DE293" s="18" t="str">
        <f>IF(MAIN_STGY[[#This Row],[RSLT]]="","", MAIN_STGY[[#This Row],[RSLT]])</f>
        <v/>
      </c>
      <c r="DF29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3" s="18">
        <f>IF(STGY5[[#This Row],[SNO]]=0,0,IF(DL$10, IF(DP292&gt;=DM$8, 0, STGY5[[#This Row],[INS]]+DH292), STGY5[[#This Row],[INS]]+DH292))</f>
        <v>100</v>
      </c>
      <c r="DI293" s="18">
        <f>IF(STGY5[[#This Row],[SNO]]=0,0,IF(DL$10, IF(DP292&gt;=DM$8, 0, DI292+STGY5[[#This Row],[RTN]]), DI292+STGY5[[#This Row],[RTN]]))</f>
        <v>0</v>
      </c>
      <c r="DJ293" s="18">
        <f>STGY5[[#This Row],[RTN-TL]]-STGY5[[#This Row],[INS-TL]]</f>
        <v>-100</v>
      </c>
      <c r="DK293" s="18">
        <f>IF(STGY5[[#This Row],[SNO]]=0,0,IF(DL$10, IF(STGY5[[#This Row],[INS]]=0, 0, DN292), DN292))</f>
        <v>0</v>
      </c>
      <c r="DL293" s="18">
        <f>STGY5[[#This Row],[INS]]</f>
        <v>0</v>
      </c>
      <c r="DM293" s="18">
        <f>IF(STGY5[[#This Row],[WrL]]="Loss", (STGY5[[#This Row],[INS]]*(1 + DP$8/100)), IF(STGY5[[#This Row],[WrL]]="Won", (0), 0))</f>
        <v>0</v>
      </c>
      <c r="DN293" s="18">
        <f>IF(STGY5[[#This Row],[WrL]]="Loss", (STGY5[[#This Row],[PAM]]+STGY5[[#This Row],[LOS-TEN]]), IF(STGY5[[#This Row],[WrL]]="Won", (STGY5[[#This Row],[INS]]), 0))</f>
        <v>0</v>
      </c>
      <c r="DO293" s="18">
        <f>STGY5[[#This Row],[PAPT]]/2</f>
        <v>0</v>
      </c>
      <c r="DP293" s="43">
        <f>IF(STGY5[[#This Row],[SNO]]=0,0,IF(DL$10, IF(STGY5[[#This Row],[INS-TL]]=0, 0, STGY5[[#This Row],[PFT]]/STGY5[[#This Row],[INS-TL]]%), STGY5[[#This Row],[PFT]]/STGY5[[#This Row],[INS-TL]]%))</f>
        <v>-100</v>
      </c>
      <c r="DZ293" s="22"/>
      <c r="EB293" s="42">
        <f t="shared" si="48"/>
        <v>278</v>
      </c>
      <c r="EC293" s="49"/>
      <c r="ED293" s="18">
        <f>IF(STGY6[[#This Row],[SNO]]=0,0,IF(STGY6[[#This Row],[SNO]]=1,EJ$8,IF(EL$10, IF(EP292&gt;=EM$8,0,IF(EP292=0,EJ$8,EO292)), EO292)))</f>
        <v>0</v>
      </c>
      <c r="EE293" s="18" t="str">
        <f>IF(MAIN_STGY[[#This Row],[RSLT]]="","", MAIN_STGY[[#This Row],[RSLT]])</f>
        <v/>
      </c>
      <c r="EF29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3" s="18">
        <f>IF(STGY6[[#This Row],[SNO]]=0,0,IF(EL$10, IF(EP292&gt;=EM$8, 0, STGY6[[#This Row],[INS]]+EH292), STGY6[[#This Row],[INS]]+EH292))</f>
        <v>100</v>
      </c>
      <c r="EI293" s="18">
        <f>IF(STGY6[[#This Row],[SNO]]=0,0,IF(EL$10, IF(EP292&gt;=EM$8, 0, EI292+STGY6[[#This Row],[RTN]]), EI292+STGY6[[#This Row],[RTN]]))</f>
        <v>0</v>
      </c>
      <c r="EJ293" s="18">
        <f>STGY6[[#This Row],[RTN-TL]]-STGY6[[#This Row],[INS-TL]]</f>
        <v>-100</v>
      </c>
      <c r="EK293" s="18">
        <f>IF(STGY6[[#This Row],[SNO]]=0,0,IF(EL$10, IF(STGY6[[#This Row],[INS]]=0, 0, EN292), EN292))</f>
        <v>0</v>
      </c>
      <c r="EL293" s="18">
        <f>STGY6[[#This Row],[INS]]</f>
        <v>0</v>
      </c>
      <c r="EM293" s="18">
        <f>IF(STGY6[[#This Row],[WrL]]="Loss", (STGY6[[#This Row],[INS]]*(1 + EP$8/100)), IF(STGY6[[#This Row],[WrL]]="Won", (0), 0))</f>
        <v>0</v>
      </c>
      <c r="EN293" s="18">
        <f>IF(STGY6[[#This Row],[WrL]]="Loss", (STGY6[[#This Row],[PAM]]+STGY6[[#This Row],[LOS-TEN]]), IF(STGY6[[#This Row],[WrL]]="Won", (STGY6[[#This Row],[INS]]), 0))</f>
        <v>0</v>
      </c>
      <c r="EO293" s="18">
        <f>STGY6[[#This Row],[PAPT]]/2</f>
        <v>0</v>
      </c>
      <c r="EP293" s="43">
        <f>IF(STGY6[[#This Row],[SNO]]=0,0,IF(EL$10, IF(STGY6[[#This Row],[INS-TL]]=0, 0, STGY6[[#This Row],[PFT]]/STGY6[[#This Row],[INS-TL]]%), STGY6[[#This Row],[PFT]]/STGY6[[#This Row],[INS-TL]]%))</f>
        <v>-100</v>
      </c>
      <c r="EZ293" s="22"/>
      <c r="FB293" s="42">
        <f t="shared" si="49"/>
        <v>278</v>
      </c>
      <c r="FC293" s="49"/>
      <c r="FD293" s="18">
        <f>IF(STGY7[[#This Row],[SNO]]=0,0,IF(STGY7[[#This Row],[SNO]]=1,FJ$8,IF(FL$10, IF(FP292&gt;=FM$8,0,IF(FP292=0,FJ$8,FO292)), FO292)))</f>
        <v>0</v>
      </c>
      <c r="FE293" s="18" t="str">
        <f>IF(MAIN_STGY[[#This Row],[RSLT]]="","", MAIN_STGY[[#This Row],[RSLT]])</f>
        <v/>
      </c>
      <c r="FF29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3" s="18">
        <f>IF(STGY7[[#This Row],[SNO]]=0,0,IF(FL$10, IF(FP292&gt;=FM$8, 0, STGY7[[#This Row],[INS]]+FH292), STGY7[[#This Row],[INS]]+FH292))</f>
        <v>100</v>
      </c>
      <c r="FI293" s="18">
        <f>IF(STGY7[[#This Row],[SNO]]=0,0,IF(FL$10, IF(FP292&gt;=FM$8, 0, FI292+STGY7[[#This Row],[RTN]]), FI292+STGY7[[#This Row],[RTN]]))</f>
        <v>0</v>
      </c>
      <c r="FJ293" s="18">
        <f>STGY7[[#This Row],[RTN-TL]]-STGY7[[#This Row],[INS-TL]]</f>
        <v>-100</v>
      </c>
      <c r="FK293" s="18">
        <f>IF(STGY7[[#This Row],[SNO]]=0,0,IF(FL$10, IF(STGY7[[#This Row],[INS]]=0, 0, FN292), FN292))</f>
        <v>0</v>
      </c>
      <c r="FL293" s="18">
        <f>STGY7[[#This Row],[INS]]</f>
        <v>0</v>
      </c>
      <c r="FM293" s="18">
        <f>IF(STGY7[[#This Row],[WrL]]="Loss", (STGY7[[#This Row],[INS]]*(1 + FP$8/100)), IF(STGY7[[#This Row],[WrL]]="Won", (0), 0))</f>
        <v>0</v>
      </c>
      <c r="FN293" s="18">
        <f>IF(STGY7[[#This Row],[WrL]]="Loss", (STGY7[[#This Row],[PAM]]+STGY7[[#This Row],[LOS-TEN]]), IF(STGY7[[#This Row],[WrL]]="Won", (STGY7[[#This Row],[INS]]), 0))</f>
        <v>0</v>
      </c>
      <c r="FO293" s="18">
        <f>STGY7[[#This Row],[PAPT]]/2</f>
        <v>0</v>
      </c>
      <c r="FP293" s="43">
        <f>IF(STGY7[[#This Row],[SNO]]=0,0,IF(FL$10, IF(STGY7[[#This Row],[INS-TL]]=0, 0, STGY7[[#This Row],[PFT]]/STGY7[[#This Row],[INS-TL]]%), STGY7[[#This Row],[PFT]]/STGY7[[#This Row],[INS-TL]]%))</f>
        <v>-100</v>
      </c>
      <c r="FZ293" s="22"/>
      <c r="GB293" s="42">
        <f t="shared" si="50"/>
        <v>278</v>
      </c>
      <c r="GC293" s="49"/>
      <c r="GD293" s="18">
        <f>IF(STGY8[[#This Row],[SNO]]=0,0,IF(STGY8[[#This Row],[SNO]]=1,GJ$8,IF(GL$10, IF(GP292&gt;=GM$8,0,IF(GP292=0,GJ$8,GO292)), GO292)))</f>
        <v>0</v>
      </c>
      <c r="GE293" s="18" t="str">
        <f>IF(MAIN_STGY[[#This Row],[RSLT]]="","", MAIN_STGY[[#This Row],[RSLT]])</f>
        <v/>
      </c>
      <c r="GF29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3" s="18">
        <f>IF(STGY8[[#This Row],[SNO]]=0,0,IF(GL$10, IF(GP292&gt;=GM$8, 0, STGY8[[#This Row],[INS]]+GH292), STGY8[[#This Row],[INS]]+GH292))</f>
        <v>100</v>
      </c>
      <c r="GI293" s="18">
        <f>IF(STGY8[[#This Row],[SNO]]=0,0,IF(GL$10, IF(GP292&gt;=GM$8, 0, GI292+STGY8[[#This Row],[RTN]]), GI292+STGY8[[#This Row],[RTN]]))</f>
        <v>0</v>
      </c>
      <c r="GJ293" s="18">
        <f>STGY8[[#This Row],[RTN-TL]]-STGY8[[#This Row],[INS-TL]]</f>
        <v>-100</v>
      </c>
      <c r="GK293" s="18">
        <f>IF(STGY8[[#This Row],[SNO]]=0,0,IF(GL$10, IF(STGY8[[#This Row],[INS]]=0, 0, GN292), GN292))</f>
        <v>0</v>
      </c>
      <c r="GL293" s="18">
        <f>STGY8[[#This Row],[INS]]</f>
        <v>0</v>
      </c>
      <c r="GM293" s="18">
        <f>IF(STGY8[[#This Row],[WrL]]="Loss", (STGY8[[#This Row],[INS]]*(1 + GP$8/100)), IF(STGY8[[#This Row],[WrL]]="Won", (0), 0))</f>
        <v>0</v>
      </c>
      <c r="GN293" s="18">
        <f>IF(STGY8[[#This Row],[WrL]]="Loss", (STGY8[[#This Row],[PAM]]+STGY8[[#This Row],[LOS-TEN]]), IF(STGY8[[#This Row],[WrL]]="Won", (STGY8[[#This Row],[INS]]), 0))</f>
        <v>0</v>
      </c>
      <c r="GO293" s="18">
        <f>STGY8[[#This Row],[PAPT]]/2</f>
        <v>0</v>
      </c>
      <c r="GP293" s="43">
        <f>IF(STGY8[[#This Row],[SNO]]=0,0,IF(GL$10, IF(STGY8[[#This Row],[INS-TL]]=0, 0, STGY8[[#This Row],[PFT]]/STGY8[[#This Row],[INS-TL]]%), STGY8[[#This Row],[PFT]]/STGY8[[#This Row],[INS-TL]]%))</f>
        <v>-100</v>
      </c>
      <c r="GZ293" s="22"/>
      <c r="HB293" s="42">
        <f t="shared" si="51"/>
        <v>278</v>
      </c>
      <c r="HC293" s="49"/>
      <c r="HD293" s="18">
        <f>IF(STGY9[[#This Row],[SNO]]=0,0,IF(STGY9[[#This Row],[SNO]]=1,HJ$8,IF(HL$10, IF(HP292&gt;=HM$8,0,IF(HP292=0,HJ$8,HO292)), HO292)))</f>
        <v>0</v>
      </c>
      <c r="HE293" s="18" t="str">
        <f>IF(MAIN_STGY[[#This Row],[RSLT]]="","", MAIN_STGY[[#This Row],[RSLT]])</f>
        <v/>
      </c>
      <c r="HF29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3" s="18">
        <f>IF(STGY9[[#This Row],[SNO]]=0,0,IF(HL$10, IF(HP292&gt;=HM$8, 0, STGY9[[#This Row],[INS]]+HH292), STGY9[[#This Row],[INS]]+HH292))</f>
        <v>100</v>
      </c>
      <c r="HI293" s="18">
        <f>IF(STGY9[[#This Row],[SNO]]=0,0,IF(HL$10, IF(HP292&gt;=HM$8, 0, HI292+STGY9[[#This Row],[RTN]]), HI292+STGY9[[#This Row],[RTN]]))</f>
        <v>0</v>
      </c>
      <c r="HJ293" s="18">
        <f>STGY9[[#This Row],[RTN-TL]]-STGY9[[#This Row],[INS-TL]]</f>
        <v>-100</v>
      </c>
      <c r="HK293" s="18">
        <f>IF(STGY9[[#This Row],[SNO]]=0,0,IF(HL$10, IF(STGY9[[#This Row],[INS]]=0, 0, HN292), HN292))</f>
        <v>0</v>
      </c>
      <c r="HL293" s="18">
        <f>STGY9[[#This Row],[INS]]</f>
        <v>0</v>
      </c>
      <c r="HM293" s="18">
        <f>IF(STGY9[[#This Row],[WrL]]="Loss", (STGY9[[#This Row],[INS]]*(1 + HP$8/100)), IF(STGY9[[#This Row],[WrL]]="Won", (0), 0))</f>
        <v>0</v>
      </c>
      <c r="HN293" s="18">
        <f>IF(STGY9[[#This Row],[WrL]]="Loss", (STGY9[[#This Row],[PAM]]+STGY9[[#This Row],[LOS-TEN]]), IF(STGY9[[#This Row],[WrL]]="Won", (STGY9[[#This Row],[INS]]), 0))</f>
        <v>0</v>
      </c>
      <c r="HO293" s="18">
        <f>STGY9[[#This Row],[PAPT]]/2</f>
        <v>0</v>
      </c>
      <c r="HP293" s="43">
        <f>IF(STGY9[[#This Row],[SNO]]=0,0,IF(HL$10, IF(STGY9[[#This Row],[INS-TL]]=0, 0, STGY9[[#This Row],[PFT]]/STGY9[[#This Row],[INS-TL]]%), STGY9[[#This Row],[PFT]]/STGY9[[#This Row],[INS-TL]]%))</f>
        <v>-100</v>
      </c>
      <c r="HZ293" s="22"/>
      <c r="IB293" s="42">
        <f t="shared" si="52"/>
        <v>278</v>
      </c>
      <c r="IC293" s="49"/>
      <c r="ID293" s="18">
        <f>IF(STGY10[[#This Row],[SNO]]=0,0,IF(STGY10[[#This Row],[SNO]]=1,IJ$8,IF(IL$10, IF(IP292&gt;=IM$8,0,IF(IP292=0,IJ$8,IO292)), IO292)))</f>
        <v>0</v>
      </c>
      <c r="IE293" s="18" t="str">
        <f>IF(MAIN_STGY[[#This Row],[RSLT]]="","", MAIN_STGY[[#This Row],[RSLT]])</f>
        <v/>
      </c>
      <c r="IF29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3" s="18">
        <f>IF(STGY10[[#This Row],[SNO]]=0,0,IF(IL$10, IF(IP292&gt;=IM$8, 0, STGY10[[#This Row],[INS]]+IH292), STGY10[[#This Row],[INS]]+IH292))</f>
        <v>100</v>
      </c>
      <c r="II293" s="18">
        <f>IF(STGY10[[#This Row],[SNO]]=0,0,IF(IL$10, IF(IP292&gt;=IM$8, 0, II292+STGY10[[#This Row],[RTN]]), II292+STGY10[[#This Row],[RTN]]))</f>
        <v>0</v>
      </c>
      <c r="IJ293" s="18">
        <f>STGY10[[#This Row],[RTN-TL]]-STGY10[[#This Row],[INS-TL]]</f>
        <v>-100</v>
      </c>
      <c r="IK293" s="18">
        <f>IF(STGY10[[#This Row],[SNO]]=0,0,IF(IL$10, IF(STGY10[[#This Row],[INS]]=0, 0, IN292), IN292))</f>
        <v>0</v>
      </c>
      <c r="IL293" s="18">
        <f>STGY10[[#This Row],[INS]]</f>
        <v>0</v>
      </c>
      <c r="IM293" s="18">
        <f>IF(STGY10[[#This Row],[WrL]]="Loss", (STGY10[[#This Row],[INS]]*(1 + IP$8/100)), IF(STGY10[[#This Row],[WrL]]="Won", (0), 0))</f>
        <v>0</v>
      </c>
      <c r="IN293" s="18">
        <f>IF(STGY10[[#This Row],[WrL]]="Loss", (STGY10[[#This Row],[PAM]]+STGY10[[#This Row],[LOS-TEN]]), IF(STGY10[[#This Row],[WrL]]="Won", (STGY10[[#This Row],[INS]]), 0))</f>
        <v>0</v>
      </c>
      <c r="IO293" s="18">
        <f>STGY10[[#This Row],[PAPT]]/2</f>
        <v>0</v>
      </c>
      <c r="IP293" s="43">
        <f>IF(STGY10[[#This Row],[SNO]]=0,0,IF(IL$10, IF(STGY10[[#This Row],[INS-TL]]=0, 0, STGY10[[#This Row],[PFT]]/STGY10[[#This Row],[INS-TL]]%), STGY10[[#This Row],[PFT]]/STGY10[[#This Row],[INS-TL]]%))</f>
        <v>-100</v>
      </c>
      <c r="IZ293" s="22"/>
    </row>
    <row r="294" spans="2:260" ht="15.65" x14ac:dyDescent="0.3">
      <c r="B294" s="89">
        <f t="shared" si="53"/>
        <v>279</v>
      </c>
      <c r="C294" s="49"/>
      <c r="D294" s="18">
        <f>IF(MAIN_STGY[[#This Row],[SNO]]=0,0,IF(MAIN_STGY[[#This Row],[SNO]]=1,J$8,IF(L$10, IF(P293&gt;=M$8,0,IF(P293=0,J$8,O293)), O293)))</f>
        <v>0</v>
      </c>
      <c r="E294" s="12"/>
      <c r="F29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4" s="18">
        <f>IF(MAIN_STGY[[#This Row],[SNO]]=0,0,IF(L$10, IF(P293&gt;=M$8, 0, MAIN_STGY[[#This Row],[INS]]+H293), MAIN_STGY[[#This Row],[INS]]+H293))</f>
        <v>100</v>
      </c>
      <c r="I294" s="18">
        <f>IF(MAIN_STGY[[#This Row],[SNO]]=0,0,IF(L$10, IF(P293&gt;=M$8, 0, I293+MAIN_STGY[[#This Row],[RTN]]), I293+MAIN_STGY[[#This Row],[RTN]]))</f>
        <v>0</v>
      </c>
      <c r="J294" s="18">
        <f>MAIN_STGY[[#This Row],[RTN-TL]]-MAIN_STGY[[#This Row],[INS-TL]]</f>
        <v>-100</v>
      </c>
      <c r="K294" s="18">
        <f>IF(MAIN_STGY[[#This Row],[SNO]]=0,0,IF(L$10, IF(MAIN_STGY[[#This Row],[INS]]=0, 0, N293), N293))</f>
        <v>0</v>
      </c>
      <c r="L294" s="18">
        <f>MAIN_STGY[[#This Row],[INS]]</f>
        <v>0</v>
      </c>
      <c r="M294" s="18">
        <f>IF(MAIN_STGY[[#This Row],[WrL]]="Loss", (MAIN_STGY[[#This Row],[INS]]*(1 + P$8/100)), IF(MAIN_STGY[[#This Row],[WrL]]="Won", (0), 0))</f>
        <v>0</v>
      </c>
      <c r="N294" s="18">
        <f>IF(MAIN_STGY[[#This Row],[WrL]]="Loss", (MAIN_STGY[[#This Row],[PAM]]+MAIN_STGY[[#This Row],[LOS-TEN]]), IF(MAIN_STGY[[#This Row],[WrL]]="Won", (MAIN_STGY[[#This Row],[INS]]), 0))</f>
        <v>0</v>
      </c>
      <c r="O294" s="18">
        <f>MAIN_STGY[[#This Row],[PAPT]]/2</f>
        <v>0</v>
      </c>
      <c r="P29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4" s="94" t="str">
        <v>Strategy 09</v>
      </c>
      <c r="S294" s="95">
        <v>0</v>
      </c>
      <c r="T294" s="96">
        <v>100</v>
      </c>
      <c r="U294" s="85"/>
      <c r="V294" s="55"/>
      <c r="W294" s="55"/>
      <c r="X294" s="44"/>
      <c r="Z294" s="22"/>
      <c r="AB294" s="42">
        <f t="shared" si="44"/>
        <v>279</v>
      </c>
      <c r="AC294" s="49"/>
      <c r="AD294" s="18">
        <f>IF(STGY2[[#This Row],[SNO]]=0,0,IF(STGY2[[#This Row],[SNO]]=1,AJ$8,IF(AL$10, IF(AP293&gt;=AM$8,0,IF(AP293=0,AJ$8,AO293)), AO293)))</f>
        <v>0</v>
      </c>
      <c r="AE294" s="18" t="str">
        <f>IF(MAIN_STGY[[#This Row],[RSLT]]="","", MAIN_STGY[[#This Row],[RSLT]])</f>
        <v/>
      </c>
      <c r="AF29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4" s="18">
        <f>IF(STGY2[[#This Row],[SNO]]=0,0,IF(AL$10, IF(AP293&gt;=AM$8, 0, STGY2[[#This Row],[INS]]+AH293), STGY2[[#This Row],[INS]]+AH293))</f>
        <v>100</v>
      </c>
      <c r="AI294" s="18">
        <f>IF(STGY2[[#This Row],[SNO]]=0,0,IF(AL$10, IF(AP293&gt;=AM$8, 0, AI293+STGY2[[#This Row],[RTN]]), AI293+STGY2[[#This Row],[RTN]]))</f>
        <v>0</v>
      </c>
      <c r="AJ294" s="18">
        <f>STGY2[[#This Row],[RTN-TL]]-STGY2[[#This Row],[INS-TL]]</f>
        <v>-100</v>
      </c>
      <c r="AK294" s="18">
        <f>IF(STGY2[[#This Row],[SNO]]=0,0,IF(AL$10, IF(STGY2[[#This Row],[INS]]=0, 0, AN293), AN293))</f>
        <v>0</v>
      </c>
      <c r="AL294" s="18">
        <f>STGY2[[#This Row],[INS]]</f>
        <v>0</v>
      </c>
      <c r="AM294" s="18">
        <f>IF(STGY2[[#This Row],[WrL]]="Loss", (STGY2[[#This Row],[INS]]*(1 + AP$8/100)), IF(STGY2[[#This Row],[WrL]]="Won", (0), 0))</f>
        <v>0</v>
      </c>
      <c r="AN294" s="18">
        <f>IF(STGY2[[#This Row],[WrL]]="Loss", (STGY2[[#This Row],[PAM]]+STGY2[[#This Row],[LOS-TEN]]), IF(STGY2[[#This Row],[WrL]]="Won", (STGY2[[#This Row],[INS]]), 0))</f>
        <v>0</v>
      </c>
      <c r="AO294" s="18">
        <f>STGY2[[#This Row],[PAPT]]/2</f>
        <v>0</v>
      </c>
      <c r="AP294" s="43">
        <f>IF(STGY2[[#This Row],[SNO]]=0,0,IF(AL$10, IF(STGY2[[#This Row],[INS-TL]]=0, 0, STGY2[[#This Row],[PFT]]/STGY2[[#This Row],[INS-TL]]%), STGY2[[#This Row],[PFT]]/STGY2[[#This Row],[INS-TL]]%))</f>
        <v>-100</v>
      </c>
      <c r="AZ294" s="22"/>
      <c r="BB294" s="42">
        <f t="shared" si="45"/>
        <v>279</v>
      </c>
      <c r="BC294" s="49"/>
      <c r="BD294" s="18">
        <f>IF(STGY3[[#This Row],[SNO]]=0,0,IF(STGY3[[#This Row],[SNO]]=1,BJ$8,IF(BL$10, IF(BP293&gt;=BM$8,0,IF(BP293=0,BJ$8,BO293)), BO293)))</f>
        <v>0</v>
      </c>
      <c r="BE294" s="18" t="str">
        <f>IF(MAIN_STGY[[#This Row],[RSLT]]="","", MAIN_STGY[[#This Row],[RSLT]])</f>
        <v/>
      </c>
      <c r="BF29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4" s="18">
        <f>IF(STGY3[[#This Row],[SNO]]=0,0,IF(BL$10, IF(BP293&gt;=BM$8, 0, STGY3[[#This Row],[INS]]+BH293), STGY3[[#This Row],[INS]]+BH293))</f>
        <v>100</v>
      </c>
      <c r="BI294" s="18">
        <f>IF(STGY3[[#This Row],[SNO]]=0,0,IF(BL$10, IF(BP293&gt;=BM$8, 0, BI293+STGY3[[#This Row],[RTN]]), BI293+STGY3[[#This Row],[RTN]]))</f>
        <v>0</v>
      </c>
      <c r="BJ294" s="18">
        <f>STGY3[[#This Row],[RTN-TL]]-STGY3[[#This Row],[INS-TL]]</f>
        <v>-100</v>
      </c>
      <c r="BK294" s="18">
        <f>IF(STGY3[[#This Row],[SNO]]=0,0,IF(BL$10, IF(STGY3[[#This Row],[INS]]=0, 0, BN293), BN293))</f>
        <v>0</v>
      </c>
      <c r="BL294" s="18">
        <f>STGY3[[#This Row],[INS]]</f>
        <v>0</v>
      </c>
      <c r="BM294" s="18">
        <f>IF(STGY3[[#This Row],[WrL]]="Loss", (STGY3[[#This Row],[INS]]*(1 + BP$8/100)), IF(STGY3[[#This Row],[WrL]]="Won", (0), 0))</f>
        <v>0</v>
      </c>
      <c r="BN294" s="18">
        <f>IF(STGY3[[#This Row],[WrL]]="Loss", (STGY3[[#This Row],[PAM]]+STGY3[[#This Row],[LOS-TEN]]), IF(STGY3[[#This Row],[WrL]]="Won", (STGY3[[#This Row],[INS]]), 0))</f>
        <v>0</v>
      </c>
      <c r="BO294" s="18">
        <f>STGY3[[#This Row],[PAPT]]/2</f>
        <v>0</v>
      </c>
      <c r="BP294" s="43">
        <f>IF(STGY3[[#This Row],[SNO]]=0,0,IF(BL$10, IF(STGY3[[#This Row],[INS-TL]]=0, 0, STGY3[[#This Row],[PFT]]/STGY3[[#This Row],[INS-TL]]%), STGY3[[#This Row],[PFT]]/STGY3[[#This Row],[INS-TL]]%))</f>
        <v>-100</v>
      </c>
      <c r="BZ294" s="22"/>
      <c r="CB294" s="42">
        <f t="shared" si="46"/>
        <v>279</v>
      </c>
      <c r="CC294" s="49"/>
      <c r="CD294" s="18">
        <f>IF(STGY4[[#This Row],[SNO]]=0,0,IF(STGY4[[#This Row],[SNO]]=1,CJ$8,IF(CL$10, IF(CP293&gt;=CM$8,0,IF(CP293=0,CJ$8,CO293)), CO293)))</f>
        <v>0</v>
      </c>
      <c r="CE294" s="18" t="str">
        <f>IF(MAIN_STGY[[#This Row],[RSLT]]="","", MAIN_STGY[[#This Row],[RSLT]])</f>
        <v/>
      </c>
      <c r="CF29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4" s="18">
        <f>IF(STGY4[[#This Row],[SNO]]=0,0,IF(CL$10, IF(CP293&gt;=CM$8, 0, STGY4[[#This Row],[INS]]+CH293), STGY4[[#This Row],[INS]]+CH293))</f>
        <v>100</v>
      </c>
      <c r="CI294" s="18">
        <f>IF(STGY4[[#This Row],[SNO]]=0,0,IF(CL$10, IF(CP293&gt;=CM$8, 0, CI293+STGY4[[#This Row],[RTN]]), CI293+STGY4[[#This Row],[RTN]]))</f>
        <v>0</v>
      </c>
      <c r="CJ294" s="18">
        <f>STGY4[[#This Row],[RTN-TL]]-STGY4[[#This Row],[INS-TL]]</f>
        <v>-100</v>
      </c>
      <c r="CK294" s="18">
        <f>IF(STGY4[[#This Row],[SNO]]=0,0,IF(CL$10, IF(STGY4[[#This Row],[INS]]=0, 0, CN293), CN293))</f>
        <v>0</v>
      </c>
      <c r="CL294" s="18">
        <f>STGY4[[#This Row],[INS]]</f>
        <v>0</v>
      </c>
      <c r="CM294" s="18">
        <f>IF(STGY4[[#This Row],[WrL]]="Loss", (STGY4[[#This Row],[INS]]*(1 + CP$8/100)), IF(STGY4[[#This Row],[WrL]]="Won", (0), 0))</f>
        <v>0</v>
      </c>
      <c r="CN294" s="18">
        <f>IF(STGY4[[#This Row],[WrL]]="Loss", (STGY4[[#This Row],[PAM]]+STGY4[[#This Row],[LOS-TEN]]), IF(STGY4[[#This Row],[WrL]]="Won", (STGY4[[#This Row],[INS]]), 0))</f>
        <v>0</v>
      </c>
      <c r="CO294" s="18">
        <f>STGY4[[#This Row],[PAPT]]/2</f>
        <v>0</v>
      </c>
      <c r="CP294" s="43">
        <f>IF(STGY4[[#This Row],[SNO]]=0,0,IF(CL$10, IF(STGY4[[#This Row],[INS-TL]]=0, 0, STGY4[[#This Row],[PFT]]/STGY4[[#This Row],[INS-TL]]%), STGY4[[#This Row],[PFT]]/STGY4[[#This Row],[INS-TL]]%))</f>
        <v>-100</v>
      </c>
      <c r="CZ294" s="22"/>
      <c r="DB294" s="42">
        <f t="shared" si="47"/>
        <v>279</v>
      </c>
      <c r="DC294" s="49"/>
      <c r="DD294" s="18">
        <f>IF(STGY5[[#This Row],[SNO]]=0,0,IF(STGY5[[#This Row],[SNO]]=1,DJ$8,IF(DL$10, IF(DP293&gt;=DM$8,0,IF(DP293=0,DJ$8,DO293)), DO293)))</f>
        <v>0</v>
      </c>
      <c r="DE294" s="18" t="str">
        <f>IF(MAIN_STGY[[#This Row],[RSLT]]="","", MAIN_STGY[[#This Row],[RSLT]])</f>
        <v/>
      </c>
      <c r="DF29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4" s="18">
        <f>IF(STGY5[[#This Row],[SNO]]=0,0,IF(DL$10, IF(DP293&gt;=DM$8, 0, STGY5[[#This Row],[INS]]+DH293), STGY5[[#This Row],[INS]]+DH293))</f>
        <v>100</v>
      </c>
      <c r="DI294" s="18">
        <f>IF(STGY5[[#This Row],[SNO]]=0,0,IF(DL$10, IF(DP293&gt;=DM$8, 0, DI293+STGY5[[#This Row],[RTN]]), DI293+STGY5[[#This Row],[RTN]]))</f>
        <v>0</v>
      </c>
      <c r="DJ294" s="18">
        <f>STGY5[[#This Row],[RTN-TL]]-STGY5[[#This Row],[INS-TL]]</f>
        <v>-100</v>
      </c>
      <c r="DK294" s="18">
        <f>IF(STGY5[[#This Row],[SNO]]=0,0,IF(DL$10, IF(STGY5[[#This Row],[INS]]=0, 0, DN293), DN293))</f>
        <v>0</v>
      </c>
      <c r="DL294" s="18">
        <f>STGY5[[#This Row],[INS]]</f>
        <v>0</v>
      </c>
      <c r="DM294" s="18">
        <f>IF(STGY5[[#This Row],[WrL]]="Loss", (STGY5[[#This Row],[INS]]*(1 + DP$8/100)), IF(STGY5[[#This Row],[WrL]]="Won", (0), 0))</f>
        <v>0</v>
      </c>
      <c r="DN294" s="18">
        <f>IF(STGY5[[#This Row],[WrL]]="Loss", (STGY5[[#This Row],[PAM]]+STGY5[[#This Row],[LOS-TEN]]), IF(STGY5[[#This Row],[WrL]]="Won", (STGY5[[#This Row],[INS]]), 0))</f>
        <v>0</v>
      </c>
      <c r="DO294" s="18">
        <f>STGY5[[#This Row],[PAPT]]/2</f>
        <v>0</v>
      </c>
      <c r="DP294" s="43">
        <f>IF(STGY5[[#This Row],[SNO]]=0,0,IF(DL$10, IF(STGY5[[#This Row],[INS-TL]]=0, 0, STGY5[[#This Row],[PFT]]/STGY5[[#This Row],[INS-TL]]%), STGY5[[#This Row],[PFT]]/STGY5[[#This Row],[INS-TL]]%))</f>
        <v>-100</v>
      </c>
      <c r="DZ294" s="22"/>
      <c r="EB294" s="42">
        <f t="shared" si="48"/>
        <v>279</v>
      </c>
      <c r="EC294" s="49"/>
      <c r="ED294" s="18">
        <f>IF(STGY6[[#This Row],[SNO]]=0,0,IF(STGY6[[#This Row],[SNO]]=1,EJ$8,IF(EL$10, IF(EP293&gt;=EM$8,0,IF(EP293=0,EJ$8,EO293)), EO293)))</f>
        <v>0</v>
      </c>
      <c r="EE294" s="18" t="str">
        <f>IF(MAIN_STGY[[#This Row],[RSLT]]="","", MAIN_STGY[[#This Row],[RSLT]])</f>
        <v/>
      </c>
      <c r="EF29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4" s="18">
        <f>IF(STGY6[[#This Row],[SNO]]=0,0,IF(EL$10, IF(EP293&gt;=EM$8, 0, STGY6[[#This Row],[INS]]+EH293), STGY6[[#This Row],[INS]]+EH293))</f>
        <v>100</v>
      </c>
      <c r="EI294" s="18">
        <f>IF(STGY6[[#This Row],[SNO]]=0,0,IF(EL$10, IF(EP293&gt;=EM$8, 0, EI293+STGY6[[#This Row],[RTN]]), EI293+STGY6[[#This Row],[RTN]]))</f>
        <v>0</v>
      </c>
      <c r="EJ294" s="18">
        <f>STGY6[[#This Row],[RTN-TL]]-STGY6[[#This Row],[INS-TL]]</f>
        <v>-100</v>
      </c>
      <c r="EK294" s="18">
        <f>IF(STGY6[[#This Row],[SNO]]=0,0,IF(EL$10, IF(STGY6[[#This Row],[INS]]=0, 0, EN293), EN293))</f>
        <v>0</v>
      </c>
      <c r="EL294" s="18">
        <f>STGY6[[#This Row],[INS]]</f>
        <v>0</v>
      </c>
      <c r="EM294" s="18">
        <f>IF(STGY6[[#This Row],[WrL]]="Loss", (STGY6[[#This Row],[INS]]*(1 + EP$8/100)), IF(STGY6[[#This Row],[WrL]]="Won", (0), 0))</f>
        <v>0</v>
      </c>
      <c r="EN294" s="18">
        <f>IF(STGY6[[#This Row],[WrL]]="Loss", (STGY6[[#This Row],[PAM]]+STGY6[[#This Row],[LOS-TEN]]), IF(STGY6[[#This Row],[WrL]]="Won", (STGY6[[#This Row],[INS]]), 0))</f>
        <v>0</v>
      </c>
      <c r="EO294" s="18">
        <f>STGY6[[#This Row],[PAPT]]/2</f>
        <v>0</v>
      </c>
      <c r="EP294" s="43">
        <f>IF(STGY6[[#This Row],[SNO]]=0,0,IF(EL$10, IF(STGY6[[#This Row],[INS-TL]]=0, 0, STGY6[[#This Row],[PFT]]/STGY6[[#This Row],[INS-TL]]%), STGY6[[#This Row],[PFT]]/STGY6[[#This Row],[INS-TL]]%))</f>
        <v>-100</v>
      </c>
      <c r="EZ294" s="22"/>
      <c r="FB294" s="42">
        <f t="shared" si="49"/>
        <v>279</v>
      </c>
      <c r="FC294" s="49"/>
      <c r="FD294" s="18">
        <f>IF(STGY7[[#This Row],[SNO]]=0,0,IF(STGY7[[#This Row],[SNO]]=1,FJ$8,IF(FL$10, IF(FP293&gt;=FM$8,0,IF(FP293=0,FJ$8,FO293)), FO293)))</f>
        <v>0</v>
      </c>
      <c r="FE294" s="18" t="str">
        <f>IF(MAIN_STGY[[#This Row],[RSLT]]="","", MAIN_STGY[[#This Row],[RSLT]])</f>
        <v/>
      </c>
      <c r="FF29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4" s="18">
        <f>IF(STGY7[[#This Row],[SNO]]=0,0,IF(FL$10, IF(FP293&gt;=FM$8, 0, STGY7[[#This Row],[INS]]+FH293), STGY7[[#This Row],[INS]]+FH293))</f>
        <v>100</v>
      </c>
      <c r="FI294" s="18">
        <f>IF(STGY7[[#This Row],[SNO]]=0,0,IF(FL$10, IF(FP293&gt;=FM$8, 0, FI293+STGY7[[#This Row],[RTN]]), FI293+STGY7[[#This Row],[RTN]]))</f>
        <v>0</v>
      </c>
      <c r="FJ294" s="18">
        <f>STGY7[[#This Row],[RTN-TL]]-STGY7[[#This Row],[INS-TL]]</f>
        <v>-100</v>
      </c>
      <c r="FK294" s="18">
        <f>IF(STGY7[[#This Row],[SNO]]=0,0,IF(FL$10, IF(STGY7[[#This Row],[INS]]=0, 0, FN293), FN293))</f>
        <v>0</v>
      </c>
      <c r="FL294" s="18">
        <f>STGY7[[#This Row],[INS]]</f>
        <v>0</v>
      </c>
      <c r="FM294" s="18">
        <f>IF(STGY7[[#This Row],[WrL]]="Loss", (STGY7[[#This Row],[INS]]*(1 + FP$8/100)), IF(STGY7[[#This Row],[WrL]]="Won", (0), 0))</f>
        <v>0</v>
      </c>
      <c r="FN294" s="18">
        <f>IF(STGY7[[#This Row],[WrL]]="Loss", (STGY7[[#This Row],[PAM]]+STGY7[[#This Row],[LOS-TEN]]), IF(STGY7[[#This Row],[WrL]]="Won", (STGY7[[#This Row],[INS]]), 0))</f>
        <v>0</v>
      </c>
      <c r="FO294" s="18">
        <f>STGY7[[#This Row],[PAPT]]/2</f>
        <v>0</v>
      </c>
      <c r="FP294" s="43">
        <f>IF(STGY7[[#This Row],[SNO]]=0,0,IF(FL$10, IF(STGY7[[#This Row],[INS-TL]]=0, 0, STGY7[[#This Row],[PFT]]/STGY7[[#This Row],[INS-TL]]%), STGY7[[#This Row],[PFT]]/STGY7[[#This Row],[INS-TL]]%))</f>
        <v>-100</v>
      </c>
      <c r="FZ294" s="22"/>
      <c r="GB294" s="42">
        <f t="shared" si="50"/>
        <v>279</v>
      </c>
      <c r="GC294" s="49"/>
      <c r="GD294" s="18">
        <f>IF(STGY8[[#This Row],[SNO]]=0,0,IF(STGY8[[#This Row],[SNO]]=1,GJ$8,IF(GL$10, IF(GP293&gt;=GM$8,0,IF(GP293=0,GJ$8,GO293)), GO293)))</f>
        <v>0</v>
      </c>
      <c r="GE294" s="18" t="str">
        <f>IF(MAIN_STGY[[#This Row],[RSLT]]="","", MAIN_STGY[[#This Row],[RSLT]])</f>
        <v/>
      </c>
      <c r="GF29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4" s="18">
        <f>IF(STGY8[[#This Row],[SNO]]=0,0,IF(GL$10, IF(GP293&gt;=GM$8, 0, STGY8[[#This Row],[INS]]+GH293), STGY8[[#This Row],[INS]]+GH293))</f>
        <v>100</v>
      </c>
      <c r="GI294" s="18">
        <f>IF(STGY8[[#This Row],[SNO]]=0,0,IF(GL$10, IF(GP293&gt;=GM$8, 0, GI293+STGY8[[#This Row],[RTN]]), GI293+STGY8[[#This Row],[RTN]]))</f>
        <v>0</v>
      </c>
      <c r="GJ294" s="18">
        <f>STGY8[[#This Row],[RTN-TL]]-STGY8[[#This Row],[INS-TL]]</f>
        <v>-100</v>
      </c>
      <c r="GK294" s="18">
        <f>IF(STGY8[[#This Row],[SNO]]=0,0,IF(GL$10, IF(STGY8[[#This Row],[INS]]=0, 0, GN293), GN293))</f>
        <v>0</v>
      </c>
      <c r="GL294" s="18">
        <f>STGY8[[#This Row],[INS]]</f>
        <v>0</v>
      </c>
      <c r="GM294" s="18">
        <f>IF(STGY8[[#This Row],[WrL]]="Loss", (STGY8[[#This Row],[INS]]*(1 + GP$8/100)), IF(STGY8[[#This Row],[WrL]]="Won", (0), 0))</f>
        <v>0</v>
      </c>
      <c r="GN294" s="18">
        <f>IF(STGY8[[#This Row],[WrL]]="Loss", (STGY8[[#This Row],[PAM]]+STGY8[[#This Row],[LOS-TEN]]), IF(STGY8[[#This Row],[WrL]]="Won", (STGY8[[#This Row],[INS]]), 0))</f>
        <v>0</v>
      </c>
      <c r="GO294" s="18">
        <f>STGY8[[#This Row],[PAPT]]/2</f>
        <v>0</v>
      </c>
      <c r="GP294" s="43">
        <f>IF(STGY8[[#This Row],[SNO]]=0,0,IF(GL$10, IF(STGY8[[#This Row],[INS-TL]]=0, 0, STGY8[[#This Row],[PFT]]/STGY8[[#This Row],[INS-TL]]%), STGY8[[#This Row],[PFT]]/STGY8[[#This Row],[INS-TL]]%))</f>
        <v>-100</v>
      </c>
      <c r="GZ294" s="22"/>
      <c r="HB294" s="42">
        <f t="shared" si="51"/>
        <v>279</v>
      </c>
      <c r="HC294" s="49"/>
      <c r="HD294" s="18">
        <f>IF(STGY9[[#This Row],[SNO]]=0,0,IF(STGY9[[#This Row],[SNO]]=1,HJ$8,IF(HL$10, IF(HP293&gt;=HM$8,0,IF(HP293=0,HJ$8,HO293)), HO293)))</f>
        <v>0</v>
      </c>
      <c r="HE294" s="18" t="str">
        <f>IF(MAIN_STGY[[#This Row],[RSLT]]="","", MAIN_STGY[[#This Row],[RSLT]])</f>
        <v/>
      </c>
      <c r="HF29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4" s="18">
        <f>IF(STGY9[[#This Row],[SNO]]=0,0,IF(HL$10, IF(HP293&gt;=HM$8, 0, STGY9[[#This Row],[INS]]+HH293), STGY9[[#This Row],[INS]]+HH293))</f>
        <v>100</v>
      </c>
      <c r="HI294" s="18">
        <f>IF(STGY9[[#This Row],[SNO]]=0,0,IF(HL$10, IF(HP293&gt;=HM$8, 0, HI293+STGY9[[#This Row],[RTN]]), HI293+STGY9[[#This Row],[RTN]]))</f>
        <v>0</v>
      </c>
      <c r="HJ294" s="18">
        <f>STGY9[[#This Row],[RTN-TL]]-STGY9[[#This Row],[INS-TL]]</f>
        <v>-100</v>
      </c>
      <c r="HK294" s="18">
        <f>IF(STGY9[[#This Row],[SNO]]=0,0,IF(HL$10, IF(STGY9[[#This Row],[INS]]=0, 0, HN293), HN293))</f>
        <v>0</v>
      </c>
      <c r="HL294" s="18">
        <f>STGY9[[#This Row],[INS]]</f>
        <v>0</v>
      </c>
      <c r="HM294" s="18">
        <f>IF(STGY9[[#This Row],[WrL]]="Loss", (STGY9[[#This Row],[INS]]*(1 + HP$8/100)), IF(STGY9[[#This Row],[WrL]]="Won", (0), 0))</f>
        <v>0</v>
      </c>
      <c r="HN294" s="18">
        <f>IF(STGY9[[#This Row],[WrL]]="Loss", (STGY9[[#This Row],[PAM]]+STGY9[[#This Row],[LOS-TEN]]), IF(STGY9[[#This Row],[WrL]]="Won", (STGY9[[#This Row],[INS]]), 0))</f>
        <v>0</v>
      </c>
      <c r="HO294" s="18">
        <f>STGY9[[#This Row],[PAPT]]/2</f>
        <v>0</v>
      </c>
      <c r="HP294" s="43">
        <f>IF(STGY9[[#This Row],[SNO]]=0,0,IF(HL$10, IF(STGY9[[#This Row],[INS-TL]]=0, 0, STGY9[[#This Row],[PFT]]/STGY9[[#This Row],[INS-TL]]%), STGY9[[#This Row],[PFT]]/STGY9[[#This Row],[INS-TL]]%))</f>
        <v>-100</v>
      </c>
      <c r="HZ294" s="22"/>
      <c r="IB294" s="42">
        <f t="shared" si="52"/>
        <v>279</v>
      </c>
      <c r="IC294" s="49"/>
      <c r="ID294" s="18">
        <f>IF(STGY10[[#This Row],[SNO]]=0,0,IF(STGY10[[#This Row],[SNO]]=1,IJ$8,IF(IL$10, IF(IP293&gt;=IM$8,0,IF(IP293=0,IJ$8,IO293)), IO293)))</f>
        <v>0</v>
      </c>
      <c r="IE294" s="18" t="str">
        <f>IF(MAIN_STGY[[#This Row],[RSLT]]="","", MAIN_STGY[[#This Row],[RSLT]])</f>
        <v/>
      </c>
      <c r="IF29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4" s="18">
        <f>IF(STGY10[[#This Row],[SNO]]=0,0,IF(IL$10, IF(IP293&gt;=IM$8, 0, STGY10[[#This Row],[INS]]+IH293), STGY10[[#This Row],[INS]]+IH293))</f>
        <v>100</v>
      </c>
      <c r="II294" s="18">
        <f>IF(STGY10[[#This Row],[SNO]]=0,0,IF(IL$10, IF(IP293&gt;=IM$8, 0, II293+STGY10[[#This Row],[RTN]]), II293+STGY10[[#This Row],[RTN]]))</f>
        <v>0</v>
      </c>
      <c r="IJ294" s="18">
        <f>STGY10[[#This Row],[RTN-TL]]-STGY10[[#This Row],[INS-TL]]</f>
        <v>-100</v>
      </c>
      <c r="IK294" s="18">
        <f>IF(STGY10[[#This Row],[SNO]]=0,0,IF(IL$10, IF(STGY10[[#This Row],[INS]]=0, 0, IN293), IN293))</f>
        <v>0</v>
      </c>
      <c r="IL294" s="18">
        <f>STGY10[[#This Row],[INS]]</f>
        <v>0</v>
      </c>
      <c r="IM294" s="18">
        <f>IF(STGY10[[#This Row],[WrL]]="Loss", (STGY10[[#This Row],[INS]]*(1 + IP$8/100)), IF(STGY10[[#This Row],[WrL]]="Won", (0), 0))</f>
        <v>0</v>
      </c>
      <c r="IN294" s="18">
        <f>IF(STGY10[[#This Row],[WrL]]="Loss", (STGY10[[#This Row],[PAM]]+STGY10[[#This Row],[LOS-TEN]]), IF(STGY10[[#This Row],[WrL]]="Won", (STGY10[[#This Row],[INS]]), 0))</f>
        <v>0</v>
      </c>
      <c r="IO294" s="18">
        <f>STGY10[[#This Row],[PAPT]]/2</f>
        <v>0</v>
      </c>
      <c r="IP294" s="43">
        <f>IF(STGY10[[#This Row],[SNO]]=0,0,IF(IL$10, IF(STGY10[[#This Row],[INS-TL]]=0, 0, STGY10[[#This Row],[PFT]]/STGY10[[#This Row],[INS-TL]]%), STGY10[[#This Row],[PFT]]/STGY10[[#This Row],[INS-TL]]%))</f>
        <v>-100</v>
      </c>
      <c r="IZ294" s="22"/>
    </row>
    <row r="295" spans="2:260" ht="15.65" x14ac:dyDescent="0.3">
      <c r="B295" s="89">
        <f t="shared" si="53"/>
        <v>280</v>
      </c>
      <c r="C295" s="49"/>
      <c r="D295" s="18">
        <f>IF(MAIN_STGY[[#This Row],[SNO]]=0,0,IF(MAIN_STGY[[#This Row],[SNO]]=1,J$8,IF(L$10, IF(P294&gt;=M$8,0,IF(P294=0,J$8,O294)), O294)))</f>
        <v>0</v>
      </c>
      <c r="E295" s="12"/>
      <c r="F29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5" s="18">
        <f>IF(MAIN_STGY[[#This Row],[SNO]]=0,0,IF(L$10, IF(P294&gt;=M$8, 0, MAIN_STGY[[#This Row],[INS]]+H294), MAIN_STGY[[#This Row],[INS]]+H294))</f>
        <v>100</v>
      </c>
      <c r="I295" s="18">
        <f>IF(MAIN_STGY[[#This Row],[SNO]]=0,0,IF(L$10, IF(P294&gt;=M$8, 0, I294+MAIN_STGY[[#This Row],[RTN]]), I294+MAIN_STGY[[#This Row],[RTN]]))</f>
        <v>0</v>
      </c>
      <c r="J295" s="18">
        <f>MAIN_STGY[[#This Row],[RTN-TL]]-MAIN_STGY[[#This Row],[INS-TL]]</f>
        <v>-100</v>
      </c>
      <c r="K295" s="18">
        <f>IF(MAIN_STGY[[#This Row],[SNO]]=0,0,IF(L$10, IF(MAIN_STGY[[#This Row],[INS]]=0, 0, N294), N294))</f>
        <v>0</v>
      </c>
      <c r="L295" s="18">
        <f>MAIN_STGY[[#This Row],[INS]]</f>
        <v>0</v>
      </c>
      <c r="M295" s="18">
        <f>IF(MAIN_STGY[[#This Row],[WrL]]="Loss", (MAIN_STGY[[#This Row],[INS]]*(1 + P$8/100)), IF(MAIN_STGY[[#This Row],[WrL]]="Won", (0), 0))</f>
        <v>0</v>
      </c>
      <c r="N295" s="18">
        <f>IF(MAIN_STGY[[#This Row],[WrL]]="Loss", (MAIN_STGY[[#This Row],[PAM]]+MAIN_STGY[[#This Row],[LOS-TEN]]), IF(MAIN_STGY[[#This Row],[WrL]]="Won", (MAIN_STGY[[#This Row],[INS]]), 0))</f>
        <v>0</v>
      </c>
      <c r="O295" s="18">
        <f>MAIN_STGY[[#This Row],[PAPT]]/2</f>
        <v>0</v>
      </c>
      <c r="P29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5" s="94" t="str">
        <v>Strategy 010</v>
      </c>
      <c r="S295" s="95">
        <v>0</v>
      </c>
      <c r="T295" s="96">
        <v>100</v>
      </c>
      <c r="U295" s="85"/>
      <c r="V295" s="55"/>
      <c r="W295" s="55"/>
      <c r="X295" s="44"/>
      <c r="Z295" s="22"/>
      <c r="AB295" s="42">
        <f t="shared" si="44"/>
        <v>280</v>
      </c>
      <c r="AC295" s="49"/>
      <c r="AD295" s="18">
        <f>IF(STGY2[[#This Row],[SNO]]=0,0,IF(STGY2[[#This Row],[SNO]]=1,AJ$8,IF(AL$10, IF(AP294&gt;=AM$8,0,IF(AP294=0,AJ$8,AO294)), AO294)))</f>
        <v>0</v>
      </c>
      <c r="AE295" s="18" t="str">
        <f>IF(MAIN_STGY[[#This Row],[RSLT]]="","", MAIN_STGY[[#This Row],[RSLT]])</f>
        <v/>
      </c>
      <c r="AF29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5" s="18">
        <f>IF(STGY2[[#This Row],[SNO]]=0,0,IF(AL$10, IF(AP294&gt;=AM$8, 0, STGY2[[#This Row],[INS]]+AH294), STGY2[[#This Row],[INS]]+AH294))</f>
        <v>100</v>
      </c>
      <c r="AI295" s="18">
        <f>IF(STGY2[[#This Row],[SNO]]=0,0,IF(AL$10, IF(AP294&gt;=AM$8, 0, AI294+STGY2[[#This Row],[RTN]]), AI294+STGY2[[#This Row],[RTN]]))</f>
        <v>0</v>
      </c>
      <c r="AJ295" s="18">
        <f>STGY2[[#This Row],[RTN-TL]]-STGY2[[#This Row],[INS-TL]]</f>
        <v>-100</v>
      </c>
      <c r="AK295" s="18">
        <f>IF(STGY2[[#This Row],[SNO]]=0,0,IF(AL$10, IF(STGY2[[#This Row],[INS]]=0, 0, AN294), AN294))</f>
        <v>0</v>
      </c>
      <c r="AL295" s="18">
        <f>STGY2[[#This Row],[INS]]</f>
        <v>0</v>
      </c>
      <c r="AM295" s="18">
        <f>IF(STGY2[[#This Row],[WrL]]="Loss", (STGY2[[#This Row],[INS]]*(1 + AP$8/100)), IF(STGY2[[#This Row],[WrL]]="Won", (0), 0))</f>
        <v>0</v>
      </c>
      <c r="AN295" s="18">
        <f>IF(STGY2[[#This Row],[WrL]]="Loss", (STGY2[[#This Row],[PAM]]+STGY2[[#This Row],[LOS-TEN]]), IF(STGY2[[#This Row],[WrL]]="Won", (STGY2[[#This Row],[INS]]), 0))</f>
        <v>0</v>
      </c>
      <c r="AO295" s="18">
        <f>STGY2[[#This Row],[PAPT]]/2</f>
        <v>0</v>
      </c>
      <c r="AP295" s="43">
        <f>IF(STGY2[[#This Row],[SNO]]=0,0,IF(AL$10, IF(STGY2[[#This Row],[INS-TL]]=0, 0, STGY2[[#This Row],[PFT]]/STGY2[[#This Row],[INS-TL]]%), STGY2[[#This Row],[PFT]]/STGY2[[#This Row],[INS-TL]]%))</f>
        <v>-100</v>
      </c>
      <c r="AZ295" s="22"/>
      <c r="BB295" s="42">
        <f t="shared" si="45"/>
        <v>280</v>
      </c>
      <c r="BC295" s="49"/>
      <c r="BD295" s="18">
        <f>IF(STGY3[[#This Row],[SNO]]=0,0,IF(STGY3[[#This Row],[SNO]]=1,BJ$8,IF(BL$10, IF(BP294&gt;=BM$8,0,IF(BP294=0,BJ$8,BO294)), BO294)))</f>
        <v>0</v>
      </c>
      <c r="BE295" s="18" t="str">
        <f>IF(MAIN_STGY[[#This Row],[RSLT]]="","", MAIN_STGY[[#This Row],[RSLT]])</f>
        <v/>
      </c>
      <c r="BF29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5" s="18">
        <f>IF(STGY3[[#This Row],[SNO]]=0,0,IF(BL$10, IF(BP294&gt;=BM$8, 0, STGY3[[#This Row],[INS]]+BH294), STGY3[[#This Row],[INS]]+BH294))</f>
        <v>100</v>
      </c>
      <c r="BI295" s="18">
        <f>IF(STGY3[[#This Row],[SNO]]=0,0,IF(BL$10, IF(BP294&gt;=BM$8, 0, BI294+STGY3[[#This Row],[RTN]]), BI294+STGY3[[#This Row],[RTN]]))</f>
        <v>0</v>
      </c>
      <c r="BJ295" s="18">
        <f>STGY3[[#This Row],[RTN-TL]]-STGY3[[#This Row],[INS-TL]]</f>
        <v>-100</v>
      </c>
      <c r="BK295" s="18">
        <f>IF(STGY3[[#This Row],[SNO]]=0,0,IF(BL$10, IF(STGY3[[#This Row],[INS]]=0, 0, BN294), BN294))</f>
        <v>0</v>
      </c>
      <c r="BL295" s="18">
        <f>STGY3[[#This Row],[INS]]</f>
        <v>0</v>
      </c>
      <c r="BM295" s="18">
        <f>IF(STGY3[[#This Row],[WrL]]="Loss", (STGY3[[#This Row],[INS]]*(1 + BP$8/100)), IF(STGY3[[#This Row],[WrL]]="Won", (0), 0))</f>
        <v>0</v>
      </c>
      <c r="BN295" s="18">
        <f>IF(STGY3[[#This Row],[WrL]]="Loss", (STGY3[[#This Row],[PAM]]+STGY3[[#This Row],[LOS-TEN]]), IF(STGY3[[#This Row],[WrL]]="Won", (STGY3[[#This Row],[INS]]), 0))</f>
        <v>0</v>
      </c>
      <c r="BO295" s="18">
        <f>STGY3[[#This Row],[PAPT]]/2</f>
        <v>0</v>
      </c>
      <c r="BP295" s="43">
        <f>IF(STGY3[[#This Row],[SNO]]=0,0,IF(BL$10, IF(STGY3[[#This Row],[INS-TL]]=0, 0, STGY3[[#This Row],[PFT]]/STGY3[[#This Row],[INS-TL]]%), STGY3[[#This Row],[PFT]]/STGY3[[#This Row],[INS-TL]]%))</f>
        <v>-100</v>
      </c>
      <c r="BZ295" s="22"/>
      <c r="CB295" s="42">
        <f t="shared" si="46"/>
        <v>280</v>
      </c>
      <c r="CC295" s="49"/>
      <c r="CD295" s="18">
        <f>IF(STGY4[[#This Row],[SNO]]=0,0,IF(STGY4[[#This Row],[SNO]]=1,CJ$8,IF(CL$10, IF(CP294&gt;=CM$8,0,IF(CP294=0,CJ$8,CO294)), CO294)))</f>
        <v>0</v>
      </c>
      <c r="CE295" s="18" t="str">
        <f>IF(MAIN_STGY[[#This Row],[RSLT]]="","", MAIN_STGY[[#This Row],[RSLT]])</f>
        <v/>
      </c>
      <c r="CF29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5" s="18">
        <f>IF(STGY4[[#This Row],[SNO]]=0,0,IF(CL$10, IF(CP294&gt;=CM$8, 0, STGY4[[#This Row],[INS]]+CH294), STGY4[[#This Row],[INS]]+CH294))</f>
        <v>100</v>
      </c>
      <c r="CI295" s="18">
        <f>IF(STGY4[[#This Row],[SNO]]=0,0,IF(CL$10, IF(CP294&gt;=CM$8, 0, CI294+STGY4[[#This Row],[RTN]]), CI294+STGY4[[#This Row],[RTN]]))</f>
        <v>0</v>
      </c>
      <c r="CJ295" s="18">
        <f>STGY4[[#This Row],[RTN-TL]]-STGY4[[#This Row],[INS-TL]]</f>
        <v>-100</v>
      </c>
      <c r="CK295" s="18">
        <f>IF(STGY4[[#This Row],[SNO]]=0,0,IF(CL$10, IF(STGY4[[#This Row],[INS]]=0, 0, CN294), CN294))</f>
        <v>0</v>
      </c>
      <c r="CL295" s="18">
        <f>STGY4[[#This Row],[INS]]</f>
        <v>0</v>
      </c>
      <c r="CM295" s="18">
        <f>IF(STGY4[[#This Row],[WrL]]="Loss", (STGY4[[#This Row],[INS]]*(1 + CP$8/100)), IF(STGY4[[#This Row],[WrL]]="Won", (0), 0))</f>
        <v>0</v>
      </c>
      <c r="CN295" s="18">
        <f>IF(STGY4[[#This Row],[WrL]]="Loss", (STGY4[[#This Row],[PAM]]+STGY4[[#This Row],[LOS-TEN]]), IF(STGY4[[#This Row],[WrL]]="Won", (STGY4[[#This Row],[INS]]), 0))</f>
        <v>0</v>
      </c>
      <c r="CO295" s="18">
        <f>STGY4[[#This Row],[PAPT]]/2</f>
        <v>0</v>
      </c>
      <c r="CP295" s="43">
        <f>IF(STGY4[[#This Row],[SNO]]=0,0,IF(CL$10, IF(STGY4[[#This Row],[INS-TL]]=0, 0, STGY4[[#This Row],[PFT]]/STGY4[[#This Row],[INS-TL]]%), STGY4[[#This Row],[PFT]]/STGY4[[#This Row],[INS-TL]]%))</f>
        <v>-100</v>
      </c>
      <c r="CZ295" s="22"/>
      <c r="DB295" s="42">
        <f t="shared" si="47"/>
        <v>280</v>
      </c>
      <c r="DC295" s="49"/>
      <c r="DD295" s="18">
        <f>IF(STGY5[[#This Row],[SNO]]=0,0,IF(STGY5[[#This Row],[SNO]]=1,DJ$8,IF(DL$10, IF(DP294&gt;=DM$8,0,IF(DP294=0,DJ$8,DO294)), DO294)))</f>
        <v>0</v>
      </c>
      <c r="DE295" s="18" t="str">
        <f>IF(MAIN_STGY[[#This Row],[RSLT]]="","", MAIN_STGY[[#This Row],[RSLT]])</f>
        <v/>
      </c>
      <c r="DF29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5" s="18">
        <f>IF(STGY5[[#This Row],[SNO]]=0,0,IF(DL$10, IF(DP294&gt;=DM$8, 0, STGY5[[#This Row],[INS]]+DH294), STGY5[[#This Row],[INS]]+DH294))</f>
        <v>100</v>
      </c>
      <c r="DI295" s="18">
        <f>IF(STGY5[[#This Row],[SNO]]=0,0,IF(DL$10, IF(DP294&gt;=DM$8, 0, DI294+STGY5[[#This Row],[RTN]]), DI294+STGY5[[#This Row],[RTN]]))</f>
        <v>0</v>
      </c>
      <c r="DJ295" s="18">
        <f>STGY5[[#This Row],[RTN-TL]]-STGY5[[#This Row],[INS-TL]]</f>
        <v>-100</v>
      </c>
      <c r="DK295" s="18">
        <f>IF(STGY5[[#This Row],[SNO]]=0,0,IF(DL$10, IF(STGY5[[#This Row],[INS]]=0, 0, DN294), DN294))</f>
        <v>0</v>
      </c>
      <c r="DL295" s="18">
        <f>STGY5[[#This Row],[INS]]</f>
        <v>0</v>
      </c>
      <c r="DM295" s="18">
        <f>IF(STGY5[[#This Row],[WrL]]="Loss", (STGY5[[#This Row],[INS]]*(1 + DP$8/100)), IF(STGY5[[#This Row],[WrL]]="Won", (0), 0))</f>
        <v>0</v>
      </c>
      <c r="DN295" s="18">
        <f>IF(STGY5[[#This Row],[WrL]]="Loss", (STGY5[[#This Row],[PAM]]+STGY5[[#This Row],[LOS-TEN]]), IF(STGY5[[#This Row],[WrL]]="Won", (STGY5[[#This Row],[INS]]), 0))</f>
        <v>0</v>
      </c>
      <c r="DO295" s="18">
        <f>STGY5[[#This Row],[PAPT]]/2</f>
        <v>0</v>
      </c>
      <c r="DP295" s="43">
        <f>IF(STGY5[[#This Row],[SNO]]=0,0,IF(DL$10, IF(STGY5[[#This Row],[INS-TL]]=0, 0, STGY5[[#This Row],[PFT]]/STGY5[[#This Row],[INS-TL]]%), STGY5[[#This Row],[PFT]]/STGY5[[#This Row],[INS-TL]]%))</f>
        <v>-100</v>
      </c>
      <c r="DZ295" s="22"/>
      <c r="EB295" s="42">
        <f t="shared" si="48"/>
        <v>280</v>
      </c>
      <c r="EC295" s="49"/>
      <c r="ED295" s="18">
        <f>IF(STGY6[[#This Row],[SNO]]=0,0,IF(STGY6[[#This Row],[SNO]]=1,EJ$8,IF(EL$10, IF(EP294&gt;=EM$8,0,IF(EP294=0,EJ$8,EO294)), EO294)))</f>
        <v>0</v>
      </c>
      <c r="EE295" s="18" t="str">
        <f>IF(MAIN_STGY[[#This Row],[RSLT]]="","", MAIN_STGY[[#This Row],[RSLT]])</f>
        <v/>
      </c>
      <c r="EF29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5" s="18">
        <f>IF(STGY6[[#This Row],[SNO]]=0,0,IF(EL$10, IF(EP294&gt;=EM$8, 0, STGY6[[#This Row],[INS]]+EH294), STGY6[[#This Row],[INS]]+EH294))</f>
        <v>100</v>
      </c>
      <c r="EI295" s="18">
        <f>IF(STGY6[[#This Row],[SNO]]=0,0,IF(EL$10, IF(EP294&gt;=EM$8, 0, EI294+STGY6[[#This Row],[RTN]]), EI294+STGY6[[#This Row],[RTN]]))</f>
        <v>0</v>
      </c>
      <c r="EJ295" s="18">
        <f>STGY6[[#This Row],[RTN-TL]]-STGY6[[#This Row],[INS-TL]]</f>
        <v>-100</v>
      </c>
      <c r="EK295" s="18">
        <f>IF(STGY6[[#This Row],[SNO]]=0,0,IF(EL$10, IF(STGY6[[#This Row],[INS]]=0, 0, EN294), EN294))</f>
        <v>0</v>
      </c>
      <c r="EL295" s="18">
        <f>STGY6[[#This Row],[INS]]</f>
        <v>0</v>
      </c>
      <c r="EM295" s="18">
        <f>IF(STGY6[[#This Row],[WrL]]="Loss", (STGY6[[#This Row],[INS]]*(1 + EP$8/100)), IF(STGY6[[#This Row],[WrL]]="Won", (0), 0))</f>
        <v>0</v>
      </c>
      <c r="EN295" s="18">
        <f>IF(STGY6[[#This Row],[WrL]]="Loss", (STGY6[[#This Row],[PAM]]+STGY6[[#This Row],[LOS-TEN]]), IF(STGY6[[#This Row],[WrL]]="Won", (STGY6[[#This Row],[INS]]), 0))</f>
        <v>0</v>
      </c>
      <c r="EO295" s="18">
        <f>STGY6[[#This Row],[PAPT]]/2</f>
        <v>0</v>
      </c>
      <c r="EP295" s="43">
        <f>IF(STGY6[[#This Row],[SNO]]=0,0,IF(EL$10, IF(STGY6[[#This Row],[INS-TL]]=0, 0, STGY6[[#This Row],[PFT]]/STGY6[[#This Row],[INS-TL]]%), STGY6[[#This Row],[PFT]]/STGY6[[#This Row],[INS-TL]]%))</f>
        <v>-100</v>
      </c>
      <c r="EZ295" s="22"/>
      <c r="FB295" s="42">
        <f t="shared" si="49"/>
        <v>280</v>
      </c>
      <c r="FC295" s="49"/>
      <c r="FD295" s="18">
        <f>IF(STGY7[[#This Row],[SNO]]=0,0,IF(STGY7[[#This Row],[SNO]]=1,FJ$8,IF(FL$10, IF(FP294&gt;=FM$8,0,IF(FP294=0,FJ$8,FO294)), FO294)))</f>
        <v>0</v>
      </c>
      <c r="FE295" s="18" t="str">
        <f>IF(MAIN_STGY[[#This Row],[RSLT]]="","", MAIN_STGY[[#This Row],[RSLT]])</f>
        <v/>
      </c>
      <c r="FF29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5" s="18">
        <f>IF(STGY7[[#This Row],[SNO]]=0,0,IF(FL$10, IF(FP294&gt;=FM$8, 0, STGY7[[#This Row],[INS]]+FH294), STGY7[[#This Row],[INS]]+FH294))</f>
        <v>100</v>
      </c>
      <c r="FI295" s="18">
        <f>IF(STGY7[[#This Row],[SNO]]=0,0,IF(FL$10, IF(FP294&gt;=FM$8, 0, FI294+STGY7[[#This Row],[RTN]]), FI294+STGY7[[#This Row],[RTN]]))</f>
        <v>0</v>
      </c>
      <c r="FJ295" s="18">
        <f>STGY7[[#This Row],[RTN-TL]]-STGY7[[#This Row],[INS-TL]]</f>
        <v>-100</v>
      </c>
      <c r="FK295" s="18">
        <f>IF(STGY7[[#This Row],[SNO]]=0,0,IF(FL$10, IF(STGY7[[#This Row],[INS]]=0, 0, FN294), FN294))</f>
        <v>0</v>
      </c>
      <c r="FL295" s="18">
        <f>STGY7[[#This Row],[INS]]</f>
        <v>0</v>
      </c>
      <c r="FM295" s="18">
        <f>IF(STGY7[[#This Row],[WrL]]="Loss", (STGY7[[#This Row],[INS]]*(1 + FP$8/100)), IF(STGY7[[#This Row],[WrL]]="Won", (0), 0))</f>
        <v>0</v>
      </c>
      <c r="FN295" s="18">
        <f>IF(STGY7[[#This Row],[WrL]]="Loss", (STGY7[[#This Row],[PAM]]+STGY7[[#This Row],[LOS-TEN]]), IF(STGY7[[#This Row],[WrL]]="Won", (STGY7[[#This Row],[INS]]), 0))</f>
        <v>0</v>
      </c>
      <c r="FO295" s="18">
        <f>STGY7[[#This Row],[PAPT]]/2</f>
        <v>0</v>
      </c>
      <c r="FP295" s="43">
        <f>IF(STGY7[[#This Row],[SNO]]=0,0,IF(FL$10, IF(STGY7[[#This Row],[INS-TL]]=0, 0, STGY7[[#This Row],[PFT]]/STGY7[[#This Row],[INS-TL]]%), STGY7[[#This Row],[PFT]]/STGY7[[#This Row],[INS-TL]]%))</f>
        <v>-100</v>
      </c>
      <c r="FZ295" s="22"/>
      <c r="GB295" s="42">
        <f t="shared" si="50"/>
        <v>280</v>
      </c>
      <c r="GC295" s="49"/>
      <c r="GD295" s="18">
        <f>IF(STGY8[[#This Row],[SNO]]=0,0,IF(STGY8[[#This Row],[SNO]]=1,GJ$8,IF(GL$10, IF(GP294&gt;=GM$8,0,IF(GP294=0,GJ$8,GO294)), GO294)))</f>
        <v>0</v>
      </c>
      <c r="GE295" s="18" t="str">
        <f>IF(MAIN_STGY[[#This Row],[RSLT]]="","", MAIN_STGY[[#This Row],[RSLT]])</f>
        <v/>
      </c>
      <c r="GF29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5" s="18">
        <f>IF(STGY8[[#This Row],[SNO]]=0,0,IF(GL$10, IF(GP294&gt;=GM$8, 0, STGY8[[#This Row],[INS]]+GH294), STGY8[[#This Row],[INS]]+GH294))</f>
        <v>100</v>
      </c>
      <c r="GI295" s="18">
        <f>IF(STGY8[[#This Row],[SNO]]=0,0,IF(GL$10, IF(GP294&gt;=GM$8, 0, GI294+STGY8[[#This Row],[RTN]]), GI294+STGY8[[#This Row],[RTN]]))</f>
        <v>0</v>
      </c>
      <c r="GJ295" s="18">
        <f>STGY8[[#This Row],[RTN-TL]]-STGY8[[#This Row],[INS-TL]]</f>
        <v>-100</v>
      </c>
      <c r="GK295" s="18">
        <f>IF(STGY8[[#This Row],[SNO]]=0,0,IF(GL$10, IF(STGY8[[#This Row],[INS]]=0, 0, GN294), GN294))</f>
        <v>0</v>
      </c>
      <c r="GL295" s="18">
        <f>STGY8[[#This Row],[INS]]</f>
        <v>0</v>
      </c>
      <c r="GM295" s="18">
        <f>IF(STGY8[[#This Row],[WrL]]="Loss", (STGY8[[#This Row],[INS]]*(1 + GP$8/100)), IF(STGY8[[#This Row],[WrL]]="Won", (0), 0))</f>
        <v>0</v>
      </c>
      <c r="GN295" s="18">
        <f>IF(STGY8[[#This Row],[WrL]]="Loss", (STGY8[[#This Row],[PAM]]+STGY8[[#This Row],[LOS-TEN]]), IF(STGY8[[#This Row],[WrL]]="Won", (STGY8[[#This Row],[INS]]), 0))</f>
        <v>0</v>
      </c>
      <c r="GO295" s="18">
        <f>STGY8[[#This Row],[PAPT]]/2</f>
        <v>0</v>
      </c>
      <c r="GP295" s="43">
        <f>IF(STGY8[[#This Row],[SNO]]=0,0,IF(GL$10, IF(STGY8[[#This Row],[INS-TL]]=0, 0, STGY8[[#This Row],[PFT]]/STGY8[[#This Row],[INS-TL]]%), STGY8[[#This Row],[PFT]]/STGY8[[#This Row],[INS-TL]]%))</f>
        <v>-100</v>
      </c>
      <c r="GZ295" s="22"/>
      <c r="HB295" s="42">
        <f t="shared" si="51"/>
        <v>280</v>
      </c>
      <c r="HC295" s="49"/>
      <c r="HD295" s="18">
        <f>IF(STGY9[[#This Row],[SNO]]=0,0,IF(STGY9[[#This Row],[SNO]]=1,HJ$8,IF(HL$10, IF(HP294&gt;=HM$8,0,IF(HP294=0,HJ$8,HO294)), HO294)))</f>
        <v>0</v>
      </c>
      <c r="HE295" s="18" t="str">
        <f>IF(MAIN_STGY[[#This Row],[RSLT]]="","", MAIN_STGY[[#This Row],[RSLT]])</f>
        <v/>
      </c>
      <c r="HF29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5" s="18">
        <f>IF(STGY9[[#This Row],[SNO]]=0,0,IF(HL$10, IF(HP294&gt;=HM$8, 0, STGY9[[#This Row],[INS]]+HH294), STGY9[[#This Row],[INS]]+HH294))</f>
        <v>100</v>
      </c>
      <c r="HI295" s="18">
        <f>IF(STGY9[[#This Row],[SNO]]=0,0,IF(HL$10, IF(HP294&gt;=HM$8, 0, HI294+STGY9[[#This Row],[RTN]]), HI294+STGY9[[#This Row],[RTN]]))</f>
        <v>0</v>
      </c>
      <c r="HJ295" s="18">
        <f>STGY9[[#This Row],[RTN-TL]]-STGY9[[#This Row],[INS-TL]]</f>
        <v>-100</v>
      </c>
      <c r="HK295" s="18">
        <f>IF(STGY9[[#This Row],[SNO]]=0,0,IF(HL$10, IF(STGY9[[#This Row],[INS]]=0, 0, HN294), HN294))</f>
        <v>0</v>
      </c>
      <c r="HL295" s="18">
        <f>STGY9[[#This Row],[INS]]</f>
        <v>0</v>
      </c>
      <c r="HM295" s="18">
        <f>IF(STGY9[[#This Row],[WrL]]="Loss", (STGY9[[#This Row],[INS]]*(1 + HP$8/100)), IF(STGY9[[#This Row],[WrL]]="Won", (0), 0))</f>
        <v>0</v>
      </c>
      <c r="HN295" s="18">
        <f>IF(STGY9[[#This Row],[WrL]]="Loss", (STGY9[[#This Row],[PAM]]+STGY9[[#This Row],[LOS-TEN]]), IF(STGY9[[#This Row],[WrL]]="Won", (STGY9[[#This Row],[INS]]), 0))</f>
        <v>0</v>
      </c>
      <c r="HO295" s="18">
        <f>STGY9[[#This Row],[PAPT]]/2</f>
        <v>0</v>
      </c>
      <c r="HP295" s="43">
        <f>IF(STGY9[[#This Row],[SNO]]=0,0,IF(HL$10, IF(STGY9[[#This Row],[INS-TL]]=0, 0, STGY9[[#This Row],[PFT]]/STGY9[[#This Row],[INS-TL]]%), STGY9[[#This Row],[PFT]]/STGY9[[#This Row],[INS-TL]]%))</f>
        <v>-100</v>
      </c>
      <c r="HZ295" s="22"/>
      <c r="IB295" s="42">
        <f t="shared" si="52"/>
        <v>280</v>
      </c>
      <c r="IC295" s="49"/>
      <c r="ID295" s="18">
        <f>IF(STGY10[[#This Row],[SNO]]=0,0,IF(STGY10[[#This Row],[SNO]]=1,IJ$8,IF(IL$10, IF(IP294&gt;=IM$8,0,IF(IP294=0,IJ$8,IO294)), IO294)))</f>
        <v>0</v>
      </c>
      <c r="IE295" s="18" t="str">
        <f>IF(MAIN_STGY[[#This Row],[RSLT]]="","", MAIN_STGY[[#This Row],[RSLT]])</f>
        <v/>
      </c>
      <c r="IF29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5" s="18">
        <f>IF(STGY10[[#This Row],[SNO]]=0,0,IF(IL$10, IF(IP294&gt;=IM$8, 0, STGY10[[#This Row],[INS]]+IH294), STGY10[[#This Row],[INS]]+IH294))</f>
        <v>100</v>
      </c>
      <c r="II295" s="18">
        <f>IF(STGY10[[#This Row],[SNO]]=0,0,IF(IL$10, IF(IP294&gt;=IM$8, 0, II294+STGY10[[#This Row],[RTN]]), II294+STGY10[[#This Row],[RTN]]))</f>
        <v>0</v>
      </c>
      <c r="IJ295" s="18">
        <f>STGY10[[#This Row],[RTN-TL]]-STGY10[[#This Row],[INS-TL]]</f>
        <v>-100</v>
      </c>
      <c r="IK295" s="18">
        <f>IF(STGY10[[#This Row],[SNO]]=0,0,IF(IL$10, IF(STGY10[[#This Row],[INS]]=0, 0, IN294), IN294))</f>
        <v>0</v>
      </c>
      <c r="IL295" s="18">
        <f>STGY10[[#This Row],[INS]]</f>
        <v>0</v>
      </c>
      <c r="IM295" s="18">
        <f>IF(STGY10[[#This Row],[WrL]]="Loss", (STGY10[[#This Row],[INS]]*(1 + IP$8/100)), IF(STGY10[[#This Row],[WrL]]="Won", (0), 0))</f>
        <v>0</v>
      </c>
      <c r="IN295" s="18">
        <f>IF(STGY10[[#This Row],[WrL]]="Loss", (STGY10[[#This Row],[PAM]]+STGY10[[#This Row],[LOS-TEN]]), IF(STGY10[[#This Row],[WrL]]="Won", (STGY10[[#This Row],[INS]]), 0))</f>
        <v>0</v>
      </c>
      <c r="IO295" s="18">
        <f>STGY10[[#This Row],[PAPT]]/2</f>
        <v>0</v>
      </c>
      <c r="IP295" s="43">
        <f>IF(STGY10[[#This Row],[SNO]]=0,0,IF(IL$10, IF(STGY10[[#This Row],[INS-TL]]=0, 0, STGY10[[#This Row],[PFT]]/STGY10[[#This Row],[INS-TL]]%), STGY10[[#This Row],[PFT]]/STGY10[[#This Row],[INS-TL]]%))</f>
        <v>-100</v>
      </c>
      <c r="IZ295" s="22"/>
    </row>
    <row r="296" spans="2:260" x14ac:dyDescent="0.3">
      <c r="B296" s="89">
        <f t="shared" si="53"/>
        <v>281</v>
      </c>
      <c r="C296" s="49"/>
      <c r="D296" s="18">
        <f>IF(MAIN_STGY[[#This Row],[SNO]]=0,0,IF(MAIN_STGY[[#This Row],[SNO]]=1,J$8,IF(L$10, IF(P295&gt;=M$8,0,IF(P295=0,J$8,O295)), O295)))</f>
        <v>0</v>
      </c>
      <c r="E296" s="12"/>
      <c r="F29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6" s="18">
        <f>IF(MAIN_STGY[[#This Row],[SNO]]=0,0,IF(L$10, IF(P295&gt;=M$8, 0, MAIN_STGY[[#This Row],[INS]]+H295), MAIN_STGY[[#This Row],[INS]]+H295))</f>
        <v>100</v>
      </c>
      <c r="I296" s="18">
        <f>IF(MAIN_STGY[[#This Row],[SNO]]=0,0,IF(L$10, IF(P295&gt;=M$8, 0, I295+MAIN_STGY[[#This Row],[RTN]]), I295+MAIN_STGY[[#This Row],[RTN]]))</f>
        <v>0</v>
      </c>
      <c r="J296" s="18">
        <f>MAIN_STGY[[#This Row],[RTN-TL]]-MAIN_STGY[[#This Row],[INS-TL]]</f>
        <v>-100</v>
      </c>
      <c r="K296" s="18">
        <f>IF(MAIN_STGY[[#This Row],[SNO]]=0,0,IF(L$10, IF(MAIN_STGY[[#This Row],[INS]]=0, 0, N295), N295))</f>
        <v>0</v>
      </c>
      <c r="L296" s="18">
        <f>MAIN_STGY[[#This Row],[INS]]</f>
        <v>0</v>
      </c>
      <c r="M296" s="18">
        <f>IF(MAIN_STGY[[#This Row],[WrL]]="Loss", (MAIN_STGY[[#This Row],[INS]]*(1 + P$8/100)), IF(MAIN_STGY[[#This Row],[WrL]]="Won", (0), 0))</f>
        <v>0</v>
      </c>
      <c r="N296" s="18">
        <f>IF(MAIN_STGY[[#This Row],[WrL]]="Loss", (MAIN_STGY[[#This Row],[PAM]]+MAIN_STGY[[#This Row],[LOS-TEN]]), IF(MAIN_STGY[[#This Row],[WrL]]="Won", (MAIN_STGY[[#This Row],[INS]]), 0))</f>
        <v>0</v>
      </c>
      <c r="O296" s="18">
        <f>MAIN_STGY[[#This Row],[PAPT]]/2</f>
        <v>0</v>
      </c>
      <c r="P29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6" s="56"/>
      <c r="S296" s="57"/>
      <c r="T296" s="85"/>
      <c r="U296" s="55"/>
      <c r="V296" s="55"/>
      <c r="W296" s="55"/>
      <c r="X296" s="44"/>
      <c r="Z296" s="22"/>
      <c r="AB296" s="42">
        <f t="shared" si="44"/>
        <v>281</v>
      </c>
      <c r="AC296" s="49"/>
      <c r="AD296" s="18">
        <f>IF(STGY2[[#This Row],[SNO]]=0,0,IF(STGY2[[#This Row],[SNO]]=1,AJ$8,IF(AL$10, IF(AP295&gt;=AM$8,0,IF(AP295=0,AJ$8,AO295)), AO295)))</f>
        <v>0</v>
      </c>
      <c r="AE296" s="18" t="str">
        <f>IF(MAIN_STGY[[#This Row],[RSLT]]="","", MAIN_STGY[[#This Row],[RSLT]])</f>
        <v/>
      </c>
      <c r="AF29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6" s="18">
        <f>IF(STGY2[[#This Row],[SNO]]=0,0,IF(AL$10, IF(AP295&gt;=AM$8, 0, STGY2[[#This Row],[INS]]+AH295), STGY2[[#This Row],[INS]]+AH295))</f>
        <v>100</v>
      </c>
      <c r="AI296" s="18">
        <f>IF(STGY2[[#This Row],[SNO]]=0,0,IF(AL$10, IF(AP295&gt;=AM$8, 0, AI295+STGY2[[#This Row],[RTN]]), AI295+STGY2[[#This Row],[RTN]]))</f>
        <v>0</v>
      </c>
      <c r="AJ296" s="18">
        <f>STGY2[[#This Row],[RTN-TL]]-STGY2[[#This Row],[INS-TL]]</f>
        <v>-100</v>
      </c>
      <c r="AK296" s="18">
        <f>IF(STGY2[[#This Row],[SNO]]=0,0,IF(AL$10, IF(STGY2[[#This Row],[INS]]=0, 0, AN295), AN295))</f>
        <v>0</v>
      </c>
      <c r="AL296" s="18">
        <f>STGY2[[#This Row],[INS]]</f>
        <v>0</v>
      </c>
      <c r="AM296" s="18">
        <f>IF(STGY2[[#This Row],[WrL]]="Loss", (STGY2[[#This Row],[INS]]*(1 + AP$8/100)), IF(STGY2[[#This Row],[WrL]]="Won", (0), 0))</f>
        <v>0</v>
      </c>
      <c r="AN296" s="18">
        <f>IF(STGY2[[#This Row],[WrL]]="Loss", (STGY2[[#This Row],[PAM]]+STGY2[[#This Row],[LOS-TEN]]), IF(STGY2[[#This Row],[WrL]]="Won", (STGY2[[#This Row],[INS]]), 0))</f>
        <v>0</v>
      </c>
      <c r="AO296" s="18">
        <f>STGY2[[#This Row],[PAPT]]/2</f>
        <v>0</v>
      </c>
      <c r="AP296" s="43">
        <f>IF(STGY2[[#This Row],[SNO]]=0,0,IF(AL$10, IF(STGY2[[#This Row],[INS-TL]]=0, 0, STGY2[[#This Row],[PFT]]/STGY2[[#This Row],[INS-TL]]%), STGY2[[#This Row],[PFT]]/STGY2[[#This Row],[INS-TL]]%))</f>
        <v>-100</v>
      </c>
      <c r="AZ296" s="22"/>
      <c r="BB296" s="42">
        <f t="shared" si="45"/>
        <v>281</v>
      </c>
      <c r="BC296" s="49"/>
      <c r="BD296" s="18">
        <f>IF(STGY3[[#This Row],[SNO]]=0,0,IF(STGY3[[#This Row],[SNO]]=1,BJ$8,IF(BL$10, IF(BP295&gt;=BM$8,0,IF(BP295=0,BJ$8,BO295)), BO295)))</f>
        <v>0</v>
      </c>
      <c r="BE296" s="18" t="str">
        <f>IF(MAIN_STGY[[#This Row],[RSLT]]="","", MAIN_STGY[[#This Row],[RSLT]])</f>
        <v/>
      </c>
      <c r="BF29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6" s="18">
        <f>IF(STGY3[[#This Row],[SNO]]=0,0,IF(BL$10, IF(BP295&gt;=BM$8, 0, STGY3[[#This Row],[INS]]+BH295), STGY3[[#This Row],[INS]]+BH295))</f>
        <v>100</v>
      </c>
      <c r="BI296" s="18">
        <f>IF(STGY3[[#This Row],[SNO]]=0,0,IF(BL$10, IF(BP295&gt;=BM$8, 0, BI295+STGY3[[#This Row],[RTN]]), BI295+STGY3[[#This Row],[RTN]]))</f>
        <v>0</v>
      </c>
      <c r="BJ296" s="18">
        <f>STGY3[[#This Row],[RTN-TL]]-STGY3[[#This Row],[INS-TL]]</f>
        <v>-100</v>
      </c>
      <c r="BK296" s="18">
        <f>IF(STGY3[[#This Row],[SNO]]=0,0,IF(BL$10, IF(STGY3[[#This Row],[INS]]=0, 0, BN295), BN295))</f>
        <v>0</v>
      </c>
      <c r="BL296" s="18">
        <f>STGY3[[#This Row],[INS]]</f>
        <v>0</v>
      </c>
      <c r="BM296" s="18">
        <f>IF(STGY3[[#This Row],[WrL]]="Loss", (STGY3[[#This Row],[INS]]*(1 + BP$8/100)), IF(STGY3[[#This Row],[WrL]]="Won", (0), 0))</f>
        <v>0</v>
      </c>
      <c r="BN296" s="18">
        <f>IF(STGY3[[#This Row],[WrL]]="Loss", (STGY3[[#This Row],[PAM]]+STGY3[[#This Row],[LOS-TEN]]), IF(STGY3[[#This Row],[WrL]]="Won", (STGY3[[#This Row],[INS]]), 0))</f>
        <v>0</v>
      </c>
      <c r="BO296" s="18">
        <f>STGY3[[#This Row],[PAPT]]/2</f>
        <v>0</v>
      </c>
      <c r="BP296" s="43">
        <f>IF(STGY3[[#This Row],[SNO]]=0,0,IF(BL$10, IF(STGY3[[#This Row],[INS-TL]]=0, 0, STGY3[[#This Row],[PFT]]/STGY3[[#This Row],[INS-TL]]%), STGY3[[#This Row],[PFT]]/STGY3[[#This Row],[INS-TL]]%))</f>
        <v>-100</v>
      </c>
      <c r="BZ296" s="22"/>
      <c r="CB296" s="42">
        <f t="shared" si="46"/>
        <v>281</v>
      </c>
      <c r="CC296" s="49"/>
      <c r="CD296" s="18">
        <f>IF(STGY4[[#This Row],[SNO]]=0,0,IF(STGY4[[#This Row],[SNO]]=1,CJ$8,IF(CL$10, IF(CP295&gt;=CM$8,0,IF(CP295=0,CJ$8,CO295)), CO295)))</f>
        <v>0</v>
      </c>
      <c r="CE296" s="18" t="str">
        <f>IF(MAIN_STGY[[#This Row],[RSLT]]="","", MAIN_STGY[[#This Row],[RSLT]])</f>
        <v/>
      </c>
      <c r="CF29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6" s="18">
        <f>IF(STGY4[[#This Row],[SNO]]=0,0,IF(CL$10, IF(CP295&gt;=CM$8, 0, STGY4[[#This Row],[INS]]+CH295), STGY4[[#This Row],[INS]]+CH295))</f>
        <v>100</v>
      </c>
      <c r="CI296" s="18">
        <f>IF(STGY4[[#This Row],[SNO]]=0,0,IF(CL$10, IF(CP295&gt;=CM$8, 0, CI295+STGY4[[#This Row],[RTN]]), CI295+STGY4[[#This Row],[RTN]]))</f>
        <v>0</v>
      </c>
      <c r="CJ296" s="18">
        <f>STGY4[[#This Row],[RTN-TL]]-STGY4[[#This Row],[INS-TL]]</f>
        <v>-100</v>
      </c>
      <c r="CK296" s="18">
        <f>IF(STGY4[[#This Row],[SNO]]=0,0,IF(CL$10, IF(STGY4[[#This Row],[INS]]=0, 0, CN295), CN295))</f>
        <v>0</v>
      </c>
      <c r="CL296" s="18">
        <f>STGY4[[#This Row],[INS]]</f>
        <v>0</v>
      </c>
      <c r="CM296" s="18">
        <f>IF(STGY4[[#This Row],[WrL]]="Loss", (STGY4[[#This Row],[INS]]*(1 + CP$8/100)), IF(STGY4[[#This Row],[WrL]]="Won", (0), 0))</f>
        <v>0</v>
      </c>
      <c r="CN296" s="18">
        <f>IF(STGY4[[#This Row],[WrL]]="Loss", (STGY4[[#This Row],[PAM]]+STGY4[[#This Row],[LOS-TEN]]), IF(STGY4[[#This Row],[WrL]]="Won", (STGY4[[#This Row],[INS]]), 0))</f>
        <v>0</v>
      </c>
      <c r="CO296" s="18">
        <f>STGY4[[#This Row],[PAPT]]/2</f>
        <v>0</v>
      </c>
      <c r="CP296" s="43">
        <f>IF(STGY4[[#This Row],[SNO]]=0,0,IF(CL$10, IF(STGY4[[#This Row],[INS-TL]]=0, 0, STGY4[[#This Row],[PFT]]/STGY4[[#This Row],[INS-TL]]%), STGY4[[#This Row],[PFT]]/STGY4[[#This Row],[INS-TL]]%))</f>
        <v>-100</v>
      </c>
      <c r="CZ296" s="22"/>
      <c r="DB296" s="42">
        <f t="shared" si="47"/>
        <v>281</v>
      </c>
      <c r="DC296" s="49"/>
      <c r="DD296" s="18">
        <f>IF(STGY5[[#This Row],[SNO]]=0,0,IF(STGY5[[#This Row],[SNO]]=1,DJ$8,IF(DL$10, IF(DP295&gt;=DM$8,0,IF(DP295=0,DJ$8,DO295)), DO295)))</f>
        <v>0</v>
      </c>
      <c r="DE296" s="18" t="str">
        <f>IF(MAIN_STGY[[#This Row],[RSLT]]="","", MAIN_STGY[[#This Row],[RSLT]])</f>
        <v/>
      </c>
      <c r="DF29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6" s="18">
        <f>IF(STGY5[[#This Row],[SNO]]=0,0,IF(DL$10, IF(DP295&gt;=DM$8, 0, STGY5[[#This Row],[INS]]+DH295), STGY5[[#This Row],[INS]]+DH295))</f>
        <v>100</v>
      </c>
      <c r="DI296" s="18">
        <f>IF(STGY5[[#This Row],[SNO]]=0,0,IF(DL$10, IF(DP295&gt;=DM$8, 0, DI295+STGY5[[#This Row],[RTN]]), DI295+STGY5[[#This Row],[RTN]]))</f>
        <v>0</v>
      </c>
      <c r="DJ296" s="18">
        <f>STGY5[[#This Row],[RTN-TL]]-STGY5[[#This Row],[INS-TL]]</f>
        <v>-100</v>
      </c>
      <c r="DK296" s="18">
        <f>IF(STGY5[[#This Row],[SNO]]=0,0,IF(DL$10, IF(STGY5[[#This Row],[INS]]=0, 0, DN295), DN295))</f>
        <v>0</v>
      </c>
      <c r="DL296" s="18">
        <f>STGY5[[#This Row],[INS]]</f>
        <v>0</v>
      </c>
      <c r="DM296" s="18">
        <f>IF(STGY5[[#This Row],[WrL]]="Loss", (STGY5[[#This Row],[INS]]*(1 + DP$8/100)), IF(STGY5[[#This Row],[WrL]]="Won", (0), 0))</f>
        <v>0</v>
      </c>
      <c r="DN296" s="18">
        <f>IF(STGY5[[#This Row],[WrL]]="Loss", (STGY5[[#This Row],[PAM]]+STGY5[[#This Row],[LOS-TEN]]), IF(STGY5[[#This Row],[WrL]]="Won", (STGY5[[#This Row],[INS]]), 0))</f>
        <v>0</v>
      </c>
      <c r="DO296" s="18">
        <f>STGY5[[#This Row],[PAPT]]/2</f>
        <v>0</v>
      </c>
      <c r="DP296" s="43">
        <f>IF(STGY5[[#This Row],[SNO]]=0,0,IF(DL$10, IF(STGY5[[#This Row],[INS-TL]]=0, 0, STGY5[[#This Row],[PFT]]/STGY5[[#This Row],[INS-TL]]%), STGY5[[#This Row],[PFT]]/STGY5[[#This Row],[INS-TL]]%))</f>
        <v>-100</v>
      </c>
      <c r="DZ296" s="22"/>
      <c r="EB296" s="42">
        <f t="shared" si="48"/>
        <v>281</v>
      </c>
      <c r="EC296" s="49"/>
      <c r="ED296" s="18">
        <f>IF(STGY6[[#This Row],[SNO]]=0,0,IF(STGY6[[#This Row],[SNO]]=1,EJ$8,IF(EL$10, IF(EP295&gt;=EM$8,0,IF(EP295=0,EJ$8,EO295)), EO295)))</f>
        <v>0</v>
      </c>
      <c r="EE296" s="18" t="str">
        <f>IF(MAIN_STGY[[#This Row],[RSLT]]="","", MAIN_STGY[[#This Row],[RSLT]])</f>
        <v/>
      </c>
      <c r="EF29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6" s="18">
        <f>IF(STGY6[[#This Row],[SNO]]=0,0,IF(EL$10, IF(EP295&gt;=EM$8, 0, STGY6[[#This Row],[INS]]+EH295), STGY6[[#This Row],[INS]]+EH295))</f>
        <v>100</v>
      </c>
      <c r="EI296" s="18">
        <f>IF(STGY6[[#This Row],[SNO]]=0,0,IF(EL$10, IF(EP295&gt;=EM$8, 0, EI295+STGY6[[#This Row],[RTN]]), EI295+STGY6[[#This Row],[RTN]]))</f>
        <v>0</v>
      </c>
      <c r="EJ296" s="18">
        <f>STGY6[[#This Row],[RTN-TL]]-STGY6[[#This Row],[INS-TL]]</f>
        <v>-100</v>
      </c>
      <c r="EK296" s="18">
        <f>IF(STGY6[[#This Row],[SNO]]=0,0,IF(EL$10, IF(STGY6[[#This Row],[INS]]=0, 0, EN295), EN295))</f>
        <v>0</v>
      </c>
      <c r="EL296" s="18">
        <f>STGY6[[#This Row],[INS]]</f>
        <v>0</v>
      </c>
      <c r="EM296" s="18">
        <f>IF(STGY6[[#This Row],[WrL]]="Loss", (STGY6[[#This Row],[INS]]*(1 + EP$8/100)), IF(STGY6[[#This Row],[WrL]]="Won", (0), 0))</f>
        <v>0</v>
      </c>
      <c r="EN296" s="18">
        <f>IF(STGY6[[#This Row],[WrL]]="Loss", (STGY6[[#This Row],[PAM]]+STGY6[[#This Row],[LOS-TEN]]), IF(STGY6[[#This Row],[WrL]]="Won", (STGY6[[#This Row],[INS]]), 0))</f>
        <v>0</v>
      </c>
      <c r="EO296" s="18">
        <f>STGY6[[#This Row],[PAPT]]/2</f>
        <v>0</v>
      </c>
      <c r="EP296" s="43">
        <f>IF(STGY6[[#This Row],[SNO]]=0,0,IF(EL$10, IF(STGY6[[#This Row],[INS-TL]]=0, 0, STGY6[[#This Row],[PFT]]/STGY6[[#This Row],[INS-TL]]%), STGY6[[#This Row],[PFT]]/STGY6[[#This Row],[INS-TL]]%))</f>
        <v>-100</v>
      </c>
      <c r="EZ296" s="22"/>
      <c r="FB296" s="42">
        <f t="shared" si="49"/>
        <v>281</v>
      </c>
      <c r="FC296" s="49"/>
      <c r="FD296" s="18">
        <f>IF(STGY7[[#This Row],[SNO]]=0,0,IF(STGY7[[#This Row],[SNO]]=1,FJ$8,IF(FL$10, IF(FP295&gt;=FM$8,0,IF(FP295=0,FJ$8,FO295)), FO295)))</f>
        <v>0</v>
      </c>
      <c r="FE296" s="18" t="str">
        <f>IF(MAIN_STGY[[#This Row],[RSLT]]="","", MAIN_STGY[[#This Row],[RSLT]])</f>
        <v/>
      </c>
      <c r="FF29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6" s="18">
        <f>IF(STGY7[[#This Row],[SNO]]=0,0,IF(FL$10, IF(FP295&gt;=FM$8, 0, STGY7[[#This Row],[INS]]+FH295), STGY7[[#This Row],[INS]]+FH295))</f>
        <v>100</v>
      </c>
      <c r="FI296" s="18">
        <f>IF(STGY7[[#This Row],[SNO]]=0,0,IF(FL$10, IF(FP295&gt;=FM$8, 0, FI295+STGY7[[#This Row],[RTN]]), FI295+STGY7[[#This Row],[RTN]]))</f>
        <v>0</v>
      </c>
      <c r="FJ296" s="18">
        <f>STGY7[[#This Row],[RTN-TL]]-STGY7[[#This Row],[INS-TL]]</f>
        <v>-100</v>
      </c>
      <c r="FK296" s="18">
        <f>IF(STGY7[[#This Row],[SNO]]=0,0,IF(FL$10, IF(STGY7[[#This Row],[INS]]=0, 0, FN295), FN295))</f>
        <v>0</v>
      </c>
      <c r="FL296" s="18">
        <f>STGY7[[#This Row],[INS]]</f>
        <v>0</v>
      </c>
      <c r="FM296" s="18">
        <f>IF(STGY7[[#This Row],[WrL]]="Loss", (STGY7[[#This Row],[INS]]*(1 + FP$8/100)), IF(STGY7[[#This Row],[WrL]]="Won", (0), 0))</f>
        <v>0</v>
      </c>
      <c r="FN296" s="18">
        <f>IF(STGY7[[#This Row],[WrL]]="Loss", (STGY7[[#This Row],[PAM]]+STGY7[[#This Row],[LOS-TEN]]), IF(STGY7[[#This Row],[WrL]]="Won", (STGY7[[#This Row],[INS]]), 0))</f>
        <v>0</v>
      </c>
      <c r="FO296" s="18">
        <f>STGY7[[#This Row],[PAPT]]/2</f>
        <v>0</v>
      </c>
      <c r="FP296" s="43">
        <f>IF(STGY7[[#This Row],[SNO]]=0,0,IF(FL$10, IF(STGY7[[#This Row],[INS-TL]]=0, 0, STGY7[[#This Row],[PFT]]/STGY7[[#This Row],[INS-TL]]%), STGY7[[#This Row],[PFT]]/STGY7[[#This Row],[INS-TL]]%))</f>
        <v>-100</v>
      </c>
      <c r="FZ296" s="22"/>
      <c r="GB296" s="42">
        <f t="shared" si="50"/>
        <v>281</v>
      </c>
      <c r="GC296" s="49"/>
      <c r="GD296" s="18">
        <f>IF(STGY8[[#This Row],[SNO]]=0,0,IF(STGY8[[#This Row],[SNO]]=1,GJ$8,IF(GL$10, IF(GP295&gt;=GM$8,0,IF(GP295=0,GJ$8,GO295)), GO295)))</f>
        <v>0</v>
      </c>
      <c r="GE296" s="18" t="str">
        <f>IF(MAIN_STGY[[#This Row],[RSLT]]="","", MAIN_STGY[[#This Row],[RSLT]])</f>
        <v/>
      </c>
      <c r="GF29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6" s="18">
        <f>IF(STGY8[[#This Row],[SNO]]=0,0,IF(GL$10, IF(GP295&gt;=GM$8, 0, STGY8[[#This Row],[INS]]+GH295), STGY8[[#This Row],[INS]]+GH295))</f>
        <v>100</v>
      </c>
      <c r="GI296" s="18">
        <f>IF(STGY8[[#This Row],[SNO]]=0,0,IF(GL$10, IF(GP295&gt;=GM$8, 0, GI295+STGY8[[#This Row],[RTN]]), GI295+STGY8[[#This Row],[RTN]]))</f>
        <v>0</v>
      </c>
      <c r="GJ296" s="18">
        <f>STGY8[[#This Row],[RTN-TL]]-STGY8[[#This Row],[INS-TL]]</f>
        <v>-100</v>
      </c>
      <c r="GK296" s="18">
        <f>IF(STGY8[[#This Row],[SNO]]=0,0,IF(GL$10, IF(STGY8[[#This Row],[INS]]=0, 0, GN295), GN295))</f>
        <v>0</v>
      </c>
      <c r="GL296" s="18">
        <f>STGY8[[#This Row],[INS]]</f>
        <v>0</v>
      </c>
      <c r="GM296" s="18">
        <f>IF(STGY8[[#This Row],[WrL]]="Loss", (STGY8[[#This Row],[INS]]*(1 + GP$8/100)), IF(STGY8[[#This Row],[WrL]]="Won", (0), 0))</f>
        <v>0</v>
      </c>
      <c r="GN296" s="18">
        <f>IF(STGY8[[#This Row],[WrL]]="Loss", (STGY8[[#This Row],[PAM]]+STGY8[[#This Row],[LOS-TEN]]), IF(STGY8[[#This Row],[WrL]]="Won", (STGY8[[#This Row],[INS]]), 0))</f>
        <v>0</v>
      </c>
      <c r="GO296" s="18">
        <f>STGY8[[#This Row],[PAPT]]/2</f>
        <v>0</v>
      </c>
      <c r="GP296" s="43">
        <f>IF(STGY8[[#This Row],[SNO]]=0,0,IF(GL$10, IF(STGY8[[#This Row],[INS-TL]]=0, 0, STGY8[[#This Row],[PFT]]/STGY8[[#This Row],[INS-TL]]%), STGY8[[#This Row],[PFT]]/STGY8[[#This Row],[INS-TL]]%))</f>
        <v>-100</v>
      </c>
      <c r="GZ296" s="22"/>
      <c r="HB296" s="42">
        <f t="shared" si="51"/>
        <v>281</v>
      </c>
      <c r="HC296" s="49"/>
      <c r="HD296" s="18">
        <f>IF(STGY9[[#This Row],[SNO]]=0,0,IF(STGY9[[#This Row],[SNO]]=1,HJ$8,IF(HL$10, IF(HP295&gt;=HM$8,0,IF(HP295=0,HJ$8,HO295)), HO295)))</f>
        <v>0</v>
      </c>
      <c r="HE296" s="18" t="str">
        <f>IF(MAIN_STGY[[#This Row],[RSLT]]="","", MAIN_STGY[[#This Row],[RSLT]])</f>
        <v/>
      </c>
      <c r="HF29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6" s="18">
        <f>IF(STGY9[[#This Row],[SNO]]=0,0,IF(HL$10, IF(HP295&gt;=HM$8, 0, STGY9[[#This Row],[INS]]+HH295), STGY9[[#This Row],[INS]]+HH295))</f>
        <v>100</v>
      </c>
      <c r="HI296" s="18">
        <f>IF(STGY9[[#This Row],[SNO]]=0,0,IF(HL$10, IF(HP295&gt;=HM$8, 0, HI295+STGY9[[#This Row],[RTN]]), HI295+STGY9[[#This Row],[RTN]]))</f>
        <v>0</v>
      </c>
      <c r="HJ296" s="18">
        <f>STGY9[[#This Row],[RTN-TL]]-STGY9[[#This Row],[INS-TL]]</f>
        <v>-100</v>
      </c>
      <c r="HK296" s="18">
        <f>IF(STGY9[[#This Row],[SNO]]=0,0,IF(HL$10, IF(STGY9[[#This Row],[INS]]=0, 0, HN295), HN295))</f>
        <v>0</v>
      </c>
      <c r="HL296" s="18">
        <f>STGY9[[#This Row],[INS]]</f>
        <v>0</v>
      </c>
      <c r="HM296" s="18">
        <f>IF(STGY9[[#This Row],[WrL]]="Loss", (STGY9[[#This Row],[INS]]*(1 + HP$8/100)), IF(STGY9[[#This Row],[WrL]]="Won", (0), 0))</f>
        <v>0</v>
      </c>
      <c r="HN296" s="18">
        <f>IF(STGY9[[#This Row],[WrL]]="Loss", (STGY9[[#This Row],[PAM]]+STGY9[[#This Row],[LOS-TEN]]), IF(STGY9[[#This Row],[WrL]]="Won", (STGY9[[#This Row],[INS]]), 0))</f>
        <v>0</v>
      </c>
      <c r="HO296" s="18">
        <f>STGY9[[#This Row],[PAPT]]/2</f>
        <v>0</v>
      </c>
      <c r="HP296" s="43">
        <f>IF(STGY9[[#This Row],[SNO]]=0,0,IF(HL$10, IF(STGY9[[#This Row],[INS-TL]]=0, 0, STGY9[[#This Row],[PFT]]/STGY9[[#This Row],[INS-TL]]%), STGY9[[#This Row],[PFT]]/STGY9[[#This Row],[INS-TL]]%))</f>
        <v>-100</v>
      </c>
      <c r="HZ296" s="22"/>
      <c r="IB296" s="42">
        <f t="shared" si="52"/>
        <v>281</v>
      </c>
      <c r="IC296" s="49"/>
      <c r="ID296" s="18">
        <f>IF(STGY10[[#This Row],[SNO]]=0,0,IF(STGY10[[#This Row],[SNO]]=1,IJ$8,IF(IL$10, IF(IP295&gt;=IM$8,0,IF(IP295=0,IJ$8,IO295)), IO295)))</f>
        <v>0</v>
      </c>
      <c r="IE296" s="18" t="str">
        <f>IF(MAIN_STGY[[#This Row],[RSLT]]="","", MAIN_STGY[[#This Row],[RSLT]])</f>
        <v/>
      </c>
      <c r="IF29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6" s="18">
        <f>IF(STGY10[[#This Row],[SNO]]=0,0,IF(IL$10, IF(IP295&gt;=IM$8, 0, STGY10[[#This Row],[INS]]+IH295), STGY10[[#This Row],[INS]]+IH295))</f>
        <v>100</v>
      </c>
      <c r="II296" s="18">
        <f>IF(STGY10[[#This Row],[SNO]]=0,0,IF(IL$10, IF(IP295&gt;=IM$8, 0, II295+STGY10[[#This Row],[RTN]]), II295+STGY10[[#This Row],[RTN]]))</f>
        <v>0</v>
      </c>
      <c r="IJ296" s="18">
        <f>STGY10[[#This Row],[RTN-TL]]-STGY10[[#This Row],[INS-TL]]</f>
        <v>-100</v>
      </c>
      <c r="IK296" s="18">
        <f>IF(STGY10[[#This Row],[SNO]]=0,0,IF(IL$10, IF(STGY10[[#This Row],[INS]]=0, 0, IN295), IN295))</f>
        <v>0</v>
      </c>
      <c r="IL296" s="18">
        <f>STGY10[[#This Row],[INS]]</f>
        <v>0</v>
      </c>
      <c r="IM296" s="18">
        <f>IF(STGY10[[#This Row],[WrL]]="Loss", (STGY10[[#This Row],[INS]]*(1 + IP$8/100)), IF(STGY10[[#This Row],[WrL]]="Won", (0), 0))</f>
        <v>0</v>
      </c>
      <c r="IN296" s="18">
        <f>IF(STGY10[[#This Row],[WrL]]="Loss", (STGY10[[#This Row],[PAM]]+STGY10[[#This Row],[LOS-TEN]]), IF(STGY10[[#This Row],[WrL]]="Won", (STGY10[[#This Row],[INS]]), 0))</f>
        <v>0</v>
      </c>
      <c r="IO296" s="18">
        <f>STGY10[[#This Row],[PAPT]]/2</f>
        <v>0</v>
      </c>
      <c r="IP296" s="43">
        <f>IF(STGY10[[#This Row],[SNO]]=0,0,IF(IL$10, IF(STGY10[[#This Row],[INS-TL]]=0, 0, STGY10[[#This Row],[PFT]]/STGY10[[#This Row],[INS-TL]]%), STGY10[[#This Row],[PFT]]/STGY10[[#This Row],[INS-TL]]%))</f>
        <v>-100</v>
      </c>
      <c r="IZ296" s="22"/>
    </row>
    <row r="297" spans="2:260" x14ac:dyDescent="0.3">
      <c r="B297" s="89">
        <f t="shared" si="53"/>
        <v>282</v>
      </c>
      <c r="C297" s="49"/>
      <c r="D297" s="18">
        <f>IF(MAIN_STGY[[#This Row],[SNO]]=0,0,IF(MAIN_STGY[[#This Row],[SNO]]=1,J$8,IF(L$10, IF(P296&gt;=M$8,0,IF(P296=0,J$8,O296)), O296)))</f>
        <v>0</v>
      </c>
      <c r="E297" s="12"/>
      <c r="F29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7" s="18">
        <f>IF(MAIN_STGY[[#This Row],[SNO]]=0,0,IF(L$10, IF(P296&gt;=M$8, 0, MAIN_STGY[[#This Row],[INS]]+H296), MAIN_STGY[[#This Row],[INS]]+H296))</f>
        <v>100</v>
      </c>
      <c r="I297" s="18">
        <f>IF(MAIN_STGY[[#This Row],[SNO]]=0,0,IF(L$10, IF(P296&gt;=M$8, 0, I296+MAIN_STGY[[#This Row],[RTN]]), I296+MAIN_STGY[[#This Row],[RTN]]))</f>
        <v>0</v>
      </c>
      <c r="J297" s="18">
        <f>MAIN_STGY[[#This Row],[RTN-TL]]-MAIN_STGY[[#This Row],[INS-TL]]</f>
        <v>-100</v>
      </c>
      <c r="K297" s="18">
        <f>IF(MAIN_STGY[[#This Row],[SNO]]=0,0,IF(L$10, IF(MAIN_STGY[[#This Row],[INS]]=0, 0, N296), N296))</f>
        <v>0</v>
      </c>
      <c r="L297" s="18">
        <f>MAIN_STGY[[#This Row],[INS]]</f>
        <v>0</v>
      </c>
      <c r="M297" s="18">
        <f>IF(MAIN_STGY[[#This Row],[WrL]]="Loss", (MAIN_STGY[[#This Row],[INS]]*(1 + P$8/100)), IF(MAIN_STGY[[#This Row],[WrL]]="Won", (0), 0))</f>
        <v>0</v>
      </c>
      <c r="N297" s="18">
        <f>IF(MAIN_STGY[[#This Row],[WrL]]="Loss", (MAIN_STGY[[#This Row],[PAM]]+MAIN_STGY[[#This Row],[LOS-TEN]]), IF(MAIN_STGY[[#This Row],[WrL]]="Won", (MAIN_STGY[[#This Row],[INS]]), 0))</f>
        <v>0</v>
      </c>
      <c r="O297" s="18">
        <f>MAIN_STGY[[#This Row],[PAPT]]/2</f>
        <v>0</v>
      </c>
      <c r="P29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7" s="56"/>
      <c r="S297" s="57"/>
      <c r="T297" s="85"/>
      <c r="U297" s="55"/>
      <c r="V297" s="55"/>
      <c r="W297" s="55"/>
      <c r="X297" s="44"/>
      <c r="Z297" s="22"/>
      <c r="AB297" s="42">
        <f t="shared" si="44"/>
        <v>282</v>
      </c>
      <c r="AC297" s="49"/>
      <c r="AD297" s="18">
        <f>IF(STGY2[[#This Row],[SNO]]=0,0,IF(STGY2[[#This Row],[SNO]]=1,AJ$8,IF(AL$10, IF(AP296&gt;=AM$8,0,IF(AP296=0,AJ$8,AO296)), AO296)))</f>
        <v>0</v>
      </c>
      <c r="AE297" s="18" t="str">
        <f>IF(MAIN_STGY[[#This Row],[RSLT]]="","", MAIN_STGY[[#This Row],[RSLT]])</f>
        <v/>
      </c>
      <c r="AF29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7" s="18">
        <f>IF(STGY2[[#This Row],[SNO]]=0,0,IF(AL$10, IF(AP296&gt;=AM$8, 0, STGY2[[#This Row],[INS]]+AH296), STGY2[[#This Row],[INS]]+AH296))</f>
        <v>100</v>
      </c>
      <c r="AI297" s="18">
        <f>IF(STGY2[[#This Row],[SNO]]=0,0,IF(AL$10, IF(AP296&gt;=AM$8, 0, AI296+STGY2[[#This Row],[RTN]]), AI296+STGY2[[#This Row],[RTN]]))</f>
        <v>0</v>
      </c>
      <c r="AJ297" s="18">
        <f>STGY2[[#This Row],[RTN-TL]]-STGY2[[#This Row],[INS-TL]]</f>
        <v>-100</v>
      </c>
      <c r="AK297" s="18">
        <f>IF(STGY2[[#This Row],[SNO]]=0,0,IF(AL$10, IF(STGY2[[#This Row],[INS]]=0, 0, AN296), AN296))</f>
        <v>0</v>
      </c>
      <c r="AL297" s="18">
        <f>STGY2[[#This Row],[INS]]</f>
        <v>0</v>
      </c>
      <c r="AM297" s="18">
        <f>IF(STGY2[[#This Row],[WrL]]="Loss", (STGY2[[#This Row],[INS]]*(1 + AP$8/100)), IF(STGY2[[#This Row],[WrL]]="Won", (0), 0))</f>
        <v>0</v>
      </c>
      <c r="AN297" s="18">
        <f>IF(STGY2[[#This Row],[WrL]]="Loss", (STGY2[[#This Row],[PAM]]+STGY2[[#This Row],[LOS-TEN]]), IF(STGY2[[#This Row],[WrL]]="Won", (STGY2[[#This Row],[INS]]), 0))</f>
        <v>0</v>
      </c>
      <c r="AO297" s="18">
        <f>STGY2[[#This Row],[PAPT]]/2</f>
        <v>0</v>
      </c>
      <c r="AP297" s="43">
        <f>IF(STGY2[[#This Row],[SNO]]=0,0,IF(AL$10, IF(STGY2[[#This Row],[INS-TL]]=0, 0, STGY2[[#This Row],[PFT]]/STGY2[[#This Row],[INS-TL]]%), STGY2[[#This Row],[PFT]]/STGY2[[#This Row],[INS-TL]]%))</f>
        <v>-100</v>
      </c>
      <c r="AZ297" s="22"/>
      <c r="BB297" s="42">
        <f t="shared" si="45"/>
        <v>282</v>
      </c>
      <c r="BC297" s="49"/>
      <c r="BD297" s="18">
        <f>IF(STGY3[[#This Row],[SNO]]=0,0,IF(STGY3[[#This Row],[SNO]]=1,BJ$8,IF(BL$10, IF(BP296&gt;=BM$8,0,IF(BP296=0,BJ$8,BO296)), BO296)))</f>
        <v>0</v>
      </c>
      <c r="BE297" s="18" t="str">
        <f>IF(MAIN_STGY[[#This Row],[RSLT]]="","", MAIN_STGY[[#This Row],[RSLT]])</f>
        <v/>
      </c>
      <c r="BF29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7" s="18">
        <f>IF(STGY3[[#This Row],[SNO]]=0,0,IF(BL$10, IF(BP296&gt;=BM$8, 0, STGY3[[#This Row],[INS]]+BH296), STGY3[[#This Row],[INS]]+BH296))</f>
        <v>100</v>
      </c>
      <c r="BI297" s="18">
        <f>IF(STGY3[[#This Row],[SNO]]=0,0,IF(BL$10, IF(BP296&gt;=BM$8, 0, BI296+STGY3[[#This Row],[RTN]]), BI296+STGY3[[#This Row],[RTN]]))</f>
        <v>0</v>
      </c>
      <c r="BJ297" s="18">
        <f>STGY3[[#This Row],[RTN-TL]]-STGY3[[#This Row],[INS-TL]]</f>
        <v>-100</v>
      </c>
      <c r="BK297" s="18">
        <f>IF(STGY3[[#This Row],[SNO]]=0,0,IF(BL$10, IF(STGY3[[#This Row],[INS]]=0, 0, BN296), BN296))</f>
        <v>0</v>
      </c>
      <c r="BL297" s="18">
        <f>STGY3[[#This Row],[INS]]</f>
        <v>0</v>
      </c>
      <c r="BM297" s="18">
        <f>IF(STGY3[[#This Row],[WrL]]="Loss", (STGY3[[#This Row],[INS]]*(1 + BP$8/100)), IF(STGY3[[#This Row],[WrL]]="Won", (0), 0))</f>
        <v>0</v>
      </c>
      <c r="BN297" s="18">
        <f>IF(STGY3[[#This Row],[WrL]]="Loss", (STGY3[[#This Row],[PAM]]+STGY3[[#This Row],[LOS-TEN]]), IF(STGY3[[#This Row],[WrL]]="Won", (STGY3[[#This Row],[INS]]), 0))</f>
        <v>0</v>
      </c>
      <c r="BO297" s="18">
        <f>STGY3[[#This Row],[PAPT]]/2</f>
        <v>0</v>
      </c>
      <c r="BP297" s="43">
        <f>IF(STGY3[[#This Row],[SNO]]=0,0,IF(BL$10, IF(STGY3[[#This Row],[INS-TL]]=0, 0, STGY3[[#This Row],[PFT]]/STGY3[[#This Row],[INS-TL]]%), STGY3[[#This Row],[PFT]]/STGY3[[#This Row],[INS-TL]]%))</f>
        <v>-100</v>
      </c>
      <c r="BZ297" s="22"/>
      <c r="CB297" s="42">
        <f t="shared" si="46"/>
        <v>282</v>
      </c>
      <c r="CC297" s="49"/>
      <c r="CD297" s="18">
        <f>IF(STGY4[[#This Row],[SNO]]=0,0,IF(STGY4[[#This Row],[SNO]]=1,CJ$8,IF(CL$10, IF(CP296&gt;=CM$8,0,IF(CP296=0,CJ$8,CO296)), CO296)))</f>
        <v>0</v>
      </c>
      <c r="CE297" s="18" t="str">
        <f>IF(MAIN_STGY[[#This Row],[RSLT]]="","", MAIN_STGY[[#This Row],[RSLT]])</f>
        <v/>
      </c>
      <c r="CF29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7" s="18">
        <f>IF(STGY4[[#This Row],[SNO]]=0,0,IF(CL$10, IF(CP296&gt;=CM$8, 0, STGY4[[#This Row],[INS]]+CH296), STGY4[[#This Row],[INS]]+CH296))</f>
        <v>100</v>
      </c>
      <c r="CI297" s="18">
        <f>IF(STGY4[[#This Row],[SNO]]=0,0,IF(CL$10, IF(CP296&gt;=CM$8, 0, CI296+STGY4[[#This Row],[RTN]]), CI296+STGY4[[#This Row],[RTN]]))</f>
        <v>0</v>
      </c>
      <c r="CJ297" s="18">
        <f>STGY4[[#This Row],[RTN-TL]]-STGY4[[#This Row],[INS-TL]]</f>
        <v>-100</v>
      </c>
      <c r="CK297" s="18">
        <f>IF(STGY4[[#This Row],[SNO]]=0,0,IF(CL$10, IF(STGY4[[#This Row],[INS]]=0, 0, CN296), CN296))</f>
        <v>0</v>
      </c>
      <c r="CL297" s="18">
        <f>STGY4[[#This Row],[INS]]</f>
        <v>0</v>
      </c>
      <c r="CM297" s="18">
        <f>IF(STGY4[[#This Row],[WrL]]="Loss", (STGY4[[#This Row],[INS]]*(1 + CP$8/100)), IF(STGY4[[#This Row],[WrL]]="Won", (0), 0))</f>
        <v>0</v>
      </c>
      <c r="CN297" s="18">
        <f>IF(STGY4[[#This Row],[WrL]]="Loss", (STGY4[[#This Row],[PAM]]+STGY4[[#This Row],[LOS-TEN]]), IF(STGY4[[#This Row],[WrL]]="Won", (STGY4[[#This Row],[INS]]), 0))</f>
        <v>0</v>
      </c>
      <c r="CO297" s="18">
        <f>STGY4[[#This Row],[PAPT]]/2</f>
        <v>0</v>
      </c>
      <c r="CP297" s="43">
        <f>IF(STGY4[[#This Row],[SNO]]=0,0,IF(CL$10, IF(STGY4[[#This Row],[INS-TL]]=0, 0, STGY4[[#This Row],[PFT]]/STGY4[[#This Row],[INS-TL]]%), STGY4[[#This Row],[PFT]]/STGY4[[#This Row],[INS-TL]]%))</f>
        <v>-100</v>
      </c>
      <c r="CZ297" s="22"/>
      <c r="DB297" s="42">
        <f t="shared" si="47"/>
        <v>282</v>
      </c>
      <c r="DC297" s="49"/>
      <c r="DD297" s="18">
        <f>IF(STGY5[[#This Row],[SNO]]=0,0,IF(STGY5[[#This Row],[SNO]]=1,DJ$8,IF(DL$10, IF(DP296&gt;=DM$8,0,IF(DP296=0,DJ$8,DO296)), DO296)))</f>
        <v>0</v>
      </c>
      <c r="DE297" s="18" t="str">
        <f>IF(MAIN_STGY[[#This Row],[RSLT]]="","", MAIN_STGY[[#This Row],[RSLT]])</f>
        <v/>
      </c>
      <c r="DF29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7" s="18">
        <f>IF(STGY5[[#This Row],[SNO]]=0,0,IF(DL$10, IF(DP296&gt;=DM$8, 0, STGY5[[#This Row],[INS]]+DH296), STGY5[[#This Row],[INS]]+DH296))</f>
        <v>100</v>
      </c>
      <c r="DI297" s="18">
        <f>IF(STGY5[[#This Row],[SNO]]=0,0,IF(DL$10, IF(DP296&gt;=DM$8, 0, DI296+STGY5[[#This Row],[RTN]]), DI296+STGY5[[#This Row],[RTN]]))</f>
        <v>0</v>
      </c>
      <c r="DJ297" s="18">
        <f>STGY5[[#This Row],[RTN-TL]]-STGY5[[#This Row],[INS-TL]]</f>
        <v>-100</v>
      </c>
      <c r="DK297" s="18">
        <f>IF(STGY5[[#This Row],[SNO]]=0,0,IF(DL$10, IF(STGY5[[#This Row],[INS]]=0, 0, DN296), DN296))</f>
        <v>0</v>
      </c>
      <c r="DL297" s="18">
        <f>STGY5[[#This Row],[INS]]</f>
        <v>0</v>
      </c>
      <c r="DM297" s="18">
        <f>IF(STGY5[[#This Row],[WrL]]="Loss", (STGY5[[#This Row],[INS]]*(1 + DP$8/100)), IF(STGY5[[#This Row],[WrL]]="Won", (0), 0))</f>
        <v>0</v>
      </c>
      <c r="DN297" s="18">
        <f>IF(STGY5[[#This Row],[WrL]]="Loss", (STGY5[[#This Row],[PAM]]+STGY5[[#This Row],[LOS-TEN]]), IF(STGY5[[#This Row],[WrL]]="Won", (STGY5[[#This Row],[INS]]), 0))</f>
        <v>0</v>
      </c>
      <c r="DO297" s="18">
        <f>STGY5[[#This Row],[PAPT]]/2</f>
        <v>0</v>
      </c>
      <c r="DP297" s="43">
        <f>IF(STGY5[[#This Row],[SNO]]=0,0,IF(DL$10, IF(STGY5[[#This Row],[INS-TL]]=0, 0, STGY5[[#This Row],[PFT]]/STGY5[[#This Row],[INS-TL]]%), STGY5[[#This Row],[PFT]]/STGY5[[#This Row],[INS-TL]]%))</f>
        <v>-100</v>
      </c>
      <c r="DZ297" s="22"/>
      <c r="EB297" s="42">
        <f t="shared" si="48"/>
        <v>282</v>
      </c>
      <c r="EC297" s="49"/>
      <c r="ED297" s="18">
        <f>IF(STGY6[[#This Row],[SNO]]=0,0,IF(STGY6[[#This Row],[SNO]]=1,EJ$8,IF(EL$10, IF(EP296&gt;=EM$8,0,IF(EP296=0,EJ$8,EO296)), EO296)))</f>
        <v>0</v>
      </c>
      <c r="EE297" s="18" t="str">
        <f>IF(MAIN_STGY[[#This Row],[RSLT]]="","", MAIN_STGY[[#This Row],[RSLT]])</f>
        <v/>
      </c>
      <c r="EF29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7" s="18">
        <f>IF(STGY6[[#This Row],[SNO]]=0,0,IF(EL$10, IF(EP296&gt;=EM$8, 0, STGY6[[#This Row],[INS]]+EH296), STGY6[[#This Row],[INS]]+EH296))</f>
        <v>100</v>
      </c>
      <c r="EI297" s="18">
        <f>IF(STGY6[[#This Row],[SNO]]=0,0,IF(EL$10, IF(EP296&gt;=EM$8, 0, EI296+STGY6[[#This Row],[RTN]]), EI296+STGY6[[#This Row],[RTN]]))</f>
        <v>0</v>
      </c>
      <c r="EJ297" s="18">
        <f>STGY6[[#This Row],[RTN-TL]]-STGY6[[#This Row],[INS-TL]]</f>
        <v>-100</v>
      </c>
      <c r="EK297" s="18">
        <f>IF(STGY6[[#This Row],[SNO]]=0,0,IF(EL$10, IF(STGY6[[#This Row],[INS]]=0, 0, EN296), EN296))</f>
        <v>0</v>
      </c>
      <c r="EL297" s="18">
        <f>STGY6[[#This Row],[INS]]</f>
        <v>0</v>
      </c>
      <c r="EM297" s="18">
        <f>IF(STGY6[[#This Row],[WrL]]="Loss", (STGY6[[#This Row],[INS]]*(1 + EP$8/100)), IF(STGY6[[#This Row],[WrL]]="Won", (0), 0))</f>
        <v>0</v>
      </c>
      <c r="EN297" s="18">
        <f>IF(STGY6[[#This Row],[WrL]]="Loss", (STGY6[[#This Row],[PAM]]+STGY6[[#This Row],[LOS-TEN]]), IF(STGY6[[#This Row],[WrL]]="Won", (STGY6[[#This Row],[INS]]), 0))</f>
        <v>0</v>
      </c>
      <c r="EO297" s="18">
        <f>STGY6[[#This Row],[PAPT]]/2</f>
        <v>0</v>
      </c>
      <c r="EP297" s="43">
        <f>IF(STGY6[[#This Row],[SNO]]=0,0,IF(EL$10, IF(STGY6[[#This Row],[INS-TL]]=0, 0, STGY6[[#This Row],[PFT]]/STGY6[[#This Row],[INS-TL]]%), STGY6[[#This Row],[PFT]]/STGY6[[#This Row],[INS-TL]]%))</f>
        <v>-100</v>
      </c>
      <c r="EZ297" s="22"/>
      <c r="FB297" s="42">
        <f t="shared" si="49"/>
        <v>282</v>
      </c>
      <c r="FC297" s="49"/>
      <c r="FD297" s="18">
        <f>IF(STGY7[[#This Row],[SNO]]=0,0,IF(STGY7[[#This Row],[SNO]]=1,FJ$8,IF(FL$10, IF(FP296&gt;=FM$8,0,IF(FP296=0,FJ$8,FO296)), FO296)))</f>
        <v>0</v>
      </c>
      <c r="FE297" s="18" t="str">
        <f>IF(MAIN_STGY[[#This Row],[RSLT]]="","", MAIN_STGY[[#This Row],[RSLT]])</f>
        <v/>
      </c>
      <c r="FF29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7" s="18">
        <f>IF(STGY7[[#This Row],[SNO]]=0,0,IF(FL$10, IF(FP296&gt;=FM$8, 0, STGY7[[#This Row],[INS]]+FH296), STGY7[[#This Row],[INS]]+FH296))</f>
        <v>100</v>
      </c>
      <c r="FI297" s="18">
        <f>IF(STGY7[[#This Row],[SNO]]=0,0,IF(FL$10, IF(FP296&gt;=FM$8, 0, FI296+STGY7[[#This Row],[RTN]]), FI296+STGY7[[#This Row],[RTN]]))</f>
        <v>0</v>
      </c>
      <c r="FJ297" s="18">
        <f>STGY7[[#This Row],[RTN-TL]]-STGY7[[#This Row],[INS-TL]]</f>
        <v>-100</v>
      </c>
      <c r="FK297" s="18">
        <f>IF(STGY7[[#This Row],[SNO]]=0,0,IF(FL$10, IF(STGY7[[#This Row],[INS]]=0, 0, FN296), FN296))</f>
        <v>0</v>
      </c>
      <c r="FL297" s="18">
        <f>STGY7[[#This Row],[INS]]</f>
        <v>0</v>
      </c>
      <c r="FM297" s="18">
        <f>IF(STGY7[[#This Row],[WrL]]="Loss", (STGY7[[#This Row],[INS]]*(1 + FP$8/100)), IF(STGY7[[#This Row],[WrL]]="Won", (0), 0))</f>
        <v>0</v>
      </c>
      <c r="FN297" s="18">
        <f>IF(STGY7[[#This Row],[WrL]]="Loss", (STGY7[[#This Row],[PAM]]+STGY7[[#This Row],[LOS-TEN]]), IF(STGY7[[#This Row],[WrL]]="Won", (STGY7[[#This Row],[INS]]), 0))</f>
        <v>0</v>
      </c>
      <c r="FO297" s="18">
        <f>STGY7[[#This Row],[PAPT]]/2</f>
        <v>0</v>
      </c>
      <c r="FP297" s="43">
        <f>IF(STGY7[[#This Row],[SNO]]=0,0,IF(FL$10, IF(STGY7[[#This Row],[INS-TL]]=0, 0, STGY7[[#This Row],[PFT]]/STGY7[[#This Row],[INS-TL]]%), STGY7[[#This Row],[PFT]]/STGY7[[#This Row],[INS-TL]]%))</f>
        <v>-100</v>
      </c>
      <c r="FZ297" s="22"/>
      <c r="GB297" s="42">
        <f t="shared" si="50"/>
        <v>282</v>
      </c>
      <c r="GC297" s="49"/>
      <c r="GD297" s="18">
        <f>IF(STGY8[[#This Row],[SNO]]=0,0,IF(STGY8[[#This Row],[SNO]]=1,GJ$8,IF(GL$10, IF(GP296&gt;=GM$8,0,IF(GP296=0,GJ$8,GO296)), GO296)))</f>
        <v>0</v>
      </c>
      <c r="GE297" s="18" t="str">
        <f>IF(MAIN_STGY[[#This Row],[RSLT]]="","", MAIN_STGY[[#This Row],[RSLT]])</f>
        <v/>
      </c>
      <c r="GF29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7" s="18">
        <f>IF(STGY8[[#This Row],[SNO]]=0,0,IF(GL$10, IF(GP296&gt;=GM$8, 0, STGY8[[#This Row],[INS]]+GH296), STGY8[[#This Row],[INS]]+GH296))</f>
        <v>100</v>
      </c>
      <c r="GI297" s="18">
        <f>IF(STGY8[[#This Row],[SNO]]=0,0,IF(GL$10, IF(GP296&gt;=GM$8, 0, GI296+STGY8[[#This Row],[RTN]]), GI296+STGY8[[#This Row],[RTN]]))</f>
        <v>0</v>
      </c>
      <c r="GJ297" s="18">
        <f>STGY8[[#This Row],[RTN-TL]]-STGY8[[#This Row],[INS-TL]]</f>
        <v>-100</v>
      </c>
      <c r="GK297" s="18">
        <f>IF(STGY8[[#This Row],[SNO]]=0,0,IF(GL$10, IF(STGY8[[#This Row],[INS]]=0, 0, GN296), GN296))</f>
        <v>0</v>
      </c>
      <c r="GL297" s="18">
        <f>STGY8[[#This Row],[INS]]</f>
        <v>0</v>
      </c>
      <c r="GM297" s="18">
        <f>IF(STGY8[[#This Row],[WrL]]="Loss", (STGY8[[#This Row],[INS]]*(1 + GP$8/100)), IF(STGY8[[#This Row],[WrL]]="Won", (0), 0))</f>
        <v>0</v>
      </c>
      <c r="GN297" s="18">
        <f>IF(STGY8[[#This Row],[WrL]]="Loss", (STGY8[[#This Row],[PAM]]+STGY8[[#This Row],[LOS-TEN]]), IF(STGY8[[#This Row],[WrL]]="Won", (STGY8[[#This Row],[INS]]), 0))</f>
        <v>0</v>
      </c>
      <c r="GO297" s="18">
        <f>STGY8[[#This Row],[PAPT]]/2</f>
        <v>0</v>
      </c>
      <c r="GP297" s="43">
        <f>IF(STGY8[[#This Row],[SNO]]=0,0,IF(GL$10, IF(STGY8[[#This Row],[INS-TL]]=0, 0, STGY8[[#This Row],[PFT]]/STGY8[[#This Row],[INS-TL]]%), STGY8[[#This Row],[PFT]]/STGY8[[#This Row],[INS-TL]]%))</f>
        <v>-100</v>
      </c>
      <c r="GZ297" s="22"/>
      <c r="HB297" s="42">
        <f t="shared" si="51"/>
        <v>282</v>
      </c>
      <c r="HC297" s="49"/>
      <c r="HD297" s="18">
        <f>IF(STGY9[[#This Row],[SNO]]=0,0,IF(STGY9[[#This Row],[SNO]]=1,HJ$8,IF(HL$10, IF(HP296&gt;=HM$8,0,IF(HP296=0,HJ$8,HO296)), HO296)))</f>
        <v>0</v>
      </c>
      <c r="HE297" s="18" t="str">
        <f>IF(MAIN_STGY[[#This Row],[RSLT]]="","", MAIN_STGY[[#This Row],[RSLT]])</f>
        <v/>
      </c>
      <c r="HF29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7" s="18">
        <f>IF(STGY9[[#This Row],[SNO]]=0,0,IF(HL$10, IF(HP296&gt;=HM$8, 0, STGY9[[#This Row],[INS]]+HH296), STGY9[[#This Row],[INS]]+HH296))</f>
        <v>100</v>
      </c>
      <c r="HI297" s="18">
        <f>IF(STGY9[[#This Row],[SNO]]=0,0,IF(HL$10, IF(HP296&gt;=HM$8, 0, HI296+STGY9[[#This Row],[RTN]]), HI296+STGY9[[#This Row],[RTN]]))</f>
        <v>0</v>
      </c>
      <c r="HJ297" s="18">
        <f>STGY9[[#This Row],[RTN-TL]]-STGY9[[#This Row],[INS-TL]]</f>
        <v>-100</v>
      </c>
      <c r="HK297" s="18">
        <f>IF(STGY9[[#This Row],[SNO]]=0,0,IF(HL$10, IF(STGY9[[#This Row],[INS]]=0, 0, HN296), HN296))</f>
        <v>0</v>
      </c>
      <c r="HL297" s="18">
        <f>STGY9[[#This Row],[INS]]</f>
        <v>0</v>
      </c>
      <c r="HM297" s="18">
        <f>IF(STGY9[[#This Row],[WrL]]="Loss", (STGY9[[#This Row],[INS]]*(1 + HP$8/100)), IF(STGY9[[#This Row],[WrL]]="Won", (0), 0))</f>
        <v>0</v>
      </c>
      <c r="HN297" s="18">
        <f>IF(STGY9[[#This Row],[WrL]]="Loss", (STGY9[[#This Row],[PAM]]+STGY9[[#This Row],[LOS-TEN]]), IF(STGY9[[#This Row],[WrL]]="Won", (STGY9[[#This Row],[INS]]), 0))</f>
        <v>0</v>
      </c>
      <c r="HO297" s="18">
        <f>STGY9[[#This Row],[PAPT]]/2</f>
        <v>0</v>
      </c>
      <c r="HP297" s="43">
        <f>IF(STGY9[[#This Row],[SNO]]=0,0,IF(HL$10, IF(STGY9[[#This Row],[INS-TL]]=0, 0, STGY9[[#This Row],[PFT]]/STGY9[[#This Row],[INS-TL]]%), STGY9[[#This Row],[PFT]]/STGY9[[#This Row],[INS-TL]]%))</f>
        <v>-100</v>
      </c>
      <c r="HZ297" s="22"/>
      <c r="IB297" s="42">
        <f t="shared" si="52"/>
        <v>282</v>
      </c>
      <c r="IC297" s="49"/>
      <c r="ID297" s="18">
        <f>IF(STGY10[[#This Row],[SNO]]=0,0,IF(STGY10[[#This Row],[SNO]]=1,IJ$8,IF(IL$10, IF(IP296&gt;=IM$8,0,IF(IP296=0,IJ$8,IO296)), IO296)))</f>
        <v>0</v>
      </c>
      <c r="IE297" s="18" t="str">
        <f>IF(MAIN_STGY[[#This Row],[RSLT]]="","", MAIN_STGY[[#This Row],[RSLT]])</f>
        <v/>
      </c>
      <c r="IF29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7" s="18">
        <f>IF(STGY10[[#This Row],[SNO]]=0,0,IF(IL$10, IF(IP296&gt;=IM$8, 0, STGY10[[#This Row],[INS]]+IH296), STGY10[[#This Row],[INS]]+IH296))</f>
        <v>100</v>
      </c>
      <c r="II297" s="18">
        <f>IF(STGY10[[#This Row],[SNO]]=0,0,IF(IL$10, IF(IP296&gt;=IM$8, 0, II296+STGY10[[#This Row],[RTN]]), II296+STGY10[[#This Row],[RTN]]))</f>
        <v>0</v>
      </c>
      <c r="IJ297" s="18">
        <f>STGY10[[#This Row],[RTN-TL]]-STGY10[[#This Row],[INS-TL]]</f>
        <v>-100</v>
      </c>
      <c r="IK297" s="18">
        <f>IF(STGY10[[#This Row],[SNO]]=0,0,IF(IL$10, IF(STGY10[[#This Row],[INS]]=0, 0, IN296), IN296))</f>
        <v>0</v>
      </c>
      <c r="IL297" s="18">
        <f>STGY10[[#This Row],[INS]]</f>
        <v>0</v>
      </c>
      <c r="IM297" s="18">
        <f>IF(STGY10[[#This Row],[WrL]]="Loss", (STGY10[[#This Row],[INS]]*(1 + IP$8/100)), IF(STGY10[[#This Row],[WrL]]="Won", (0), 0))</f>
        <v>0</v>
      </c>
      <c r="IN297" s="18">
        <f>IF(STGY10[[#This Row],[WrL]]="Loss", (STGY10[[#This Row],[PAM]]+STGY10[[#This Row],[LOS-TEN]]), IF(STGY10[[#This Row],[WrL]]="Won", (STGY10[[#This Row],[INS]]), 0))</f>
        <v>0</v>
      </c>
      <c r="IO297" s="18">
        <f>STGY10[[#This Row],[PAPT]]/2</f>
        <v>0</v>
      </c>
      <c r="IP297" s="43">
        <f>IF(STGY10[[#This Row],[SNO]]=0,0,IF(IL$10, IF(STGY10[[#This Row],[INS-TL]]=0, 0, STGY10[[#This Row],[PFT]]/STGY10[[#This Row],[INS-TL]]%), STGY10[[#This Row],[PFT]]/STGY10[[#This Row],[INS-TL]]%))</f>
        <v>-100</v>
      </c>
      <c r="IZ297" s="22"/>
    </row>
    <row r="298" spans="2:260" ht="18.2" x14ac:dyDescent="0.35">
      <c r="B298" s="89">
        <f t="shared" si="53"/>
        <v>283</v>
      </c>
      <c r="C298" s="49"/>
      <c r="D298" s="18">
        <f>IF(MAIN_STGY[[#This Row],[SNO]]=0,0,IF(MAIN_STGY[[#This Row],[SNO]]=1,J$8,IF(L$10, IF(P297&gt;=M$8,0,IF(P297=0,J$8,O297)), O297)))</f>
        <v>0</v>
      </c>
      <c r="E298" s="12"/>
      <c r="F29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8" s="18">
        <f>IF(MAIN_STGY[[#This Row],[SNO]]=0,0,IF(L$10, IF(P297&gt;=M$8, 0, MAIN_STGY[[#This Row],[INS]]+H297), MAIN_STGY[[#This Row],[INS]]+H297))</f>
        <v>100</v>
      </c>
      <c r="I298" s="18">
        <f>IF(MAIN_STGY[[#This Row],[SNO]]=0,0,IF(L$10, IF(P297&gt;=M$8, 0, I297+MAIN_STGY[[#This Row],[RTN]]), I297+MAIN_STGY[[#This Row],[RTN]]))</f>
        <v>0</v>
      </c>
      <c r="J298" s="18">
        <f>MAIN_STGY[[#This Row],[RTN-TL]]-MAIN_STGY[[#This Row],[INS-TL]]</f>
        <v>-100</v>
      </c>
      <c r="K298" s="18">
        <f>IF(MAIN_STGY[[#This Row],[SNO]]=0,0,IF(L$10, IF(MAIN_STGY[[#This Row],[INS]]=0, 0, N297), N297))</f>
        <v>0</v>
      </c>
      <c r="L298" s="18">
        <f>MAIN_STGY[[#This Row],[INS]]</f>
        <v>0</v>
      </c>
      <c r="M298" s="18">
        <f>IF(MAIN_STGY[[#This Row],[WrL]]="Loss", (MAIN_STGY[[#This Row],[INS]]*(1 + P$8/100)), IF(MAIN_STGY[[#This Row],[WrL]]="Won", (0), 0))</f>
        <v>0</v>
      </c>
      <c r="N298" s="18">
        <f>IF(MAIN_STGY[[#This Row],[WrL]]="Loss", (MAIN_STGY[[#This Row],[PAM]]+MAIN_STGY[[#This Row],[LOS-TEN]]), IF(MAIN_STGY[[#This Row],[WrL]]="Won", (MAIN_STGY[[#This Row],[INS]]), 0))</f>
        <v>0</v>
      </c>
      <c r="O298" s="18">
        <f>MAIN_STGY[[#This Row],[PAPT]]/2</f>
        <v>0</v>
      </c>
      <c r="P29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8" s="108" t="s">
        <v>67</v>
      </c>
      <c r="S298" s="109"/>
      <c r="T298" s="109"/>
      <c r="U298" s="109"/>
      <c r="V298" s="110"/>
      <c r="W298" s="55"/>
      <c r="X298" s="44"/>
      <c r="Z298" s="22"/>
      <c r="AB298" s="42">
        <f t="shared" si="44"/>
        <v>283</v>
      </c>
      <c r="AC298" s="49"/>
      <c r="AD298" s="18">
        <f>IF(STGY2[[#This Row],[SNO]]=0,0,IF(STGY2[[#This Row],[SNO]]=1,AJ$8,IF(AL$10, IF(AP297&gt;=AM$8,0,IF(AP297=0,AJ$8,AO297)), AO297)))</f>
        <v>0</v>
      </c>
      <c r="AE298" s="18" t="str">
        <f>IF(MAIN_STGY[[#This Row],[RSLT]]="","", MAIN_STGY[[#This Row],[RSLT]])</f>
        <v/>
      </c>
      <c r="AF29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8" s="18">
        <f>IF(STGY2[[#This Row],[SNO]]=0,0,IF(AL$10, IF(AP297&gt;=AM$8, 0, STGY2[[#This Row],[INS]]+AH297), STGY2[[#This Row],[INS]]+AH297))</f>
        <v>100</v>
      </c>
      <c r="AI298" s="18">
        <f>IF(STGY2[[#This Row],[SNO]]=0,0,IF(AL$10, IF(AP297&gt;=AM$8, 0, AI297+STGY2[[#This Row],[RTN]]), AI297+STGY2[[#This Row],[RTN]]))</f>
        <v>0</v>
      </c>
      <c r="AJ298" s="18">
        <f>STGY2[[#This Row],[RTN-TL]]-STGY2[[#This Row],[INS-TL]]</f>
        <v>-100</v>
      </c>
      <c r="AK298" s="18">
        <f>IF(STGY2[[#This Row],[SNO]]=0,0,IF(AL$10, IF(STGY2[[#This Row],[INS]]=0, 0, AN297), AN297))</f>
        <v>0</v>
      </c>
      <c r="AL298" s="18">
        <f>STGY2[[#This Row],[INS]]</f>
        <v>0</v>
      </c>
      <c r="AM298" s="18">
        <f>IF(STGY2[[#This Row],[WrL]]="Loss", (STGY2[[#This Row],[INS]]*(1 + AP$8/100)), IF(STGY2[[#This Row],[WrL]]="Won", (0), 0))</f>
        <v>0</v>
      </c>
      <c r="AN298" s="18">
        <f>IF(STGY2[[#This Row],[WrL]]="Loss", (STGY2[[#This Row],[PAM]]+STGY2[[#This Row],[LOS-TEN]]), IF(STGY2[[#This Row],[WrL]]="Won", (STGY2[[#This Row],[INS]]), 0))</f>
        <v>0</v>
      </c>
      <c r="AO298" s="18">
        <f>STGY2[[#This Row],[PAPT]]/2</f>
        <v>0</v>
      </c>
      <c r="AP298" s="43">
        <f>IF(STGY2[[#This Row],[SNO]]=0,0,IF(AL$10, IF(STGY2[[#This Row],[INS-TL]]=0, 0, STGY2[[#This Row],[PFT]]/STGY2[[#This Row],[INS-TL]]%), STGY2[[#This Row],[PFT]]/STGY2[[#This Row],[INS-TL]]%))</f>
        <v>-100</v>
      </c>
      <c r="AZ298" s="22"/>
      <c r="BB298" s="42">
        <f t="shared" si="45"/>
        <v>283</v>
      </c>
      <c r="BC298" s="49"/>
      <c r="BD298" s="18">
        <f>IF(STGY3[[#This Row],[SNO]]=0,0,IF(STGY3[[#This Row],[SNO]]=1,BJ$8,IF(BL$10, IF(BP297&gt;=BM$8,0,IF(BP297=0,BJ$8,BO297)), BO297)))</f>
        <v>0</v>
      </c>
      <c r="BE298" s="18" t="str">
        <f>IF(MAIN_STGY[[#This Row],[RSLT]]="","", MAIN_STGY[[#This Row],[RSLT]])</f>
        <v/>
      </c>
      <c r="BF29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8" s="18">
        <f>IF(STGY3[[#This Row],[SNO]]=0,0,IF(BL$10, IF(BP297&gt;=BM$8, 0, STGY3[[#This Row],[INS]]+BH297), STGY3[[#This Row],[INS]]+BH297))</f>
        <v>100</v>
      </c>
      <c r="BI298" s="18">
        <f>IF(STGY3[[#This Row],[SNO]]=0,0,IF(BL$10, IF(BP297&gt;=BM$8, 0, BI297+STGY3[[#This Row],[RTN]]), BI297+STGY3[[#This Row],[RTN]]))</f>
        <v>0</v>
      </c>
      <c r="BJ298" s="18">
        <f>STGY3[[#This Row],[RTN-TL]]-STGY3[[#This Row],[INS-TL]]</f>
        <v>-100</v>
      </c>
      <c r="BK298" s="18">
        <f>IF(STGY3[[#This Row],[SNO]]=0,0,IF(BL$10, IF(STGY3[[#This Row],[INS]]=0, 0, BN297), BN297))</f>
        <v>0</v>
      </c>
      <c r="BL298" s="18">
        <f>STGY3[[#This Row],[INS]]</f>
        <v>0</v>
      </c>
      <c r="BM298" s="18">
        <f>IF(STGY3[[#This Row],[WrL]]="Loss", (STGY3[[#This Row],[INS]]*(1 + BP$8/100)), IF(STGY3[[#This Row],[WrL]]="Won", (0), 0))</f>
        <v>0</v>
      </c>
      <c r="BN298" s="18">
        <f>IF(STGY3[[#This Row],[WrL]]="Loss", (STGY3[[#This Row],[PAM]]+STGY3[[#This Row],[LOS-TEN]]), IF(STGY3[[#This Row],[WrL]]="Won", (STGY3[[#This Row],[INS]]), 0))</f>
        <v>0</v>
      </c>
      <c r="BO298" s="18">
        <f>STGY3[[#This Row],[PAPT]]/2</f>
        <v>0</v>
      </c>
      <c r="BP298" s="43">
        <f>IF(STGY3[[#This Row],[SNO]]=0,0,IF(BL$10, IF(STGY3[[#This Row],[INS-TL]]=0, 0, STGY3[[#This Row],[PFT]]/STGY3[[#This Row],[INS-TL]]%), STGY3[[#This Row],[PFT]]/STGY3[[#This Row],[INS-TL]]%))</f>
        <v>-100</v>
      </c>
      <c r="BZ298" s="22"/>
      <c r="CB298" s="42">
        <f t="shared" si="46"/>
        <v>283</v>
      </c>
      <c r="CC298" s="49"/>
      <c r="CD298" s="18">
        <f>IF(STGY4[[#This Row],[SNO]]=0,0,IF(STGY4[[#This Row],[SNO]]=1,CJ$8,IF(CL$10, IF(CP297&gt;=CM$8,0,IF(CP297=0,CJ$8,CO297)), CO297)))</f>
        <v>0</v>
      </c>
      <c r="CE298" s="18" t="str">
        <f>IF(MAIN_STGY[[#This Row],[RSLT]]="","", MAIN_STGY[[#This Row],[RSLT]])</f>
        <v/>
      </c>
      <c r="CF29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8" s="18">
        <f>IF(STGY4[[#This Row],[SNO]]=0,0,IF(CL$10, IF(CP297&gt;=CM$8, 0, STGY4[[#This Row],[INS]]+CH297), STGY4[[#This Row],[INS]]+CH297))</f>
        <v>100</v>
      </c>
      <c r="CI298" s="18">
        <f>IF(STGY4[[#This Row],[SNO]]=0,0,IF(CL$10, IF(CP297&gt;=CM$8, 0, CI297+STGY4[[#This Row],[RTN]]), CI297+STGY4[[#This Row],[RTN]]))</f>
        <v>0</v>
      </c>
      <c r="CJ298" s="18">
        <f>STGY4[[#This Row],[RTN-TL]]-STGY4[[#This Row],[INS-TL]]</f>
        <v>-100</v>
      </c>
      <c r="CK298" s="18">
        <f>IF(STGY4[[#This Row],[SNO]]=0,0,IF(CL$10, IF(STGY4[[#This Row],[INS]]=0, 0, CN297), CN297))</f>
        <v>0</v>
      </c>
      <c r="CL298" s="18">
        <f>STGY4[[#This Row],[INS]]</f>
        <v>0</v>
      </c>
      <c r="CM298" s="18">
        <f>IF(STGY4[[#This Row],[WrL]]="Loss", (STGY4[[#This Row],[INS]]*(1 + CP$8/100)), IF(STGY4[[#This Row],[WrL]]="Won", (0), 0))</f>
        <v>0</v>
      </c>
      <c r="CN298" s="18">
        <f>IF(STGY4[[#This Row],[WrL]]="Loss", (STGY4[[#This Row],[PAM]]+STGY4[[#This Row],[LOS-TEN]]), IF(STGY4[[#This Row],[WrL]]="Won", (STGY4[[#This Row],[INS]]), 0))</f>
        <v>0</v>
      </c>
      <c r="CO298" s="18">
        <f>STGY4[[#This Row],[PAPT]]/2</f>
        <v>0</v>
      </c>
      <c r="CP298" s="43">
        <f>IF(STGY4[[#This Row],[SNO]]=0,0,IF(CL$10, IF(STGY4[[#This Row],[INS-TL]]=0, 0, STGY4[[#This Row],[PFT]]/STGY4[[#This Row],[INS-TL]]%), STGY4[[#This Row],[PFT]]/STGY4[[#This Row],[INS-TL]]%))</f>
        <v>-100</v>
      </c>
      <c r="CZ298" s="22"/>
      <c r="DB298" s="42">
        <f t="shared" si="47"/>
        <v>283</v>
      </c>
      <c r="DC298" s="49"/>
      <c r="DD298" s="18">
        <f>IF(STGY5[[#This Row],[SNO]]=0,0,IF(STGY5[[#This Row],[SNO]]=1,DJ$8,IF(DL$10, IF(DP297&gt;=DM$8,0,IF(DP297=0,DJ$8,DO297)), DO297)))</f>
        <v>0</v>
      </c>
      <c r="DE298" s="18" t="str">
        <f>IF(MAIN_STGY[[#This Row],[RSLT]]="","", MAIN_STGY[[#This Row],[RSLT]])</f>
        <v/>
      </c>
      <c r="DF29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8" s="18">
        <f>IF(STGY5[[#This Row],[SNO]]=0,0,IF(DL$10, IF(DP297&gt;=DM$8, 0, STGY5[[#This Row],[INS]]+DH297), STGY5[[#This Row],[INS]]+DH297))</f>
        <v>100</v>
      </c>
      <c r="DI298" s="18">
        <f>IF(STGY5[[#This Row],[SNO]]=0,0,IF(DL$10, IF(DP297&gt;=DM$8, 0, DI297+STGY5[[#This Row],[RTN]]), DI297+STGY5[[#This Row],[RTN]]))</f>
        <v>0</v>
      </c>
      <c r="DJ298" s="18">
        <f>STGY5[[#This Row],[RTN-TL]]-STGY5[[#This Row],[INS-TL]]</f>
        <v>-100</v>
      </c>
      <c r="DK298" s="18">
        <f>IF(STGY5[[#This Row],[SNO]]=0,0,IF(DL$10, IF(STGY5[[#This Row],[INS]]=0, 0, DN297), DN297))</f>
        <v>0</v>
      </c>
      <c r="DL298" s="18">
        <f>STGY5[[#This Row],[INS]]</f>
        <v>0</v>
      </c>
      <c r="DM298" s="18">
        <f>IF(STGY5[[#This Row],[WrL]]="Loss", (STGY5[[#This Row],[INS]]*(1 + DP$8/100)), IF(STGY5[[#This Row],[WrL]]="Won", (0), 0))</f>
        <v>0</v>
      </c>
      <c r="DN298" s="18">
        <f>IF(STGY5[[#This Row],[WrL]]="Loss", (STGY5[[#This Row],[PAM]]+STGY5[[#This Row],[LOS-TEN]]), IF(STGY5[[#This Row],[WrL]]="Won", (STGY5[[#This Row],[INS]]), 0))</f>
        <v>0</v>
      </c>
      <c r="DO298" s="18">
        <f>STGY5[[#This Row],[PAPT]]/2</f>
        <v>0</v>
      </c>
      <c r="DP298" s="43">
        <f>IF(STGY5[[#This Row],[SNO]]=0,0,IF(DL$10, IF(STGY5[[#This Row],[INS-TL]]=0, 0, STGY5[[#This Row],[PFT]]/STGY5[[#This Row],[INS-TL]]%), STGY5[[#This Row],[PFT]]/STGY5[[#This Row],[INS-TL]]%))</f>
        <v>-100</v>
      </c>
      <c r="DZ298" s="22"/>
      <c r="EB298" s="42">
        <f t="shared" si="48"/>
        <v>283</v>
      </c>
      <c r="EC298" s="49"/>
      <c r="ED298" s="18">
        <f>IF(STGY6[[#This Row],[SNO]]=0,0,IF(STGY6[[#This Row],[SNO]]=1,EJ$8,IF(EL$10, IF(EP297&gt;=EM$8,0,IF(EP297=0,EJ$8,EO297)), EO297)))</f>
        <v>0</v>
      </c>
      <c r="EE298" s="18" t="str">
        <f>IF(MAIN_STGY[[#This Row],[RSLT]]="","", MAIN_STGY[[#This Row],[RSLT]])</f>
        <v/>
      </c>
      <c r="EF29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8" s="18">
        <f>IF(STGY6[[#This Row],[SNO]]=0,0,IF(EL$10, IF(EP297&gt;=EM$8, 0, STGY6[[#This Row],[INS]]+EH297), STGY6[[#This Row],[INS]]+EH297))</f>
        <v>100</v>
      </c>
      <c r="EI298" s="18">
        <f>IF(STGY6[[#This Row],[SNO]]=0,0,IF(EL$10, IF(EP297&gt;=EM$8, 0, EI297+STGY6[[#This Row],[RTN]]), EI297+STGY6[[#This Row],[RTN]]))</f>
        <v>0</v>
      </c>
      <c r="EJ298" s="18">
        <f>STGY6[[#This Row],[RTN-TL]]-STGY6[[#This Row],[INS-TL]]</f>
        <v>-100</v>
      </c>
      <c r="EK298" s="18">
        <f>IF(STGY6[[#This Row],[SNO]]=0,0,IF(EL$10, IF(STGY6[[#This Row],[INS]]=0, 0, EN297), EN297))</f>
        <v>0</v>
      </c>
      <c r="EL298" s="18">
        <f>STGY6[[#This Row],[INS]]</f>
        <v>0</v>
      </c>
      <c r="EM298" s="18">
        <f>IF(STGY6[[#This Row],[WrL]]="Loss", (STGY6[[#This Row],[INS]]*(1 + EP$8/100)), IF(STGY6[[#This Row],[WrL]]="Won", (0), 0))</f>
        <v>0</v>
      </c>
      <c r="EN298" s="18">
        <f>IF(STGY6[[#This Row],[WrL]]="Loss", (STGY6[[#This Row],[PAM]]+STGY6[[#This Row],[LOS-TEN]]), IF(STGY6[[#This Row],[WrL]]="Won", (STGY6[[#This Row],[INS]]), 0))</f>
        <v>0</v>
      </c>
      <c r="EO298" s="18">
        <f>STGY6[[#This Row],[PAPT]]/2</f>
        <v>0</v>
      </c>
      <c r="EP298" s="43">
        <f>IF(STGY6[[#This Row],[SNO]]=0,0,IF(EL$10, IF(STGY6[[#This Row],[INS-TL]]=0, 0, STGY6[[#This Row],[PFT]]/STGY6[[#This Row],[INS-TL]]%), STGY6[[#This Row],[PFT]]/STGY6[[#This Row],[INS-TL]]%))</f>
        <v>-100</v>
      </c>
      <c r="EZ298" s="22"/>
      <c r="FB298" s="42">
        <f t="shared" si="49"/>
        <v>283</v>
      </c>
      <c r="FC298" s="49"/>
      <c r="FD298" s="18">
        <f>IF(STGY7[[#This Row],[SNO]]=0,0,IF(STGY7[[#This Row],[SNO]]=1,FJ$8,IF(FL$10, IF(FP297&gt;=FM$8,0,IF(FP297=0,FJ$8,FO297)), FO297)))</f>
        <v>0</v>
      </c>
      <c r="FE298" s="18" t="str">
        <f>IF(MAIN_STGY[[#This Row],[RSLT]]="","", MAIN_STGY[[#This Row],[RSLT]])</f>
        <v/>
      </c>
      <c r="FF29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8" s="18">
        <f>IF(STGY7[[#This Row],[SNO]]=0,0,IF(FL$10, IF(FP297&gt;=FM$8, 0, STGY7[[#This Row],[INS]]+FH297), STGY7[[#This Row],[INS]]+FH297))</f>
        <v>100</v>
      </c>
      <c r="FI298" s="18">
        <f>IF(STGY7[[#This Row],[SNO]]=0,0,IF(FL$10, IF(FP297&gt;=FM$8, 0, FI297+STGY7[[#This Row],[RTN]]), FI297+STGY7[[#This Row],[RTN]]))</f>
        <v>0</v>
      </c>
      <c r="FJ298" s="18">
        <f>STGY7[[#This Row],[RTN-TL]]-STGY7[[#This Row],[INS-TL]]</f>
        <v>-100</v>
      </c>
      <c r="FK298" s="18">
        <f>IF(STGY7[[#This Row],[SNO]]=0,0,IF(FL$10, IF(STGY7[[#This Row],[INS]]=0, 0, FN297), FN297))</f>
        <v>0</v>
      </c>
      <c r="FL298" s="18">
        <f>STGY7[[#This Row],[INS]]</f>
        <v>0</v>
      </c>
      <c r="FM298" s="18">
        <f>IF(STGY7[[#This Row],[WrL]]="Loss", (STGY7[[#This Row],[INS]]*(1 + FP$8/100)), IF(STGY7[[#This Row],[WrL]]="Won", (0), 0))</f>
        <v>0</v>
      </c>
      <c r="FN298" s="18">
        <f>IF(STGY7[[#This Row],[WrL]]="Loss", (STGY7[[#This Row],[PAM]]+STGY7[[#This Row],[LOS-TEN]]), IF(STGY7[[#This Row],[WrL]]="Won", (STGY7[[#This Row],[INS]]), 0))</f>
        <v>0</v>
      </c>
      <c r="FO298" s="18">
        <f>STGY7[[#This Row],[PAPT]]/2</f>
        <v>0</v>
      </c>
      <c r="FP298" s="43">
        <f>IF(STGY7[[#This Row],[SNO]]=0,0,IF(FL$10, IF(STGY7[[#This Row],[INS-TL]]=0, 0, STGY7[[#This Row],[PFT]]/STGY7[[#This Row],[INS-TL]]%), STGY7[[#This Row],[PFT]]/STGY7[[#This Row],[INS-TL]]%))</f>
        <v>-100</v>
      </c>
      <c r="FZ298" s="22"/>
      <c r="GB298" s="42">
        <f t="shared" si="50"/>
        <v>283</v>
      </c>
      <c r="GC298" s="49"/>
      <c r="GD298" s="18">
        <f>IF(STGY8[[#This Row],[SNO]]=0,0,IF(STGY8[[#This Row],[SNO]]=1,GJ$8,IF(GL$10, IF(GP297&gt;=GM$8,0,IF(GP297=0,GJ$8,GO297)), GO297)))</f>
        <v>0</v>
      </c>
      <c r="GE298" s="18" t="str">
        <f>IF(MAIN_STGY[[#This Row],[RSLT]]="","", MAIN_STGY[[#This Row],[RSLT]])</f>
        <v/>
      </c>
      <c r="GF29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8" s="18">
        <f>IF(STGY8[[#This Row],[SNO]]=0,0,IF(GL$10, IF(GP297&gt;=GM$8, 0, STGY8[[#This Row],[INS]]+GH297), STGY8[[#This Row],[INS]]+GH297))</f>
        <v>100</v>
      </c>
      <c r="GI298" s="18">
        <f>IF(STGY8[[#This Row],[SNO]]=0,0,IF(GL$10, IF(GP297&gt;=GM$8, 0, GI297+STGY8[[#This Row],[RTN]]), GI297+STGY8[[#This Row],[RTN]]))</f>
        <v>0</v>
      </c>
      <c r="GJ298" s="18">
        <f>STGY8[[#This Row],[RTN-TL]]-STGY8[[#This Row],[INS-TL]]</f>
        <v>-100</v>
      </c>
      <c r="GK298" s="18">
        <f>IF(STGY8[[#This Row],[SNO]]=0,0,IF(GL$10, IF(STGY8[[#This Row],[INS]]=0, 0, GN297), GN297))</f>
        <v>0</v>
      </c>
      <c r="GL298" s="18">
        <f>STGY8[[#This Row],[INS]]</f>
        <v>0</v>
      </c>
      <c r="GM298" s="18">
        <f>IF(STGY8[[#This Row],[WrL]]="Loss", (STGY8[[#This Row],[INS]]*(1 + GP$8/100)), IF(STGY8[[#This Row],[WrL]]="Won", (0), 0))</f>
        <v>0</v>
      </c>
      <c r="GN298" s="18">
        <f>IF(STGY8[[#This Row],[WrL]]="Loss", (STGY8[[#This Row],[PAM]]+STGY8[[#This Row],[LOS-TEN]]), IF(STGY8[[#This Row],[WrL]]="Won", (STGY8[[#This Row],[INS]]), 0))</f>
        <v>0</v>
      </c>
      <c r="GO298" s="18">
        <f>STGY8[[#This Row],[PAPT]]/2</f>
        <v>0</v>
      </c>
      <c r="GP298" s="43">
        <f>IF(STGY8[[#This Row],[SNO]]=0,0,IF(GL$10, IF(STGY8[[#This Row],[INS-TL]]=0, 0, STGY8[[#This Row],[PFT]]/STGY8[[#This Row],[INS-TL]]%), STGY8[[#This Row],[PFT]]/STGY8[[#This Row],[INS-TL]]%))</f>
        <v>-100</v>
      </c>
      <c r="GZ298" s="22"/>
      <c r="HB298" s="42">
        <f t="shared" si="51"/>
        <v>283</v>
      </c>
      <c r="HC298" s="49"/>
      <c r="HD298" s="18">
        <f>IF(STGY9[[#This Row],[SNO]]=0,0,IF(STGY9[[#This Row],[SNO]]=1,HJ$8,IF(HL$10, IF(HP297&gt;=HM$8,0,IF(HP297=0,HJ$8,HO297)), HO297)))</f>
        <v>0</v>
      </c>
      <c r="HE298" s="18" t="str">
        <f>IF(MAIN_STGY[[#This Row],[RSLT]]="","", MAIN_STGY[[#This Row],[RSLT]])</f>
        <v/>
      </c>
      <c r="HF29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8" s="18">
        <f>IF(STGY9[[#This Row],[SNO]]=0,0,IF(HL$10, IF(HP297&gt;=HM$8, 0, STGY9[[#This Row],[INS]]+HH297), STGY9[[#This Row],[INS]]+HH297))</f>
        <v>100</v>
      </c>
      <c r="HI298" s="18">
        <f>IF(STGY9[[#This Row],[SNO]]=0,0,IF(HL$10, IF(HP297&gt;=HM$8, 0, HI297+STGY9[[#This Row],[RTN]]), HI297+STGY9[[#This Row],[RTN]]))</f>
        <v>0</v>
      </c>
      <c r="HJ298" s="18">
        <f>STGY9[[#This Row],[RTN-TL]]-STGY9[[#This Row],[INS-TL]]</f>
        <v>-100</v>
      </c>
      <c r="HK298" s="18">
        <f>IF(STGY9[[#This Row],[SNO]]=0,0,IF(HL$10, IF(STGY9[[#This Row],[INS]]=0, 0, HN297), HN297))</f>
        <v>0</v>
      </c>
      <c r="HL298" s="18">
        <f>STGY9[[#This Row],[INS]]</f>
        <v>0</v>
      </c>
      <c r="HM298" s="18">
        <f>IF(STGY9[[#This Row],[WrL]]="Loss", (STGY9[[#This Row],[INS]]*(1 + HP$8/100)), IF(STGY9[[#This Row],[WrL]]="Won", (0), 0))</f>
        <v>0</v>
      </c>
      <c r="HN298" s="18">
        <f>IF(STGY9[[#This Row],[WrL]]="Loss", (STGY9[[#This Row],[PAM]]+STGY9[[#This Row],[LOS-TEN]]), IF(STGY9[[#This Row],[WrL]]="Won", (STGY9[[#This Row],[INS]]), 0))</f>
        <v>0</v>
      </c>
      <c r="HO298" s="18">
        <f>STGY9[[#This Row],[PAPT]]/2</f>
        <v>0</v>
      </c>
      <c r="HP298" s="43">
        <f>IF(STGY9[[#This Row],[SNO]]=0,0,IF(HL$10, IF(STGY9[[#This Row],[INS-TL]]=0, 0, STGY9[[#This Row],[PFT]]/STGY9[[#This Row],[INS-TL]]%), STGY9[[#This Row],[PFT]]/STGY9[[#This Row],[INS-TL]]%))</f>
        <v>-100</v>
      </c>
      <c r="HZ298" s="22"/>
      <c r="IB298" s="42">
        <f t="shared" si="52"/>
        <v>283</v>
      </c>
      <c r="IC298" s="49"/>
      <c r="ID298" s="18">
        <f>IF(STGY10[[#This Row],[SNO]]=0,0,IF(STGY10[[#This Row],[SNO]]=1,IJ$8,IF(IL$10, IF(IP297&gt;=IM$8,0,IF(IP297=0,IJ$8,IO297)), IO297)))</f>
        <v>0</v>
      </c>
      <c r="IE298" s="18" t="str">
        <f>IF(MAIN_STGY[[#This Row],[RSLT]]="","", MAIN_STGY[[#This Row],[RSLT]])</f>
        <v/>
      </c>
      <c r="IF29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8" s="18">
        <f>IF(STGY10[[#This Row],[SNO]]=0,0,IF(IL$10, IF(IP297&gt;=IM$8, 0, STGY10[[#This Row],[INS]]+IH297), STGY10[[#This Row],[INS]]+IH297))</f>
        <v>100</v>
      </c>
      <c r="II298" s="18">
        <f>IF(STGY10[[#This Row],[SNO]]=0,0,IF(IL$10, IF(IP297&gt;=IM$8, 0, II297+STGY10[[#This Row],[RTN]]), II297+STGY10[[#This Row],[RTN]]))</f>
        <v>0</v>
      </c>
      <c r="IJ298" s="18">
        <f>STGY10[[#This Row],[RTN-TL]]-STGY10[[#This Row],[INS-TL]]</f>
        <v>-100</v>
      </c>
      <c r="IK298" s="18">
        <f>IF(STGY10[[#This Row],[SNO]]=0,0,IF(IL$10, IF(STGY10[[#This Row],[INS]]=0, 0, IN297), IN297))</f>
        <v>0</v>
      </c>
      <c r="IL298" s="18">
        <f>STGY10[[#This Row],[INS]]</f>
        <v>0</v>
      </c>
      <c r="IM298" s="18">
        <f>IF(STGY10[[#This Row],[WrL]]="Loss", (STGY10[[#This Row],[INS]]*(1 + IP$8/100)), IF(STGY10[[#This Row],[WrL]]="Won", (0), 0))</f>
        <v>0</v>
      </c>
      <c r="IN298" s="18">
        <f>IF(STGY10[[#This Row],[WrL]]="Loss", (STGY10[[#This Row],[PAM]]+STGY10[[#This Row],[LOS-TEN]]), IF(STGY10[[#This Row],[WrL]]="Won", (STGY10[[#This Row],[INS]]), 0))</f>
        <v>0</v>
      </c>
      <c r="IO298" s="18">
        <f>STGY10[[#This Row],[PAPT]]/2</f>
        <v>0</v>
      </c>
      <c r="IP298" s="43">
        <f>IF(STGY10[[#This Row],[SNO]]=0,0,IF(IL$10, IF(STGY10[[#This Row],[INS-TL]]=0, 0, STGY10[[#This Row],[PFT]]/STGY10[[#This Row],[INS-TL]]%), STGY10[[#This Row],[PFT]]/STGY10[[#This Row],[INS-TL]]%))</f>
        <v>-100</v>
      </c>
      <c r="IZ298" s="22"/>
    </row>
    <row r="299" spans="2:260" x14ac:dyDescent="0.3">
      <c r="B299" s="89">
        <f t="shared" si="53"/>
        <v>284</v>
      </c>
      <c r="C299" s="49"/>
      <c r="D299" s="18">
        <f>IF(MAIN_STGY[[#This Row],[SNO]]=0,0,IF(MAIN_STGY[[#This Row],[SNO]]=1,J$8,IF(L$10, IF(P298&gt;=M$8,0,IF(P298=0,J$8,O298)), O298)))</f>
        <v>0</v>
      </c>
      <c r="E299" s="12"/>
      <c r="F29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29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299" s="18">
        <f>IF(MAIN_STGY[[#This Row],[SNO]]=0,0,IF(L$10, IF(P298&gt;=M$8, 0, MAIN_STGY[[#This Row],[INS]]+H298), MAIN_STGY[[#This Row],[INS]]+H298))</f>
        <v>100</v>
      </c>
      <c r="I299" s="18">
        <f>IF(MAIN_STGY[[#This Row],[SNO]]=0,0,IF(L$10, IF(P298&gt;=M$8, 0, I298+MAIN_STGY[[#This Row],[RTN]]), I298+MAIN_STGY[[#This Row],[RTN]]))</f>
        <v>0</v>
      </c>
      <c r="J299" s="18">
        <f>MAIN_STGY[[#This Row],[RTN-TL]]-MAIN_STGY[[#This Row],[INS-TL]]</f>
        <v>-100</v>
      </c>
      <c r="K299" s="18">
        <f>IF(MAIN_STGY[[#This Row],[SNO]]=0,0,IF(L$10, IF(MAIN_STGY[[#This Row],[INS]]=0, 0, N298), N298))</f>
        <v>0</v>
      </c>
      <c r="L299" s="18">
        <f>MAIN_STGY[[#This Row],[INS]]</f>
        <v>0</v>
      </c>
      <c r="M299" s="18">
        <f>IF(MAIN_STGY[[#This Row],[WrL]]="Loss", (MAIN_STGY[[#This Row],[INS]]*(1 + P$8/100)), IF(MAIN_STGY[[#This Row],[WrL]]="Won", (0), 0))</f>
        <v>0</v>
      </c>
      <c r="N299" s="18">
        <f>IF(MAIN_STGY[[#This Row],[WrL]]="Loss", (MAIN_STGY[[#This Row],[PAM]]+MAIN_STGY[[#This Row],[LOS-TEN]]), IF(MAIN_STGY[[#This Row],[WrL]]="Won", (MAIN_STGY[[#This Row],[INS]]), 0))</f>
        <v>0</v>
      </c>
      <c r="O299" s="18">
        <f>MAIN_STGY[[#This Row],[PAPT]]/2</f>
        <v>0</v>
      </c>
      <c r="P29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299" s="7" t="s">
        <v>52</v>
      </c>
      <c r="S299" s="103" t="s">
        <v>53</v>
      </c>
      <c r="T299" s="104" t="s">
        <v>54</v>
      </c>
      <c r="U299" s="85"/>
      <c r="V299" s="44"/>
      <c r="W299" s="55"/>
      <c r="X299" s="44"/>
      <c r="Z299" s="22"/>
      <c r="AB299" s="42">
        <f t="shared" si="44"/>
        <v>284</v>
      </c>
      <c r="AC299" s="49"/>
      <c r="AD299" s="18">
        <f>IF(STGY2[[#This Row],[SNO]]=0,0,IF(STGY2[[#This Row],[SNO]]=1,AJ$8,IF(AL$10, IF(AP298&gt;=AM$8,0,IF(AP298=0,AJ$8,AO298)), AO298)))</f>
        <v>0</v>
      </c>
      <c r="AE299" s="18" t="str">
        <f>IF(MAIN_STGY[[#This Row],[RSLT]]="","", MAIN_STGY[[#This Row],[RSLT]])</f>
        <v/>
      </c>
      <c r="AF29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29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299" s="18">
        <f>IF(STGY2[[#This Row],[SNO]]=0,0,IF(AL$10, IF(AP298&gt;=AM$8, 0, STGY2[[#This Row],[INS]]+AH298), STGY2[[#This Row],[INS]]+AH298))</f>
        <v>100</v>
      </c>
      <c r="AI299" s="18">
        <f>IF(STGY2[[#This Row],[SNO]]=0,0,IF(AL$10, IF(AP298&gt;=AM$8, 0, AI298+STGY2[[#This Row],[RTN]]), AI298+STGY2[[#This Row],[RTN]]))</f>
        <v>0</v>
      </c>
      <c r="AJ299" s="18">
        <f>STGY2[[#This Row],[RTN-TL]]-STGY2[[#This Row],[INS-TL]]</f>
        <v>-100</v>
      </c>
      <c r="AK299" s="18">
        <f>IF(STGY2[[#This Row],[SNO]]=0,0,IF(AL$10, IF(STGY2[[#This Row],[INS]]=0, 0, AN298), AN298))</f>
        <v>0</v>
      </c>
      <c r="AL299" s="18">
        <f>STGY2[[#This Row],[INS]]</f>
        <v>0</v>
      </c>
      <c r="AM299" s="18">
        <f>IF(STGY2[[#This Row],[WrL]]="Loss", (STGY2[[#This Row],[INS]]*(1 + AP$8/100)), IF(STGY2[[#This Row],[WrL]]="Won", (0), 0))</f>
        <v>0</v>
      </c>
      <c r="AN299" s="18">
        <f>IF(STGY2[[#This Row],[WrL]]="Loss", (STGY2[[#This Row],[PAM]]+STGY2[[#This Row],[LOS-TEN]]), IF(STGY2[[#This Row],[WrL]]="Won", (STGY2[[#This Row],[INS]]), 0))</f>
        <v>0</v>
      </c>
      <c r="AO299" s="18">
        <f>STGY2[[#This Row],[PAPT]]/2</f>
        <v>0</v>
      </c>
      <c r="AP299" s="43">
        <f>IF(STGY2[[#This Row],[SNO]]=0,0,IF(AL$10, IF(STGY2[[#This Row],[INS-TL]]=0, 0, STGY2[[#This Row],[PFT]]/STGY2[[#This Row],[INS-TL]]%), STGY2[[#This Row],[PFT]]/STGY2[[#This Row],[INS-TL]]%))</f>
        <v>-100</v>
      </c>
      <c r="AZ299" s="22"/>
      <c r="BB299" s="42">
        <f t="shared" si="45"/>
        <v>284</v>
      </c>
      <c r="BC299" s="49"/>
      <c r="BD299" s="18">
        <f>IF(STGY3[[#This Row],[SNO]]=0,0,IF(STGY3[[#This Row],[SNO]]=1,BJ$8,IF(BL$10, IF(BP298&gt;=BM$8,0,IF(BP298=0,BJ$8,BO298)), BO298)))</f>
        <v>0</v>
      </c>
      <c r="BE299" s="18" t="str">
        <f>IF(MAIN_STGY[[#This Row],[RSLT]]="","", MAIN_STGY[[#This Row],[RSLT]])</f>
        <v/>
      </c>
      <c r="BF29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29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299" s="18">
        <f>IF(STGY3[[#This Row],[SNO]]=0,0,IF(BL$10, IF(BP298&gt;=BM$8, 0, STGY3[[#This Row],[INS]]+BH298), STGY3[[#This Row],[INS]]+BH298))</f>
        <v>100</v>
      </c>
      <c r="BI299" s="18">
        <f>IF(STGY3[[#This Row],[SNO]]=0,0,IF(BL$10, IF(BP298&gt;=BM$8, 0, BI298+STGY3[[#This Row],[RTN]]), BI298+STGY3[[#This Row],[RTN]]))</f>
        <v>0</v>
      </c>
      <c r="BJ299" s="18">
        <f>STGY3[[#This Row],[RTN-TL]]-STGY3[[#This Row],[INS-TL]]</f>
        <v>-100</v>
      </c>
      <c r="BK299" s="18">
        <f>IF(STGY3[[#This Row],[SNO]]=0,0,IF(BL$10, IF(STGY3[[#This Row],[INS]]=0, 0, BN298), BN298))</f>
        <v>0</v>
      </c>
      <c r="BL299" s="18">
        <f>STGY3[[#This Row],[INS]]</f>
        <v>0</v>
      </c>
      <c r="BM299" s="18">
        <f>IF(STGY3[[#This Row],[WrL]]="Loss", (STGY3[[#This Row],[INS]]*(1 + BP$8/100)), IF(STGY3[[#This Row],[WrL]]="Won", (0), 0))</f>
        <v>0</v>
      </c>
      <c r="BN299" s="18">
        <f>IF(STGY3[[#This Row],[WrL]]="Loss", (STGY3[[#This Row],[PAM]]+STGY3[[#This Row],[LOS-TEN]]), IF(STGY3[[#This Row],[WrL]]="Won", (STGY3[[#This Row],[INS]]), 0))</f>
        <v>0</v>
      </c>
      <c r="BO299" s="18">
        <f>STGY3[[#This Row],[PAPT]]/2</f>
        <v>0</v>
      </c>
      <c r="BP299" s="43">
        <f>IF(STGY3[[#This Row],[SNO]]=0,0,IF(BL$10, IF(STGY3[[#This Row],[INS-TL]]=0, 0, STGY3[[#This Row],[PFT]]/STGY3[[#This Row],[INS-TL]]%), STGY3[[#This Row],[PFT]]/STGY3[[#This Row],[INS-TL]]%))</f>
        <v>-100</v>
      </c>
      <c r="BZ299" s="22"/>
      <c r="CB299" s="42">
        <f t="shared" si="46"/>
        <v>284</v>
      </c>
      <c r="CC299" s="49"/>
      <c r="CD299" s="18">
        <f>IF(STGY4[[#This Row],[SNO]]=0,0,IF(STGY4[[#This Row],[SNO]]=1,CJ$8,IF(CL$10, IF(CP298&gt;=CM$8,0,IF(CP298=0,CJ$8,CO298)), CO298)))</f>
        <v>0</v>
      </c>
      <c r="CE299" s="18" t="str">
        <f>IF(MAIN_STGY[[#This Row],[RSLT]]="","", MAIN_STGY[[#This Row],[RSLT]])</f>
        <v/>
      </c>
      <c r="CF29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29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299" s="18">
        <f>IF(STGY4[[#This Row],[SNO]]=0,0,IF(CL$10, IF(CP298&gt;=CM$8, 0, STGY4[[#This Row],[INS]]+CH298), STGY4[[#This Row],[INS]]+CH298))</f>
        <v>100</v>
      </c>
      <c r="CI299" s="18">
        <f>IF(STGY4[[#This Row],[SNO]]=0,0,IF(CL$10, IF(CP298&gt;=CM$8, 0, CI298+STGY4[[#This Row],[RTN]]), CI298+STGY4[[#This Row],[RTN]]))</f>
        <v>0</v>
      </c>
      <c r="CJ299" s="18">
        <f>STGY4[[#This Row],[RTN-TL]]-STGY4[[#This Row],[INS-TL]]</f>
        <v>-100</v>
      </c>
      <c r="CK299" s="18">
        <f>IF(STGY4[[#This Row],[SNO]]=0,0,IF(CL$10, IF(STGY4[[#This Row],[INS]]=0, 0, CN298), CN298))</f>
        <v>0</v>
      </c>
      <c r="CL299" s="18">
        <f>STGY4[[#This Row],[INS]]</f>
        <v>0</v>
      </c>
      <c r="CM299" s="18">
        <f>IF(STGY4[[#This Row],[WrL]]="Loss", (STGY4[[#This Row],[INS]]*(1 + CP$8/100)), IF(STGY4[[#This Row],[WrL]]="Won", (0), 0))</f>
        <v>0</v>
      </c>
      <c r="CN299" s="18">
        <f>IF(STGY4[[#This Row],[WrL]]="Loss", (STGY4[[#This Row],[PAM]]+STGY4[[#This Row],[LOS-TEN]]), IF(STGY4[[#This Row],[WrL]]="Won", (STGY4[[#This Row],[INS]]), 0))</f>
        <v>0</v>
      </c>
      <c r="CO299" s="18">
        <f>STGY4[[#This Row],[PAPT]]/2</f>
        <v>0</v>
      </c>
      <c r="CP299" s="43">
        <f>IF(STGY4[[#This Row],[SNO]]=0,0,IF(CL$10, IF(STGY4[[#This Row],[INS-TL]]=0, 0, STGY4[[#This Row],[PFT]]/STGY4[[#This Row],[INS-TL]]%), STGY4[[#This Row],[PFT]]/STGY4[[#This Row],[INS-TL]]%))</f>
        <v>-100</v>
      </c>
      <c r="CZ299" s="22"/>
      <c r="DB299" s="42">
        <f t="shared" si="47"/>
        <v>284</v>
      </c>
      <c r="DC299" s="49"/>
      <c r="DD299" s="18">
        <f>IF(STGY5[[#This Row],[SNO]]=0,0,IF(STGY5[[#This Row],[SNO]]=1,DJ$8,IF(DL$10, IF(DP298&gt;=DM$8,0,IF(DP298=0,DJ$8,DO298)), DO298)))</f>
        <v>0</v>
      </c>
      <c r="DE299" s="18" t="str">
        <f>IF(MAIN_STGY[[#This Row],[RSLT]]="","", MAIN_STGY[[#This Row],[RSLT]])</f>
        <v/>
      </c>
      <c r="DF29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29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299" s="18">
        <f>IF(STGY5[[#This Row],[SNO]]=0,0,IF(DL$10, IF(DP298&gt;=DM$8, 0, STGY5[[#This Row],[INS]]+DH298), STGY5[[#This Row],[INS]]+DH298))</f>
        <v>100</v>
      </c>
      <c r="DI299" s="18">
        <f>IF(STGY5[[#This Row],[SNO]]=0,0,IF(DL$10, IF(DP298&gt;=DM$8, 0, DI298+STGY5[[#This Row],[RTN]]), DI298+STGY5[[#This Row],[RTN]]))</f>
        <v>0</v>
      </c>
      <c r="DJ299" s="18">
        <f>STGY5[[#This Row],[RTN-TL]]-STGY5[[#This Row],[INS-TL]]</f>
        <v>-100</v>
      </c>
      <c r="DK299" s="18">
        <f>IF(STGY5[[#This Row],[SNO]]=0,0,IF(DL$10, IF(STGY5[[#This Row],[INS]]=0, 0, DN298), DN298))</f>
        <v>0</v>
      </c>
      <c r="DL299" s="18">
        <f>STGY5[[#This Row],[INS]]</f>
        <v>0</v>
      </c>
      <c r="DM299" s="18">
        <f>IF(STGY5[[#This Row],[WrL]]="Loss", (STGY5[[#This Row],[INS]]*(1 + DP$8/100)), IF(STGY5[[#This Row],[WrL]]="Won", (0), 0))</f>
        <v>0</v>
      </c>
      <c r="DN299" s="18">
        <f>IF(STGY5[[#This Row],[WrL]]="Loss", (STGY5[[#This Row],[PAM]]+STGY5[[#This Row],[LOS-TEN]]), IF(STGY5[[#This Row],[WrL]]="Won", (STGY5[[#This Row],[INS]]), 0))</f>
        <v>0</v>
      </c>
      <c r="DO299" s="18">
        <f>STGY5[[#This Row],[PAPT]]/2</f>
        <v>0</v>
      </c>
      <c r="DP299" s="43">
        <f>IF(STGY5[[#This Row],[SNO]]=0,0,IF(DL$10, IF(STGY5[[#This Row],[INS-TL]]=0, 0, STGY5[[#This Row],[PFT]]/STGY5[[#This Row],[INS-TL]]%), STGY5[[#This Row],[PFT]]/STGY5[[#This Row],[INS-TL]]%))</f>
        <v>-100</v>
      </c>
      <c r="DZ299" s="22"/>
      <c r="EB299" s="42">
        <f t="shared" si="48"/>
        <v>284</v>
      </c>
      <c r="EC299" s="49"/>
      <c r="ED299" s="18">
        <f>IF(STGY6[[#This Row],[SNO]]=0,0,IF(STGY6[[#This Row],[SNO]]=1,EJ$8,IF(EL$10, IF(EP298&gt;=EM$8,0,IF(EP298=0,EJ$8,EO298)), EO298)))</f>
        <v>0</v>
      </c>
      <c r="EE299" s="18" t="str">
        <f>IF(MAIN_STGY[[#This Row],[RSLT]]="","", MAIN_STGY[[#This Row],[RSLT]])</f>
        <v/>
      </c>
      <c r="EF29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29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299" s="18">
        <f>IF(STGY6[[#This Row],[SNO]]=0,0,IF(EL$10, IF(EP298&gt;=EM$8, 0, STGY6[[#This Row],[INS]]+EH298), STGY6[[#This Row],[INS]]+EH298))</f>
        <v>100</v>
      </c>
      <c r="EI299" s="18">
        <f>IF(STGY6[[#This Row],[SNO]]=0,0,IF(EL$10, IF(EP298&gt;=EM$8, 0, EI298+STGY6[[#This Row],[RTN]]), EI298+STGY6[[#This Row],[RTN]]))</f>
        <v>0</v>
      </c>
      <c r="EJ299" s="18">
        <f>STGY6[[#This Row],[RTN-TL]]-STGY6[[#This Row],[INS-TL]]</f>
        <v>-100</v>
      </c>
      <c r="EK299" s="18">
        <f>IF(STGY6[[#This Row],[SNO]]=0,0,IF(EL$10, IF(STGY6[[#This Row],[INS]]=0, 0, EN298), EN298))</f>
        <v>0</v>
      </c>
      <c r="EL299" s="18">
        <f>STGY6[[#This Row],[INS]]</f>
        <v>0</v>
      </c>
      <c r="EM299" s="18">
        <f>IF(STGY6[[#This Row],[WrL]]="Loss", (STGY6[[#This Row],[INS]]*(1 + EP$8/100)), IF(STGY6[[#This Row],[WrL]]="Won", (0), 0))</f>
        <v>0</v>
      </c>
      <c r="EN299" s="18">
        <f>IF(STGY6[[#This Row],[WrL]]="Loss", (STGY6[[#This Row],[PAM]]+STGY6[[#This Row],[LOS-TEN]]), IF(STGY6[[#This Row],[WrL]]="Won", (STGY6[[#This Row],[INS]]), 0))</f>
        <v>0</v>
      </c>
      <c r="EO299" s="18">
        <f>STGY6[[#This Row],[PAPT]]/2</f>
        <v>0</v>
      </c>
      <c r="EP299" s="43">
        <f>IF(STGY6[[#This Row],[SNO]]=0,0,IF(EL$10, IF(STGY6[[#This Row],[INS-TL]]=0, 0, STGY6[[#This Row],[PFT]]/STGY6[[#This Row],[INS-TL]]%), STGY6[[#This Row],[PFT]]/STGY6[[#This Row],[INS-TL]]%))</f>
        <v>-100</v>
      </c>
      <c r="EZ299" s="22"/>
      <c r="FB299" s="42">
        <f t="shared" si="49"/>
        <v>284</v>
      </c>
      <c r="FC299" s="49"/>
      <c r="FD299" s="18">
        <f>IF(STGY7[[#This Row],[SNO]]=0,0,IF(STGY7[[#This Row],[SNO]]=1,FJ$8,IF(FL$10, IF(FP298&gt;=FM$8,0,IF(FP298=0,FJ$8,FO298)), FO298)))</f>
        <v>0</v>
      </c>
      <c r="FE299" s="18" t="str">
        <f>IF(MAIN_STGY[[#This Row],[RSLT]]="","", MAIN_STGY[[#This Row],[RSLT]])</f>
        <v/>
      </c>
      <c r="FF29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29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299" s="18">
        <f>IF(STGY7[[#This Row],[SNO]]=0,0,IF(FL$10, IF(FP298&gt;=FM$8, 0, STGY7[[#This Row],[INS]]+FH298), STGY7[[#This Row],[INS]]+FH298))</f>
        <v>100</v>
      </c>
      <c r="FI299" s="18">
        <f>IF(STGY7[[#This Row],[SNO]]=0,0,IF(FL$10, IF(FP298&gt;=FM$8, 0, FI298+STGY7[[#This Row],[RTN]]), FI298+STGY7[[#This Row],[RTN]]))</f>
        <v>0</v>
      </c>
      <c r="FJ299" s="18">
        <f>STGY7[[#This Row],[RTN-TL]]-STGY7[[#This Row],[INS-TL]]</f>
        <v>-100</v>
      </c>
      <c r="FK299" s="18">
        <f>IF(STGY7[[#This Row],[SNO]]=0,0,IF(FL$10, IF(STGY7[[#This Row],[INS]]=0, 0, FN298), FN298))</f>
        <v>0</v>
      </c>
      <c r="FL299" s="18">
        <f>STGY7[[#This Row],[INS]]</f>
        <v>0</v>
      </c>
      <c r="FM299" s="18">
        <f>IF(STGY7[[#This Row],[WrL]]="Loss", (STGY7[[#This Row],[INS]]*(1 + FP$8/100)), IF(STGY7[[#This Row],[WrL]]="Won", (0), 0))</f>
        <v>0</v>
      </c>
      <c r="FN299" s="18">
        <f>IF(STGY7[[#This Row],[WrL]]="Loss", (STGY7[[#This Row],[PAM]]+STGY7[[#This Row],[LOS-TEN]]), IF(STGY7[[#This Row],[WrL]]="Won", (STGY7[[#This Row],[INS]]), 0))</f>
        <v>0</v>
      </c>
      <c r="FO299" s="18">
        <f>STGY7[[#This Row],[PAPT]]/2</f>
        <v>0</v>
      </c>
      <c r="FP299" s="43">
        <f>IF(STGY7[[#This Row],[SNO]]=0,0,IF(FL$10, IF(STGY7[[#This Row],[INS-TL]]=0, 0, STGY7[[#This Row],[PFT]]/STGY7[[#This Row],[INS-TL]]%), STGY7[[#This Row],[PFT]]/STGY7[[#This Row],[INS-TL]]%))</f>
        <v>-100</v>
      </c>
      <c r="FZ299" s="22"/>
      <c r="GB299" s="42">
        <f t="shared" si="50"/>
        <v>284</v>
      </c>
      <c r="GC299" s="49"/>
      <c r="GD299" s="18">
        <f>IF(STGY8[[#This Row],[SNO]]=0,0,IF(STGY8[[#This Row],[SNO]]=1,GJ$8,IF(GL$10, IF(GP298&gt;=GM$8,0,IF(GP298=0,GJ$8,GO298)), GO298)))</f>
        <v>0</v>
      </c>
      <c r="GE299" s="18" t="str">
        <f>IF(MAIN_STGY[[#This Row],[RSLT]]="","", MAIN_STGY[[#This Row],[RSLT]])</f>
        <v/>
      </c>
      <c r="GF29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29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299" s="18">
        <f>IF(STGY8[[#This Row],[SNO]]=0,0,IF(GL$10, IF(GP298&gt;=GM$8, 0, STGY8[[#This Row],[INS]]+GH298), STGY8[[#This Row],[INS]]+GH298))</f>
        <v>100</v>
      </c>
      <c r="GI299" s="18">
        <f>IF(STGY8[[#This Row],[SNO]]=0,0,IF(GL$10, IF(GP298&gt;=GM$8, 0, GI298+STGY8[[#This Row],[RTN]]), GI298+STGY8[[#This Row],[RTN]]))</f>
        <v>0</v>
      </c>
      <c r="GJ299" s="18">
        <f>STGY8[[#This Row],[RTN-TL]]-STGY8[[#This Row],[INS-TL]]</f>
        <v>-100</v>
      </c>
      <c r="GK299" s="18">
        <f>IF(STGY8[[#This Row],[SNO]]=0,0,IF(GL$10, IF(STGY8[[#This Row],[INS]]=0, 0, GN298), GN298))</f>
        <v>0</v>
      </c>
      <c r="GL299" s="18">
        <f>STGY8[[#This Row],[INS]]</f>
        <v>0</v>
      </c>
      <c r="GM299" s="18">
        <f>IF(STGY8[[#This Row],[WrL]]="Loss", (STGY8[[#This Row],[INS]]*(1 + GP$8/100)), IF(STGY8[[#This Row],[WrL]]="Won", (0), 0))</f>
        <v>0</v>
      </c>
      <c r="GN299" s="18">
        <f>IF(STGY8[[#This Row],[WrL]]="Loss", (STGY8[[#This Row],[PAM]]+STGY8[[#This Row],[LOS-TEN]]), IF(STGY8[[#This Row],[WrL]]="Won", (STGY8[[#This Row],[INS]]), 0))</f>
        <v>0</v>
      </c>
      <c r="GO299" s="18">
        <f>STGY8[[#This Row],[PAPT]]/2</f>
        <v>0</v>
      </c>
      <c r="GP299" s="43">
        <f>IF(STGY8[[#This Row],[SNO]]=0,0,IF(GL$10, IF(STGY8[[#This Row],[INS-TL]]=0, 0, STGY8[[#This Row],[PFT]]/STGY8[[#This Row],[INS-TL]]%), STGY8[[#This Row],[PFT]]/STGY8[[#This Row],[INS-TL]]%))</f>
        <v>-100</v>
      </c>
      <c r="GZ299" s="22"/>
      <c r="HB299" s="42">
        <f t="shared" si="51"/>
        <v>284</v>
      </c>
      <c r="HC299" s="49"/>
      <c r="HD299" s="18">
        <f>IF(STGY9[[#This Row],[SNO]]=0,0,IF(STGY9[[#This Row],[SNO]]=1,HJ$8,IF(HL$10, IF(HP298&gt;=HM$8,0,IF(HP298=0,HJ$8,HO298)), HO298)))</f>
        <v>0</v>
      </c>
      <c r="HE299" s="18" t="str">
        <f>IF(MAIN_STGY[[#This Row],[RSLT]]="","", MAIN_STGY[[#This Row],[RSLT]])</f>
        <v/>
      </c>
      <c r="HF29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29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299" s="18">
        <f>IF(STGY9[[#This Row],[SNO]]=0,0,IF(HL$10, IF(HP298&gt;=HM$8, 0, STGY9[[#This Row],[INS]]+HH298), STGY9[[#This Row],[INS]]+HH298))</f>
        <v>100</v>
      </c>
      <c r="HI299" s="18">
        <f>IF(STGY9[[#This Row],[SNO]]=0,0,IF(HL$10, IF(HP298&gt;=HM$8, 0, HI298+STGY9[[#This Row],[RTN]]), HI298+STGY9[[#This Row],[RTN]]))</f>
        <v>0</v>
      </c>
      <c r="HJ299" s="18">
        <f>STGY9[[#This Row],[RTN-TL]]-STGY9[[#This Row],[INS-TL]]</f>
        <v>-100</v>
      </c>
      <c r="HK299" s="18">
        <f>IF(STGY9[[#This Row],[SNO]]=0,0,IF(HL$10, IF(STGY9[[#This Row],[INS]]=0, 0, HN298), HN298))</f>
        <v>0</v>
      </c>
      <c r="HL299" s="18">
        <f>STGY9[[#This Row],[INS]]</f>
        <v>0</v>
      </c>
      <c r="HM299" s="18">
        <f>IF(STGY9[[#This Row],[WrL]]="Loss", (STGY9[[#This Row],[INS]]*(1 + HP$8/100)), IF(STGY9[[#This Row],[WrL]]="Won", (0), 0))</f>
        <v>0</v>
      </c>
      <c r="HN299" s="18">
        <f>IF(STGY9[[#This Row],[WrL]]="Loss", (STGY9[[#This Row],[PAM]]+STGY9[[#This Row],[LOS-TEN]]), IF(STGY9[[#This Row],[WrL]]="Won", (STGY9[[#This Row],[INS]]), 0))</f>
        <v>0</v>
      </c>
      <c r="HO299" s="18">
        <f>STGY9[[#This Row],[PAPT]]/2</f>
        <v>0</v>
      </c>
      <c r="HP299" s="43">
        <f>IF(STGY9[[#This Row],[SNO]]=0,0,IF(HL$10, IF(STGY9[[#This Row],[INS-TL]]=0, 0, STGY9[[#This Row],[PFT]]/STGY9[[#This Row],[INS-TL]]%), STGY9[[#This Row],[PFT]]/STGY9[[#This Row],[INS-TL]]%))</f>
        <v>-100</v>
      </c>
      <c r="HZ299" s="22"/>
      <c r="IB299" s="42">
        <f t="shared" si="52"/>
        <v>284</v>
      </c>
      <c r="IC299" s="49"/>
      <c r="ID299" s="18">
        <f>IF(STGY10[[#This Row],[SNO]]=0,0,IF(STGY10[[#This Row],[SNO]]=1,IJ$8,IF(IL$10, IF(IP298&gt;=IM$8,0,IF(IP298=0,IJ$8,IO298)), IO298)))</f>
        <v>0</v>
      </c>
      <c r="IE299" s="18" t="str">
        <f>IF(MAIN_STGY[[#This Row],[RSLT]]="","", MAIN_STGY[[#This Row],[RSLT]])</f>
        <v/>
      </c>
      <c r="IF29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29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299" s="18">
        <f>IF(STGY10[[#This Row],[SNO]]=0,0,IF(IL$10, IF(IP298&gt;=IM$8, 0, STGY10[[#This Row],[INS]]+IH298), STGY10[[#This Row],[INS]]+IH298))</f>
        <v>100</v>
      </c>
      <c r="II299" s="18">
        <f>IF(STGY10[[#This Row],[SNO]]=0,0,IF(IL$10, IF(IP298&gt;=IM$8, 0, II298+STGY10[[#This Row],[RTN]]), II298+STGY10[[#This Row],[RTN]]))</f>
        <v>0</v>
      </c>
      <c r="IJ299" s="18">
        <f>STGY10[[#This Row],[RTN-TL]]-STGY10[[#This Row],[INS-TL]]</f>
        <v>-100</v>
      </c>
      <c r="IK299" s="18">
        <f>IF(STGY10[[#This Row],[SNO]]=0,0,IF(IL$10, IF(STGY10[[#This Row],[INS]]=0, 0, IN298), IN298))</f>
        <v>0</v>
      </c>
      <c r="IL299" s="18">
        <f>STGY10[[#This Row],[INS]]</f>
        <v>0</v>
      </c>
      <c r="IM299" s="18">
        <f>IF(STGY10[[#This Row],[WrL]]="Loss", (STGY10[[#This Row],[INS]]*(1 + IP$8/100)), IF(STGY10[[#This Row],[WrL]]="Won", (0), 0))</f>
        <v>0</v>
      </c>
      <c r="IN299" s="18">
        <f>IF(STGY10[[#This Row],[WrL]]="Loss", (STGY10[[#This Row],[PAM]]+STGY10[[#This Row],[LOS-TEN]]), IF(STGY10[[#This Row],[WrL]]="Won", (STGY10[[#This Row],[INS]]), 0))</f>
        <v>0</v>
      </c>
      <c r="IO299" s="18">
        <f>STGY10[[#This Row],[PAPT]]/2</f>
        <v>0</v>
      </c>
      <c r="IP299" s="43">
        <f>IF(STGY10[[#This Row],[SNO]]=0,0,IF(IL$10, IF(STGY10[[#This Row],[INS-TL]]=0, 0, STGY10[[#This Row],[PFT]]/STGY10[[#This Row],[INS-TL]]%), STGY10[[#This Row],[PFT]]/STGY10[[#This Row],[INS-TL]]%))</f>
        <v>-100</v>
      </c>
      <c r="IZ299" s="22"/>
    </row>
    <row r="300" spans="2:260" ht="15.65" x14ac:dyDescent="0.3">
      <c r="B300" s="89">
        <f t="shared" si="53"/>
        <v>285</v>
      </c>
      <c r="C300" s="49"/>
      <c r="D300" s="18">
        <f>IF(MAIN_STGY[[#This Row],[SNO]]=0,0,IF(MAIN_STGY[[#This Row],[SNO]]=1,J$8,IF(L$10, IF(P299&gt;=M$8,0,IF(P299=0,J$8,O299)), O299)))</f>
        <v>0</v>
      </c>
      <c r="E300" s="12"/>
      <c r="F30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0" s="18">
        <f>IF(MAIN_STGY[[#This Row],[SNO]]=0,0,IF(L$10, IF(P299&gt;=M$8, 0, MAIN_STGY[[#This Row],[INS]]+H299), MAIN_STGY[[#This Row],[INS]]+H299))</f>
        <v>100</v>
      </c>
      <c r="I300" s="18">
        <f>IF(MAIN_STGY[[#This Row],[SNO]]=0,0,IF(L$10, IF(P299&gt;=M$8, 0, I299+MAIN_STGY[[#This Row],[RTN]]), I299+MAIN_STGY[[#This Row],[RTN]]))</f>
        <v>0</v>
      </c>
      <c r="J300" s="18">
        <f>MAIN_STGY[[#This Row],[RTN-TL]]-MAIN_STGY[[#This Row],[INS-TL]]</f>
        <v>-100</v>
      </c>
      <c r="K300" s="18">
        <f>IF(MAIN_STGY[[#This Row],[SNO]]=0,0,IF(L$10, IF(MAIN_STGY[[#This Row],[INS]]=0, 0, N299), N299))</f>
        <v>0</v>
      </c>
      <c r="L300" s="18">
        <f>MAIN_STGY[[#This Row],[INS]]</f>
        <v>0</v>
      </c>
      <c r="M300" s="18">
        <f>IF(MAIN_STGY[[#This Row],[WrL]]="Loss", (MAIN_STGY[[#This Row],[INS]]*(1 + P$8/100)), IF(MAIN_STGY[[#This Row],[WrL]]="Won", (0), 0))</f>
        <v>0</v>
      </c>
      <c r="N300" s="18">
        <f>IF(MAIN_STGY[[#This Row],[WrL]]="Loss", (MAIN_STGY[[#This Row],[PAM]]+MAIN_STGY[[#This Row],[LOS-TEN]]), IF(MAIN_STGY[[#This Row],[WrL]]="Won", (MAIN_STGY[[#This Row],[INS]]), 0))</f>
        <v>0</v>
      </c>
      <c r="O300" s="18">
        <f>MAIN_STGY[[#This Row],[PAPT]]/2</f>
        <v>0</v>
      </c>
      <c r="P30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0" s="97" t="str" cm="1">
        <f t="array" ref="R300">IF(G$4,STGTL1[Strategy Name],"")</f>
        <v>Strategy 01</v>
      </c>
      <c r="S300" s="98" cm="1">
        <f t="array" ref="S300">IF(G$4,STGTL1[Last Running Bet-on],"")</f>
        <v>0</v>
      </c>
      <c r="T300" s="99" cm="1">
        <f t="array" ref="T300">IF(G$4,STGTL1[Last Running Value],"")</f>
        <v>100</v>
      </c>
      <c r="U300" s="85"/>
      <c r="V300" s="44"/>
      <c r="W300" s="55"/>
      <c r="X300" s="44"/>
      <c r="Z300" s="22"/>
      <c r="AB300" s="42">
        <f t="shared" si="44"/>
        <v>285</v>
      </c>
      <c r="AC300" s="49"/>
      <c r="AD300" s="18">
        <f>IF(STGY2[[#This Row],[SNO]]=0,0,IF(STGY2[[#This Row],[SNO]]=1,AJ$8,IF(AL$10, IF(AP299&gt;=AM$8,0,IF(AP299=0,AJ$8,AO299)), AO299)))</f>
        <v>0</v>
      </c>
      <c r="AE300" s="18" t="str">
        <f>IF(MAIN_STGY[[#This Row],[RSLT]]="","", MAIN_STGY[[#This Row],[RSLT]])</f>
        <v/>
      </c>
      <c r="AF30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0" s="18">
        <f>IF(STGY2[[#This Row],[SNO]]=0,0,IF(AL$10, IF(AP299&gt;=AM$8, 0, STGY2[[#This Row],[INS]]+AH299), STGY2[[#This Row],[INS]]+AH299))</f>
        <v>100</v>
      </c>
      <c r="AI300" s="18">
        <f>IF(STGY2[[#This Row],[SNO]]=0,0,IF(AL$10, IF(AP299&gt;=AM$8, 0, AI299+STGY2[[#This Row],[RTN]]), AI299+STGY2[[#This Row],[RTN]]))</f>
        <v>0</v>
      </c>
      <c r="AJ300" s="18">
        <f>STGY2[[#This Row],[RTN-TL]]-STGY2[[#This Row],[INS-TL]]</f>
        <v>-100</v>
      </c>
      <c r="AK300" s="18">
        <f>IF(STGY2[[#This Row],[SNO]]=0,0,IF(AL$10, IF(STGY2[[#This Row],[INS]]=0, 0, AN299), AN299))</f>
        <v>0</v>
      </c>
      <c r="AL300" s="18">
        <f>STGY2[[#This Row],[INS]]</f>
        <v>0</v>
      </c>
      <c r="AM300" s="18">
        <f>IF(STGY2[[#This Row],[WrL]]="Loss", (STGY2[[#This Row],[INS]]*(1 + AP$8/100)), IF(STGY2[[#This Row],[WrL]]="Won", (0), 0))</f>
        <v>0</v>
      </c>
      <c r="AN300" s="18">
        <f>IF(STGY2[[#This Row],[WrL]]="Loss", (STGY2[[#This Row],[PAM]]+STGY2[[#This Row],[LOS-TEN]]), IF(STGY2[[#This Row],[WrL]]="Won", (STGY2[[#This Row],[INS]]), 0))</f>
        <v>0</v>
      </c>
      <c r="AO300" s="18">
        <f>STGY2[[#This Row],[PAPT]]/2</f>
        <v>0</v>
      </c>
      <c r="AP300" s="43">
        <f>IF(STGY2[[#This Row],[SNO]]=0,0,IF(AL$10, IF(STGY2[[#This Row],[INS-TL]]=0, 0, STGY2[[#This Row],[PFT]]/STGY2[[#This Row],[INS-TL]]%), STGY2[[#This Row],[PFT]]/STGY2[[#This Row],[INS-TL]]%))</f>
        <v>-100</v>
      </c>
      <c r="AZ300" s="22"/>
      <c r="BB300" s="42">
        <f t="shared" si="45"/>
        <v>285</v>
      </c>
      <c r="BC300" s="49"/>
      <c r="BD300" s="18">
        <f>IF(STGY3[[#This Row],[SNO]]=0,0,IF(STGY3[[#This Row],[SNO]]=1,BJ$8,IF(BL$10, IF(BP299&gt;=BM$8,0,IF(BP299=0,BJ$8,BO299)), BO299)))</f>
        <v>0</v>
      </c>
      <c r="BE300" s="18" t="str">
        <f>IF(MAIN_STGY[[#This Row],[RSLT]]="","", MAIN_STGY[[#This Row],[RSLT]])</f>
        <v/>
      </c>
      <c r="BF30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0" s="18">
        <f>IF(STGY3[[#This Row],[SNO]]=0,0,IF(BL$10, IF(BP299&gt;=BM$8, 0, STGY3[[#This Row],[INS]]+BH299), STGY3[[#This Row],[INS]]+BH299))</f>
        <v>100</v>
      </c>
      <c r="BI300" s="18">
        <f>IF(STGY3[[#This Row],[SNO]]=0,0,IF(BL$10, IF(BP299&gt;=BM$8, 0, BI299+STGY3[[#This Row],[RTN]]), BI299+STGY3[[#This Row],[RTN]]))</f>
        <v>0</v>
      </c>
      <c r="BJ300" s="18">
        <f>STGY3[[#This Row],[RTN-TL]]-STGY3[[#This Row],[INS-TL]]</f>
        <v>-100</v>
      </c>
      <c r="BK300" s="18">
        <f>IF(STGY3[[#This Row],[SNO]]=0,0,IF(BL$10, IF(STGY3[[#This Row],[INS]]=0, 0, BN299), BN299))</f>
        <v>0</v>
      </c>
      <c r="BL300" s="18">
        <f>STGY3[[#This Row],[INS]]</f>
        <v>0</v>
      </c>
      <c r="BM300" s="18">
        <f>IF(STGY3[[#This Row],[WrL]]="Loss", (STGY3[[#This Row],[INS]]*(1 + BP$8/100)), IF(STGY3[[#This Row],[WrL]]="Won", (0), 0))</f>
        <v>0</v>
      </c>
      <c r="BN300" s="18">
        <f>IF(STGY3[[#This Row],[WrL]]="Loss", (STGY3[[#This Row],[PAM]]+STGY3[[#This Row],[LOS-TEN]]), IF(STGY3[[#This Row],[WrL]]="Won", (STGY3[[#This Row],[INS]]), 0))</f>
        <v>0</v>
      </c>
      <c r="BO300" s="18">
        <f>STGY3[[#This Row],[PAPT]]/2</f>
        <v>0</v>
      </c>
      <c r="BP300" s="43">
        <f>IF(STGY3[[#This Row],[SNO]]=0,0,IF(BL$10, IF(STGY3[[#This Row],[INS-TL]]=0, 0, STGY3[[#This Row],[PFT]]/STGY3[[#This Row],[INS-TL]]%), STGY3[[#This Row],[PFT]]/STGY3[[#This Row],[INS-TL]]%))</f>
        <v>-100</v>
      </c>
      <c r="BZ300" s="22"/>
      <c r="CB300" s="42">
        <f t="shared" si="46"/>
        <v>285</v>
      </c>
      <c r="CC300" s="49"/>
      <c r="CD300" s="18">
        <f>IF(STGY4[[#This Row],[SNO]]=0,0,IF(STGY4[[#This Row],[SNO]]=1,CJ$8,IF(CL$10, IF(CP299&gt;=CM$8,0,IF(CP299=0,CJ$8,CO299)), CO299)))</f>
        <v>0</v>
      </c>
      <c r="CE300" s="18" t="str">
        <f>IF(MAIN_STGY[[#This Row],[RSLT]]="","", MAIN_STGY[[#This Row],[RSLT]])</f>
        <v/>
      </c>
      <c r="CF30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0" s="18">
        <f>IF(STGY4[[#This Row],[SNO]]=0,0,IF(CL$10, IF(CP299&gt;=CM$8, 0, STGY4[[#This Row],[INS]]+CH299), STGY4[[#This Row],[INS]]+CH299))</f>
        <v>100</v>
      </c>
      <c r="CI300" s="18">
        <f>IF(STGY4[[#This Row],[SNO]]=0,0,IF(CL$10, IF(CP299&gt;=CM$8, 0, CI299+STGY4[[#This Row],[RTN]]), CI299+STGY4[[#This Row],[RTN]]))</f>
        <v>0</v>
      </c>
      <c r="CJ300" s="18">
        <f>STGY4[[#This Row],[RTN-TL]]-STGY4[[#This Row],[INS-TL]]</f>
        <v>-100</v>
      </c>
      <c r="CK300" s="18">
        <f>IF(STGY4[[#This Row],[SNO]]=0,0,IF(CL$10, IF(STGY4[[#This Row],[INS]]=0, 0, CN299), CN299))</f>
        <v>0</v>
      </c>
      <c r="CL300" s="18">
        <f>STGY4[[#This Row],[INS]]</f>
        <v>0</v>
      </c>
      <c r="CM300" s="18">
        <f>IF(STGY4[[#This Row],[WrL]]="Loss", (STGY4[[#This Row],[INS]]*(1 + CP$8/100)), IF(STGY4[[#This Row],[WrL]]="Won", (0), 0))</f>
        <v>0</v>
      </c>
      <c r="CN300" s="18">
        <f>IF(STGY4[[#This Row],[WrL]]="Loss", (STGY4[[#This Row],[PAM]]+STGY4[[#This Row],[LOS-TEN]]), IF(STGY4[[#This Row],[WrL]]="Won", (STGY4[[#This Row],[INS]]), 0))</f>
        <v>0</v>
      </c>
      <c r="CO300" s="18">
        <f>STGY4[[#This Row],[PAPT]]/2</f>
        <v>0</v>
      </c>
      <c r="CP300" s="43">
        <f>IF(STGY4[[#This Row],[SNO]]=0,0,IF(CL$10, IF(STGY4[[#This Row],[INS-TL]]=0, 0, STGY4[[#This Row],[PFT]]/STGY4[[#This Row],[INS-TL]]%), STGY4[[#This Row],[PFT]]/STGY4[[#This Row],[INS-TL]]%))</f>
        <v>-100</v>
      </c>
      <c r="CZ300" s="22"/>
      <c r="DB300" s="42">
        <f t="shared" si="47"/>
        <v>285</v>
      </c>
      <c r="DC300" s="49"/>
      <c r="DD300" s="18">
        <f>IF(STGY5[[#This Row],[SNO]]=0,0,IF(STGY5[[#This Row],[SNO]]=1,DJ$8,IF(DL$10, IF(DP299&gt;=DM$8,0,IF(DP299=0,DJ$8,DO299)), DO299)))</f>
        <v>0</v>
      </c>
      <c r="DE300" s="18" t="str">
        <f>IF(MAIN_STGY[[#This Row],[RSLT]]="","", MAIN_STGY[[#This Row],[RSLT]])</f>
        <v/>
      </c>
      <c r="DF30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0" s="18">
        <f>IF(STGY5[[#This Row],[SNO]]=0,0,IF(DL$10, IF(DP299&gt;=DM$8, 0, STGY5[[#This Row],[INS]]+DH299), STGY5[[#This Row],[INS]]+DH299))</f>
        <v>100</v>
      </c>
      <c r="DI300" s="18">
        <f>IF(STGY5[[#This Row],[SNO]]=0,0,IF(DL$10, IF(DP299&gt;=DM$8, 0, DI299+STGY5[[#This Row],[RTN]]), DI299+STGY5[[#This Row],[RTN]]))</f>
        <v>0</v>
      </c>
      <c r="DJ300" s="18">
        <f>STGY5[[#This Row],[RTN-TL]]-STGY5[[#This Row],[INS-TL]]</f>
        <v>-100</v>
      </c>
      <c r="DK300" s="18">
        <f>IF(STGY5[[#This Row],[SNO]]=0,0,IF(DL$10, IF(STGY5[[#This Row],[INS]]=0, 0, DN299), DN299))</f>
        <v>0</v>
      </c>
      <c r="DL300" s="18">
        <f>STGY5[[#This Row],[INS]]</f>
        <v>0</v>
      </c>
      <c r="DM300" s="18">
        <f>IF(STGY5[[#This Row],[WrL]]="Loss", (STGY5[[#This Row],[INS]]*(1 + DP$8/100)), IF(STGY5[[#This Row],[WrL]]="Won", (0), 0))</f>
        <v>0</v>
      </c>
      <c r="DN300" s="18">
        <f>IF(STGY5[[#This Row],[WrL]]="Loss", (STGY5[[#This Row],[PAM]]+STGY5[[#This Row],[LOS-TEN]]), IF(STGY5[[#This Row],[WrL]]="Won", (STGY5[[#This Row],[INS]]), 0))</f>
        <v>0</v>
      </c>
      <c r="DO300" s="18">
        <f>STGY5[[#This Row],[PAPT]]/2</f>
        <v>0</v>
      </c>
      <c r="DP300" s="43">
        <f>IF(STGY5[[#This Row],[SNO]]=0,0,IF(DL$10, IF(STGY5[[#This Row],[INS-TL]]=0, 0, STGY5[[#This Row],[PFT]]/STGY5[[#This Row],[INS-TL]]%), STGY5[[#This Row],[PFT]]/STGY5[[#This Row],[INS-TL]]%))</f>
        <v>-100</v>
      </c>
      <c r="DZ300" s="22"/>
      <c r="EB300" s="42">
        <f t="shared" si="48"/>
        <v>285</v>
      </c>
      <c r="EC300" s="49"/>
      <c r="ED300" s="18">
        <f>IF(STGY6[[#This Row],[SNO]]=0,0,IF(STGY6[[#This Row],[SNO]]=1,EJ$8,IF(EL$10, IF(EP299&gt;=EM$8,0,IF(EP299=0,EJ$8,EO299)), EO299)))</f>
        <v>0</v>
      </c>
      <c r="EE300" s="18" t="str">
        <f>IF(MAIN_STGY[[#This Row],[RSLT]]="","", MAIN_STGY[[#This Row],[RSLT]])</f>
        <v/>
      </c>
      <c r="EF30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0" s="18">
        <f>IF(STGY6[[#This Row],[SNO]]=0,0,IF(EL$10, IF(EP299&gt;=EM$8, 0, STGY6[[#This Row],[INS]]+EH299), STGY6[[#This Row],[INS]]+EH299))</f>
        <v>100</v>
      </c>
      <c r="EI300" s="18">
        <f>IF(STGY6[[#This Row],[SNO]]=0,0,IF(EL$10, IF(EP299&gt;=EM$8, 0, EI299+STGY6[[#This Row],[RTN]]), EI299+STGY6[[#This Row],[RTN]]))</f>
        <v>0</v>
      </c>
      <c r="EJ300" s="18">
        <f>STGY6[[#This Row],[RTN-TL]]-STGY6[[#This Row],[INS-TL]]</f>
        <v>-100</v>
      </c>
      <c r="EK300" s="18">
        <f>IF(STGY6[[#This Row],[SNO]]=0,0,IF(EL$10, IF(STGY6[[#This Row],[INS]]=0, 0, EN299), EN299))</f>
        <v>0</v>
      </c>
      <c r="EL300" s="18">
        <f>STGY6[[#This Row],[INS]]</f>
        <v>0</v>
      </c>
      <c r="EM300" s="18">
        <f>IF(STGY6[[#This Row],[WrL]]="Loss", (STGY6[[#This Row],[INS]]*(1 + EP$8/100)), IF(STGY6[[#This Row],[WrL]]="Won", (0), 0))</f>
        <v>0</v>
      </c>
      <c r="EN300" s="18">
        <f>IF(STGY6[[#This Row],[WrL]]="Loss", (STGY6[[#This Row],[PAM]]+STGY6[[#This Row],[LOS-TEN]]), IF(STGY6[[#This Row],[WrL]]="Won", (STGY6[[#This Row],[INS]]), 0))</f>
        <v>0</v>
      </c>
      <c r="EO300" s="18">
        <f>STGY6[[#This Row],[PAPT]]/2</f>
        <v>0</v>
      </c>
      <c r="EP300" s="43">
        <f>IF(STGY6[[#This Row],[SNO]]=0,0,IF(EL$10, IF(STGY6[[#This Row],[INS-TL]]=0, 0, STGY6[[#This Row],[PFT]]/STGY6[[#This Row],[INS-TL]]%), STGY6[[#This Row],[PFT]]/STGY6[[#This Row],[INS-TL]]%))</f>
        <v>-100</v>
      </c>
      <c r="EZ300" s="22"/>
      <c r="FB300" s="42">
        <f t="shared" si="49"/>
        <v>285</v>
      </c>
      <c r="FC300" s="49"/>
      <c r="FD300" s="18">
        <f>IF(STGY7[[#This Row],[SNO]]=0,0,IF(STGY7[[#This Row],[SNO]]=1,FJ$8,IF(FL$10, IF(FP299&gt;=FM$8,0,IF(FP299=0,FJ$8,FO299)), FO299)))</f>
        <v>0</v>
      </c>
      <c r="FE300" s="18" t="str">
        <f>IF(MAIN_STGY[[#This Row],[RSLT]]="","", MAIN_STGY[[#This Row],[RSLT]])</f>
        <v/>
      </c>
      <c r="FF30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0" s="18">
        <f>IF(STGY7[[#This Row],[SNO]]=0,0,IF(FL$10, IF(FP299&gt;=FM$8, 0, STGY7[[#This Row],[INS]]+FH299), STGY7[[#This Row],[INS]]+FH299))</f>
        <v>100</v>
      </c>
      <c r="FI300" s="18">
        <f>IF(STGY7[[#This Row],[SNO]]=0,0,IF(FL$10, IF(FP299&gt;=FM$8, 0, FI299+STGY7[[#This Row],[RTN]]), FI299+STGY7[[#This Row],[RTN]]))</f>
        <v>0</v>
      </c>
      <c r="FJ300" s="18">
        <f>STGY7[[#This Row],[RTN-TL]]-STGY7[[#This Row],[INS-TL]]</f>
        <v>-100</v>
      </c>
      <c r="FK300" s="18">
        <f>IF(STGY7[[#This Row],[SNO]]=0,0,IF(FL$10, IF(STGY7[[#This Row],[INS]]=0, 0, FN299), FN299))</f>
        <v>0</v>
      </c>
      <c r="FL300" s="18">
        <f>STGY7[[#This Row],[INS]]</f>
        <v>0</v>
      </c>
      <c r="FM300" s="18">
        <f>IF(STGY7[[#This Row],[WrL]]="Loss", (STGY7[[#This Row],[INS]]*(1 + FP$8/100)), IF(STGY7[[#This Row],[WrL]]="Won", (0), 0))</f>
        <v>0</v>
      </c>
      <c r="FN300" s="18">
        <f>IF(STGY7[[#This Row],[WrL]]="Loss", (STGY7[[#This Row],[PAM]]+STGY7[[#This Row],[LOS-TEN]]), IF(STGY7[[#This Row],[WrL]]="Won", (STGY7[[#This Row],[INS]]), 0))</f>
        <v>0</v>
      </c>
      <c r="FO300" s="18">
        <f>STGY7[[#This Row],[PAPT]]/2</f>
        <v>0</v>
      </c>
      <c r="FP300" s="43">
        <f>IF(STGY7[[#This Row],[SNO]]=0,0,IF(FL$10, IF(STGY7[[#This Row],[INS-TL]]=0, 0, STGY7[[#This Row],[PFT]]/STGY7[[#This Row],[INS-TL]]%), STGY7[[#This Row],[PFT]]/STGY7[[#This Row],[INS-TL]]%))</f>
        <v>-100</v>
      </c>
      <c r="FZ300" s="22"/>
      <c r="GB300" s="42">
        <f t="shared" si="50"/>
        <v>285</v>
      </c>
      <c r="GC300" s="49"/>
      <c r="GD300" s="18">
        <f>IF(STGY8[[#This Row],[SNO]]=0,0,IF(STGY8[[#This Row],[SNO]]=1,GJ$8,IF(GL$10, IF(GP299&gt;=GM$8,0,IF(GP299=0,GJ$8,GO299)), GO299)))</f>
        <v>0</v>
      </c>
      <c r="GE300" s="18" t="str">
        <f>IF(MAIN_STGY[[#This Row],[RSLT]]="","", MAIN_STGY[[#This Row],[RSLT]])</f>
        <v/>
      </c>
      <c r="GF30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0" s="18">
        <f>IF(STGY8[[#This Row],[SNO]]=0,0,IF(GL$10, IF(GP299&gt;=GM$8, 0, STGY8[[#This Row],[INS]]+GH299), STGY8[[#This Row],[INS]]+GH299))</f>
        <v>100</v>
      </c>
      <c r="GI300" s="18">
        <f>IF(STGY8[[#This Row],[SNO]]=0,0,IF(GL$10, IF(GP299&gt;=GM$8, 0, GI299+STGY8[[#This Row],[RTN]]), GI299+STGY8[[#This Row],[RTN]]))</f>
        <v>0</v>
      </c>
      <c r="GJ300" s="18">
        <f>STGY8[[#This Row],[RTN-TL]]-STGY8[[#This Row],[INS-TL]]</f>
        <v>-100</v>
      </c>
      <c r="GK300" s="18">
        <f>IF(STGY8[[#This Row],[SNO]]=0,0,IF(GL$10, IF(STGY8[[#This Row],[INS]]=0, 0, GN299), GN299))</f>
        <v>0</v>
      </c>
      <c r="GL300" s="18">
        <f>STGY8[[#This Row],[INS]]</f>
        <v>0</v>
      </c>
      <c r="GM300" s="18">
        <f>IF(STGY8[[#This Row],[WrL]]="Loss", (STGY8[[#This Row],[INS]]*(1 + GP$8/100)), IF(STGY8[[#This Row],[WrL]]="Won", (0), 0))</f>
        <v>0</v>
      </c>
      <c r="GN300" s="18">
        <f>IF(STGY8[[#This Row],[WrL]]="Loss", (STGY8[[#This Row],[PAM]]+STGY8[[#This Row],[LOS-TEN]]), IF(STGY8[[#This Row],[WrL]]="Won", (STGY8[[#This Row],[INS]]), 0))</f>
        <v>0</v>
      </c>
      <c r="GO300" s="18">
        <f>STGY8[[#This Row],[PAPT]]/2</f>
        <v>0</v>
      </c>
      <c r="GP300" s="43">
        <f>IF(STGY8[[#This Row],[SNO]]=0,0,IF(GL$10, IF(STGY8[[#This Row],[INS-TL]]=0, 0, STGY8[[#This Row],[PFT]]/STGY8[[#This Row],[INS-TL]]%), STGY8[[#This Row],[PFT]]/STGY8[[#This Row],[INS-TL]]%))</f>
        <v>-100</v>
      </c>
      <c r="GZ300" s="22"/>
      <c r="HB300" s="42">
        <f t="shared" si="51"/>
        <v>285</v>
      </c>
      <c r="HC300" s="49"/>
      <c r="HD300" s="18">
        <f>IF(STGY9[[#This Row],[SNO]]=0,0,IF(STGY9[[#This Row],[SNO]]=1,HJ$8,IF(HL$10, IF(HP299&gt;=HM$8,0,IF(HP299=0,HJ$8,HO299)), HO299)))</f>
        <v>0</v>
      </c>
      <c r="HE300" s="18" t="str">
        <f>IF(MAIN_STGY[[#This Row],[RSLT]]="","", MAIN_STGY[[#This Row],[RSLT]])</f>
        <v/>
      </c>
      <c r="HF30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0" s="18">
        <f>IF(STGY9[[#This Row],[SNO]]=0,0,IF(HL$10, IF(HP299&gt;=HM$8, 0, STGY9[[#This Row],[INS]]+HH299), STGY9[[#This Row],[INS]]+HH299))</f>
        <v>100</v>
      </c>
      <c r="HI300" s="18">
        <f>IF(STGY9[[#This Row],[SNO]]=0,0,IF(HL$10, IF(HP299&gt;=HM$8, 0, HI299+STGY9[[#This Row],[RTN]]), HI299+STGY9[[#This Row],[RTN]]))</f>
        <v>0</v>
      </c>
      <c r="HJ300" s="18">
        <f>STGY9[[#This Row],[RTN-TL]]-STGY9[[#This Row],[INS-TL]]</f>
        <v>-100</v>
      </c>
      <c r="HK300" s="18">
        <f>IF(STGY9[[#This Row],[SNO]]=0,0,IF(HL$10, IF(STGY9[[#This Row],[INS]]=0, 0, HN299), HN299))</f>
        <v>0</v>
      </c>
      <c r="HL300" s="18">
        <f>STGY9[[#This Row],[INS]]</f>
        <v>0</v>
      </c>
      <c r="HM300" s="18">
        <f>IF(STGY9[[#This Row],[WrL]]="Loss", (STGY9[[#This Row],[INS]]*(1 + HP$8/100)), IF(STGY9[[#This Row],[WrL]]="Won", (0), 0))</f>
        <v>0</v>
      </c>
      <c r="HN300" s="18">
        <f>IF(STGY9[[#This Row],[WrL]]="Loss", (STGY9[[#This Row],[PAM]]+STGY9[[#This Row],[LOS-TEN]]), IF(STGY9[[#This Row],[WrL]]="Won", (STGY9[[#This Row],[INS]]), 0))</f>
        <v>0</v>
      </c>
      <c r="HO300" s="18">
        <f>STGY9[[#This Row],[PAPT]]/2</f>
        <v>0</v>
      </c>
      <c r="HP300" s="43">
        <f>IF(STGY9[[#This Row],[SNO]]=0,0,IF(HL$10, IF(STGY9[[#This Row],[INS-TL]]=0, 0, STGY9[[#This Row],[PFT]]/STGY9[[#This Row],[INS-TL]]%), STGY9[[#This Row],[PFT]]/STGY9[[#This Row],[INS-TL]]%))</f>
        <v>-100</v>
      </c>
      <c r="HZ300" s="22"/>
      <c r="IB300" s="42">
        <f t="shared" si="52"/>
        <v>285</v>
      </c>
      <c r="IC300" s="49"/>
      <c r="ID300" s="18">
        <f>IF(STGY10[[#This Row],[SNO]]=0,0,IF(STGY10[[#This Row],[SNO]]=1,IJ$8,IF(IL$10, IF(IP299&gt;=IM$8,0,IF(IP299=0,IJ$8,IO299)), IO299)))</f>
        <v>0</v>
      </c>
      <c r="IE300" s="18" t="str">
        <f>IF(MAIN_STGY[[#This Row],[RSLT]]="","", MAIN_STGY[[#This Row],[RSLT]])</f>
        <v/>
      </c>
      <c r="IF30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0" s="18">
        <f>IF(STGY10[[#This Row],[SNO]]=0,0,IF(IL$10, IF(IP299&gt;=IM$8, 0, STGY10[[#This Row],[INS]]+IH299), STGY10[[#This Row],[INS]]+IH299))</f>
        <v>100</v>
      </c>
      <c r="II300" s="18">
        <f>IF(STGY10[[#This Row],[SNO]]=0,0,IF(IL$10, IF(IP299&gt;=IM$8, 0, II299+STGY10[[#This Row],[RTN]]), II299+STGY10[[#This Row],[RTN]]))</f>
        <v>0</v>
      </c>
      <c r="IJ300" s="18">
        <f>STGY10[[#This Row],[RTN-TL]]-STGY10[[#This Row],[INS-TL]]</f>
        <v>-100</v>
      </c>
      <c r="IK300" s="18">
        <f>IF(STGY10[[#This Row],[SNO]]=0,0,IF(IL$10, IF(STGY10[[#This Row],[INS]]=0, 0, IN299), IN299))</f>
        <v>0</v>
      </c>
      <c r="IL300" s="18">
        <f>STGY10[[#This Row],[INS]]</f>
        <v>0</v>
      </c>
      <c r="IM300" s="18">
        <f>IF(STGY10[[#This Row],[WrL]]="Loss", (STGY10[[#This Row],[INS]]*(1 + IP$8/100)), IF(STGY10[[#This Row],[WrL]]="Won", (0), 0))</f>
        <v>0</v>
      </c>
      <c r="IN300" s="18">
        <f>IF(STGY10[[#This Row],[WrL]]="Loss", (STGY10[[#This Row],[PAM]]+STGY10[[#This Row],[LOS-TEN]]), IF(STGY10[[#This Row],[WrL]]="Won", (STGY10[[#This Row],[INS]]), 0))</f>
        <v>0</v>
      </c>
      <c r="IO300" s="18">
        <f>STGY10[[#This Row],[PAPT]]/2</f>
        <v>0</v>
      </c>
      <c r="IP300" s="43">
        <f>IF(STGY10[[#This Row],[SNO]]=0,0,IF(IL$10, IF(STGY10[[#This Row],[INS-TL]]=0, 0, STGY10[[#This Row],[PFT]]/STGY10[[#This Row],[INS-TL]]%), STGY10[[#This Row],[PFT]]/STGY10[[#This Row],[INS-TL]]%))</f>
        <v>-100</v>
      </c>
      <c r="IZ300" s="22"/>
    </row>
    <row r="301" spans="2:260" ht="15.65" x14ac:dyDescent="0.3">
      <c r="B301" s="89">
        <f t="shared" si="53"/>
        <v>286</v>
      </c>
      <c r="C301" s="49"/>
      <c r="D301" s="18">
        <f>IF(MAIN_STGY[[#This Row],[SNO]]=0,0,IF(MAIN_STGY[[#This Row],[SNO]]=1,J$8,IF(L$10, IF(P300&gt;=M$8,0,IF(P300=0,J$8,O300)), O300)))</f>
        <v>0</v>
      </c>
      <c r="E301" s="12"/>
      <c r="F30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1" s="18">
        <f>IF(MAIN_STGY[[#This Row],[SNO]]=0,0,IF(L$10, IF(P300&gt;=M$8, 0, MAIN_STGY[[#This Row],[INS]]+H300), MAIN_STGY[[#This Row],[INS]]+H300))</f>
        <v>100</v>
      </c>
      <c r="I301" s="18">
        <f>IF(MAIN_STGY[[#This Row],[SNO]]=0,0,IF(L$10, IF(P300&gt;=M$8, 0, I300+MAIN_STGY[[#This Row],[RTN]]), I300+MAIN_STGY[[#This Row],[RTN]]))</f>
        <v>0</v>
      </c>
      <c r="J301" s="18">
        <f>MAIN_STGY[[#This Row],[RTN-TL]]-MAIN_STGY[[#This Row],[INS-TL]]</f>
        <v>-100</v>
      </c>
      <c r="K301" s="18">
        <f>IF(MAIN_STGY[[#This Row],[SNO]]=0,0,IF(L$10, IF(MAIN_STGY[[#This Row],[INS]]=0, 0, N300), N300))</f>
        <v>0</v>
      </c>
      <c r="L301" s="18">
        <f>MAIN_STGY[[#This Row],[INS]]</f>
        <v>0</v>
      </c>
      <c r="M301" s="18">
        <f>IF(MAIN_STGY[[#This Row],[WrL]]="Loss", (MAIN_STGY[[#This Row],[INS]]*(1 + P$8/100)), IF(MAIN_STGY[[#This Row],[WrL]]="Won", (0), 0))</f>
        <v>0</v>
      </c>
      <c r="N301" s="18">
        <f>IF(MAIN_STGY[[#This Row],[WrL]]="Loss", (MAIN_STGY[[#This Row],[PAM]]+MAIN_STGY[[#This Row],[LOS-TEN]]), IF(MAIN_STGY[[#This Row],[WrL]]="Won", (MAIN_STGY[[#This Row],[INS]]), 0))</f>
        <v>0</v>
      </c>
      <c r="O301" s="18">
        <f>MAIN_STGY[[#This Row],[PAPT]]/2</f>
        <v>0</v>
      </c>
      <c r="P30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1" s="97" t="str" cm="1">
        <f t="array" ref="R301">IF(AG$4,STGTL2[Strategy Name],"")</f>
        <v>Strategy 02</v>
      </c>
      <c r="S301" s="98" cm="1">
        <f t="array" ref="S301">IF(AG$4,STGTL2[Last Running Bet-on],"")</f>
        <v>0</v>
      </c>
      <c r="T301" s="99" cm="1">
        <f t="array" ref="T301">IF(AG$4,STGTL2[Last Running Value],"")</f>
        <v>100</v>
      </c>
      <c r="U301" s="85"/>
      <c r="V301" s="44"/>
      <c r="W301" s="55"/>
      <c r="X301" s="55"/>
      <c r="Z301" s="22"/>
      <c r="AB301" s="42">
        <f t="shared" si="44"/>
        <v>286</v>
      </c>
      <c r="AC301" s="49"/>
      <c r="AD301" s="18">
        <f>IF(STGY2[[#This Row],[SNO]]=0,0,IF(STGY2[[#This Row],[SNO]]=1,AJ$8,IF(AL$10, IF(AP300&gt;=AM$8,0,IF(AP300=0,AJ$8,AO300)), AO300)))</f>
        <v>0</v>
      </c>
      <c r="AE301" s="18" t="str">
        <f>IF(MAIN_STGY[[#This Row],[RSLT]]="","", MAIN_STGY[[#This Row],[RSLT]])</f>
        <v/>
      </c>
      <c r="AF30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1" s="18">
        <f>IF(STGY2[[#This Row],[SNO]]=0,0,IF(AL$10, IF(AP300&gt;=AM$8, 0, STGY2[[#This Row],[INS]]+AH300), STGY2[[#This Row],[INS]]+AH300))</f>
        <v>100</v>
      </c>
      <c r="AI301" s="18">
        <f>IF(STGY2[[#This Row],[SNO]]=0,0,IF(AL$10, IF(AP300&gt;=AM$8, 0, AI300+STGY2[[#This Row],[RTN]]), AI300+STGY2[[#This Row],[RTN]]))</f>
        <v>0</v>
      </c>
      <c r="AJ301" s="18">
        <f>STGY2[[#This Row],[RTN-TL]]-STGY2[[#This Row],[INS-TL]]</f>
        <v>-100</v>
      </c>
      <c r="AK301" s="18">
        <f>IF(STGY2[[#This Row],[SNO]]=0,0,IF(AL$10, IF(STGY2[[#This Row],[INS]]=0, 0, AN300), AN300))</f>
        <v>0</v>
      </c>
      <c r="AL301" s="18">
        <f>STGY2[[#This Row],[INS]]</f>
        <v>0</v>
      </c>
      <c r="AM301" s="18">
        <f>IF(STGY2[[#This Row],[WrL]]="Loss", (STGY2[[#This Row],[INS]]*(1 + AP$8/100)), IF(STGY2[[#This Row],[WrL]]="Won", (0), 0))</f>
        <v>0</v>
      </c>
      <c r="AN301" s="18">
        <f>IF(STGY2[[#This Row],[WrL]]="Loss", (STGY2[[#This Row],[PAM]]+STGY2[[#This Row],[LOS-TEN]]), IF(STGY2[[#This Row],[WrL]]="Won", (STGY2[[#This Row],[INS]]), 0))</f>
        <v>0</v>
      </c>
      <c r="AO301" s="18">
        <f>STGY2[[#This Row],[PAPT]]/2</f>
        <v>0</v>
      </c>
      <c r="AP301" s="43">
        <f>IF(STGY2[[#This Row],[SNO]]=0,0,IF(AL$10, IF(STGY2[[#This Row],[INS-TL]]=0, 0, STGY2[[#This Row],[PFT]]/STGY2[[#This Row],[INS-TL]]%), STGY2[[#This Row],[PFT]]/STGY2[[#This Row],[INS-TL]]%))</f>
        <v>-100</v>
      </c>
      <c r="AZ301" s="22"/>
      <c r="BB301" s="42">
        <f t="shared" si="45"/>
        <v>286</v>
      </c>
      <c r="BC301" s="49"/>
      <c r="BD301" s="18">
        <f>IF(STGY3[[#This Row],[SNO]]=0,0,IF(STGY3[[#This Row],[SNO]]=1,BJ$8,IF(BL$10, IF(BP300&gt;=BM$8,0,IF(BP300=0,BJ$8,BO300)), BO300)))</f>
        <v>0</v>
      </c>
      <c r="BE301" s="18" t="str">
        <f>IF(MAIN_STGY[[#This Row],[RSLT]]="","", MAIN_STGY[[#This Row],[RSLT]])</f>
        <v/>
      </c>
      <c r="BF30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1" s="18">
        <f>IF(STGY3[[#This Row],[SNO]]=0,0,IF(BL$10, IF(BP300&gt;=BM$8, 0, STGY3[[#This Row],[INS]]+BH300), STGY3[[#This Row],[INS]]+BH300))</f>
        <v>100</v>
      </c>
      <c r="BI301" s="18">
        <f>IF(STGY3[[#This Row],[SNO]]=0,0,IF(BL$10, IF(BP300&gt;=BM$8, 0, BI300+STGY3[[#This Row],[RTN]]), BI300+STGY3[[#This Row],[RTN]]))</f>
        <v>0</v>
      </c>
      <c r="BJ301" s="18">
        <f>STGY3[[#This Row],[RTN-TL]]-STGY3[[#This Row],[INS-TL]]</f>
        <v>-100</v>
      </c>
      <c r="BK301" s="18">
        <f>IF(STGY3[[#This Row],[SNO]]=0,0,IF(BL$10, IF(STGY3[[#This Row],[INS]]=0, 0, BN300), BN300))</f>
        <v>0</v>
      </c>
      <c r="BL301" s="18">
        <f>STGY3[[#This Row],[INS]]</f>
        <v>0</v>
      </c>
      <c r="BM301" s="18">
        <f>IF(STGY3[[#This Row],[WrL]]="Loss", (STGY3[[#This Row],[INS]]*(1 + BP$8/100)), IF(STGY3[[#This Row],[WrL]]="Won", (0), 0))</f>
        <v>0</v>
      </c>
      <c r="BN301" s="18">
        <f>IF(STGY3[[#This Row],[WrL]]="Loss", (STGY3[[#This Row],[PAM]]+STGY3[[#This Row],[LOS-TEN]]), IF(STGY3[[#This Row],[WrL]]="Won", (STGY3[[#This Row],[INS]]), 0))</f>
        <v>0</v>
      </c>
      <c r="BO301" s="18">
        <f>STGY3[[#This Row],[PAPT]]/2</f>
        <v>0</v>
      </c>
      <c r="BP301" s="43">
        <f>IF(STGY3[[#This Row],[SNO]]=0,0,IF(BL$10, IF(STGY3[[#This Row],[INS-TL]]=0, 0, STGY3[[#This Row],[PFT]]/STGY3[[#This Row],[INS-TL]]%), STGY3[[#This Row],[PFT]]/STGY3[[#This Row],[INS-TL]]%))</f>
        <v>-100</v>
      </c>
      <c r="BZ301" s="22"/>
      <c r="CB301" s="42">
        <f t="shared" si="46"/>
        <v>286</v>
      </c>
      <c r="CC301" s="49"/>
      <c r="CD301" s="18">
        <f>IF(STGY4[[#This Row],[SNO]]=0,0,IF(STGY4[[#This Row],[SNO]]=1,CJ$8,IF(CL$10, IF(CP300&gt;=CM$8,0,IF(CP300=0,CJ$8,CO300)), CO300)))</f>
        <v>0</v>
      </c>
      <c r="CE301" s="18" t="str">
        <f>IF(MAIN_STGY[[#This Row],[RSLT]]="","", MAIN_STGY[[#This Row],[RSLT]])</f>
        <v/>
      </c>
      <c r="CF30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1" s="18">
        <f>IF(STGY4[[#This Row],[SNO]]=0,0,IF(CL$10, IF(CP300&gt;=CM$8, 0, STGY4[[#This Row],[INS]]+CH300), STGY4[[#This Row],[INS]]+CH300))</f>
        <v>100</v>
      </c>
      <c r="CI301" s="18">
        <f>IF(STGY4[[#This Row],[SNO]]=0,0,IF(CL$10, IF(CP300&gt;=CM$8, 0, CI300+STGY4[[#This Row],[RTN]]), CI300+STGY4[[#This Row],[RTN]]))</f>
        <v>0</v>
      </c>
      <c r="CJ301" s="18">
        <f>STGY4[[#This Row],[RTN-TL]]-STGY4[[#This Row],[INS-TL]]</f>
        <v>-100</v>
      </c>
      <c r="CK301" s="18">
        <f>IF(STGY4[[#This Row],[SNO]]=0,0,IF(CL$10, IF(STGY4[[#This Row],[INS]]=0, 0, CN300), CN300))</f>
        <v>0</v>
      </c>
      <c r="CL301" s="18">
        <f>STGY4[[#This Row],[INS]]</f>
        <v>0</v>
      </c>
      <c r="CM301" s="18">
        <f>IF(STGY4[[#This Row],[WrL]]="Loss", (STGY4[[#This Row],[INS]]*(1 + CP$8/100)), IF(STGY4[[#This Row],[WrL]]="Won", (0), 0))</f>
        <v>0</v>
      </c>
      <c r="CN301" s="18">
        <f>IF(STGY4[[#This Row],[WrL]]="Loss", (STGY4[[#This Row],[PAM]]+STGY4[[#This Row],[LOS-TEN]]), IF(STGY4[[#This Row],[WrL]]="Won", (STGY4[[#This Row],[INS]]), 0))</f>
        <v>0</v>
      </c>
      <c r="CO301" s="18">
        <f>STGY4[[#This Row],[PAPT]]/2</f>
        <v>0</v>
      </c>
      <c r="CP301" s="43">
        <f>IF(STGY4[[#This Row],[SNO]]=0,0,IF(CL$10, IF(STGY4[[#This Row],[INS-TL]]=0, 0, STGY4[[#This Row],[PFT]]/STGY4[[#This Row],[INS-TL]]%), STGY4[[#This Row],[PFT]]/STGY4[[#This Row],[INS-TL]]%))</f>
        <v>-100</v>
      </c>
      <c r="CZ301" s="22"/>
      <c r="DB301" s="42">
        <f t="shared" si="47"/>
        <v>286</v>
      </c>
      <c r="DC301" s="49"/>
      <c r="DD301" s="18">
        <f>IF(STGY5[[#This Row],[SNO]]=0,0,IF(STGY5[[#This Row],[SNO]]=1,DJ$8,IF(DL$10, IF(DP300&gt;=DM$8,0,IF(DP300=0,DJ$8,DO300)), DO300)))</f>
        <v>0</v>
      </c>
      <c r="DE301" s="18" t="str">
        <f>IF(MAIN_STGY[[#This Row],[RSLT]]="","", MAIN_STGY[[#This Row],[RSLT]])</f>
        <v/>
      </c>
      <c r="DF30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1" s="18">
        <f>IF(STGY5[[#This Row],[SNO]]=0,0,IF(DL$10, IF(DP300&gt;=DM$8, 0, STGY5[[#This Row],[INS]]+DH300), STGY5[[#This Row],[INS]]+DH300))</f>
        <v>100</v>
      </c>
      <c r="DI301" s="18">
        <f>IF(STGY5[[#This Row],[SNO]]=0,0,IF(DL$10, IF(DP300&gt;=DM$8, 0, DI300+STGY5[[#This Row],[RTN]]), DI300+STGY5[[#This Row],[RTN]]))</f>
        <v>0</v>
      </c>
      <c r="DJ301" s="18">
        <f>STGY5[[#This Row],[RTN-TL]]-STGY5[[#This Row],[INS-TL]]</f>
        <v>-100</v>
      </c>
      <c r="DK301" s="18">
        <f>IF(STGY5[[#This Row],[SNO]]=0,0,IF(DL$10, IF(STGY5[[#This Row],[INS]]=0, 0, DN300), DN300))</f>
        <v>0</v>
      </c>
      <c r="DL301" s="18">
        <f>STGY5[[#This Row],[INS]]</f>
        <v>0</v>
      </c>
      <c r="DM301" s="18">
        <f>IF(STGY5[[#This Row],[WrL]]="Loss", (STGY5[[#This Row],[INS]]*(1 + DP$8/100)), IF(STGY5[[#This Row],[WrL]]="Won", (0), 0))</f>
        <v>0</v>
      </c>
      <c r="DN301" s="18">
        <f>IF(STGY5[[#This Row],[WrL]]="Loss", (STGY5[[#This Row],[PAM]]+STGY5[[#This Row],[LOS-TEN]]), IF(STGY5[[#This Row],[WrL]]="Won", (STGY5[[#This Row],[INS]]), 0))</f>
        <v>0</v>
      </c>
      <c r="DO301" s="18">
        <f>STGY5[[#This Row],[PAPT]]/2</f>
        <v>0</v>
      </c>
      <c r="DP301" s="43">
        <f>IF(STGY5[[#This Row],[SNO]]=0,0,IF(DL$10, IF(STGY5[[#This Row],[INS-TL]]=0, 0, STGY5[[#This Row],[PFT]]/STGY5[[#This Row],[INS-TL]]%), STGY5[[#This Row],[PFT]]/STGY5[[#This Row],[INS-TL]]%))</f>
        <v>-100</v>
      </c>
      <c r="DZ301" s="22"/>
      <c r="EB301" s="42">
        <f t="shared" si="48"/>
        <v>286</v>
      </c>
      <c r="EC301" s="49"/>
      <c r="ED301" s="18">
        <f>IF(STGY6[[#This Row],[SNO]]=0,0,IF(STGY6[[#This Row],[SNO]]=1,EJ$8,IF(EL$10, IF(EP300&gt;=EM$8,0,IF(EP300=0,EJ$8,EO300)), EO300)))</f>
        <v>0</v>
      </c>
      <c r="EE301" s="18" t="str">
        <f>IF(MAIN_STGY[[#This Row],[RSLT]]="","", MAIN_STGY[[#This Row],[RSLT]])</f>
        <v/>
      </c>
      <c r="EF30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1" s="18">
        <f>IF(STGY6[[#This Row],[SNO]]=0,0,IF(EL$10, IF(EP300&gt;=EM$8, 0, STGY6[[#This Row],[INS]]+EH300), STGY6[[#This Row],[INS]]+EH300))</f>
        <v>100</v>
      </c>
      <c r="EI301" s="18">
        <f>IF(STGY6[[#This Row],[SNO]]=0,0,IF(EL$10, IF(EP300&gt;=EM$8, 0, EI300+STGY6[[#This Row],[RTN]]), EI300+STGY6[[#This Row],[RTN]]))</f>
        <v>0</v>
      </c>
      <c r="EJ301" s="18">
        <f>STGY6[[#This Row],[RTN-TL]]-STGY6[[#This Row],[INS-TL]]</f>
        <v>-100</v>
      </c>
      <c r="EK301" s="18">
        <f>IF(STGY6[[#This Row],[SNO]]=0,0,IF(EL$10, IF(STGY6[[#This Row],[INS]]=0, 0, EN300), EN300))</f>
        <v>0</v>
      </c>
      <c r="EL301" s="18">
        <f>STGY6[[#This Row],[INS]]</f>
        <v>0</v>
      </c>
      <c r="EM301" s="18">
        <f>IF(STGY6[[#This Row],[WrL]]="Loss", (STGY6[[#This Row],[INS]]*(1 + EP$8/100)), IF(STGY6[[#This Row],[WrL]]="Won", (0), 0))</f>
        <v>0</v>
      </c>
      <c r="EN301" s="18">
        <f>IF(STGY6[[#This Row],[WrL]]="Loss", (STGY6[[#This Row],[PAM]]+STGY6[[#This Row],[LOS-TEN]]), IF(STGY6[[#This Row],[WrL]]="Won", (STGY6[[#This Row],[INS]]), 0))</f>
        <v>0</v>
      </c>
      <c r="EO301" s="18">
        <f>STGY6[[#This Row],[PAPT]]/2</f>
        <v>0</v>
      </c>
      <c r="EP301" s="43">
        <f>IF(STGY6[[#This Row],[SNO]]=0,0,IF(EL$10, IF(STGY6[[#This Row],[INS-TL]]=0, 0, STGY6[[#This Row],[PFT]]/STGY6[[#This Row],[INS-TL]]%), STGY6[[#This Row],[PFT]]/STGY6[[#This Row],[INS-TL]]%))</f>
        <v>-100</v>
      </c>
      <c r="EZ301" s="22"/>
      <c r="FB301" s="42">
        <f t="shared" si="49"/>
        <v>286</v>
      </c>
      <c r="FC301" s="49"/>
      <c r="FD301" s="18">
        <f>IF(STGY7[[#This Row],[SNO]]=0,0,IF(STGY7[[#This Row],[SNO]]=1,FJ$8,IF(FL$10, IF(FP300&gt;=FM$8,0,IF(FP300=0,FJ$8,FO300)), FO300)))</f>
        <v>0</v>
      </c>
      <c r="FE301" s="18" t="str">
        <f>IF(MAIN_STGY[[#This Row],[RSLT]]="","", MAIN_STGY[[#This Row],[RSLT]])</f>
        <v/>
      </c>
      <c r="FF30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1" s="18">
        <f>IF(STGY7[[#This Row],[SNO]]=0,0,IF(FL$10, IF(FP300&gt;=FM$8, 0, STGY7[[#This Row],[INS]]+FH300), STGY7[[#This Row],[INS]]+FH300))</f>
        <v>100</v>
      </c>
      <c r="FI301" s="18">
        <f>IF(STGY7[[#This Row],[SNO]]=0,0,IF(FL$10, IF(FP300&gt;=FM$8, 0, FI300+STGY7[[#This Row],[RTN]]), FI300+STGY7[[#This Row],[RTN]]))</f>
        <v>0</v>
      </c>
      <c r="FJ301" s="18">
        <f>STGY7[[#This Row],[RTN-TL]]-STGY7[[#This Row],[INS-TL]]</f>
        <v>-100</v>
      </c>
      <c r="FK301" s="18">
        <f>IF(STGY7[[#This Row],[SNO]]=0,0,IF(FL$10, IF(STGY7[[#This Row],[INS]]=0, 0, FN300), FN300))</f>
        <v>0</v>
      </c>
      <c r="FL301" s="18">
        <f>STGY7[[#This Row],[INS]]</f>
        <v>0</v>
      </c>
      <c r="FM301" s="18">
        <f>IF(STGY7[[#This Row],[WrL]]="Loss", (STGY7[[#This Row],[INS]]*(1 + FP$8/100)), IF(STGY7[[#This Row],[WrL]]="Won", (0), 0))</f>
        <v>0</v>
      </c>
      <c r="FN301" s="18">
        <f>IF(STGY7[[#This Row],[WrL]]="Loss", (STGY7[[#This Row],[PAM]]+STGY7[[#This Row],[LOS-TEN]]), IF(STGY7[[#This Row],[WrL]]="Won", (STGY7[[#This Row],[INS]]), 0))</f>
        <v>0</v>
      </c>
      <c r="FO301" s="18">
        <f>STGY7[[#This Row],[PAPT]]/2</f>
        <v>0</v>
      </c>
      <c r="FP301" s="43">
        <f>IF(STGY7[[#This Row],[SNO]]=0,0,IF(FL$10, IF(STGY7[[#This Row],[INS-TL]]=0, 0, STGY7[[#This Row],[PFT]]/STGY7[[#This Row],[INS-TL]]%), STGY7[[#This Row],[PFT]]/STGY7[[#This Row],[INS-TL]]%))</f>
        <v>-100</v>
      </c>
      <c r="FZ301" s="22"/>
      <c r="GB301" s="42">
        <f t="shared" si="50"/>
        <v>286</v>
      </c>
      <c r="GC301" s="49"/>
      <c r="GD301" s="18">
        <f>IF(STGY8[[#This Row],[SNO]]=0,0,IF(STGY8[[#This Row],[SNO]]=1,GJ$8,IF(GL$10, IF(GP300&gt;=GM$8,0,IF(GP300=0,GJ$8,GO300)), GO300)))</f>
        <v>0</v>
      </c>
      <c r="GE301" s="18" t="str">
        <f>IF(MAIN_STGY[[#This Row],[RSLT]]="","", MAIN_STGY[[#This Row],[RSLT]])</f>
        <v/>
      </c>
      <c r="GF30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1" s="18">
        <f>IF(STGY8[[#This Row],[SNO]]=0,0,IF(GL$10, IF(GP300&gt;=GM$8, 0, STGY8[[#This Row],[INS]]+GH300), STGY8[[#This Row],[INS]]+GH300))</f>
        <v>100</v>
      </c>
      <c r="GI301" s="18">
        <f>IF(STGY8[[#This Row],[SNO]]=0,0,IF(GL$10, IF(GP300&gt;=GM$8, 0, GI300+STGY8[[#This Row],[RTN]]), GI300+STGY8[[#This Row],[RTN]]))</f>
        <v>0</v>
      </c>
      <c r="GJ301" s="18">
        <f>STGY8[[#This Row],[RTN-TL]]-STGY8[[#This Row],[INS-TL]]</f>
        <v>-100</v>
      </c>
      <c r="GK301" s="18">
        <f>IF(STGY8[[#This Row],[SNO]]=0,0,IF(GL$10, IF(STGY8[[#This Row],[INS]]=0, 0, GN300), GN300))</f>
        <v>0</v>
      </c>
      <c r="GL301" s="18">
        <f>STGY8[[#This Row],[INS]]</f>
        <v>0</v>
      </c>
      <c r="GM301" s="18">
        <f>IF(STGY8[[#This Row],[WrL]]="Loss", (STGY8[[#This Row],[INS]]*(1 + GP$8/100)), IF(STGY8[[#This Row],[WrL]]="Won", (0), 0))</f>
        <v>0</v>
      </c>
      <c r="GN301" s="18">
        <f>IF(STGY8[[#This Row],[WrL]]="Loss", (STGY8[[#This Row],[PAM]]+STGY8[[#This Row],[LOS-TEN]]), IF(STGY8[[#This Row],[WrL]]="Won", (STGY8[[#This Row],[INS]]), 0))</f>
        <v>0</v>
      </c>
      <c r="GO301" s="18">
        <f>STGY8[[#This Row],[PAPT]]/2</f>
        <v>0</v>
      </c>
      <c r="GP301" s="43">
        <f>IF(STGY8[[#This Row],[SNO]]=0,0,IF(GL$10, IF(STGY8[[#This Row],[INS-TL]]=0, 0, STGY8[[#This Row],[PFT]]/STGY8[[#This Row],[INS-TL]]%), STGY8[[#This Row],[PFT]]/STGY8[[#This Row],[INS-TL]]%))</f>
        <v>-100</v>
      </c>
      <c r="GZ301" s="22"/>
      <c r="HB301" s="42">
        <f t="shared" si="51"/>
        <v>286</v>
      </c>
      <c r="HC301" s="49"/>
      <c r="HD301" s="18">
        <f>IF(STGY9[[#This Row],[SNO]]=0,0,IF(STGY9[[#This Row],[SNO]]=1,HJ$8,IF(HL$10, IF(HP300&gt;=HM$8,0,IF(HP300=0,HJ$8,HO300)), HO300)))</f>
        <v>0</v>
      </c>
      <c r="HE301" s="18" t="str">
        <f>IF(MAIN_STGY[[#This Row],[RSLT]]="","", MAIN_STGY[[#This Row],[RSLT]])</f>
        <v/>
      </c>
      <c r="HF30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1" s="18">
        <f>IF(STGY9[[#This Row],[SNO]]=0,0,IF(HL$10, IF(HP300&gt;=HM$8, 0, STGY9[[#This Row],[INS]]+HH300), STGY9[[#This Row],[INS]]+HH300))</f>
        <v>100</v>
      </c>
      <c r="HI301" s="18">
        <f>IF(STGY9[[#This Row],[SNO]]=0,0,IF(HL$10, IF(HP300&gt;=HM$8, 0, HI300+STGY9[[#This Row],[RTN]]), HI300+STGY9[[#This Row],[RTN]]))</f>
        <v>0</v>
      </c>
      <c r="HJ301" s="18">
        <f>STGY9[[#This Row],[RTN-TL]]-STGY9[[#This Row],[INS-TL]]</f>
        <v>-100</v>
      </c>
      <c r="HK301" s="18">
        <f>IF(STGY9[[#This Row],[SNO]]=0,0,IF(HL$10, IF(STGY9[[#This Row],[INS]]=0, 0, HN300), HN300))</f>
        <v>0</v>
      </c>
      <c r="HL301" s="18">
        <f>STGY9[[#This Row],[INS]]</f>
        <v>0</v>
      </c>
      <c r="HM301" s="18">
        <f>IF(STGY9[[#This Row],[WrL]]="Loss", (STGY9[[#This Row],[INS]]*(1 + HP$8/100)), IF(STGY9[[#This Row],[WrL]]="Won", (0), 0))</f>
        <v>0</v>
      </c>
      <c r="HN301" s="18">
        <f>IF(STGY9[[#This Row],[WrL]]="Loss", (STGY9[[#This Row],[PAM]]+STGY9[[#This Row],[LOS-TEN]]), IF(STGY9[[#This Row],[WrL]]="Won", (STGY9[[#This Row],[INS]]), 0))</f>
        <v>0</v>
      </c>
      <c r="HO301" s="18">
        <f>STGY9[[#This Row],[PAPT]]/2</f>
        <v>0</v>
      </c>
      <c r="HP301" s="43">
        <f>IF(STGY9[[#This Row],[SNO]]=0,0,IF(HL$10, IF(STGY9[[#This Row],[INS-TL]]=0, 0, STGY9[[#This Row],[PFT]]/STGY9[[#This Row],[INS-TL]]%), STGY9[[#This Row],[PFT]]/STGY9[[#This Row],[INS-TL]]%))</f>
        <v>-100</v>
      </c>
      <c r="HZ301" s="22"/>
      <c r="IB301" s="42">
        <f t="shared" si="52"/>
        <v>286</v>
      </c>
      <c r="IC301" s="49"/>
      <c r="ID301" s="18">
        <f>IF(STGY10[[#This Row],[SNO]]=0,0,IF(STGY10[[#This Row],[SNO]]=1,IJ$8,IF(IL$10, IF(IP300&gt;=IM$8,0,IF(IP300=0,IJ$8,IO300)), IO300)))</f>
        <v>0</v>
      </c>
      <c r="IE301" s="18" t="str">
        <f>IF(MAIN_STGY[[#This Row],[RSLT]]="","", MAIN_STGY[[#This Row],[RSLT]])</f>
        <v/>
      </c>
      <c r="IF30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1" s="18">
        <f>IF(STGY10[[#This Row],[SNO]]=0,0,IF(IL$10, IF(IP300&gt;=IM$8, 0, STGY10[[#This Row],[INS]]+IH300), STGY10[[#This Row],[INS]]+IH300))</f>
        <v>100</v>
      </c>
      <c r="II301" s="18">
        <f>IF(STGY10[[#This Row],[SNO]]=0,0,IF(IL$10, IF(IP300&gt;=IM$8, 0, II300+STGY10[[#This Row],[RTN]]), II300+STGY10[[#This Row],[RTN]]))</f>
        <v>0</v>
      </c>
      <c r="IJ301" s="18">
        <f>STGY10[[#This Row],[RTN-TL]]-STGY10[[#This Row],[INS-TL]]</f>
        <v>-100</v>
      </c>
      <c r="IK301" s="18">
        <f>IF(STGY10[[#This Row],[SNO]]=0,0,IF(IL$10, IF(STGY10[[#This Row],[INS]]=0, 0, IN300), IN300))</f>
        <v>0</v>
      </c>
      <c r="IL301" s="18">
        <f>STGY10[[#This Row],[INS]]</f>
        <v>0</v>
      </c>
      <c r="IM301" s="18">
        <f>IF(STGY10[[#This Row],[WrL]]="Loss", (STGY10[[#This Row],[INS]]*(1 + IP$8/100)), IF(STGY10[[#This Row],[WrL]]="Won", (0), 0))</f>
        <v>0</v>
      </c>
      <c r="IN301" s="18">
        <f>IF(STGY10[[#This Row],[WrL]]="Loss", (STGY10[[#This Row],[PAM]]+STGY10[[#This Row],[LOS-TEN]]), IF(STGY10[[#This Row],[WrL]]="Won", (STGY10[[#This Row],[INS]]), 0))</f>
        <v>0</v>
      </c>
      <c r="IO301" s="18">
        <f>STGY10[[#This Row],[PAPT]]/2</f>
        <v>0</v>
      </c>
      <c r="IP301" s="43">
        <f>IF(STGY10[[#This Row],[SNO]]=0,0,IF(IL$10, IF(STGY10[[#This Row],[INS-TL]]=0, 0, STGY10[[#This Row],[PFT]]/STGY10[[#This Row],[INS-TL]]%), STGY10[[#This Row],[PFT]]/STGY10[[#This Row],[INS-TL]]%))</f>
        <v>-100</v>
      </c>
      <c r="IZ301" s="22"/>
    </row>
    <row r="302" spans="2:260" ht="15.65" x14ac:dyDescent="0.3">
      <c r="B302" s="89">
        <f t="shared" si="53"/>
        <v>287</v>
      </c>
      <c r="C302" s="49"/>
      <c r="D302" s="18">
        <f>IF(MAIN_STGY[[#This Row],[SNO]]=0,0,IF(MAIN_STGY[[#This Row],[SNO]]=1,J$8,IF(L$10, IF(P301&gt;=M$8,0,IF(P301=0,J$8,O301)), O301)))</f>
        <v>0</v>
      </c>
      <c r="E302" s="12"/>
      <c r="F30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2" s="18">
        <f>IF(MAIN_STGY[[#This Row],[SNO]]=0,0,IF(L$10, IF(P301&gt;=M$8, 0, MAIN_STGY[[#This Row],[INS]]+H301), MAIN_STGY[[#This Row],[INS]]+H301))</f>
        <v>100</v>
      </c>
      <c r="I302" s="18">
        <f>IF(MAIN_STGY[[#This Row],[SNO]]=0,0,IF(L$10, IF(P301&gt;=M$8, 0, I301+MAIN_STGY[[#This Row],[RTN]]), I301+MAIN_STGY[[#This Row],[RTN]]))</f>
        <v>0</v>
      </c>
      <c r="J302" s="18">
        <f>MAIN_STGY[[#This Row],[RTN-TL]]-MAIN_STGY[[#This Row],[INS-TL]]</f>
        <v>-100</v>
      </c>
      <c r="K302" s="18">
        <f>IF(MAIN_STGY[[#This Row],[SNO]]=0,0,IF(L$10, IF(MAIN_STGY[[#This Row],[INS]]=0, 0, N301), N301))</f>
        <v>0</v>
      </c>
      <c r="L302" s="18">
        <f>MAIN_STGY[[#This Row],[INS]]</f>
        <v>0</v>
      </c>
      <c r="M302" s="18">
        <f>IF(MAIN_STGY[[#This Row],[WrL]]="Loss", (MAIN_STGY[[#This Row],[INS]]*(1 + P$8/100)), IF(MAIN_STGY[[#This Row],[WrL]]="Won", (0), 0))</f>
        <v>0</v>
      </c>
      <c r="N302" s="18">
        <f>IF(MAIN_STGY[[#This Row],[WrL]]="Loss", (MAIN_STGY[[#This Row],[PAM]]+MAIN_STGY[[#This Row],[LOS-TEN]]), IF(MAIN_STGY[[#This Row],[WrL]]="Won", (MAIN_STGY[[#This Row],[INS]]), 0))</f>
        <v>0</v>
      </c>
      <c r="O302" s="18">
        <f>MAIN_STGY[[#This Row],[PAPT]]/2</f>
        <v>0</v>
      </c>
      <c r="P30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2" s="97" t="str" cm="1">
        <f t="array" ref="R302">IF(BG$4,STGTL3[Strategy Name],"")</f>
        <v>Strategy 03</v>
      </c>
      <c r="S302" s="98" cm="1">
        <f t="array" ref="S302">IF(BG$4,STGTL3[Last Running Bet-on],"")</f>
        <v>0</v>
      </c>
      <c r="T302" s="99" cm="1">
        <f t="array" ref="T302">IF(BG$4,STGTL3[Last Running Value],"")</f>
        <v>100</v>
      </c>
      <c r="U302" s="85"/>
      <c r="V302" s="44"/>
      <c r="W302" s="55"/>
      <c r="X302" s="55"/>
      <c r="Z302" s="22"/>
      <c r="AB302" s="42">
        <f t="shared" si="44"/>
        <v>287</v>
      </c>
      <c r="AC302" s="49"/>
      <c r="AD302" s="18">
        <f>IF(STGY2[[#This Row],[SNO]]=0,0,IF(STGY2[[#This Row],[SNO]]=1,AJ$8,IF(AL$10, IF(AP301&gt;=AM$8,0,IF(AP301=0,AJ$8,AO301)), AO301)))</f>
        <v>0</v>
      </c>
      <c r="AE302" s="18" t="str">
        <f>IF(MAIN_STGY[[#This Row],[RSLT]]="","", MAIN_STGY[[#This Row],[RSLT]])</f>
        <v/>
      </c>
      <c r="AF30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2" s="18">
        <f>IF(STGY2[[#This Row],[SNO]]=0,0,IF(AL$10, IF(AP301&gt;=AM$8, 0, STGY2[[#This Row],[INS]]+AH301), STGY2[[#This Row],[INS]]+AH301))</f>
        <v>100</v>
      </c>
      <c r="AI302" s="18">
        <f>IF(STGY2[[#This Row],[SNO]]=0,0,IF(AL$10, IF(AP301&gt;=AM$8, 0, AI301+STGY2[[#This Row],[RTN]]), AI301+STGY2[[#This Row],[RTN]]))</f>
        <v>0</v>
      </c>
      <c r="AJ302" s="18">
        <f>STGY2[[#This Row],[RTN-TL]]-STGY2[[#This Row],[INS-TL]]</f>
        <v>-100</v>
      </c>
      <c r="AK302" s="18">
        <f>IF(STGY2[[#This Row],[SNO]]=0,0,IF(AL$10, IF(STGY2[[#This Row],[INS]]=0, 0, AN301), AN301))</f>
        <v>0</v>
      </c>
      <c r="AL302" s="18">
        <f>STGY2[[#This Row],[INS]]</f>
        <v>0</v>
      </c>
      <c r="AM302" s="18">
        <f>IF(STGY2[[#This Row],[WrL]]="Loss", (STGY2[[#This Row],[INS]]*(1 + AP$8/100)), IF(STGY2[[#This Row],[WrL]]="Won", (0), 0))</f>
        <v>0</v>
      </c>
      <c r="AN302" s="18">
        <f>IF(STGY2[[#This Row],[WrL]]="Loss", (STGY2[[#This Row],[PAM]]+STGY2[[#This Row],[LOS-TEN]]), IF(STGY2[[#This Row],[WrL]]="Won", (STGY2[[#This Row],[INS]]), 0))</f>
        <v>0</v>
      </c>
      <c r="AO302" s="18">
        <f>STGY2[[#This Row],[PAPT]]/2</f>
        <v>0</v>
      </c>
      <c r="AP302" s="43">
        <f>IF(STGY2[[#This Row],[SNO]]=0,0,IF(AL$10, IF(STGY2[[#This Row],[INS-TL]]=0, 0, STGY2[[#This Row],[PFT]]/STGY2[[#This Row],[INS-TL]]%), STGY2[[#This Row],[PFT]]/STGY2[[#This Row],[INS-TL]]%))</f>
        <v>-100</v>
      </c>
      <c r="AZ302" s="22"/>
      <c r="BB302" s="42">
        <f t="shared" si="45"/>
        <v>287</v>
      </c>
      <c r="BC302" s="49"/>
      <c r="BD302" s="18">
        <f>IF(STGY3[[#This Row],[SNO]]=0,0,IF(STGY3[[#This Row],[SNO]]=1,BJ$8,IF(BL$10, IF(BP301&gt;=BM$8,0,IF(BP301=0,BJ$8,BO301)), BO301)))</f>
        <v>0</v>
      </c>
      <c r="BE302" s="18" t="str">
        <f>IF(MAIN_STGY[[#This Row],[RSLT]]="","", MAIN_STGY[[#This Row],[RSLT]])</f>
        <v/>
      </c>
      <c r="BF30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2" s="18">
        <f>IF(STGY3[[#This Row],[SNO]]=0,0,IF(BL$10, IF(BP301&gt;=BM$8, 0, STGY3[[#This Row],[INS]]+BH301), STGY3[[#This Row],[INS]]+BH301))</f>
        <v>100</v>
      </c>
      <c r="BI302" s="18">
        <f>IF(STGY3[[#This Row],[SNO]]=0,0,IF(BL$10, IF(BP301&gt;=BM$8, 0, BI301+STGY3[[#This Row],[RTN]]), BI301+STGY3[[#This Row],[RTN]]))</f>
        <v>0</v>
      </c>
      <c r="BJ302" s="18">
        <f>STGY3[[#This Row],[RTN-TL]]-STGY3[[#This Row],[INS-TL]]</f>
        <v>-100</v>
      </c>
      <c r="BK302" s="18">
        <f>IF(STGY3[[#This Row],[SNO]]=0,0,IF(BL$10, IF(STGY3[[#This Row],[INS]]=0, 0, BN301), BN301))</f>
        <v>0</v>
      </c>
      <c r="BL302" s="18">
        <f>STGY3[[#This Row],[INS]]</f>
        <v>0</v>
      </c>
      <c r="BM302" s="18">
        <f>IF(STGY3[[#This Row],[WrL]]="Loss", (STGY3[[#This Row],[INS]]*(1 + BP$8/100)), IF(STGY3[[#This Row],[WrL]]="Won", (0), 0))</f>
        <v>0</v>
      </c>
      <c r="BN302" s="18">
        <f>IF(STGY3[[#This Row],[WrL]]="Loss", (STGY3[[#This Row],[PAM]]+STGY3[[#This Row],[LOS-TEN]]), IF(STGY3[[#This Row],[WrL]]="Won", (STGY3[[#This Row],[INS]]), 0))</f>
        <v>0</v>
      </c>
      <c r="BO302" s="18">
        <f>STGY3[[#This Row],[PAPT]]/2</f>
        <v>0</v>
      </c>
      <c r="BP302" s="43">
        <f>IF(STGY3[[#This Row],[SNO]]=0,0,IF(BL$10, IF(STGY3[[#This Row],[INS-TL]]=0, 0, STGY3[[#This Row],[PFT]]/STGY3[[#This Row],[INS-TL]]%), STGY3[[#This Row],[PFT]]/STGY3[[#This Row],[INS-TL]]%))</f>
        <v>-100</v>
      </c>
      <c r="BZ302" s="22"/>
      <c r="CB302" s="42">
        <f t="shared" si="46"/>
        <v>287</v>
      </c>
      <c r="CC302" s="49"/>
      <c r="CD302" s="18">
        <f>IF(STGY4[[#This Row],[SNO]]=0,0,IF(STGY4[[#This Row],[SNO]]=1,CJ$8,IF(CL$10, IF(CP301&gt;=CM$8,0,IF(CP301=0,CJ$8,CO301)), CO301)))</f>
        <v>0</v>
      </c>
      <c r="CE302" s="18" t="str">
        <f>IF(MAIN_STGY[[#This Row],[RSLT]]="","", MAIN_STGY[[#This Row],[RSLT]])</f>
        <v/>
      </c>
      <c r="CF30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2" s="18">
        <f>IF(STGY4[[#This Row],[SNO]]=0,0,IF(CL$10, IF(CP301&gt;=CM$8, 0, STGY4[[#This Row],[INS]]+CH301), STGY4[[#This Row],[INS]]+CH301))</f>
        <v>100</v>
      </c>
      <c r="CI302" s="18">
        <f>IF(STGY4[[#This Row],[SNO]]=0,0,IF(CL$10, IF(CP301&gt;=CM$8, 0, CI301+STGY4[[#This Row],[RTN]]), CI301+STGY4[[#This Row],[RTN]]))</f>
        <v>0</v>
      </c>
      <c r="CJ302" s="18">
        <f>STGY4[[#This Row],[RTN-TL]]-STGY4[[#This Row],[INS-TL]]</f>
        <v>-100</v>
      </c>
      <c r="CK302" s="18">
        <f>IF(STGY4[[#This Row],[SNO]]=0,0,IF(CL$10, IF(STGY4[[#This Row],[INS]]=0, 0, CN301), CN301))</f>
        <v>0</v>
      </c>
      <c r="CL302" s="18">
        <f>STGY4[[#This Row],[INS]]</f>
        <v>0</v>
      </c>
      <c r="CM302" s="18">
        <f>IF(STGY4[[#This Row],[WrL]]="Loss", (STGY4[[#This Row],[INS]]*(1 + CP$8/100)), IF(STGY4[[#This Row],[WrL]]="Won", (0), 0))</f>
        <v>0</v>
      </c>
      <c r="CN302" s="18">
        <f>IF(STGY4[[#This Row],[WrL]]="Loss", (STGY4[[#This Row],[PAM]]+STGY4[[#This Row],[LOS-TEN]]), IF(STGY4[[#This Row],[WrL]]="Won", (STGY4[[#This Row],[INS]]), 0))</f>
        <v>0</v>
      </c>
      <c r="CO302" s="18">
        <f>STGY4[[#This Row],[PAPT]]/2</f>
        <v>0</v>
      </c>
      <c r="CP302" s="43">
        <f>IF(STGY4[[#This Row],[SNO]]=0,0,IF(CL$10, IF(STGY4[[#This Row],[INS-TL]]=0, 0, STGY4[[#This Row],[PFT]]/STGY4[[#This Row],[INS-TL]]%), STGY4[[#This Row],[PFT]]/STGY4[[#This Row],[INS-TL]]%))</f>
        <v>-100</v>
      </c>
      <c r="CZ302" s="22"/>
      <c r="DB302" s="42">
        <f t="shared" si="47"/>
        <v>287</v>
      </c>
      <c r="DC302" s="49"/>
      <c r="DD302" s="18">
        <f>IF(STGY5[[#This Row],[SNO]]=0,0,IF(STGY5[[#This Row],[SNO]]=1,DJ$8,IF(DL$10, IF(DP301&gt;=DM$8,0,IF(DP301=0,DJ$8,DO301)), DO301)))</f>
        <v>0</v>
      </c>
      <c r="DE302" s="18" t="str">
        <f>IF(MAIN_STGY[[#This Row],[RSLT]]="","", MAIN_STGY[[#This Row],[RSLT]])</f>
        <v/>
      </c>
      <c r="DF30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2" s="18">
        <f>IF(STGY5[[#This Row],[SNO]]=0,0,IF(DL$10, IF(DP301&gt;=DM$8, 0, STGY5[[#This Row],[INS]]+DH301), STGY5[[#This Row],[INS]]+DH301))</f>
        <v>100</v>
      </c>
      <c r="DI302" s="18">
        <f>IF(STGY5[[#This Row],[SNO]]=0,0,IF(DL$10, IF(DP301&gt;=DM$8, 0, DI301+STGY5[[#This Row],[RTN]]), DI301+STGY5[[#This Row],[RTN]]))</f>
        <v>0</v>
      </c>
      <c r="DJ302" s="18">
        <f>STGY5[[#This Row],[RTN-TL]]-STGY5[[#This Row],[INS-TL]]</f>
        <v>-100</v>
      </c>
      <c r="DK302" s="18">
        <f>IF(STGY5[[#This Row],[SNO]]=0,0,IF(DL$10, IF(STGY5[[#This Row],[INS]]=0, 0, DN301), DN301))</f>
        <v>0</v>
      </c>
      <c r="DL302" s="18">
        <f>STGY5[[#This Row],[INS]]</f>
        <v>0</v>
      </c>
      <c r="DM302" s="18">
        <f>IF(STGY5[[#This Row],[WrL]]="Loss", (STGY5[[#This Row],[INS]]*(1 + DP$8/100)), IF(STGY5[[#This Row],[WrL]]="Won", (0), 0))</f>
        <v>0</v>
      </c>
      <c r="DN302" s="18">
        <f>IF(STGY5[[#This Row],[WrL]]="Loss", (STGY5[[#This Row],[PAM]]+STGY5[[#This Row],[LOS-TEN]]), IF(STGY5[[#This Row],[WrL]]="Won", (STGY5[[#This Row],[INS]]), 0))</f>
        <v>0</v>
      </c>
      <c r="DO302" s="18">
        <f>STGY5[[#This Row],[PAPT]]/2</f>
        <v>0</v>
      </c>
      <c r="DP302" s="43">
        <f>IF(STGY5[[#This Row],[SNO]]=0,0,IF(DL$10, IF(STGY5[[#This Row],[INS-TL]]=0, 0, STGY5[[#This Row],[PFT]]/STGY5[[#This Row],[INS-TL]]%), STGY5[[#This Row],[PFT]]/STGY5[[#This Row],[INS-TL]]%))</f>
        <v>-100</v>
      </c>
      <c r="DZ302" s="22"/>
      <c r="EB302" s="42">
        <f t="shared" si="48"/>
        <v>287</v>
      </c>
      <c r="EC302" s="49"/>
      <c r="ED302" s="18">
        <f>IF(STGY6[[#This Row],[SNO]]=0,0,IF(STGY6[[#This Row],[SNO]]=1,EJ$8,IF(EL$10, IF(EP301&gt;=EM$8,0,IF(EP301=0,EJ$8,EO301)), EO301)))</f>
        <v>0</v>
      </c>
      <c r="EE302" s="18" t="str">
        <f>IF(MAIN_STGY[[#This Row],[RSLT]]="","", MAIN_STGY[[#This Row],[RSLT]])</f>
        <v/>
      </c>
      <c r="EF30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2" s="18">
        <f>IF(STGY6[[#This Row],[SNO]]=0,0,IF(EL$10, IF(EP301&gt;=EM$8, 0, STGY6[[#This Row],[INS]]+EH301), STGY6[[#This Row],[INS]]+EH301))</f>
        <v>100</v>
      </c>
      <c r="EI302" s="18">
        <f>IF(STGY6[[#This Row],[SNO]]=0,0,IF(EL$10, IF(EP301&gt;=EM$8, 0, EI301+STGY6[[#This Row],[RTN]]), EI301+STGY6[[#This Row],[RTN]]))</f>
        <v>0</v>
      </c>
      <c r="EJ302" s="18">
        <f>STGY6[[#This Row],[RTN-TL]]-STGY6[[#This Row],[INS-TL]]</f>
        <v>-100</v>
      </c>
      <c r="EK302" s="18">
        <f>IF(STGY6[[#This Row],[SNO]]=0,0,IF(EL$10, IF(STGY6[[#This Row],[INS]]=0, 0, EN301), EN301))</f>
        <v>0</v>
      </c>
      <c r="EL302" s="18">
        <f>STGY6[[#This Row],[INS]]</f>
        <v>0</v>
      </c>
      <c r="EM302" s="18">
        <f>IF(STGY6[[#This Row],[WrL]]="Loss", (STGY6[[#This Row],[INS]]*(1 + EP$8/100)), IF(STGY6[[#This Row],[WrL]]="Won", (0), 0))</f>
        <v>0</v>
      </c>
      <c r="EN302" s="18">
        <f>IF(STGY6[[#This Row],[WrL]]="Loss", (STGY6[[#This Row],[PAM]]+STGY6[[#This Row],[LOS-TEN]]), IF(STGY6[[#This Row],[WrL]]="Won", (STGY6[[#This Row],[INS]]), 0))</f>
        <v>0</v>
      </c>
      <c r="EO302" s="18">
        <f>STGY6[[#This Row],[PAPT]]/2</f>
        <v>0</v>
      </c>
      <c r="EP302" s="43">
        <f>IF(STGY6[[#This Row],[SNO]]=0,0,IF(EL$10, IF(STGY6[[#This Row],[INS-TL]]=0, 0, STGY6[[#This Row],[PFT]]/STGY6[[#This Row],[INS-TL]]%), STGY6[[#This Row],[PFT]]/STGY6[[#This Row],[INS-TL]]%))</f>
        <v>-100</v>
      </c>
      <c r="EZ302" s="22"/>
      <c r="FB302" s="42">
        <f t="shared" si="49"/>
        <v>287</v>
      </c>
      <c r="FC302" s="49"/>
      <c r="FD302" s="18">
        <f>IF(STGY7[[#This Row],[SNO]]=0,0,IF(STGY7[[#This Row],[SNO]]=1,FJ$8,IF(FL$10, IF(FP301&gt;=FM$8,0,IF(FP301=0,FJ$8,FO301)), FO301)))</f>
        <v>0</v>
      </c>
      <c r="FE302" s="18" t="str">
        <f>IF(MAIN_STGY[[#This Row],[RSLT]]="","", MAIN_STGY[[#This Row],[RSLT]])</f>
        <v/>
      </c>
      <c r="FF30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2" s="18">
        <f>IF(STGY7[[#This Row],[SNO]]=0,0,IF(FL$10, IF(FP301&gt;=FM$8, 0, STGY7[[#This Row],[INS]]+FH301), STGY7[[#This Row],[INS]]+FH301))</f>
        <v>100</v>
      </c>
      <c r="FI302" s="18">
        <f>IF(STGY7[[#This Row],[SNO]]=0,0,IF(FL$10, IF(FP301&gt;=FM$8, 0, FI301+STGY7[[#This Row],[RTN]]), FI301+STGY7[[#This Row],[RTN]]))</f>
        <v>0</v>
      </c>
      <c r="FJ302" s="18">
        <f>STGY7[[#This Row],[RTN-TL]]-STGY7[[#This Row],[INS-TL]]</f>
        <v>-100</v>
      </c>
      <c r="FK302" s="18">
        <f>IF(STGY7[[#This Row],[SNO]]=0,0,IF(FL$10, IF(STGY7[[#This Row],[INS]]=0, 0, FN301), FN301))</f>
        <v>0</v>
      </c>
      <c r="FL302" s="18">
        <f>STGY7[[#This Row],[INS]]</f>
        <v>0</v>
      </c>
      <c r="FM302" s="18">
        <f>IF(STGY7[[#This Row],[WrL]]="Loss", (STGY7[[#This Row],[INS]]*(1 + FP$8/100)), IF(STGY7[[#This Row],[WrL]]="Won", (0), 0))</f>
        <v>0</v>
      </c>
      <c r="FN302" s="18">
        <f>IF(STGY7[[#This Row],[WrL]]="Loss", (STGY7[[#This Row],[PAM]]+STGY7[[#This Row],[LOS-TEN]]), IF(STGY7[[#This Row],[WrL]]="Won", (STGY7[[#This Row],[INS]]), 0))</f>
        <v>0</v>
      </c>
      <c r="FO302" s="18">
        <f>STGY7[[#This Row],[PAPT]]/2</f>
        <v>0</v>
      </c>
      <c r="FP302" s="43">
        <f>IF(STGY7[[#This Row],[SNO]]=0,0,IF(FL$10, IF(STGY7[[#This Row],[INS-TL]]=0, 0, STGY7[[#This Row],[PFT]]/STGY7[[#This Row],[INS-TL]]%), STGY7[[#This Row],[PFT]]/STGY7[[#This Row],[INS-TL]]%))</f>
        <v>-100</v>
      </c>
      <c r="FZ302" s="22"/>
      <c r="GB302" s="42">
        <f t="shared" si="50"/>
        <v>287</v>
      </c>
      <c r="GC302" s="49"/>
      <c r="GD302" s="18">
        <f>IF(STGY8[[#This Row],[SNO]]=0,0,IF(STGY8[[#This Row],[SNO]]=1,GJ$8,IF(GL$10, IF(GP301&gt;=GM$8,0,IF(GP301=0,GJ$8,GO301)), GO301)))</f>
        <v>0</v>
      </c>
      <c r="GE302" s="18" t="str">
        <f>IF(MAIN_STGY[[#This Row],[RSLT]]="","", MAIN_STGY[[#This Row],[RSLT]])</f>
        <v/>
      </c>
      <c r="GF30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2" s="18">
        <f>IF(STGY8[[#This Row],[SNO]]=0,0,IF(GL$10, IF(GP301&gt;=GM$8, 0, STGY8[[#This Row],[INS]]+GH301), STGY8[[#This Row],[INS]]+GH301))</f>
        <v>100</v>
      </c>
      <c r="GI302" s="18">
        <f>IF(STGY8[[#This Row],[SNO]]=0,0,IF(GL$10, IF(GP301&gt;=GM$8, 0, GI301+STGY8[[#This Row],[RTN]]), GI301+STGY8[[#This Row],[RTN]]))</f>
        <v>0</v>
      </c>
      <c r="GJ302" s="18">
        <f>STGY8[[#This Row],[RTN-TL]]-STGY8[[#This Row],[INS-TL]]</f>
        <v>-100</v>
      </c>
      <c r="GK302" s="18">
        <f>IF(STGY8[[#This Row],[SNO]]=0,0,IF(GL$10, IF(STGY8[[#This Row],[INS]]=0, 0, GN301), GN301))</f>
        <v>0</v>
      </c>
      <c r="GL302" s="18">
        <f>STGY8[[#This Row],[INS]]</f>
        <v>0</v>
      </c>
      <c r="GM302" s="18">
        <f>IF(STGY8[[#This Row],[WrL]]="Loss", (STGY8[[#This Row],[INS]]*(1 + GP$8/100)), IF(STGY8[[#This Row],[WrL]]="Won", (0), 0))</f>
        <v>0</v>
      </c>
      <c r="GN302" s="18">
        <f>IF(STGY8[[#This Row],[WrL]]="Loss", (STGY8[[#This Row],[PAM]]+STGY8[[#This Row],[LOS-TEN]]), IF(STGY8[[#This Row],[WrL]]="Won", (STGY8[[#This Row],[INS]]), 0))</f>
        <v>0</v>
      </c>
      <c r="GO302" s="18">
        <f>STGY8[[#This Row],[PAPT]]/2</f>
        <v>0</v>
      </c>
      <c r="GP302" s="43">
        <f>IF(STGY8[[#This Row],[SNO]]=0,0,IF(GL$10, IF(STGY8[[#This Row],[INS-TL]]=0, 0, STGY8[[#This Row],[PFT]]/STGY8[[#This Row],[INS-TL]]%), STGY8[[#This Row],[PFT]]/STGY8[[#This Row],[INS-TL]]%))</f>
        <v>-100</v>
      </c>
      <c r="GZ302" s="22"/>
      <c r="HB302" s="42">
        <f t="shared" si="51"/>
        <v>287</v>
      </c>
      <c r="HC302" s="49"/>
      <c r="HD302" s="18">
        <f>IF(STGY9[[#This Row],[SNO]]=0,0,IF(STGY9[[#This Row],[SNO]]=1,HJ$8,IF(HL$10, IF(HP301&gt;=HM$8,0,IF(HP301=0,HJ$8,HO301)), HO301)))</f>
        <v>0</v>
      </c>
      <c r="HE302" s="18" t="str">
        <f>IF(MAIN_STGY[[#This Row],[RSLT]]="","", MAIN_STGY[[#This Row],[RSLT]])</f>
        <v/>
      </c>
      <c r="HF30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2" s="18">
        <f>IF(STGY9[[#This Row],[SNO]]=0,0,IF(HL$10, IF(HP301&gt;=HM$8, 0, STGY9[[#This Row],[INS]]+HH301), STGY9[[#This Row],[INS]]+HH301))</f>
        <v>100</v>
      </c>
      <c r="HI302" s="18">
        <f>IF(STGY9[[#This Row],[SNO]]=0,0,IF(HL$10, IF(HP301&gt;=HM$8, 0, HI301+STGY9[[#This Row],[RTN]]), HI301+STGY9[[#This Row],[RTN]]))</f>
        <v>0</v>
      </c>
      <c r="HJ302" s="18">
        <f>STGY9[[#This Row],[RTN-TL]]-STGY9[[#This Row],[INS-TL]]</f>
        <v>-100</v>
      </c>
      <c r="HK302" s="18">
        <f>IF(STGY9[[#This Row],[SNO]]=0,0,IF(HL$10, IF(STGY9[[#This Row],[INS]]=0, 0, HN301), HN301))</f>
        <v>0</v>
      </c>
      <c r="HL302" s="18">
        <f>STGY9[[#This Row],[INS]]</f>
        <v>0</v>
      </c>
      <c r="HM302" s="18">
        <f>IF(STGY9[[#This Row],[WrL]]="Loss", (STGY9[[#This Row],[INS]]*(1 + HP$8/100)), IF(STGY9[[#This Row],[WrL]]="Won", (0), 0))</f>
        <v>0</v>
      </c>
      <c r="HN302" s="18">
        <f>IF(STGY9[[#This Row],[WrL]]="Loss", (STGY9[[#This Row],[PAM]]+STGY9[[#This Row],[LOS-TEN]]), IF(STGY9[[#This Row],[WrL]]="Won", (STGY9[[#This Row],[INS]]), 0))</f>
        <v>0</v>
      </c>
      <c r="HO302" s="18">
        <f>STGY9[[#This Row],[PAPT]]/2</f>
        <v>0</v>
      </c>
      <c r="HP302" s="43">
        <f>IF(STGY9[[#This Row],[SNO]]=0,0,IF(HL$10, IF(STGY9[[#This Row],[INS-TL]]=0, 0, STGY9[[#This Row],[PFT]]/STGY9[[#This Row],[INS-TL]]%), STGY9[[#This Row],[PFT]]/STGY9[[#This Row],[INS-TL]]%))</f>
        <v>-100</v>
      </c>
      <c r="HZ302" s="22"/>
      <c r="IB302" s="42">
        <f t="shared" si="52"/>
        <v>287</v>
      </c>
      <c r="IC302" s="49"/>
      <c r="ID302" s="18">
        <f>IF(STGY10[[#This Row],[SNO]]=0,0,IF(STGY10[[#This Row],[SNO]]=1,IJ$8,IF(IL$10, IF(IP301&gt;=IM$8,0,IF(IP301=0,IJ$8,IO301)), IO301)))</f>
        <v>0</v>
      </c>
      <c r="IE302" s="18" t="str">
        <f>IF(MAIN_STGY[[#This Row],[RSLT]]="","", MAIN_STGY[[#This Row],[RSLT]])</f>
        <v/>
      </c>
      <c r="IF30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2" s="18">
        <f>IF(STGY10[[#This Row],[SNO]]=0,0,IF(IL$10, IF(IP301&gt;=IM$8, 0, STGY10[[#This Row],[INS]]+IH301), STGY10[[#This Row],[INS]]+IH301))</f>
        <v>100</v>
      </c>
      <c r="II302" s="18">
        <f>IF(STGY10[[#This Row],[SNO]]=0,0,IF(IL$10, IF(IP301&gt;=IM$8, 0, II301+STGY10[[#This Row],[RTN]]), II301+STGY10[[#This Row],[RTN]]))</f>
        <v>0</v>
      </c>
      <c r="IJ302" s="18">
        <f>STGY10[[#This Row],[RTN-TL]]-STGY10[[#This Row],[INS-TL]]</f>
        <v>-100</v>
      </c>
      <c r="IK302" s="18">
        <f>IF(STGY10[[#This Row],[SNO]]=0,0,IF(IL$10, IF(STGY10[[#This Row],[INS]]=0, 0, IN301), IN301))</f>
        <v>0</v>
      </c>
      <c r="IL302" s="18">
        <f>STGY10[[#This Row],[INS]]</f>
        <v>0</v>
      </c>
      <c r="IM302" s="18">
        <f>IF(STGY10[[#This Row],[WrL]]="Loss", (STGY10[[#This Row],[INS]]*(1 + IP$8/100)), IF(STGY10[[#This Row],[WrL]]="Won", (0), 0))</f>
        <v>0</v>
      </c>
      <c r="IN302" s="18">
        <f>IF(STGY10[[#This Row],[WrL]]="Loss", (STGY10[[#This Row],[PAM]]+STGY10[[#This Row],[LOS-TEN]]), IF(STGY10[[#This Row],[WrL]]="Won", (STGY10[[#This Row],[INS]]), 0))</f>
        <v>0</v>
      </c>
      <c r="IO302" s="18">
        <f>STGY10[[#This Row],[PAPT]]/2</f>
        <v>0</v>
      </c>
      <c r="IP302" s="43">
        <f>IF(STGY10[[#This Row],[SNO]]=0,0,IF(IL$10, IF(STGY10[[#This Row],[INS-TL]]=0, 0, STGY10[[#This Row],[PFT]]/STGY10[[#This Row],[INS-TL]]%), STGY10[[#This Row],[PFT]]/STGY10[[#This Row],[INS-TL]]%))</f>
        <v>-100</v>
      </c>
      <c r="IZ302" s="22"/>
    </row>
    <row r="303" spans="2:260" ht="15.65" x14ac:dyDescent="0.3">
      <c r="B303" s="89">
        <f t="shared" si="53"/>
        <v>288</v>
      </c>
      <c r="C303" s="49"/>
      <c r="D303" s="18">
        <f>IF(MAIN_STGY[[#This Row],[SNO]]=0,0,IF(MAIN_STGY[[#This Row],[SNO]]=1,J$8,IF(L$10, IF(P302&gt;=M$8,0,IF(P302=0,J$8,O302)), O302)))</f>
        <v>0</v>
      </c>
      <c r="E303" s="12"/>
      <c r="F30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3" s="18">
        <f>IF(MAIN_STGY[[#This Row],[SNO]]=0,0,IF(L$10, IF(P302&gt;=M$8, 0, MAIN_STGY[[#This Row],[INS]]+H302), MAIN_STGY[[#This Row],[INS]]+H302))</f>
        <v>100</v>
      </c>
      <c r="I303" s="18">
        <f>IF(MAIN_STGY[[#This Row],[SNO]]=0,0,IF(L$10, IF(P302&gt;=M$8, 0, I302+MAIN_STGY[[#This Row],[RTN]]), I302+MAIN_STGY[[#This Row],[RTN]]))</f>
        <v>0</v>
      </c>
      <c r="J303" s="18">
        <f>MAIN_STGY[[#This Row],[RTN-TL]]-MAIN_STGY[[#This Row],[INS-TL]]</f>
        <v>-100</v>
      </c>
      <c r="K303" s="18">
        <f>IF(MAIN_STGY[[#This Row],[SNO]]=0,0,IF(L$10, IF(MAIN_STGY[[#This Row],[INS]]=0, 0, N302), N302))</f>
        <v>0</v>
      </c>
      <c r="L303" s="18">
        <f>MAIN_STGY[[#This Row],[INS]]</f>
        <v>0</v>
      </c>
      <c r="M303" s="18">
        <f>IF(MAIN_STGY[[#This Row],[WrL]]="Loss", (MAIN_STGY[[#This Row],[INS]]*(1 + P$8/100)), IF(MAIN_STGY[[#This Row],[WrL]]="Won", (0), 0))</f>
        <v>0</v>
      </c>
      <c r="N303" s="18">
        <f>IF(MAIN_STGY[[#This Row],[WrL]]="Loss", (MAIN_STGY[[#This Row],[PAM]]+MAIN_STGY[[#This Row],[LOS-TEN]]), IF(MAIN_STGY[[#This Row],[WrL]]="Won", (MAIN_STGY[[#This Row],[INS]]), 0))</f>
        <v>0</v>
      </c>
      <c r="O303" s="18">
        <f>MAIN_STGY[[#This Row],[PAPT]]/2</f>
        <v>0</v>
      </c>
      <c r="P30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3" s="97" t="str" cm="1">
        <f t="array" ref="R303">IF(CG$4,STGTL4[Strategy Name],"")</f>
        <v>Strategy 04</v>
      </c>
      <c r="S303" s="98" cm="1">
        <f t="array" ref="S303">IF(CG$4,STGTL4[Last Running Bet-on],"")</f>
        <v>0</v>
      </c>
      <c r="T303" s="99" cm="1">
        <f t="array" ref="T303">IF(CG$4,STGTL4[Last Running Value],"")</f>
        <v>100</v>
      </c>
      <c r="U303" s="85"/>
      <c r="V303" s="44"/>
      <c r="W303" s="55"/>
      <c r="X303" s="55"/>
      <c r="Z303" s="22"/>
      <c r="AB303" s="42">
        <f t="shared" si="44"/>
        <v>288</v>
      </c>
      <c r="AC303" s="49"/>
      <c r="AD303" s="18">
        <f>IF(STGY2[[#This Row],[SNO]]=0,0,IF(STGY2[[#This Row],[SNO]]=1,AJ$8,IF(AL$10, IF(AP302&gt;=AM$8,0,IF(AP302=0,AJ$8,AO302)), AO302)))</f>
        <v>0</v>
      </c>
      <c r="AE303" s="18" t="str">
        <f>IF(MAIN_STGY[[#This Row],[RSLT]]="","", MAIN_STGY[[#This Row],[RSLT]])</f>
        <v/>
      </c>
      <c r="AF30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3" s="18">
        <f>IF(STGY2[[#This Row],[SNO]]=0,0,IF(AL$10, IF(AP302&gt;=AM$8, 0, STGY2[[#This Row],[INS]]+AH302), STGY2[[#This Row],[INS]]+AH302))</f>
        <v>100</v>
      </c>
      <c r="AI303" s="18">
        <f>IF(STGY2[[#This Row],[SNO]]=0,0,IF(AL$10, IF(AP302&gt;=AM$8, 0, AI302+STGY2[[#This Row],[RTN]]), AI302+STGY2[[#This Row],[RTN]]))</f>
        <v>0</v>
      </c>
      <c r="AJ303" s="18">
        <f>STGY2[[#This Row],[RTN-TL]]-STGY2[[#This Row],[INS-TL]]</f>
        <v>-100</v>
      </c>
      <c r="AK303" s="18">
        <f>IF(STGY2[[#This Row],[SNO]]=0,0,IF(AL$10, IF(STGY2[[#This Row],[INS]]=0, 0, AN302), AN302))</f>
        <v>0</v>
      </c>
      <c r="AL303" s="18">
        <f>STGY2[[#This Row],[INS]]</f>
        <v>0</v>
      </c>
      <c r="AM303" s="18">
        <f>IF(STGY2[[#This Row],[WrL]]="Loss", (STGY2[[#This Row],[INS]]*(1 + AP$8/100)), IF(STGY2[[#This Row],[WrL]]="Won", (0), 0))</f>
        <v>0</v>
      </c>
      <c r="AN303" s="18">
        <f>IF(STGY2[[#This Row],[WrL]]="Loss", (STGY2[[#This Row],[PAM]]+STGY2[[#This Row],[LOS-TEN]]), IF(STGY2[[#This Row],[WrL]]="Won", (STGY2[[#This Row],[INS]]), 0))</f>
        <v>0</v>
      </c>
      <c r="AO303" s="18">
        <f>STGY2[[#This Row],[PAPT]]/2</f>
        <v>0</v>
      </c>
      <c r="AP303" s="43">
        <f>IF(STGY2[[#This Row],[SNO]]=0,0,IF(AL$10, IF(STGY2[[#This Row],[INS-TL]]=0, 0, STGY2[[#This Row],[PFT]]/STGY2[[#This Row],[INS-TL]]%), STGY2[[#This Row],[PFT]]/STGY2[[#This Row],[INS-TL]]%))</f>
        <v>-100</v>
      </c>
      <c r="AZ303" s="22"/>
      <c r="BB303" s="42">
        <f t="shared" si="45"/>
        <v>288</v>
      </c>
      <c r="BC303" s="49"/>
      <c r="BD303" s="18">
        <f>IF(STGY3[[#This Row],[SNO]]=0,0,IF(STGY3[[#This Row],[SNO]]=1,BJ$8,IF(BL$10, IF(BP302&gt;=BM$8,0,IF(BP302=0,BJ$8,BO302)), BO302)))</f>
        <v>0</v>
      </c>
      <c r="BE303" s="18" t="str">
        <f>IF(MAIN_STGY[[#This Row],[RSLT]]="","", MAIN_STGY[[#This Row],[RSLT]])</f>
        <v/>
      </c>
      <c r="BF30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3" s="18">
        <f>IF(STGY3[[#This Row],[SNO]]=0,0,IF(BL$10, IF(BP302&gt;=BM$8, 0, STGY3[[#This Row],[INS]]+BH302), STGY3[[#This Row],[INS]]+BH302))</f>
        <v>100</v>
      </c>
      <c r="BI303" s="18">
        <f>IF(STGY3[[#This Row],[SNO]]=0,0,IF(BL$10, IF(BP302&gt;=BM$8, 0, BI302+STGY3[[#This Row],[RTN]]), BI302+STGY3[[#This Row],[RTN]]))</f>
        <v>0</v>
      </c>
      <c r="BJ303" s="18">
        <f>STGY3[[#This Row],[RTN-TL]]-STGY3[[#This Row],[INS-TL]]</f>
        <v>-100</v>
      </c>
      <c r="BK303" s="18">
        <f>IF(STGY3[[#This Row],[SNO]]=0,0,IF(BL$10, IF(STGY3[[#This Row],[INS]]=0, 0, BN302), BN302))</f>
        <v>0</v>
      </c>
      <c r="BL303" s="18">
        <f>STGY3[[#This Row],[INS]]</f>
        <v>0</v>
      </c>
      <c r="BM303" s="18">
        <f>IF(STGY3[[#This Row],[WrL]]="Loss", (STGY3[[#This Row],[INS]]*(1 + BP$8/100)), IF(STGY3[[#This Row],[WrL]]="Won", (0), 0))</f>
        <v>0</v>
      </c>
      <c r="BN303" s="18">
        <f>IF(STGY3[[#This Row],[WrL]]="Loss", (STGY3[[#This Row],[PAM]]+STGY3[[#This Row],[LOS-TEN]]), IF(STGY3[[#This Row],[WrL]]="Won", (STGY3[[#This Row],[INS]]), 0))</f>
        <v>0</v>
      </c>
      <c r="BO303" s="18">
        <f>STGY3[[#This Row],[PAPT]]/2</f>
        <v>0</v>
      </c>
      <c r="BP303" s="43">
        <f>IF(STGY3[[#This Row],[SNO]]=0,0,IF(BL$10, IF(STGY3[[#This Row],[INS-TL]]=0, 0, STGY3[[#This Row],[PFT]]/STGY3[[#This Row],[INS-TL]]%), STGY3[[#This Row],[PFT]]/STGY3[[#This Row],[INS-TL]]%))</f>
        <v>-100</v>
      </c>
      <c r="BZ303" s="22"/>
      <c r="CB303" s="42">
        <f t="shared" si="46"/>
        <v>288</v>
      </c>
      <c r="CC303" s="49"/>
      <c r="CD303" s="18">
        <f>IF(STGY4[[#This Row],[SNO]]=0,0,IF(STGY4[[#This Row],[SNO]]=1,CJ$8,IF(CL$10, IF(CP302&gt;=CM$8,0,IF(CP302=0,CJ$8,CO302)), CO302)))</f>
        <v>0</v>
      </c>
      <c r="CE303" s="18" t="str">
        <f>IF(MAIN_STGY[[#This Row],[RSLT]]="","", MAIN_STGY[[#This Row],[RSLT]])</f>
        <v/>
      </c>
      <c r="CF30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3" s="18">
        <f>IF(STGY4[[#This Row],[SNO]]=0,0,IF(CL$10, IF(CP302&gt;=CM$8, 0, STGY4[[#This Row],[INS]]+CH302), STGY4[[#This Row],[INS]]+CH302))</f>
        <v>100</v>
      </c>
      <c r="CI303" s="18">
        <f>IF(STGY4[[#This Row],[SNO]]=0,0,IF(CL$10, IF(CP302&gt;=CM$8, 0, CI302+STGY4[[#This Row],[RTN]]), CI302+STGY4[[#This Row],[RTN]]))</f>
        <v>0</v>
      </c>
      <c r="CJ303" s="18">
        <f>STGY4[[#This Row],[RTN-TL]]-STGY4[[#This Row],[INS-TL]]</f>
        <v>-100</v>
      </c>
      <c r="CK303" s="18">
        <f>IF(STGY4[[#This Row],[SNO]]=0,0,IF(CL$10, IF(STGY4[[#This Row],[INS]]=0, 0, CN302), CN302))</f>
        <v>0</v>
      </c>
      <c r="CL303" s="18">
        <f>STGY4[[#This Row],[INS]]</f>
        <v>0</v>
      </c>
      <c r="CM303" s="18">
        <f>IF(STGY4[[#This Row],[WrL]]="Loss", (STGY4[[#This Row],[INS]]*(1 + CP$8/100)), IF(STGY4[[#This Row],[WrL]]="Won", (0), 0))</f>
        <v>0</v>
      </c>
      <c r="CN303" s="18">
        <f>IF(STGY4[[#This Row],[WrL]]="Loss", (STGY4[[#This Row],[PAM]]+STGY4[[#This Row],[LOS-TEN]]), IF(STGY4[[#This Row],[WrL]]="Won", (STGY4[[#This Row],[INS]]), 0))</f>
        <v>0</v>
      </c>
      <c r="CO303" s="18">
        <f>STGY4[[#This Row],[PAPT]]/2</f>
        <v>0</v>
      </c>
      <c r="CP303" s="43">
        <f>IF(STGY4[[#This Row],[SNO]]=0,0,IF(CL$10, IF(STGY4[[#This Row],[INS-TL]]=0, 0, STGY4[[#This Row],[PFT]]/STGY4[[#This Row],[INS-TL]]%), STGY4[[#This Row],[PFT]]/STGY4[[#This Row],[INS-TL]]%))</f>
        <v>-100</v>
      </c>
      <c r="CZ303" s="22"/>
      <c r="DB303" s="42">
        <f t="shared" si="47"/>
        <v>288</v>
      </c>
      <c r="DC303" s="49"/>
      <c r="DD303" s="18">
        <f>IF(STGY5[[#This Row],[SNO]]=0,0,IF(STGY5[[#This Row],[SNO]]=1,DJ$8,IF(DL$10, IF(DP302&gt;=DM$8,0,IF(DP302=0,DJ$8,DO302)), DO302)))</f>
        <v>0</v>
      </c>
      <c r="DE303" s="18" t="str">
        <f>IF(MAIN_STGY[[#This Row],[RSLT]]="","", MAIN_STGY[[#This Row],[RSLT]])</f>
        <v/>
      </c>
      <c r="DF30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3" s="18">
        <f>IF(STGY5[[#This Row],[SNO]]=0,0,IF(DL$10, IF(DP302&gt;=DM$8, 0, STGY5[[#This Row],[INS]]+DH302), STGY5[[#This Row],[INS]]+DH302))</f>
        <v>100</v>
      </c>
      <c r="DI303" s="18">
        <f>IF(STGY5[[#This Row],[SNO]]=0,0,IF(DL$10, IF(DP302&gt;=DM$8, 0, DI302+STGY5[[#This Row],[RTN]]), DI302+STGY5[[#This Row],[RTN]]))</f>
        <v>0</v>
      </c>
      <c r="DJ303" s="18">
        <f>STGY5[[#This Row],[RTN-TL]]-STGY5[[#This Row],[INS-TL]]</f>
        <v>-100</v>
      </c>
      <c r="DK303" s="18">
        <f>IF(STGY5[[#This Row],[SNO]]=0,0,IF(DL$10, IF(STGY5[[#This Row],[INS]]=0, 0, DN302), DN302))</f>
        <v>0</v>
      </c>
      <c r="DL303" s="18">
        <f>STGY5[[#This Row],[INS]]</f>
        <v>0</v>
      </c>
      <c r="DM303" s="18">
        <f>IF(STGY5[[#This Row],[WrL]]="Loss", (STGY5[[#This Row],[INS]]*(1 + DP$8/100)), IF(STGY5[[#This Row],[WrL]]="Won", (0), 0))</f>
        <v>0</v>
      </c>
      <c r="DN303" s="18">
        <f>IF(STGY5[[#This Row],[WrL]]="Loss", (STGY5[[#This Row],[PAM]]+STGY5[[#This Row],[LOS-TEN]]), IF(STGY5[[#This Row],[WrL]]="Won", (STGY5[[#This Row],[INS]]), 0))</f>
        <v>0</v>
      </c>
      <c r="DO303" s="18">
        <f>STGY5[[#This Row],[PAPT]]/2</f>
        <v>0</v>
      </c>
      <c r="DP303" s="43">
        <f>IF(STGY5[[#This Row],[SNO]]=0,0,IF(DL$10, IF(STGY5[[#This Row],[INS-TL]]=0, 0, STGY5[[#This Row],[PFT]]/STGY5[[#This Row],[INS-TL]]%), STGY5[[#This Row],[PFT]]/STGY5[[#This Row],[INS-TL]]%))</f>
        <v>-100</v>
      </c>
      <c r="DZ303" s="22"/>
      <c r="EB303" s="42">
        <f t="shared" si="48"/>
        <v>288</v>
      </c>
      <c r="EC303" s="49"/>
      <c r="ED303" s="18">
        <f>IF(STGY6[[#This Row],[SNO]]=0,0,IF(STGY6[[#This Row],[SNO]]=1,EJ$8,IF(EL$10, IF(EP302&gt;=EM$8,0,IF(EP302=0,EJ$8,EO302)), EO302)))</f>
        <v>0</v>
      </c>
      <c r="EE303" s="18" t="str">
        <f>IF(MAIN_STGY[[#This Row],[RSLT]]="","", MAIN_STGY[[#This Row],[RSLT]])</f>
        <v/>
      </c>
      <c r="EF30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3" s="18">
        <f>IF(STGY6[[#This Row],[SNO]]=0,0,IF(EL$10, IF(EP302&gt;=EM$8, 0, STGY6[[#This Row],[INS]]+EH302), STGY6[[#This Row],[INS]]+EH302))</f>
        <v>100</v>
      </c>
      <c r="EI303" s="18">
        <f>IF(STGY6[[#This Row],[SNO]]=0,0,IF(EL$10, IF(EP302&gt;=EM$8, 0, EI302+STGY6[[#This Row],[RTN]]), EI302+STGY6[[#This Row],[RTN]]))</f>
        <v>0</v>
      </c>
      <c r="EJ303" s="18">
        <f>STGY6[[#This Row],[RTN-TL]]-STGY6[[#This Row],[INS-TL]]</f>
        <v>-100</v>
      </c>
      <c r="EK303" s="18">
        <f>IF(STGY6[[#This Row],[SNO]]=0,0,IF(EL$10, IF(STGY6[[#This Row],[INS]]=0, 0, EN302), EN302))</f>
        <v>0</v>
      </c>
      <c r="EL303" s="18">
        <f>STGY6[[#This Row],[INS]]</f>
        <v>0</v>
      </c>
      <c r="EM303" s="18">
        <f>IF(STGY6[[#This Row],[WrL]]="Loss", (STGY6[[#This Row],[INS]]*(1 + EP$8/100)), IF(STGY6[[#This Row],[WrL]]="Won", (0), 0))</f>
        <v>0</v>
      </c>
      <c r="EN303" s="18">
        <f>IF(STGY6[[#This Row],[WrL]]="Loss", (STGY6[[#This Row],[PAM]]+STGY6[[#This Row],[LOS-TEN]]), IF(STGY6[[#This Row],[WrL]]="Won", (STGY6[[#This Row],[INS]]), 0))</f>
        <v>0</v>
      </c>
      <c r="EO303" s="18">
        <f>STGY6[[#This Row],[PAPT]]/2</f>
        <v>0</v>
      </c>
      <c r="EP303" s="43">
        <f>IF(STGY6[[#This Row],[SNO]]=0,0,IF(EL$10, IF(STGY6[[#This Row],[INS-TL]]=0, 0, STGY6[[#This Row],[PFT]]/STGY6[[#This Row],[INS-TL]]%), STGY6[[#This Row],[PFT]]/STGY6[[#This Row],[INS-TL]]%))</f>
        <v>-100</v>
      </c>
      <c r="EZ303" s="22"/>
      <c r="FB303" s="42">
        <f t="shared" si="49"/>
        <v>288</v>
      </c>
      <c r="FC303" s="49"/>
      <c r="FD303" s="18">
        <f>IF(STGY7[[#This Row],[SNO]]=0,0,IF(STGY7[[#This Row],[SNO]]=1,FJ$8,IF(FL$10, IF(FP302&gt;=FM$8,0,IF(FP302=0,FJ$8,FO302)), FO302)))</f>
        <v>0</v>
      </c>
      <c r="FE303" s="18" t="str">
        <f>IF(MAIN_STGY[[#This Row],[RSLT]]="","", MAIN_STGY[[#This Row],[RSLT]])</f>
        <v/>
      </c>
      <c r="FF30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3" s="18">
        <f>IF(STGY7[[#This Row],[SNO]]=0,0,IF(FL$10, IF(FP302&gt;=FM$8, 0, STGY7[[#This Row],[INS]]+FH302), STGY7[[#This Row],[INS]]+FH302))</f>
        <v>100</v>
      </c>
      <c r="FI303" s="18">
        <f>IF(STGY7[[#This Row],[SNO]]=0,0,IF(FL$10, IF(FP302&gt;=FM$8, 0, FI302+STGY7[[#This Row],[RTN]]), FI302+STGY7[[#This Row],[RTN]]))</f>
        <v>0</v>
      </c>
      <c r="FJ303" s="18">
        <f>STGY7[[#This Row],[RTN-TL]]-STGY7[[#This Row],[INS-TL]]</f>
        <v>-100</v>
      </c>
      <c r="FK303" s="18">
        <f>IF(STGY7[[#This Row],[SNO]]=0,0,IF(FL$10, IF(STGY7[[#This Row],[INS]]=0, 0, FN302), FN302))</f>
        <v>0</v>
      </c>
      <c r="FL303" s="18">
        <f>STGY7[[#This Row],[INS]]</f>
        <v>0</v>
      </c>
      <c r="FM303" s="18">
        <f>IF(STGY7[[#This Row],[WrL]]="Loss", (STGY7[[#This Row],[INS]]*(1 + FP$8/100)), IF(STGY7[[#This Row],[WrL]]="Won", (0), 0))</f>
        <v>0</v>
      </c>
      <c r="FN303" s="18">
        <f>IF(STGY7[[#This Row],[WrL]]="Loss", (STGY7[[#This Row],[PAM]]+STGY7[[#This Row],[LOS-TEN]]), IF(STGY7[[#This Row],[WrL]]="Won", (STGY7[[#This Row],[INS]]), 0))</f>
        <v>0</v>
      </c>
      <c r="FO303" s="18">
        <f>STGY7[[#This Row],[PAPT]]/2</f>
        <v>0</v>
      </c>
      <c r="FP303" s="43">
        <f>IF(STGY7[[#This Row],[SNO]]=0,0,IF(FL$10, IF(STGY7[[#This Row],[INS-TL]]=0, 0, STGY7[[#This Row],[PFT]]/STGY7[[#This Row],[INS-TL]]%), STGY7[[#This Row],[PFT]]/STGY7[[#This Row],[INS-TL]]%))</f>
        <v>-100</v>
      </c>
      <c r="FZ303" s="22"/>
      <c r="GB303" s="42">
        <f t="shared" si="50"/>
        <v>288</v>
      </c>
      <c r="GC303" s="49"/>
      <c r="GD303" s="18">
        <f>IF(STGY8[[#This Row],[SNO]]=0,0,IF(STGY8[[#This Row],[SNO]]=1,GJ$8,IF(GL$10, IF(GP302&gt;=GM$8,0,IF(GP302=0,GJ$8,GO302)), GO302)))</f>
        <v>0</v>
      </c>
      <c r="GE303" s="18" t="str">
        <f>IF(MAIN_STGY[[#This Row],[RSLT]]="","", MAIN_STGY[[#This Row],[RSLT]])</f>
        <v/>
      </c>
      <c r="GF30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3" s="18">
        <f>IF(STGY8[[#This Row],[SNO]]=0,0,IF(GL$10, IF(GP302&gt;=GM$8, 0, STGY8[[#This Row],[INS]]+GH302), STGY8[[#This Row],[INS]]+GH302))</f>
        <v>100</v>
      </c>
      <c r="GI303" s="18">
        <f>IF(STGY8[[#This Row],[SNO]]=0,0,IF(GL$10, IF(GP302&gt;=GM$8, 0, GI302+STGY8[[#This Row],[RTN]]), GI302+STGY8[[#This Row],[RTN]]))</f>
        <v>0</v>
      </c>
      <c r="GJ303" s="18">
        <f>STGY8[[#This Row],[RTN-TL]]-STGY8[[#This Row],[INS-TL]]</f>
        <v>-100</v>
      </c>
      <c r="GK303" s="18">
        <f>IF(STGY8[[#This Row],[SNO]]=0,0,IF(GL$10, IF(STGY8[[#This Row],[INS]]=0, 0, GN302), GN302))</f>
        <v>0</v>
      </c>
      <c r="GL303" s="18">
        <f>STGY8[[#This Row],[INS]]</f>
        <v>0</v>
      </c>
      <c r="GM303" s="18">
        <f>IF(STGY8[[#This Row],[WrL]]="Loss", (STGY8[[#This Row],[INS]]*(1 + GP$8/100)), IF(STGY8[[#This Row],[WrL]]="Won", (0), 0))</f>
        <v>0</v>
      </c>
      <c r="GN303" s="18">
        <f>IF(STGY8[[#This Row],[WrL]]="Loss", (STGY8[[#This Row],[PAM]]+STGY8[[#This Row],[LOS-TEN]]), IF(STGY8[[#This Row],[WrL]]="Won", (STGY8[[#This Row],[INS]]), 0))</f>
        <v>0</v>
      </c>
      <c r="GO303" s="18">
        <f>STGY8[[#This Row],[PAPT]]/2</f>
        <v>0</v>
      </c>
      <c r="GP303" s="43">
        <f>IF(STGY8[[#This Row],[SNO]]=0,0,IF(GL$10, IF(STGY8[[#This Row],[INS-TL]]=0, 0, STGY8[[#This Row],[PFT]]/STGY8[[#This Row],[INS-TL]]%), STGY8[[#This Row],[PFT]]/STGY8[[#This Row],[INS-TL]]%))</f>
        <v>-100</v>
      </c>
      <c r="GZ303" s="22"/>
      <c r="HB303" s="42">
        <f t="shared" si="51"/>
        <v>288</v>
      </c>
      <c r="HC303" s="49"/>
      <c r="HD303" s="18">
        <f>IF(STGY9[[#This Row],[SNO]]=0,0,IF(STGY9[[#This Row],[SNO]]=1,HJ$8,IF(HL$10, IF(HP302&gt;=HM$8,0,IF(HP302=0,HJ$8,HO302)), HO302)))</f>
        <v>0</v>
      </c>
      <c r="HE303" s="18" t="str">
        <f>IF(MAIN_STGY[[#This Row],[RSLT]]="","", MAIN_STGY[[#This Row],[RSLT]])</f>
        <v/>
      </c>
      <c r="HF30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3" s="18">
        <f>IF(STGY9[[#This Row],[SNO]]=0,0,IF(HL$10, IF(HP302&gt;=HM$8, 0, STGY9[[#This Row],[INS]]+HH302), STGY9[[#This Row],[INS]]+HH302))</f>
        <v>100</v>
      </c>
      <c r="HI303" s="18">
        <f>IF(STGY9[[#This Row],[SNO]]=0,0,IF(HL$10, IF(HP302&gt;=HM$8, 0, HI302+STGY9[[#This Row],[RTN]]), HI302+STGY9[[#This Row],[RTN]]))</f>
        <v>0</v>
      </c>
      <c r="HJ303" s="18">
        <f>STGY9[[#This Row],[RTN-TL]]-STGY9[[#This Row],[INS-TL]]</f>
        <v>-100</v>
      </c>
      <c r="HK303" s="18">
        <f>IF(STGY9[[#This Row],[SNO]]=0,0,IF(HL$10, IF(STGY9[[#This Row],[INS]]=0, 0, HN302), HN302))</f>
        <v>0</v>
      </c>
      <c r="HL303" s="18">
        <f>STGY9[[#This Row],[INS]]</f>
        <v>0</v>
      </c>
      <c r="HM303" s="18">
        <f>IF(STGY9[[#This Row],[WrL]]="Loss", (STGY9[[#This Row],[INS]]*(1 + HP$8/100)), IF(STGY9[[#This Row],[WrL]]="Won", (0), 0))</f>
        <v>0</v>
      </c>
      <c r="HN303" s="18">
        <f>IF(STGY9[[#This Row],[WrL]]="Loss", (STGY9[[#This Row],[PAM]]+STGY9[[#This Row],[LOS-TEN]]), IF(STGY9[[#This Row],[WrL]]="Won", (STGY9[[#This Row],[INS]]), 0))</f>
        <v>0</v>
      </c>
      <c r="HO303" s="18">
        <f>STGY9[[#This Row],[PAPT]]/2</f>
        <v>0</v>
      </c>
      <c r="HP303" s="43">
        <f>IF(STGY9[[#This Row],[SNO]]=0,0,IF(HL$10, IF(STGY9[[#This Row],[INS-TL]]=0, 0, STGY9[[#This Row],[PFT]]/STGY9[[#This Row],[INS-TL]]%), STGY9[[#This Row],[PFT]]/STGY9[[#This Row],[INS-TL]]%))</f>
        <v>-100</v>
      </c>
      <c r="HZ303" s="22"/>
      <c r="IB303" s="42">
        <f t="shared" si="52"/>
        <v>288</v>
      </c>
      <c r="IC303" s="49"/>
      <c r="ID303" s="18">
        <f>IF(STGY10[[#This Row],[SNO]]=0,0,IF(STGY10[[#This Row],[SNO]]=1,IJ$8,IF(IL$10, IF(IP302&gt;=IM$8,0,IF(IP302=0,IJ$8,IO302)), IO302)))</f>
        <v>0</v>
      </c>
      <c r="IE303" s="18" t="str">
        <f>IF(MAIN_STGY[[#This Row],[RSLT]]="","", MAIN_STGY[[#This Row],[RSLT]])</f>
        <v/>
      </c>
      <c r="IF30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3" s="18">
        <f>IF(STGY10[[#This Row],[SNO]]=0,0,IF(IL$10, IF(IP302&gt;=IM$8, 0, STGY10[[#This Row],[INS]]+IH302), STGY10[[#This Row],[INS]]+IH302))</f>
        <v>100</v>
      </c>
      <c r="II303" s="18">
        <f>IF(STGY10[[#This Row],[SNO]]=0,0,IF(IL$10, IF(IP302&gt;=IM$8, 0, II302+STGY10[[#This Row],[RTN]]), II302+STGY10[[#This Row],[RTN]]))</f>
        <v>0</v>
      </c>
      <c r="IJ303" s="18">
        <f>STGY10[[#This Row],[RTN-TL]]-STGY10[[#This Row],[INS-TL]]</f>
        <v>-100</v>
      </c>
      <c r="IK303" s="18">
        <f>IF(STGY10[[#This Row],[SNO]]=0,0,IF(IL$10, IF(STGY10[[#This Row],[INS]]=0, 0, IN302), IN302))</f>
        <v>0</v>
      </c>
      <c r="IL303" s="18">
        <f>STGY10[[#This Row],[INS]]</f>
        <v>0</v>
      </c>
      <c r="IM303" s="18">
        <f>IF(STGY10[[#This Row],[WrL]]="Loss", (STGY10[[#This Row],[INS]]*(1 + IP$8/100)), IF(STGY10[[#This Row],[WrL]]="Won", (0), 0))</f>
        <v>0</v>
      </c>
      <c r="IN303" s="18">
        <f>IF(STGY10[[#This Row],[WrL]]="Loss", (STGY10[[#This Row],[PAM]]+STGY10[[#This Row],[LOS-TEN]]), IF(STGY10[[#This Row],[WrL]]="Won", (STGY10[[#This Row],[INS]]), 0))</f>
        <v>0</v>
      </c>
      <c r="IO303" s="18">
        <f>STGY10[[#This Row],[PAPT]]/2</f>
        <v>0</v>
      </c>
      <c r="IP303" s="43">
        <f>IF(STGY10[[#This Row],[SNO]]=0,0,IF(IL$10, IF(STGY10[[#This Row],[INS-TL]]=0, 0, STGY10[[#This Row],[PFT]]/STGY10[[#This Row],[INS-TL]]%), STGY10[[#This Row],[PFT]]/STGY10[[#This Row],[INS-TL]]%))</f>
        <v>-100</v>
      </c>
      <c r="IZ303" s="22"/>
    </row>
    <row r="304" spans="2:260" ht="15.65" x14ac:dyDescent="0.3">
      <c r="B304" s="89">
        <f t="shared" si="53"/>
        <v>289</v>
      </c>
      <c r="C304" s="49"/>
      <c r="D304" s="18">
        <f>IF(MAIN_STGY[[#This Row],[SNO]]=0,0,IF(MAIN_STGY[[#This Row],[SNO]]=1,J$8,IF(L$10, IF(P303&gt;=M$8,0,IF(P303=0,J$8,O303)), O303)))</f>
        <v>0</v>
      </c>
      <c r="E304" s="12"/>
      <c r="F30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4" s="18">
        <f>IF(MAIN_STGY[[#This Row],[SNO]]=0,0,IF(L$10, IF(P303&gt;=M$8, 0, MAIN_STGY[[#This Row],[INS]]+H303), MAIN_STGY[[#This Row],[INS]]+H303))</f>
        <v>100</v>
      </c>
      <c r="I304" s="18">
        <f>IF(MAIN_STGY[[#This Row],[SNO]]=0,0,IF(L$10, IF(P303&gt;=M$8, 0, I303+MAIN_STGY[[#This Row],[RTN]]), I303+MAIN_STGY[[#This Row],[RTN]]))</f>
        <v>0</v>
      </c>
      <c r="J304" s="18">
        <f>MAIN_STGY[[#This Row],[RTN-TL]]-MAIN_STGY[[#This Row],[INS-TL]]</f>
        <v>-100</v>
      </c>
      <c r="K304" s="18">
        <f>IF(MAIN_STGY[[#This Row],[SNO]]=0,0,IF(L$10, IF(MAIN_STGY[[#This Row],[INS]]=0, 0, N303), N303))</f>
        <v>0</v>
      </c>
      <c r="L304" s="18">
        <f>MAIN_STGY[[#This Row],[INS]]</f>
        <v>0</v>
      </c>
      <c r="M304" s="18">
        <f>IF(MAIN_STGY[[#This Row],[WrL]]="Loss", (MAIN_STGY[[#This Row],[INS]]*(1 + P$8/100)), IF(MAIN_STGY[[#This Row],[WrL]]="Won", (0), 0))</f>
        <v>0</v>
      </c>
      <c r="N304" s="18">
        <f>IF(MAIN_STGY[[#This Row],[WrL]]="Loss", (MAIN_STGY[[#This Row],[PAM]]+MAIN_STGY[[#This Row],[LOS-TEN]]), IF(MAIN_STGY[[#This Row],[WrL]]="Won", (MAIN_STGY[[#This Row],[INS]]), 0))</f>
        <v>0</v>
      </c>
      <c r="O304" s="18">
        <f>MAIN_STGY[[#This Row],[PAPT]]/2</f>
        <v>0</v>
      </c>
      <c r="P30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4" s="97" t="str" cm="1">
        <f t="array" ref="R304">IF(DG$4,STGTL5[Strategy Name],"")</f>
        <v>Strategy 05</v>
      </c>
      <c r="S304" s="98" cm="1">
        <f t="array" ref="S304">IF(DG$4,STGTL5[Last Running Bet-on],"")</f>
        <v>0</v>
      </c>
      <c r="T304" s="99" cm="1">
        <f t="array" ref="T304">IF(DG$4,STGTL5[Last Running Value],"")</f>
        <v>100</v>
      </c>
      <c r="U304" s="85"/>
      <c r="V304" s="44"/>
      <c r="W304" s="55"/>
      <c r="X304" s="55"/>
      <c r="Z304" s="22"/>
      <c r="AB304" s="42">
        <f t="shared" si="44"/>
        <v>289</v>
      </c>
      <c r="AC304" s="49"/>
      <c r="AD304" s="18">
        <f>IF(STGY2[[#This Row],[SNO]]=0,0,IF(STGY2[[#This Row],[SNO]]=1,AJ$8,IF(AL$10, IF(AP303&gt;=AM$8,0,IF(AP303=0,AJ$8,AO303)), AO303)))</f>
        <v>0</v>
      </c>
      <c r="AE304" s="18" t="str">
        <f>IF(MAIN_STGY[[#This Row],[RSLT]]="","", MAIN_STGY[[#This Row],[RSLT]])</f>
        <v/>
      </c>
      <c r="AF30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4" s="18">
        <f>IF(STGY2[[#This Row],[SNO]]=0,0,IF(AL$10, IF(AP303&gt;=AM$8, 0, STGY2[[#This Row],[INS]]+AH303), STGY2[[#This Row],[INS]]+AH303))</f>
        <v>100</v>
      </c>
      <c r="AI304" s="18">
        <f>IF(STGY2[[#This Row],[SNO]]=0,0,IF(AL$10, IF(AP303&gt;=AM$8, 0, AI303+STGY2[[#This Row],[RTN]]), AI303+STGY2[[#This Row],[RTN]]))</f>
        <v>0</v>
      </c>
      <c r="AJ304" s="18">
        <f>STGY2[[#This Row],[RTN-TL]]-STGY2[[#This Row],[INS-TL]]</f>
        <v>-100</v>
      </c>
      <c r="AK304" s="18">
        <f>IF(STGY2[[#This Row],[SNO]]=0,0,IF(AL$10, IF(STGY2[[#This Row],[INS]]=0, 0, AN303), AN303))</f>
        <v>0</v>
      </c>
      <c r="AL304" s="18">
        <f>STGY2[[#This Row],[INS]]</f>
        <v>0</v>
      </c>
      <c r="AM304" s="18">
        <f>IF(STGY2[[#This Row],[WrL]]="Loss", (STGY2[[#This Row],[INS]]*(1 + AP$8/100)), IF(STGY2[[#This Row],[WrL]]="Won", (0), 0))</f>
        <v>0</v>
      </c>
      <c r="AN304" s="18">
        <f>IF(STGY2[[#This Row],[WrL]]="Loss", (STGY2[[#This Row],[PAM]]+STGY2[[#This Row],[LOS-TEN]]), IF(STGY2[[#This Row],[WrL]]="Won", (STGY2[[#This Row],[INS]]), 0))</f>
        <v>0</v>
      </c>
      <c r="AO304" s="18">
        <f>STGY2[[#This Row],[PAPT]]/2</f>
        <v>0</v>
      </c>
      <c r="AP304" s="43">
        <f>IF(STGY2[[#This Row],[SNO]]=0,0,IF(AL$10, IF(STGY2[[#This Row],[INS-TL]]=0, 0, STGY2[[#This Row],[PFT]]/STGY2[[#This Row],[INS-TL]]%), STGY2[[#This Row],[PFT]]/STGY2[[#This Row],[INS-TL]]%))</f>
        <v>-100</v>
      </c>
      <c r="AZ304" s="22"/>
      <c r="BB304" s="42">
        <f t="shared" si="45"/>
        <v>289</v>
      </c>
      <c r="BC304" s="49"/>
      <c r="BD304" s="18">
        <f>IF(STGY3[[#This Row],[SNO]]=0,0,IF(STGY3[[#This Row],[SNO]]=1,BJ$8,IF(BL$10, IF(BP303&gt;=BM$8,0,IF(BP303=0,BJ$8,BO303)), BO303)))</f>
        <v>0</v>
      </c>
      <c r="BE304" s="18" t="str">
        <f>IF(MAIN_STGY[[#This Row],[RSLT]]="","", MAIN_STGY[[#This Row],[RSLT]])</f>
        <v/>
      </c>
      <c r="BF30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4" s="18">
        <f>IF(STGY3[[#This Row],[SNO]]=0,0,IF(BL$10, IF(BP303&gt;=BM$8, 0, STGY3[[#This Row],[INS]]+BH303), STGY3[[#This Row],[INS]]+BH303))</f>
        <v>100</v>
      </c>
      <c r="BI304" s="18">
        <f>IF(STGY3[[#This Row],[SNO]]=0,0,IF(BL$10, IF(BP303&gt;=BM$8, 0, BI303+STGY3[[#This Row],[RTN]]), BI303+STGY3[[#This Row],[RTN]]))</f>
        <v>0</v>
      </c>
      <c r="BJ304" s="18">
        <f>STGY3[[#This Row],[RTN-TL]]-STGY3[[#This Row],[INS-TL]]</f>
        <v>-100</v>
      </c>
      <c r="BK304" s="18">
        <f>IF(STGY3[[#This Row],[SNO]]=0,0,IF(BL$10, IF(STGY3[[#This Row],[INS]]=0, 0, BN303), BN303))</f>
        <v>0</v>
      </c>
      <c r="BL304" s="18">
        <f>STGY3[[#This Row],[INS]]</f>
        <v>0</v>
      </c>
      <c r="BM304" s="18">
        <f>IF(STGY3[[#This Row],[WrL]]="Loss", (STGY3[[#This Row],[INS]]*(1 + BP$8/100)), IF(STGY3[[#This Row],[WrL]]="Won", (0), 0))</f>
        <v>0</v>
      </c>
      <c r="BN304" s="18">
        <f>IF(STGY3[[#This Row],[WrL]]="Loss", (STGY3[[#This Row],[PAM]]+STGY3[[#This Row],[LOS-TEN]]), IF(STGY3[[#This Row],[WrL]]="Won", (STGY3[[#This Row],[INS]]), 0))</f>
        <v>0</v>
      </c>
      <c r="BO304" s="18">
        <f>STGY3[[#This Row],[PAPT]]/2</f>
        <v>0</v>
      </c>
      <c r="BP304" s="43">
        <f>IF(STGY3[[#This Row],[SNO]]=0,0,IF(BL$10, IF(STGY3[[#This Row],[INS-TL]]=0, 0, STGY3[[#This Row],[PFT]]/STGY3[[#This Row],[INS-TL]]%), STGY3[[#This Row],[PFT]]/STGY3[[#This Row],[INS-TL]]%))</f>
        <v>-100</v>
      </c>
      <c r="BZ304" s="22"/>
      <c r="CB304" s="42">
        <f t="shared" si="46"/>
        <v>289</v>
      </c>
      <c r="CC304" s="49"/>
      <c r="CD304" s="18">
        <f>IF(STGY4[[#This Row],[SNO]]=0,0,IF(STGY4[[#This Row],[SNO]]=1,CJ$8,IF(CL$10, IF(CP303&gt;=CM$8,0,IF(CP303=0,CJ$8,CO303)), CO303)))</f>
        <v>0</v>
      </c>
      <c r="CE304" s="18" t="str">
        <f>IF(MAIN_STGY[[#This Row],[RSLT]]="","", MAIN_STGY[[#This Row],[RSLT]])</f>
        <v/>
      </c>
      <c r="CF30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4" s="18">
        <f>IF(STGY4[[#This Row],[SNO]]=0,0,IF(CL$10, IF(CP303&gt;=CM$8, 0, STGY4[[#This Row],[INS]]+CH303), STGY4[[#This Row],[INS]]+CH303))</f>
        <v>100</v>
      </c>
      <c r="CI304" s="18">
        <f>IF(STGY4[[#This Row],[SNO]]=0,0,IF(CL$10, IF(CP303&gt;=CM$8, 0, CI303+STGY4[[#This Row],[RTN]]), CI303+STGY4[[#This Row],[RTN]]))</f>
        <v>0</v>
      </c>
      <c r="CJ304" s="18">
        <f>STGY4[[#This Row],[RTN-TL]]-STGY4[[#This Row],[INS-TL]]</f>
        <v>-100</v>
      </c>
      <c r="CK304" s="18">
        <f>IF(STGY4[[#This Row],[SNO]]=0,0,IF(CL$10, IF(STGY4[[#This Row],[INS]]=0, 0, CN303), CN303))</f>
        <v>0</v>
      </c>
      <c r="CL304" s="18">
        <f>STGY4[[#This Row],[INS]]</f>
        <v>0</v>
      </c>
      <c r="CM304" s="18">
        <f>IF(STGY4[[#This Row],[WrL]]="Loss", (STGY4[[#This Row],[INS]]*(1 + CP$8/100)), IF(STGY4[[#This Row],[WrL]]="Won", (0), 0))</f>
        <v>0</v>
      </c>
      <c r="CN304" s="18">
        <f>IF(STGY4[[#This Row],[WrL]]="Loss", (STGY4[[#This Row],[PAM]]+STGY4[[#This Row],[LOS-TEN]]), IF(STGY4[[#This Row],[WrL]]="Won", (STGY4[[#This Row],[INS]]), 0))</f>
        <v>0</v>
      </c>
      <c r="CO304" s="18">
        <f>STGY4[[#This Row],[PAPT]]/2</f>
        <v>0</v>
      </c>
      <c r="CP304" s="43">
        <f>IF(STGY4[[#This Row],[SNO]]=0,0,IF(CL$10, IF(STGY4[[#This Row],[INS-TL]]=0, 0, STGY4[[#This Row],[PFT]]/STGY4[[#This Row],[INS-TL]]%), STGY4[[#This Row],[PFT]]/STGY4[[#This Row],[INS-TL]]%))</f>
        <v>-100</v>
      </c>
      <c r="CZ304" s="22"/>
      <c r="DB304" s="42">
        <f t="shared" si="47"/>
        <v>289</v>
      </c>
      <c r="DC304" s="49"/>
      <c r="DD304" s="18">
        <f>IF(STGY5[[#This Row],[SNO]]=0,0,IF(STGY5[[#This Row],[SNO]]=1,DJ$8,IF(DL$10, IF(DP303&gt;=DM$8,0,IF(DP303=0,DJ$8,DO303)), DO303)))</f>
        <v>0</v>
      </c>
      <c r="DE304" s="18" t="str">
        <f>IF(MAIN_STGY[[#This Row],[RSLT]]="","", MAIN_STGY[[#This Row],[RSLT]])</f>
        <v/>
      </c>
      <c r="DF30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4" s="18">
        <f>IF(STGY5[[#This Row],[SNO]]=0,0,IF(DL$10, IF(DP303&gt;=DM$8, 0, STGY5[[#This Row],[INS]]+DH303), STGY5[[#This Row],[INS]]+DH303))</f>
        <v>100</v>
      </c>
      <c r="DI304" s="18">
        <f>IF(STGY5[[#This Row],[SNO]]=0,0,IF(DL$10, IF(DP303&gt;=DM$8, 0, DI303+STGY5[[#This Row],[RTN]]), DI303+STGY5[[#This Row],[RTN]]))</f>
        <v>0</v>
      </c>
      <c r="DJ304" s="18">
        <f>STGY5[[#This Row],[RTN-TL]]-STGY5[[#This Row],[INS-TL]]</f>
        <v>-100</v>
      </c>
      <c r="DK304" s="18">
        <f>IF(STGY5[[#This Row],[SNO]]=0,0,IF(DL$10, IF(STGY5[[#This Row],[INS]]=0, 0, DN303), DN303))</f>
        <v>0</v>
      </c>
      <c r="DL304" s="18">
        <f>STGY5[[#This Row],[INS]]</f>
        <v>0</v>
      </c>
      <c r="DM304" s="18">
        <f>IF(STGY5[[#This Row],[WrL]]="Loss", (STGY5[[#This Row],[INS]]*(1 + DP$8/100)), IF(STGY5[[#This Row],[WrL]]="Won", (0), 0))</f>
        <v>0</v>
      </c>
      <c r="DN304" s="18">
        <f>IF(STGY5[[#This Row],[WrL]]="Loss", (STGY5[[#This Row],[PAM]]+STGY5[[#This Row],[LOS-TEN]]), IF(STGY5[[#This Row],[WrL]]="Won", (STGY5[[#This Row],[INS]]), 0))</f>
        <v>0</v>
      </c>
      <c r="DO304" s="18">
        <f>STGY5[[#This Row],[PAPT]]/2</f>
        <v>0</v>
      </c>
      <c r="DP304" s="43">
        <f>IF(STGY5[[#This Row],[SNO]]=0,0,IF(DL$10, IF(STGY5[[#This Row],[INS-TL]]=0, 0, STGY5[[#This Row],[PFT]]/STGY5[[#This Row],[INS-TL]]%), STGY5[[#This Row],[PFT]]/STGY5[[#This Row],[INS-TL]]%))</f>
        <v>-100</v>
      </c>
      <c r="DZ304" s="22"/>
      <c r="EB304" s="42">
        <f t="shared" si="48"/>
        <v>289</v>
      </c>
      <c r="EC304" s="49"/>
      <c r="ED304" s="18">
        <f>IF(STGY6[[#This Row],[SNO]]=0,0,IF(STGY6[[#This Row],[SNO]]=1,EJ$8,IF(EL$10, IF(EP303&gt;=EM$8,0,IF(EP303=0,EJ$8,EO303)), EO303)))</f>
        <v>0</v>
      </c>
      <c r="EE304" s="18" t="str">
        <f>IF(MAIN_STGY[[#This Row],[RSLT]]="","", MAIN_STGY[[#This Row],[RSLT]])</f>
        <v/>
      </c>
      <c r="EF30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4" s="18">
        <f>IF(STGY6[[#This Row],[SNO]]=0,0,IF(EL$10, IF(EP303&gt;=EM$8, 0, STGY6[[#This Row],[INS]]+EH303), STGY6[[#This Row],[INS]]+EH303))</f>
        <v>100</v>
      </c>
      <c r="EI304" s="18">
        <f>IF(STGY6[[#This Row],[SNO]]=0,0,IF(EL$10, IF(EP303&gt;=EM$8, 0, EI303+STGY6[[#This Row],[RTN]]), EI303+STGY6[[#This Row],[RTN]]))</f>
        <v>0</v>
      </c>
      <c r="EJ304" s="18">
        <f>STGY6[[#This Row],[RTN-TL]]-STGY6[[#This Row],[INS-TL]]</f>
        <v>-100</v>
      </c>
      <c r="EK304" s="18">
        <f>IF(STGY6[[#This Row],[SNO]]=0,0,IF(EL$10, IF(STGY6[[#This Row],[INS]]=0, 0, EN303), EN303))</f>
        <v>0</v>
      </c>
      <c r="EL304" s="18">
        <f>STGY6[[#This Row],[INS]]</f>
        <v>0</v>
      </c>
      <c r="EM304" s="18">
        <f>IF(STGY6[[#This Row],[WrL]]="Loss", (STGY6[[#This Row],[INS]]*(1 + EP$8/100)), IF(STGY6[[#This Row],[WrL]]="Won", (0), 0))</f>
        <v>0</v>
      </c>
      <c r="EN304" s="18">
        <f>IF(STGY6[[#This Row],[WrL]]="Loss", (STGY6[[#This Row],[PAM]]+STGY6[[#This Row],[LOS-TEN]]), IF(STGY6[[#This Row],[WrL]]="Won", (STGY6[[#This Row],[INS]]), 0))</f>
        <v>0</v>
      </c>
      <c r="EO304" s="18">
        <f>STGY6[[#This Row],[PAPT]]/2</f>
        <v>0</v>
      </c>
      <c r="EP304" s="43">
        <f>IF(STGY6[[#This Row],[SNO]]=0,0,IF(EL$10, IF(STGY6[[#This Row],[INS-TL]]=0, 0, STGY6[[#This Row],[PFT]]/STGY6[[#This Row],[INS-TL]]%), STGY6[[#This Row],[PFT]]/STGY6[[#This Row],[INS-TL]]%))</f>
        <v>-100</v>
      </c>
      <c r="EZ304" s="22"/>
      <c r="FB304" s="42">
        <f t="shared" si="49"/>
        <v>289</v>
      </c>
      <c r="FC304" s="49"/>
      <c r="FD304" s="18">
        <f>IF(STGY7[[#This Row],[SNO]]=0,0,IF(STGY7[[#This Row],[SNO]]=1,FJ$8,IF(FL$10, IF(FP303&gt;=FM$8,0,IF(FP303=0,FJ$8,FO303)), FO303)))</f>
        <v>0</v>
      </c>
      <c r="FE304" s="18" t="str">
        <f>IF(MAIN_STGY[[#This Row],[RSLT]]="","", MAIN_STGY[[#This Row],[RSLT]])</f>
        <v/>
      </c>
      <c r="FF30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4" s="18">
        <f>IF(STGY7[[#This Row],[SNO]]=0,0,IF(FL$10, IF(FP303&gt;=FM$8, 0, STGY7[[#This Row],[INS]]+FH303), STGY7[[#This Row],[INS]]+FH303))</f>
        <v>100</v>
      </c>
      <c r="FI304" s="18">
        <f>IF(STGY7[[#This Row],[SNO]]=0,0,IF(FL$10, IF(FP303&gt;=FM$8, 0, FI303+STGY7[[#This Row],[RTN]]), FI303+STGY7[[#This Row],[RTN]]))</f>
        <v>0</v>
      </c>
      <c r="FJ304" s="18">
        <f>STGY7[[#This Row],[RTN-TL]]-STGY7[[#This Row],[INS-TL]]</f>
        <v>-100</v>
      </c>
      <c r="FK304" s="18">
        <f>IF(STGY7[[#This Row],[SNO]]=0,0,IF(FL$10, IF(STGY7[[#This Row],[INS]]=0, 0, FN303), FN303))</f>
        <v>0</v>
      </c>
      <c r="FL304" s="18">
        <f>STGY7[[#This Row],[INS]]</f>
        <v>0</v>
      </c>
      <c r="FM304" s="18">
        <f>IF(STGY7[[#This Row],[WrL]]="Loss", (STGY7[[#This Row],[INS]]*(1 + FP$8/100)), IF(STGY7[[#This Row],[WrL]]="Won", (0), 0))</f>
        <v>0</v>
      </c>
      <c r="FN304" s="18">
        <f>IF(STGY7[[#This Row],[WrL]]="Loss", (STGY7[[#This Row],[PAM]]+STGY7[[#This Row],[LOS-TEN]]), IF(STGY7[[#This Row],[WrL]]="Won", (STGY7[[#This Row],[INS]]), 0))</f>
        <v>0</v>
      </c>
      <c r="FO304" s="18">
        <f>STGY7[[#This Row],[PAPT]]/2</f>
        <v>0</v>
      </c>
      <c r="FP304" s="43">
        <f>IF(STGY7[[#This Row],[SNO]]=0,0,IF(FL$10, IF(STGY7[[#This Row],[INS-TL]]=0, 0, STGY7[[#This Row],[PFT]]/STGY7[[#This Row],[INS-TL]]%), STGY7[[#This Row],[PFT]]/STGY7[[#This Row],[INS-TL]]%))</f>
        <v>-100</v>
      </c>
      <c r="FZ304" s="22"/>
      <c r="GB304" s="42">
        <f t="shared" si="50"/>
        <v>289</v>
      </c>
      <c r="GC304" s="49"/>
      <c r="GD304" s="18">
        <f>IF(STGY8[[#This Row],[SNO]]=0,0,IF(STGY8[[#This Row],[SNO]]=1,GJ$8,IF(GL$10, IF(GP303&gt;=GM$8,0,IF(GP303=0,GJ$8,GO303)), GO303)))</f>
        <v>0</v>
      </c>
      <c r="GE304" s="18" t="str">
        <f>IF(MAIN_STGY[[#This Row],[RSLT]]="","", MAIN_STGY[[#This Row],[RSLT]])</f>
        <v/>
      </c>
      <c r="GF30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4" s="18">
        <f>IF(STGY8[[#This Row],[SNO]]=0,0,IF(GL$10, IF(GP303&gt;=GM$8, 0, STGY8[[#This Row],[INS]]+GH303), STGY8[[#This Row],[INS]]+GH303))</f>
        <v>100</v>
      </c>
      <c r="GI304" s="18">
        <f>IF(STGY8[[#This Row],[SNO]]=0,0,IF(GL$10, IF(GP303&gt;=GM$8, 0, GI303+STGY8[[#This Row],[RTN]]), GI303+STGY8[[#This Row],[RTN]]))</f>
        <v>0</v>
      </c>
      <c r="GJ304" s="18">
        <f>STGY8[[#This Row],[RTN-TL]]-STGY8[[#This Row],[INS-TL]]</f>
        <v>-100</v>
      </c>
      <c r="GK304" s="18">
        <f>IF(STGY8[[#This Row],[SNO]]=0,0,IF(GL$10, IF(STGY8[[#This Row],[INS]]=0, 0, GN303), GN303))</f>
        <v>0</v>
      </c>
      <c r="GL304" s="18">
        <f>STGY8[[#This Row],[INS]]</f>
        <v>0</v>
      </c>
      <c r="GM304" s="18">
        <f>IF(STGY8[[#This Row],[WrL]]="Loss", (STGY8[[#This Row],[INS]]*(1 + GP$8/100)), IF(STGY8[[#This Row],[WrL]]="Won", (0), 0))</f>
        <v>0</v>
      </c>
      <c r="GN304" s="18">
        <f>IF(STGY8[[#This Row],[WrL]]="Loss", (STGY8[[#This Row],[PAM]]+STGY8[[#This Row],[LOS-TEN]]), IF(STGY8[[#This Row],[WrL]]="Won", (STGY8[[#This Row],[INS]]), 0))</f>
        <v>0</v>
      </c>
      <c r="GO304" s="18">
        <f>STGY8[[#This Row],[PAPT]]/2</f>
        <v>0</v>
      </c>
      <c r="GP304" s="43">
        <f>IF(STGY8[[#This Row],[SNO]]=0,0,IF(GL$10, IF(STGY8[[#This Row],[INS-TL]]=0, 0, STGY8[[#This Row],[PFT]]/STGY8[[#This Row],[INS-TL]]%), STGY8[[#This Row],[PFT]]/STGY8[[#This Row],[INS-TL]]%))</f>
        <v>-100</v>
      </c>
      <c r="GZ304" s="22"/>
      <c r="HB304" s="42">
        <f t="shared" si="51"/>
        <v>289</v>
      </c>
      <c r="HC304" s="49"/>
      <c r="HD304" s="18">
        <f>IF(STGY9[[#This Row],[SNO]]=0,0,IF(STGY9[[#This Row],[SNO]]=1,HJ$8,IF(HL$10, IF(HP303&gt;=HM$8,0,IF(HP303=0,HJ$8,HO303)), HO303)))</f>
        <v>0</v>
      </c>
      <c r="HE304" s="18" t="str">
        <f>IF(MAIN_STGY[[#This Row],[RSLT]]="","", MAIN_STGY[[#This Row],[RSLT]])</f>
        <v/>
      </c>
      <c r="HF30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4" s="18">
        <f>IF(STGY9[[#This Row],[SNO]]=0,0,IF(HL$10, IF(HP303&gt;=HM$8, 0, STGY9[[#This Row],[INS]]+HH303), STGY9[[#This Row],[INS]]+HH303))</f>
        <v>100</v>
      </c>
      <c r="HI304" s="18">
        <f>IF(STGY9[[#This Row],[SNO]]=0,0,IF(HL$10, IF(HP303&gt;=HM$8, 0, HI303+STGY9[[#This Row],[RTN]]), HI303+STGY9[[#This Row],[RTN]]))</f>
        <v>0</v>
      </c>
      <c r="HJ304" s="18">
        <f>STGY9[[#This Row],[RTN-TL]]-STGY9[[#This Row],[INS-TL]]</f>
        <v>-100</v>
      </c>
      <c r="HK304" s="18">
        <f>IF(STGY9[[#This Row],[SNO]]=0,0,IF(HL$10, IF(STGY9[[#This Row],[INS]]=0, 0, HN303), HN303))</f>
        <v>0</v>
      </c>
      <c r="HL304" s="18">
        <f>STGY9[[#This Row],[INS]]</f>
        <v>0</v>
      </c>
      <c r="HM304" s="18">
        <f>IF(STGY9[[#This Row],[WrL]]="Loss", (STGY9[[#This Row],[INS]]*(1 + HP$8/100)), IF(STGY9[[#This Row],[WrL]]="Won", (0), 0))</f>
        <v>0</v>
      </c>
      <c r="HN304" s="18">
        <f>IF(STGY9[[#This Row],[WrL]]="Loss", (STGY9[[#This Row],[PAM]]+STGY9[[#This Row],[LOS-TEN]]), IF(STGY9[[#This Row],[WrL]]="Won", (STGY9[[#This Row],[INS]]), 0))</f>
        <v>0</v>
      </c>
      <c r="HO304" s="18">
        <f>STGY9[[#This Row],[PAPT]]/2</f>
        <v>0</v>
      </c>
      <c r="HP304" s="43">
        <f>IF(STGY9[[#This Row],[SNO]]=0,0,IF(HL$10, IF(STGY9[[#This Row],[INS-TL]]=0, 0, STGY9[[#This Row],[PFT]]/STGY9[[#This Row],[INS-TL]]%), STGY9[[#This Row],[PFT]]/STGY9[[#This Row],[INS-TL]]%))</f>
        <v>-100</v>
      </c>
      <c r="HZ304" s="22"/>
      <c r="IB304" s="42">
        <f t="shared" si="52"/>
        <v>289</v>
      </c>
      <c r="IC304" s="49"/>
      <c r="ID304" s="18">
        <f>IF(STGY10[[#This Row],[SNO]]=0,0,IF(STGY10[[#This Row],[SNO]]=1,IJ$8,IF(IL$10, IF(IP303&gt;=IM$8,0,IF(IP303=0,IJ$8,IO303)), IO303)))</f>
        <v>0</v>
      </c>
      <c r="IE304" s="18" t="str">
        <f>IF(MAIN_STGY[[#This Row],[RSLT]]="","", MAIN_STGY[[#This Row],[RSLT]])</f>
        <v/>
      </c>
      <c r="IF30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4" s="18">
        <f>IF(STGY10[[#This Row],[SNO]]=0,0,IF(IL$10, IF(IP303&gt;=IM$8, 0, STGY10[[#This Row],[INS]]+IH303), STGY10[[#This Row],[INS]]+IH303))</f>
        <v>100</v>
      </c>
      <c r="II304" s="18">
        <f>IF(STGY10[[#This Row],[SNO]]=0,0,IF(IL$10, IF(IP303&gt;=IM$8, 0, II303+STGY10[[#This Row],[RTN]]), II303+STGY10[[#This Row],[RTN]]))</f>
        <v>0</v>
      </c>
      <c r="IJ304" s="18">
        <f>STGY10[[#This Row],[RTN-TL]]-STGY10[[#This Row],[INS-TL]]</f>
        <v>-100</v>
      </c>
      <c r="IK304" s="18">
        <f>IF(STGY10[[#This Row],[SNO]]=0,0,IF(IL$10, IF(STGY10[[#This Row],[INS]]=0, 0, IN303), IN303))</f>
        <v>0</v>
      </c>
      <c r="IL304" s="18">
        <f>STGY10[[#This Row],[INS]]</f>
        <v>0</v>
      </c>
      <c r="IM304" s="18">
        <f>IF(STGY10[[#This Row],[WrL]]="Loss", (STGY10[[#This Row],[INS]]*(1 + IP$8/100)), IF(STGY10[[#This Row],[WrL]]="Won", (0), 0))</f>
        <v>0</v>
      </c>
      <c r="IN304" s="18">
        <f>IF(STGY10[[#This Row],[WrL]]="Loss", (STGY10[[#This Row],[PAM]]+STGY10[[#This Row],[LOS-TEN]]), IF(STGY10[[#This Row],[WrL]]="Won", (STGY10[[#This Row],[INS]]), 0))</f>
        <v>0</v>
      </c>
      <c r="IO304" s="18">
        <f>STGY10[[#This Row],[PAPT]]/2</f>
        <v>0</v>
      </c>
      <c r="IP304" s="43">
        <f>IF(STGY10[[#This Row],[SNO]]=0,0,IF(IL$10, IF(STGY10[[#This Row],[INS-TL]]=0, 0, STGY10[[#This Row],[PFT]]/STGY10[[#This Row],[INS-TL]]%), STGY10[[#This Row],[PFT]]/STGY10[[#This Row],[INS-TL]]%))</f>
        <v>-100</v>
      </c>
      <c r="IZ304" s="22"/>
    </row>
    <row r="305" spans="2:260" ht="15.65" x14ac:dyDescent="0.3">
      <c r="B305" s="89">
        <f t="shared" si="53"/>
        <v>290</v>
      </c>
      <c r="C305" s="49"/>
      <c r="D305" s="18">
        <f>IF(MAIN_STGY[[#This Row],[SNO]]=0,0,IF(MAIN_STGY[[#This Row],[SNO]]=1,J$8,IF(L$10, IF(P304&gt;=M$8,0,IF(P304=0,J$8,O304)), O304)))</f>
        <v>0</v>
      </c>
      <c r="E305" s="12"/>
      <c r="F305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5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5" s="18">
        <f>IF(MAIN_STGY[[#This Row],[SNO]]=0,0,IF(L$10, IF(P304&gt;=M$8, 0, MAIN_STGY[[#This Row],[INS]]+H304), MAIN_STGY[[#This Row],[INS]]+H304))</f>
        <v>100</v>
      </c>
      <c r="I305" s="18">
        <f>IF(MAIN_STGY[[#This Row],[SNO]]=0,0,IF(L$10, IF(P304&gt;=M$8, 0, I304+MAIN_STGY[[#This Row],[RTN]]), I304+MAIN_STGY[[#This Row],[RTN]]))</f>
        <v>0</v>
      </c>
      <c r="J305" s="18">
        <f>MAIN_STGY[[#This Row],[RTN-TL]]-MAIN_STGY[[#This Row],[INS-TL]]</f>
        <v>-100</v>
      </c>
      <c r="K305" s="18">
        <f>IF(MAIN_STGY[[#This Row],[SNO]]=0,0,IF(L$10, IF(MAIN_STGY[[#This Row],[INS]]=0, 0, N304), N304))</f>
        <v>0</v>
      </c>
      <c r="L305" s="18">
        <f>MAIN_STGY[[#This Row],[INS]]</f>
        <v>0</v>
      </c>
      <c r="M305" s="18">
        <f>IF(MAIN_STGY[[#This Row],[WrL]]="Loss", (MAIN_STGY[[#This Row],[INS]]*(1 + P$8/100)), IF(MAIN_STGY[[#This Row],[WrL]]="Won", (0), 0))</f>
        <v>0</v>
      </c>
      <c r="N305" s="18">
        <f>IF(MAIN_STGY[[#This Row],[WrL]]="Loss", (MAIN_STGY[[#This Row],[PAM]]+MAIN_STGY[[#This Row],[LOS-TEN]]), IF(MAIN_STGY[[#This Row],[WrL]]="Won", (MAIN_STGY[[#This Row],[INS]]), 0))</f>
        <v>0</v>
      </c>
      <c r="O305" s="18">
        <f>MAIN_STGY[[#This Row],[PAPT]]/2</f>
        <v>0</v>
      </c>
      <c r="P305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5" s="97" t="str" cm="1">
        <f t="array" ref="R305">IF(EG$4,STGTL6[Strategy Name],"")</f>
        <v>Strategy 06</v>
      </c>
      <c r="S305" s="98" cm="1">
        <f t="array" ref="S305">IF(EG$4,STGTL6[Last Running Bet-on],"")</f>
        <v>0</v>
      </c>
      <c r="T305" s="99" cm="1">
        <f t="array" ref="T305">IF(EG$4,STGTL6[Last Running Value],"")</f>
        <v>100</v>
      </c>
      <c r="U305" s="85"/>
      <c r="V305" s="44"/>
      <c r="W305" s="55"/>
      <c r="X305" s="55"/>
      <c r="Z305" s="22"/>
      <c r="AB305" s="42">
        <f t="shared" si="44"/>
        <v>290</v>
      </c>
      <c r="AC305" s="49"/>
      <c r="AD305" s="18">
        <f>IF(STGY2[[#This Row],[SNO]]=0,0,IF(STGY2[[#This Row],[SNO]]=1,AJ$8,IF(AL$10, IF(AP304&gt;=AM$8,0,IF(AP304=0,AJ$8,AO304)), AO304)))</f>
        <v>0</v>
      </c>
      <c r="AE305" s="18" t="str">
        <f>IF(MAIN_STGY[[#This Row],[RSLT]]="","", MAIN_STGY[[#This Row],[RSLT]])</f>
        <v/>
      </c>
      <c r="AF305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5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5" s="18">
        <f>IF(STGY2[[#This Row],[SNO]]=0,0,IF(AL$10, IF(AP304&gt;=AM$8, 0, STGY2[[#This Row],[INS]]+AH304), STGY2[[#This Row],[INS]]+AH304))</f>
        <v>100</v>
      </c>
      <c r="AI305" s="18">
        <f>IF(STGY2[[#This Row],[SNO]]=0,0,IF(AL$10, IF(AP304&gt;=AM$8, 0, AI304+STGY2[[#This Row],[RTN]]), AI304+STGY2[[#This Row],[RTN]]))</f>
        <v>0</v>
      </c>
      <c r="AJ305" s="18">
        <f>STGY2[[#This Row],[RTN-TL]]-STGY2[[#This Row],[INS-TL]]</f>
        <v>-100</v>
      </c>
      <c r="AK305" s="18">
        <f>IF(STGY2[[#This Row],[SNO]]=0,0,IF(AL$10, IF(STGY2[[#This Row],[INS]]=0, 0, AN304), AN304))</f>
        <v>0</v>
      </c>
      <c r="AL305" s="18">
        <f>STGY2[[#This Row],[INS]]</f>
        <v>0</v>
      </c>
      <c r="AM305" s="18">
        <f>IF(STGY2[[#This Row],[WrL]]="Loss", (STGY2[[#This Row],[INS]]*(1 + AP$8/100)), IF(STGY2[[#This Row],[WrL]]="Won", (0), 0))</f>
        <v>0</v>
      </c>
      <c r="AN305" s="18">
        <f>IF(STGY2[[#This Row],[WrL]]="Loss", (STGY2[[#This Row],[PAM]]+STGY2[[#This Row],[LOS-TEN]]), IF(STGY2[[#This Row],[WrL]]="Won", (STGY2[[#This Row],[INS]]), 0))</f>
        <v>0</v>
      </c>
      <c r="AO305" s="18">
        <f>STGY2[[#This Row],[PAPT]]/2</f>
        <v>0</v>
      </c>
      <c r="AP305" s="43">
        <f>IF(STGY2[[#This Row],[SNO]]=0,0,IF(AL$10, IF(STGY2[[#This Row],[INS-TL]]=0, 0, STGY2[[#This Row],[PFT]]/STGY2[[#This Row],[INS-TL]]%), STGY2[[#This Row],[PFT]]/STGY2[[#This Row],[INS-TL]]%))</f>
        <v>-100</v>
      </c>
      <c r="AZ305" s="22"/>
      <c r="BB305" s="42">
        <f t="shared" si="45"/>
        <v>290</v>
      </c>
      <c r="BC305" s="49"/>
      <c r="BD305" s="18">
        <f>IF(STGY3[[#This Row],[SNO]]=0,0,IF(STGY3[[#This Row],[SNO]]=1,BJ$8,IF(BL$10, IF(BP304&gt;=BM$8,0,IF(BP304=0,BJ$8,BO304)), BO304)))</f>
        <v>0</v>
      </c>
      <c r="BE305" s="18" t="str">
        <f>IF(MAIN_STGY[[#This Row],[RSLT]]="","", MAIN_STGY[[#This Row],[RSLT]])</f>
        <v/>
      </c>
      <c r="BF305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5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5" s="18">
        <f>IF(STGY3[[#This Row],[SNO]]=0,0,IF(BL$10, IF(BP304&gt;=BM$8, 0, STGY3[[#This Row],[INS]]+BH304), STGY3[[#This Row],[INS]]+BH304))</f>
        <v>100</v>
      </c>
      <c r="BI305" s="18">
        <f>IF(STGY3[[#This Row],[SNO]]=0,0,IF(BL$10, IF(BP304&gt;=BM$8, 0, BI304+STGY3[[#This Row],[RTN]]), BI304+STGY3[[#This Row],[RTN]]))</f>
        <v>0</v>
      </c>
      <c r="BJ305" s="18">
        <f>STGY3[[#This Row],[RTN-TL]]-STGY3[[#This Row],[INS-TL]]</f>
        <v>-100</v>
      </c>
      <c r="BK305" s="18">
        <f>IF(STGY3[[#This Row],[SNO]]=0,0,IF(BL$10, IF(STGY3[[#This Row],[INS]]=0, 0, BN304), BN304))</f>
        <v>0</v>
      </c>
      <c r="BL305" s="18">
        <f>STGY3[[#This Row],[INS]]</f>
        <v>0</v>
      </c>
      <c r="BM305" s="18">
        <f>IF(STGY3[[#This Row],[WrL]]="Loss", (STGY3[[#This Row],[INS]]*(1 + BP$8/100)), IF(STGY3[[#This Row],[WrL]]="Won", (0), 0))</f>
        <v>0</v>
      </c>
      <c r="BN305" s="18">
        <f>IF(STGY3[[#This Row],[WrL]]="Loss", (STGY3[[#This Row],[PAM]]+STGY3[[#This Row],[LOS-TEN]]), IF(STGY3[[#This Row],[WrL]]="Won", (STGY3[[#This Row],[INS]]), 0))</f>
        <v>0</v>
      </c>
      <c r="BO305" s="18">
        <f>STGY3[[#This Row],[PAPT]]/2</f>
        <v>0</v>
      </c>
      <c r="BP305" s="43">
        <f>IF(STGY3[[#This Row],[SNO]]=0,0,IF(BL$10, IF(STGY3[[#This Row],[INS-TL]]=0, 0, STGY3[[#This Row],[PFT]]/STGY3[[#This Row],[INS-TL]]%), STGY3[[#This Row],[PFT]]/STGY3[[#This Row],[INS-TL]]%))</f>
        <v>-100</v>
      </c>
      <c r="BZ305" s="22"/>
      <c r="CB305" s="42">
        <f t="shared" si="46"/>
        <v>290</v>
      </c>
      <c r="CC305" s="49"/>
      <c r="CD305" s="18">
        <f>IF(STGY4[[#This Row],[SNO]]=0,0,IF(STGY4[[#This Row],[SNO]]=1,CJ$8,IF(CL$10, IF(CP304&gt;=CM$8,0,IF(CP304=0,CJ$8,CO304)), CO304)))</f>
        <v>0</v>
      </c>
      <c r="CE305" s="18" t="str">
        <f>IF(MAIN_STGY[[#This Row],[RSLT]]="","", MAIN_STGY[[#This Row],[RSLT]])</f>
        <v/>
      </c>
      <c r="CF305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5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5" s="18">
        <f>IF(STGY4[[#This Row],[SNO]]=0,0,IF(CL$10, IF(CP304&gt;=CM$8, 0, STGY4[[#This Row],[INS]]+CH304), STGY4[[#This Row],[INS]]+CH304))</f>
        <v>100</v>
      </c>
      <c r="CI305" s="18">
        <f>IF(STGY4[[#This Row],[SNO]]=0,0,IF(CL$10, IF(CP304&gt;=CM$8, 0, CI304+STGY4[[#This Row],[RTN]]), CI304+STGY4[[#This Row],[RTN]]))</f>
        <v>0</v>
      </c>
      <c r="CJ305" s="18">
        <f>STGY4[[#This Row],[RTN-TL]]-STGY4[[#This Row],[INS-TL]]</f>
        <v>-100</v>
      </c>
      <c r="CK305" s="18">
        <f>IF(STGY4[[#This Row],[SNO]]=0,0,IF(CL$10, IF(STGY4[[#This Row],[INS]]=0, 0, CN304), CN304))</f>
        <v>0</v>
      </c>
      <c r="CL305" s="18">
        <f>STGY4[[#This Row],[INS]]</f>
        <v>0</v>
      </c>
      <c r="CM305" s="18">
        <f>IF(STGY4[[#This Row],[WrL]]="Loss", (STGY4[[#This Row],[INS]]*(1 + CP$8/100)), IF(STGY4[[#This Row],[WrL]]="Won", (0), 0))</f>
        <v>0</v>
      </c>
      <c r="CN305" s="18">
        <f>IF(STGY4[[#This Row],[WrL]]="Loss", (STGY4[[#This Row],[PAM]]+STGY4[[#This Row],[LOS-TEN]]), IF(STGY4[[#This Row],[WrL]]="Won", (STGY4[[#This Row],[INS]]), 0))</f>
        <v>0</v>
      </c>
      <c r="CO305" s="18">
        <f>STGY4[[#This Row],[PAPT]]/2</f>
        <v>0</v>
      </c>
      <c r="CP305" s="43">
        <f>IF(STGY4[[#This Row],[SNO]]=0,0,IF(CL$10, IF(STGY4[[#This Row],[INS-TL]]=0, 0, STGY4[[#This Row],[PFT]]/STGY4[[#This Row],[INS-TL]]%), STGY4[[#This Row],[PFT]]/STGY4[[#This Row],[INS-TL]]%))</f>
        <v>-100</v>
      </c>
      <c r="CZ305" s="22"/>
      <c r="DB305" s="42">
        <f t="shared" si="47"/>
        <v>290</v>
      </c>
      <c r="DC305" s="49"/>
      <c r="DD305" s="18">
        <f>IF(STGY5[[#This Row],[SNO]]=0,0,IF(STGY5[[#This Row],[SNO]]=1,DJ$8,IF(DL$10, IF(DP304&gt;=DM$8,0,IF(DP304=0,DJ$8,DO304)), DO304)))</f>
        <v>0</v>
      </c>
      <c r="DE305" s="18" t="str">
        <f>IF(MAIN_STGY[[#This Row],[RSLT]]="","", MAIN_STGY[[#This Row],[RSLT]])</f>
        <v/>
      </c>
      <c r="DF305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5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5" s="18">
        <f>IF(STGY5[[#This Row],[SNO]]=0,0,IF(DL$10, IF(DP304&gt;=DM$8, 0, STGY5[[#This Row],[INS]]+DH304), STGY5[[#This Row],[INS]]+DH304))</f>
        <v>100</v>
      </c>
      <c r="DI305" s="18">
        <f>IF(STGY5[[#This Row],[SNO]]=0,0,IF(DL$10, IF(DP304&gt;=DM$8, 0, DI304+STGY5[[#This Row],[RTN]]), DI304+STGY5[[#This Row],[RTN]]))</f>
        <v>0</v>
      </c>
      <c r="DJ305" s="18">
        <f>STGY5[[#This Row],[RTN-TL]]-STGY5[[#This Row],[INS-TL]]</f>
        <v>-100</v>
      </c>
      <c r="DK305" s="18">
        <f>IF(STGY5[[#This Row],[SNO]]=0,0,IF(DL$10, IF(STGY5[[#This Row],[INS]]=0, 0, DN304), DN304))</f>
        <v>0</v>
      </c>
      <c r="DL305" s="18">
        <f>STGY5[[#This Row],[INS]]</f>
        <v>0</v>
      </c>
      <c r="DM305" s="18">
        <f>IF(STGY5[[#This Row],[WrL]]="Loss", (STGY5[[#This Row],[INS]]*(1 + DP$8/100)), IF(STGY5[[#This Row],[WrL]]="Won", (0), 0))</f>
        <v>0</v>
      </c>
      <c r="DN305" s="18">
        <f>IF(STGY5[[#This Row],[WrL]]="Loss", (STGY5[[#This Row],[PAM]]+STGY5[[#This Row],[LOS-TEN]]), IF(STGY5[[#This Row],[WrL]]="Won", (STGY5[[#This Row],[INS]]), 0))</f>
        <v>0</v>
      </c>
      <c r="DO305" s="18">
        <f>STGY5[[#This Row],[PAPT]]/2</f>
        <v>0</v>
      </c>
      <c r="DP305" s="43">
        <f>IF(STGY5[[#This Row],[SNO]]=0,0,IF(DL$10, IF(STGY5[[#This Row],[INS-TL]]=0, 0, STGY5[[#This Row],[PFT]]/STGY5[[#This Row],[INS-TL]]%), STGY5[[#This Row],[PFT]]/STGY5[[#This Row],[INS-TL]]%))</f>
        <v>-100</v>
      </c>
      <c r="DZ305" s="22"/>
      <c r="EB305" s="42">
        <f t="shared" si="48"/>
        <v>290</v>
      </c>
      <c r="EC305" s="49"/>
      <c r="ED305" s="18">
        <f>IF(STGY6[[#This Row],[SNO]]=0,0,IF(STGY6[[#This Row],[SNO]]=1,EJ$8,IF(EL$10, IF(EP304&gt;=EM$8,0,IF(EP304=0,EJ$8,EO304)), EO304)))</f>
        <v>0</v>
      </c>
      <c r="EE305" s="18" t="str">
        <f>IF(MAIN_STGY[[#This Row],[RSLT]]="","", MAIN_STGY[[#This Row],[RSLT]])</f>
        <v/>
      </c>
      <c r="EF305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5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5" s="18">
        <f>IF(STGY6[[#This Row],[SNO]]=0,0,IF(EL$10, IF(EP304&gt;=EM$8, 0, STGY6[[#This Row],[INS]]+EH304), STGY6[[#This Row],[INS]]+EH304))</f>
        <v>100</v>
      </c>
      <c r="EI305" s="18">
        <f>IF(STGY6[[#This Row],[SNO]]=0,0,IF(EL$10, IF(EP304&gt;=EM$8, 0, EI304+STGY6[[#This Row],[RTN]]), EI304+STGY6[[#This Row],[RTN]]))</f>
        <v>0</v>
      </c>
      <c r="EJ305" s="18">
        <f>STGY6[[#This Row],[RTN-TL]]-STGY6[[#This Row],[INS-TL]]</f>
        <v>-100</v>
      </c>
      <c r="EK305" s="18">
        <f>IF(STGY6[[#This Row],[SNO]]=0,0,IF(EL$10, IF(STGY6[[#This Row],[INS]]=0, 0, EN304), EN304))</f>
        <v>0</v>
      </c>
      <c r="EL305" s="18">
        <f>STGY6[[#This Row],[INS]]</f>
        <v>0</v>
      </c>
      <c r="EM305" s="18">
        <f>IF(STGY6[[#This Row],[WrL]]="Loss", (STGY6[[#This Row],[INS]]*(1 + EP$8/100)), IF(STGY6[[#This Row],[WrL]]="Won", (0), 0))</f>
        <v>0</v>
      </c>
      <c r="EN305" s="18">
        <f>IF(STGY6[[#This Row],[WrL]]="Loss", (STGY6[[#This Row],[PAM]]+STGY6[[#This Row],[LOS-TEN]]), IF(STGY6[[#This Row],[WrL]]="Won", (STGY6[[#This Row],[INS]]), 0))</f>
        <v>0</v>
      </c>
      <c r="EO305" s="18">
        <f>STGY6[[#This Row],[PAPT]]/2</f>
        <v>0</v>
      </c>
      <c r="EP305" s="43">
        <f>IF(STGY6[[#This Row],[SNO]]=0,0,IF(EL$10, IF(STGY6[[#This Row],[INS-TL]]=0, 0, STGY6[[#This Row],[PFT]]/STGY6[[#This Row],[INS-TL]]%), STGY6[[#This Row],[PFT]]/STGY6[[#This Row],[INS-TL]]%))</f>
        <v>-100</v>
      </c>
      <c r="EZ305" s="22"/>
      <c r="FB305" s="42">
        <f t="shared" si="49"/>
        <v>290</v>
      </c>
      <c r="FC305" s="49"/>
      <c r="FD305" s="18">
        <f>IF(STGY7[[#This Row],[SNO]]=0,0,IF(STGY7[[#This Row],[SNO]]=1,FJ$8,IF(FL$10, IF(FP304&gt;=FM$8,0,IF(FP304=0,FJ$8,FO304)), FO304)))</f>
        <v>0</v>
      </c>
      <c r="FE305" s="18" t="str">
        <f>IF(MAIN_STGY[[#This Row],[RSLT]]="","", MAIN_STGY[[#This Row],[RSLT]])</f>
        <v/>
      </c>
      <c r="FF305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5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5" s="18">
        <f>IF(STGY7[[#This Row],[SNO]]=0,0,IF(FL$10, IF(FP304&gt;=FM$8, 0, STGY7[[#This Row],[INS]]+FH304), STGY7[[#This Row],[INS]]+FH304))</f>
        <v>100</v>
      </c>
      <c r="FI305" s="18">
        <f>IF(STGY7[[#This Row],[SNO]]=0,0,IF(FL$10, IF(FP304&gt;=FM$8, 0, FI304+STGY7[[#This Row],[RTN]]), FI304+STGY7[[#This Row],[RTN]]))</f>
        <v>0</v>
      </c>
      <c r="FJ305" s="18">
        <f>STGY7[[#This Row],[RTN-TL]]-STGY7[[#This Row],[INS-TL]]</f>
        <v>-100</v>
      </c>
      <c r="FK305" s="18">
        <f>IF(STGY7[[#This Row],[SNO]]=0,0,IF(FL$10, IF(STGY7[[#This Row],[INS]]=0, 0, FN304), FN304))</f>
        <v>0</v>
      </c>
      <c r="FL305" s="18">
        <f>STGY7[[#This Row],[INS]]</f>
        <v>0</v>
      </c>
      <c r="FM305" s="18">
        <f>IF(STGY7[[#This Row],[WrL]]="Loss", (STGY7[[#This Row],[INS]]*(1 + FP$8/100)), IF(STGY7[[#This Row],[WrL]]="Won", (0), 0))</f>
        <v>0</v>
      </c>
      <c r="FN305" s="18">
        <f>IF(STGY7[[#This Row],[WrL]]="Loss", (STGY7[[#This Row],[PAM]]+STGY7[[#This Row],[LOS-TEN]]), IF(STGY7[[#This Row],[WrL]]="Won", (STGY7[[#This Row],[INS]]), 0))</f>
        <v>0</v>
      </c>
      <c r="FO305" s="18">
        <f>STGY7[[#This Row],[PAPT]]/2</f>
        <v>0</v>
      </c>
      <c r="FP305" s="43">
        <f>IF(STGY7[[#This Row],[SNO]]=0,0,IF(FL$10, IF(STGY7[[#This Row],[INS-TL]]=0, 0, STGY7[[#This Row],[PFT]]/STGY7[[#This Row],[INS-TL]]%), STGY7[[#This Row],[PFT]]/STGY7[[#This Row],[INS-TL]]%))</f>
        <v>-100</v>
      </c>
      <c r="FZ305" s="22"/>
      <c r="GB305" s="42">
        <f t="shared" si="50"/>
        <v>290</v>
      </c>
      <c r="GC305" s="49"/>
      <c r="GD305" s="18">
        <f>IF(STGY8[[#This Row],[SNO]]=0,0,IF(STGY8[[#This Row],[SNO]]=1,GJ$8,IF(GL$10, IF(GP304&gt;=GM$8,0,IF(GP304=0,GJ$8,GO304)), GO304)))</f>
        <v>0</v>
      </c>
      <c r="GE305" s="18" t="str">
        <f>IF(MAIN_STGY[[#This Row],[RSLT]]="","", MAIN_STGY[[#This Row],[RSLT]])</f>
        <v/>
      </c>
      <c r="GF305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5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5" s="18">
        <f>IF(STGY8[[#This Row],[SNO]]=0,0,IF(GL$10, IF(GP304&gt;=GM$8, 0, STGY8[[#This Row],[INS]]+GH304), STGY8[[#This Row],[INS]]+GH304))</f>
        <v>100</v>
      </c>
      <c r="GI305" s="18">
        <f>IF(STGY8[[#This Row],[SNO]]=0,0,IF(GL$10, IF(GP304&gt;=GM$8, 0, GI304+STGY8[[#This Row],[RTN]]), GI304+STGY8[[#This Row],[RTN]]))</f>
        <v>0</v>
      </c>
      <c r="GJ305" s="18">
        <f>STGY8[[#This Row],[RTN-TL]]-STGY8[[#This Row],[INS-TL]]</f>
        <v>-100</v>
      </c>
      <c r="GK305" s="18">
        <f>IF(STGY8[[#This Row],[SNO]]=0,0,IF(GL$10, IF(STGY8[[#This Row],[INS]]=0, 0, GN304), GN304))</f>
        <v>0</v>
      </c>
      <c r="GL305" s="18">
        <f>STGY8[[#This Row],[INS]]</f>
        <v>0</v>
      </c>
      <c r="GM305" s="18">
        <f>IF(STGY8[[#This Row],[WrL]]="Loss", (STGY8[[#This Row],[INS]]*(1 + GP$8/100)), IF(STGY8[[#This Row],[WrL]]="Won", (0), 0))</f>
        <v>0</v>
      </c>
      <c r="GN305" s="18">
        <f>IF(STGY8[[#This Row],[WrL]]="Loss", (STGY8[[#This Row],[PAM]]+STGY8[[#This Row],[LOS-TEN]]), IF(STGY8[[#This Row],[WrL]]="Won", (STGY8[[#This Row],[INS]]), 0))</f>
        <v>0</v>
      </c>
      <c r="GO305" s="18">
        <f>STGY8[[#This Row],[PAPT]]/2</f>
        <v>0</v>
      </c>
      <c r="GP305" s="43">
        <f>IF(STGY8[[#This Row],[SNO]]=0,0,IF(GL$10, IF(STGY8[[#This Row],[INS-TL]]=0, 0, STGY8[[#This Row],[PFT]]/STGY8[[#This Row],[INS-TL]]%), STGY8[[#This Row],[PFT]]/STGY8[[#This Row],[INS-TL]]%))</f>
        <v>-100</v>
      </c>
      <c r="GZ305" s="22"/>
      <c r="HB305" s="42">
        <f t="shared" si="51"/>
        <v>290</v>
      </c>
      <c r="HC305" s="49"/>
      <c r="HD305" s="18">
        <f>IF(STGY9[[#This Row],[SNO]]=0,0,IF(STGY9[[#This Row],[SNO]]=1,HJ$8,IF(HL$10, IF(HP304&gt;=HM$8,0,IF(HP304=0,HJ$8,HO304)), HO304)))</f>
        <v>0</v>
      </c>
      <c r="HE305" s="18" t="str">
        <f>IF(MAIN_STGY[[#This Row],[RSLT]]="","", MAIN_STGY[[#This Row],[RSLT]])</f>
        <v/>
      </c>
      <c r="HF305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5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5" s="18">
        <f>IF(STGY9[[#This Row],[SNO]]=0,0,IF(HL$10, IF(HP304&gt;=HM$8, 0, STGY9[[#This Row],[INS]]+HH304), STGY9[[#This Row],[INS]]+HH304))</f>
        <v>100</v>
      </c>
      <c r="HI305" s="18">
        <f>IF(STGY9[[#This Row],[SNO]]=0,0,IF(HL$10, IF(HP304&gt;=HM$8, 0, HI304+STGY9[[#This Row],[RTN]]), HI304+STGY9[[#This Row],[RTN]]))</f>
        <v>0</v>
      </c>
      <c r="HJ305" s="18">
        <f>STGY9[[#This Row],[RTN-TL]]-STGY9[[#This Row],[INS-TL]]</f>
        <v>-100</v>
      </c>
      <c r="HK305" s="18">
        <f>IF(STGY9[[#This Row],[SNO]]=0,0,IF(HL$10, IF(STGY9[[#This Row],[INS]]=0, 0, HN304), HN304))</f>
        <v>0</v>
      </c>
      <c r="HL305" s="18">
        <f>STGY9[[#This Row],[INS]]</f>
        <v>0</v>
      </c>
      <c r="HM305" s="18">
        <f>IF(STGY9[[#This Row],[WrL]]="Loss", (STGY9[[#This Row],[INS]]*(1 + HP$8/100)), IF(STGY9[[#This Row],[WrL]]="Won", (0), 0))</f>
        <v>0</v>
      </c>
      <c r="HN305" s="18">
        <f>IF(STGY9[[#This Row],[WrL]]="Loss", (STGY9[[#This Row],[PAM]]+STGY9[[#This Row],[LOS-TEN]]), IF(STGY9[[#This Row],[WrL]]="Won", (STGY9[[#This Row],[INS]]), 0))</f>
        <v>0</v>
      </c>
      <c r="HO305" s="18">
        <f>STGY9[[#This Row],[PAPT]]/2</f>
        <v>0</v>
      </c>
      <c r="HP305" s="43">
        <f>IF(STGY9[[#This Row],[SNO]]=0,0,IF(HL$10, IF(STGY9[[#This Row],[INS-TL]]=0, 0, STGY9[[#This Row],[PFT]]/STGY9[[#This Row],[INS-TL]]%), STGY9[[#This Row],[PFT]]/STGY9[[#This Row],[INS-TL]]%))</f>
        <v>-100</v>
      </c>
      <c r="HZ305" s="22"/>
      <c r="IB305" s="42">
        <f t="shared" si="52"/>
        <v>290</v>
      </c>
      <c r="IC305" s="49"/>
      <c r="ID305" s="18">
        <f>IF(STGY10[[#This Row],[SNO]]=0,0,IF(STGY10[[#This Row],[SNO]]=1,IJ$8,IF(IL$10, IF(IP304&gt;=IM$8,0,IF(IP304=0,IJ$8,IO304)), IO304)))</f>
        <v>0</v>
      </c>
      <c r="IE305" s="18" t="str">
        <f>IF(MAIN_STGY[[#This Row],[RSLT]]="","", MAIN_STGY[[#This Row],[RSLT]])</f>
        <v/>
      </c>
      <c r="IF305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5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5" s="18">
        <f>IF(STGY10[[#This Row],[SNO]]=0,0,IF(IL$10, IF(IP304&gt;=IM$8, 0, STGY10[[#This Row],[INS]]+IH304), STGY10[[#This Row],[INS]]+IH304))</f>
        <v>100</v>
      </c>
      <c r="II305" s="18">
        <f>IF(STGY10[[#This Row],[SNO]]=0,0,IF(IL$10, IF(IP304&gt;=IM$8, 0, II304+STGY10[[#This Row],[RTN]]), II304+STGY10[[#This Row],[RTN]]))</f>
        <v>0</v>
      </c>
      <c r="IJ305" s="18">
        <f>STGY10[[#This Row],[RTN-TL]]-STGY10[[#This Row],[INS-TL]]</f>
        <v>-100</v>
      </c>
      <c r="IK305" s="18">
        <f>IF(STGY10[[#This Row],[SNO]]=0,0,IF(IL$10, IF(STGY10[[#This Row],[INS]]=0, 0, IN304), IN304))</f>
        <v>0</v>
      </c>
      <c r="IL305" s="18">
        <f>STGY10[[#This Row],[INS]]</f>
        <v>0</v>
      </c>
      <c r="IM305" s="18">
        <f>IF(STGY10[[#This Row],[WrL]]="Loss", (STGY10[[#This Row],[INS]]*(1 + IP$8/100)), IF(STGY10[[#This Row],[WrL]]="Won", (0), 0))</f>
        <v>0</v>
      </c>
      <c r="IN305" s="18">
        <f>IF(STGY10[[#This Row],[WrL]]="Loss", (STGY10[[#This Row],[PAM]]+STGY10[[#This Row],[LOS-TEN]]), IF(STGY10[[#This Row],[WrL]]="Won", (STGY10[[#This Row],[INS]]), 0))</f>
        <v>0</v>
      </c>
      <c r="IO305" s="18">
        <f>STGY10[[#This Row],[PAPT]]/2</f>
        <v>0</v>
      </c>
      <c r="IP305" s="43">
        <f>IF(STGY10[[#This Row],[SNO]]=0,0,IF(IL$10, IF(STGY10[[#This Row],[INS-TL]]=0, 0, STGY10[[#This Row],[PFT]]/STGY10[[#This Row],[INS-TL]]%), STGY10[[#This Row],[PFT]]/STGY10[[#This Row],[INS-TL]]%))</f>
        <v>-100</v>
      </c>
      <c r="IZ305" s="22"/>
    </row>
    <row r="306" spans="2:260" ht="15.65" x14ac:dyDescent="0.3">
      <c r="B306" s="89">
        <f t="shared" si="53"/>
        <v>291</v>
      </c>
      <c r="C306" s="49"/>
      <c r="D306" s="18">
        <f>IF(MAIN_STGY[[#This Row],[SNO]]=0,0,IF(MAIN_STGY[[#This Row],[SNO]]=1,J$8,IF(L$10, IF(P305&gt;=M$8,0,IF(P305=0,J$8,O305)), O305)))</f>
        <v>0</v>
      </c>
      <c r="E306" s="12"/>
      <c r="F306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6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6" s="18">
        <f>IF(MAIN_STGY[[#This Row],[SNO]]=0,0,IF(L$10, IF(P305&gt;=M$8, 0, MAIN_STGY[[#This Row],[INS]]+H305), MAIN_STGY[[#This Row],[INS]]+H305))</f>
        <v>100</v>
      </c>
      <c r="I306" s="18">
        <f>IF(MAIN_STGY[[#This Row],[SNO]]=0,0,IF(L$10, IF(P305&gt;=M$8, 0, I305+MAIN_STGY[[#This Row],[RTN]]), I305+MAIN_STGY[[#This Row],[RTN]]))</f>
        <v>0</v>
      </c>
      <c r="J306" s="18">
        <f>MAIN_STGY[[#This Row],[RTN-TL]]-MAIN_STGY[[#This Row],[INS-TL]]</f>
        <v>-100</v>
      </c>
      <c r="K306" s="18">
        <f>IF(MAIN_STGY[[#This Row],[SNO]]=0,0,IF(L$10, IF(MAIN_STGY[[#This Row],[INS]]=0, 0, N305), N305))</f>
        <v>0</v>
      </c>
      <c r="L306" s="18">
        <f>MAIN_STGY[[#This Row],[INS]]</f>
        <v>0</v>
      </c>
      <c r="M306" s="18">
        <f>IF(MAIN_STGY[[#This Row],[WrL]]="Loss", (MAIN_STGY[[#This Row],[INS]]*(1 + P$8/100)), IF(MAIN_STGY[[#This Row],[WrL]]="Won", (0), 0))</f>
        <v>0</v>
      </c>
      <c r="N306" s="18">
        <f>IF(MAIN_STGY[[#This Row],[WrL]]="Loss", (MAIN_STGY[[#This Row],[PAM]]+MAIN_STGY[[#This Row],[LOS-TEN]]), IF(MAIN_STGY[[#This Row],[WrL]]="Won", (MAIN_STGY[[#This Row],[INS]]), 0))</f>
        <v>0</v>
      </c>
      <c r="O306" s="18">
        <f>MAIN_STGY[[#This Row],[PAPT]]/2</f>
        <v>0</v>
      </c>
      <c r="P306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6" s="97" t="str" cm="1">
        <f t="array" ref="R306">IF(FG$4,STGTL7[Strategy Name],"")</f>
        <v>Strategy 07</v>
      </c>
      <c r="S306" s="98" cm="1">
        <f t="array" ref="S306">IF(FG$4,STGTL7[Last Running Bet-on],"")</f>
        <v>0</v>
      </c>
      <c r="T306" s="99" cm="1">
        <f t="array" ref="T306">IF(FG$4,STGTL7[Last Running Value],"")</f>
        <v>100</v>
      </c>
      <c r="U306" s="85"/>
      <c r="V306" s="44"/>
      <c r="W306" s="55"/>
      <c r="X306" s="55"/>
      <c r="Z306" s="22"/>
      <c r="AB306" s="42">
        <f t="shared" si="44"/>
        <v>291</v>
      </c>
      <c r="AC306" s="49"/>
      <c r="AD306" s="18">
        <f>IF(STGY2[[#This Row],[SNO]]=0,0,IF(STGY2[[#This Row],[SNO]]=1,AJ$8,IF(AL$10, IF(AP305&gt;=AM$8,0,IF(AP305=0,AJ$8,AO305)), AO305)))</f>
        <v>0</v>
      </c>
      <c r="AE306" s="18" t="str">
        <f>IF(MAIN_STGY[[#This Row],[RSLT]]="","", MAIN_STGY[[#This Row],[RSLT]])</f>
        <v/>
      </c>
      <c r="AF306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6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6" s="18">
        <f>IF(STGY2[[#This Row],[SNO]]=0,0,IF(AL$10, IF(AP305&gt;=AM$8, 0, STGY2[[#This Row],[INS]]+AH305), STGY2[[#This Row],[INS]]+AH305))</f>
        <v>100</v>
      </c>
      <c r="AI306" s="18">
        <f>IF(STGY2[[#This Row],[SNO]]=0,0,IF(AL$10, IF(AP305&gt;=AM$8, 0, AI305+STGY2[[#This Row],[RTN]]), AI305+STGY2[[#This Row],[RTN]]))</f>
        <v>0</v>
      </c>
      <c r="AJ306" s="18">
        <f>STGY2[[#This Row],[RTN-TL]]-STGY2[[#This Row],[INS-TL]]</f>
        <v>-100</v>
      </c>
      <c r="AK306" s="18">
        <f>IF(STGY2[[#This Row],[SNO]]=0,0,IF(AL$10, IF(STGY2[[#This Row],[INS]]=0, 0, AN305), AN305))</f>
        <v>0</v>
      </c>
      <c r="AL306" s="18">
        <f>STGY2[[#This Row],[INS]]</f>
        <v>0</v>
      </c>
      <c r="AM306" s="18">
        <f>IF(STGY2[[#This Row],[WrL]]="Loss", (STGY2[[#This Row],[INS]]*(1 + AP$8/100)), IF(STGY2[[#This Row],[WrL]]="Won", (0), 0))</f>
        <v>0</v>
      </c>
      <c r="AN306" s="18">
        <f>IF(STGY2[[#This Row],[WrL]]="Loss", (STGY2[[#This Row],[PAM]]+STGY2[[#This Row],[LOS-TEN]]), IF(STGY2[[#This Row],[WrL]]="Won", (STGY2[[#This Row],[INS]]), 0))</f>
        <v>0</v>
      </c>
      <c r="AO306" s="18">
        <f>STGY2[[#This Row],[PAPT]]/2</f>
        <v>0</v>
      </c>
      <c r="AP306" s="43">
        <f>IF(STGY2[[#This Row],[SNO]]=0,0,IF(AL$10, IF(STGY2[[#This Row],[INS-TL]]=0, 0, STGY2[[#This Row],[PFT]]/STGY2[[#This Row],[INS-TL]]%), STGY2[[#This Row],[PFT]]/STGY2[[#This Row],[INS-TL]]%))</f>
        <v>-100</v>
      </c>
      <c r="AZ306" s="22"/>
      <c r="BB306" s="42">
        <f t="shared" si="45"/>
        <v>291</v>
      </c>
      <c r="BC306" s="49"/>
      <c r="BD306" s="18">
        <f>IF(STGY3[[#This Row],[SNO]]=0,0,IF(STGY3[[#This Row],[SNO]]=1,BJ$8,IF(BL$10, IF(BP305&gt;=BM$8,0,IF(BP305=0,BJ$8,BO305)), BO305)))</f>
        <v>0</v>
      </c>
      <c r="BE306" s="18" t="str">
        <f>IF(MAIN_STGY[[#This Row],[RSLT]]="","", MAIN_STGY[[#This Row],[RSLT]])</f>
        <v/>
      </c>
      <c r="BF306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6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6" s="18">
        <f>IF(STGY3[[#This Row],[SNO]]=0,0,IF(BL$10, IF(BP305&gt;=BM$8, 0, STGY3[[#This Row],[INS]]+BH305), STGY3[[#This Row],[INS]]+BH305))</f>
        <v>100</v>
      </c>
      <c r="BI306" s="18">
        <f>IF(STGY3[[#This Row],[SNO]]=0,0,IF(BL$10, IF(BP305&gt;=BM$8, 0, BI305+STGY3[[#This Row],[RTN]]), BI305+STGY3[[#This Row],[RTN]]))</f>
        <v>0</v>
      </c>
      <c r="BJ306" s="18">
        <f>STGY3[[#This Row],[RTN-TL]]-STGY3[[#This Row],[INS-TL]]</f>
        <v>-100</v>
      </c>
      <c r="BK306" s="18">
        <f>IF(STGY3[[#This Row],[SNO]]=0,0,IF(BL$10, IF(STGY3[[#This Row],[INS]]=0, 0, BN305), BN305))</f>
        <v>0</v>
      </c>
      <c r="BL306" s="18">
        <f>STGY3[[#This Row],[INS]]</f>
        <v>0</v>
      </c>
      <c r="BM306" s="18">
        <f>IF(STGY3[[#This Row],[WrL]]="Loss", (STGY3[[#This Row],[INS]]*(1 + BP$8/100)), IF(STGY3[[#This Row],[WrL]]="Won", (0), 0))</f>
        <v>0</v>
      </c>
      <c r="BN306" s="18">
        <f>IF(STGY3[[#This Row],[WrL]]="Loss", (STGY3[[#This Row],[PAM]]+STGY3[[#This Row],[LOS-TEN]]), IF(STGY3[[#This Row],[WrL]]="Won", (STGY3[[#This Row],[INS]]), 0))</f>
        <v>0</v>
      </c>
      <c r="BO306" s="18">
        <f>STGY3[[#This Row],[PAPT]]/2</f>
        <v>0</v>
      </c>
      <c r="BP306" s="43">
        <f>IF(STGY3[[#This Row],[SNO]]=0,0,IF(BL$10, IF(STGY3[[#This Row],[INS-TL]]=0, 0, STGY3[[#This Row],[PFT]]/STGY3[[#This Row],[INS-TL]]%), STGY3[[#This Row],[PFT]]/STGY3[[#This Row],[INS-TL]]%))</f>
        <v>-100</v>
      </c>
      <c r="BZ306" s="22"/>
      <c r="CB306" s="42">
        <f t="shared" si="46"/>
        <v>291</v>
      </c>
      <c r="CC306" s="49"/>
      <c r="CD306" s="18">
        <f>IF(STGY4[[#This Row],[SNO]]=0,0,IF(STGY4[[#This Row],[SNO]]=1,CJ$8,IF(CL$10, IF(CP305&gt;=CM$8,0,IF(CP305=0,CJ$8,CO305)), CO305)))</f>
        <v>0</v>
      </c>
      <c r="CE306" s="18" t="str">
        <f>IF(MAIN_STGY[[#This Row],[RSLT]]="","", MAIN_STGY[[#This Row],[RSLT]])</f>
        <v/>
      </c>
      <c r="CF306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6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6" s="18">
        <f>IF(STGY4[[#This Row],[SNO]]=0,0,IF(CL$10, IF(CP305&gt;=CM$8, 0, STGY4[[#This Row],[INS]]+CH305), STGY4[[#This Row],[INS]]+CH305))</f>
        <v>100</v>
      </c>
      <c r="CI306" s="18">
        <f>IF(STGY4[[#This Row],[SNO]]=0,0,IF(CL$10, IF(CP305&gt;=CM$8, 0, CI305+STGY4[[#This Row],[RTN]]), CI305+STGY4[[#This Row],[RTN]]))</f>
        <v>0</v>
      </c>
      <c r="CJ306" s="18">
        <f>STGY4[[#This Row],[RTN-TL]]-STGY4[[#This Row],[INS-TL]]</f>
        <v>-100</v>
      </c>
      <c r="CK306" s="18">
        <f>IF(STGY4[[#This Row],[SNO]]=0,0,IF(CL$10, IF(STGY4[[#This Row],[INS]]=0, 0, CN305), CN305))</f>
        <v>0</v>
      </c>
      <c r="CL306" s="18">
        <f>STGY4[[#This Row],[INS]]</f>
        <v>0</v>
      </c>
      <c r="CM306" s="18">
        <f>IF(STGY4[[#This Row],[WrL]]="Loss", (STGY4[[#This Row],[INS]]*(1 + CP$8/100)), IF(STGY4[[#This Row],[WrL]]="Won", (0), 0))</f>
        <v>0</v>
      </c>
      <c r="CN306" s="18">
        <f>IF(STGY4[[#This Row],[WrL]]="Loss", (STGY4[[#This Row],[PAM]]+STGY4[[#This Row],[LOS-TEN]]), IF(STGY4[[#This Row],[WrL]]="Won", (STGY4[[#This Row],[INS]]), 0))</f>
        <v>0</v>
      </c>
      <c r="CO306" s="18">
        <f>STGY4[[#This Row],[PAPT]]/2</f>
        <v>0</v>
      </c>
      <c r="CP306" s="43">
        <f>IF(STGY4[[#This Row],[SNO]]=0,0,IF(CL$10, IF(STGY4[[#This Row],[INS-TL]]=0, 0, STGY4[[#This Row],[PFT]]/STGY4[[#This Row],[INS-TL]]%), STGY4[[#This Row],[PFT]]/STGY4[[#This Row],[INS-TL]]%))</f>
        <v>-100</v>
      </c>
      <c r="CZ306" s="22"/>
      <c r="DB306" s="42">
        <f t="shared" si="47"/>
        <v>291</v>
      </c>
      <c r="DC306" s="49"/>
      <c r="DD306" s="18">
        <f>IF(STGY5[[#This Row],[SNO]]=0,0,IF(STGY5[[#This Row],[SNO]]=1,DJ$8,IF(DL$10, IF(DP305&gt;=DM$8,0,IF(DP305=0,DJ$8,DO305)), DO305)))</f>
        <v>0</v>
      </c>
      <c r="DE306" s="18" t="str">
        <f>IF(MAIN_STGY[[#This Row],[RSLT]]="","", MAIN_STGY[[#This Row],[RSLT]])</f>
        <v/>
      </c>
      <c r="DF306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6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6" s="18">
        <f>IF(STGY5[[#This Row],[SNO]]=0,0,IF(DL$10, IF(DP305&gt;=DM$8, 0, STGY5[[#This Row],[INS]]+DH305), STGY5[[#This Row],[INS]]+DH305))</f>
        <v>100</v>
      </c>
      <c r="DI306" s="18">
        <f>IF(STGY5[[#This Row],[SNO]]=0,0,IF(DL$10, IF(DP305&gt;=DM$8, 0, DI305+STGY5[[#This Row],[RTN]]), DI305+STGY5[[#This Row],[RTN]]))</f>
        <v>0</v>
      </c>
      <c r="DJ306" s="18">
        <f>STGY5[[#This Row],[RTN-TL]]-STGY5[[#This Row],[INS-TL]]</f>
        <v>-100</v>
      </c>
      <c r="DK306" s="18">
        <f>IF(STGY5[[#This Row],[SNO]]=0,0,IF(DL$10, IF(STGY5[[#This Row],[INS]]=0, 0, DN305), DN305))</f>
        <v>0</v>
      </c>
      <c r="DL306" s="18">
        <f>STGY5[[#This Row],[INS]]</f>
        <v>0</v>
      </c>
      <c r="DM306" s="18">
        <f>IF(STGY5[[#This Row],[WrL]]="Loss", (STGY5[[#This Row],[INS]]*(1 + DP$8/100)), IF(STGY5[[#This Row],[WrL]]="Won", (0), 0))</f>
        <v>0</v>
      </c>
      <c r="DN306" s="18">
        <f>IF(STGY5[[#This Row],[WrL]]="Loss", (STGY5[[#This Row],[PAM]]+STGY5[[#This Row],[LOS-TEN]]), IF(STGY5[[#This Row],[WrL]]="Won", (STGY5[[#This Row],[INS]]), 0))</f>
        <v>0</v>
      </c>
      <c r="DO306" s="18">
        <f>STGY5[[#This Row],[PAPT]]/2</f>
        <v>0</v>
      </c>
      <c r="DP306" s="43">
        <f>IF(STGY5[[#This Row],[SNO]]=0,0,IF(DL$10, IF(STGY5[[#This Row],[INS-TL]]=0, 0, STGY5[[#This Row],[PFT]]/STGY5[[#This Row],[INS-TL]]%), STGY5[[#This Row],[PFT]]/STGY5[[#This Row],[INS-TL]]%))</f>
        <v>-100</v>
      </c>
      <c r="DZ306" s="22"/>
      <c r="EB306" s="42">
        <f t="shared" si="48"/>
        <v>291</v>
      </c>
      <c r="EC306" s="49"/>
      <c r="ED306" s="18">
        <f>IF(STGY6[[#This Row],[SNO]]=0,0,IF(STGY6[[#This Row],[SNO]]=1,EJ$8,IF(EL$10, IF(EP305&gt;=EM$8,0,IF(EP305=0,EJ$8,EO305)), EO305)))</f>
        <v>0</v>
      </c>
      <c r="EE306" s="18" t="str">
        <f>IF(MAIN_STGY[[#This Row],[RSLT]]="","", MAIN_STGY[[#This Row],[RSLT]])</f>
        <v/>
      </c>
      <c r="EF306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6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6" s="18">
        <f>IF(STGY6[[#This Row],[SNO]]=0,0,IF(EL$10, IF(EP305&gt;=EM$8, 0, STGY6[[#This Row],[INS]]+EH305), STGY6[[#This Row],[INS]]+EH305))</f>
        <v>100</v>
      </c>
      <c r="EI306" s="18">
        <f>IF(STGY6[[#This Row],[SNO]]=0,0,IF(EL$10, IF(EP305&gt;=EM$8, 0, EI305+STGY6[[#This Row],[RTN]]), EI305+STGY6[[#This Row],[RTN]]))</f>
        <v>0</v>
      </c>
      <c r="EJ306" s="18">
        <f>STGY6[[#This Row],[RTN-TL]]-STGY6[[#This Row],[INS-TL]]</f>
        <v>-100</v>
      </c>
      <c r="EK306" s="18">
        <f>IF(STGY6[[#This Row],[SNO]]=0,0,IF(EL$10, IF(STGY6[[#This Row],[INS]]=0, 0, EN305), EN305))</f>
        <v>0</v>
      </c>
      <c r="EL306" s="18">
        <f>STGY6[[#This Row],[INS]]</f>
        <v>0</v>
      </c>
      <c r="EM306" s="18">
        <f>IF(STGY6[[#This Row],[WrL]]="Loss", (STGY6[[#This Row],[INS]]*(1 + EP$8/100)), IF(STGY6[[#This Row],[WrL]]="Won", (0), 0))</f>
        <v>0</v>
      </c>
      <c r="EN306" s="18">
        <f>IF(STGY6[[#This Row],[WrL]]="Loss", (STGY6[[#This Row],[PAM]]+STGY6[[#This Row],[LOS-TEN]]), IF(STGY6[[#This Row],[WrL]]="Won", (STGY6[[#This Row],[INS]]), 0))</f>
        <v>0</v>
      </c>
      <c r="EO306" s="18">
        <f>STGY6[[#This Row],[PAPT]]/2</f>
        <v>0</v>
      </c>
      <c r="EP306" s="43">
        <f>IF(STGY6[[#This Row],[SNO]]=0,0,IF(EL$10, IF(STGY6[[#This Row],[INS-TL]]=0, 0, STGY6[[#This Row],[PFT]]/STGY6[[#This Row],[INS-TL]]%), STGY6[[#This Row],[PFT]]/STGY6[[#This Row],[INS-TL]]%))</f>
        <v>-100</v>
      </c>
      <c r="EZ306" s="22"/>
      <c r="FB306" s="42">
        <f t="shared" si="49"/>
        <v>291</v>
      </c>
      <c r="FC306" s="49"/>
      <c r="FD306" s="18">
        <f>IF(STGY7[[#This Row],[SNO]]=0,0,IF(STGY7[[#This Row],[SNO]]=1,FJ$8,IF(FL$10, IF(FP305&gt;=FM$8,0,IF(FP305=0,FJ$8,FO305)), FO305)))</f>
        <v>0</v>
      </c>
      <c r="FE306" s="18" t="str">
        <f>IF(MAIN_STGY[[#This Row],[RSLT]]="","", MAIN_STGY[[#This Row],[RSLT]])</f>
        <v/>
      </c>
      <c r="FF306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6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6" s="18">
        <f>IF(STGY7[[#This Row],[SNO]]=0,0,IF(FL$10, IF(FP305&gt;=FM$8, 0, STGY7[[#This Row],[INS]]+FH305), STGY7[[#This Row],[INS]]+FH305))</f>
        <v>100</v>
      </c>
      <c r="FI306" s="18">
        <f>IF(STGY7[[#This Row],[SNO]]=0,0,IF(FL$10, IF(FP305&gt;=FM$8, 0, FI305+STGY7[[#This Row],[RTN]]), FI305+STGY7[[#This Row],[RTN]]))</f>
        <v>0</v>
      </c>
      <c r="FJ306" s="18">
        <f>STGY7[[#This Row],[RTN-TL]]-STGY7[[#This Row],[INS-TL]]</f>
        <v>-100</v>
      </c>
      <c r="FK306" s="18">
        <f>IF(STGY7[[#This Row],[SNO]]=0,0,IF(FL$10, IF(STGY7[[#This Row],[INS]]=0, 0, FN305), FN305))</f>
        <v>0</v>
      </c>
      <c r="FL306" s="18">
        <f>STGY7[[#This Row],[INS]]</f>
        <v>0</v>
      </c>
      <c r="FM306" s="18">
        <f>IF(STGY7[[#This Row],[WrL]]="Loss", (STGY7[[#This Row],[INS]]*(1 + FP$8/100)), IF(STGY7[[#This Row],[WrL]]="Won", (0), 0))</f>
        <v>0</v>
      </c>
      <c r="FN306" s="18">
        <f>IF(STGY7[[#This Row],[WrL]]="Loss", (STGY7[[#This Row],[PAM]]+STGY7[[#This Row],[LOS-TEN]]), IF(STGY7[[#This Row],[WrL]]="Won", (STGY7[[#This Row],[INS]]), 0))</f>
        <v>0</v>
      </c>
      <c r="FO306" s="18">
        <f>STGY7[[#This Row],[PAPT]]/2</f>
        <v>0</v>
      </c>
      <c r="FP306" s="43">
        <f>IF(STGY7[[#This Row],[SNO]]=0,0,IF(FL$10, IF(STGY7[[#This Row],[INS-TL]]=0, 0, STGY7[[#This Row],[PFT]]/STGY7[[#This Row],[INS-TL]]%), STGY7[[#This Row],[PFT]]/STGY7[[#This Row],[INS-TL]]%))</f>
        <v>-100</v>
      </c>
      <c r="FZ306" s="22"/>
      <c r="GB306" s="42">
        <f t="shared" si="50"/>
        <v>291</v>
      </c>
      <c r="GC306" s="49"/>
      <c r="GD306" s="18">
        <f>IF(STGY8[[#This Row],[SNO]]=0,0,IF(STGY8[[#This Row],[SNO]]=1,GJ$8,IF(GL$10, IF(GP305&gt;=GM$8,0,IF(GP305=0,GJ$8,GO305)), GO305)))</f>
        <v>0</v>
      </c>
      <c r="GE306" s="18" t="str">
        <f>IF(MAIN_STGY[[#This Row],[RSLT]]="","", MAIN_STGY[[#This Row],[RSLT]])</f>
        <v/>
      </c>
      <c r="GF306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6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6" s="18">
        <f>IF(STGY8[[#This Row],[SNO]]=0,0,IF(GL$10, IF(GP305&gt;=GM$8, 0, STGY8[[#This Row],[INS]]+GH305), STGY8[[#This Row],[INS]]+GH305))</f>
        <v>100</v>
      </c>
      <c r="GI306" s="18">
        <f>IF(STGY8[[#This Row],[SNO]]=0,0,IF(GL$10, IF(GP305&gt;=GM$8, 0, GI305+STGY8[[#This Row],[RTN]]), GI305+STGY8[[#This Row],[RTN]]))</f>
        <v>0</v>
      </c>
      <c r="GJ306" s="18">
        <f>STGY8[[#This Row],[RTN-TL]]-STGY8[[#This Row],[INS-TL]]</f>
        <v>-100</v>
      </c>
      <c r="GK306" s="18">
        <f>IF(STGY8[[#This Row],[SNO]]=0,0,IF(GL$10, IF(STGY8[[#This Row],[INS]]=0, 0, GN305), GN305))</f>
        <v>0</v>
      </c>
      <c r="GL306" s="18">
        <f>STGY8[[#This Row],[INS]]</f>
        <v>0</v>
      </c>
      <c r="GM306" s="18">
        <f>IF(STGY8[[#This Row],[WrL]]="Loss", (STGY8[[#This Row],[INS]]*(1 + GP$8/100)), IF(STGY8[[#This Row],[WrL]]="Won", (0), 0))</f>
        <v>0</v>
      </c>
      <c r="GN306" s="18">
        <f>IF(STGY8[[#This Row],[WrL]]="Loss", (STGY8[[#This Row],[PAM]]+STGY8[[#This Row],[LOS-TEN]]), IF(STGY8[[#This Row],[WrL]]="Won", (STGY8[[#This Row],[INS]]), 0))</f>
        <v>0</v>
      </c>
      <c r="GO306" s="18">
        <f>STGY8[[#This Row],[PAPT]]/2</f>
        <v>0</v>
      </c>
      <c r="GP306" s="43">
        <f>IF(STGY8[[#This Row],[SNO]]=0,0,IF(GL$10, IF(STGY8[[#This Row],[INS-TL]]=0, 0, STGY8[[#This Row],[PFT]]/STGY8[[#This Row],[INS-TL]]%), STGY8[[#This Row],[PFT]]/STGY8[[#This Row],[INS-TL]]%))</f>
        <v>-100</v>
      </c>
      <c r="GZ306" s="22"/>
      <c r="HB306" s="42">
        <f t="shared" si="51"/>
        <v>291</v>
      </c>
      <c r="HC306" s="49"/>
      <c r="HD306" s="18">
        <f>IF(STGY9[[#This Row],[SNO]]=0,0,IF(STGY9[[#This Row],[SNO]]=1,HJ$8,IF(HL$10, IF(HP305&gt;=HM$8,0,IF(HP305=0,HJ$8,HO305)), HO305)))</f>
        <v>0</v>
      </c>
      <c r="HE306" s="18" t="str">
        <f>IF(MAIN_STGY[[#This Row],[RSLT]]="","", MAIN_STGY[[#This Row],[RSLT]])</f>
        <v/>
      </c>
      <c r="HF306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6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6" s="18">
        <f>IF(STGY9[[#This Row],[SNO]]=0,0,IF(HL$10, IF(HP305&gt;=HM$8, 0, STGY9[[#This Row],[INS]]+HH305), STGY9[[#This Row],[INS]]+HH305))</f>
        <v>100</v>
      </c>
      <c r="HI306" s="18">
        <f>IF(STGY9[[#This Row],[SNO]]=0,0,IF(HL$10, IF(HP305&gt;=HM$8, 0, HI305+STGY9[[#This Row],[RTN]]), HI305+STGY9[[#This Row],[RTN]]))</f>
        <v>0</v>
      </c>
      <c r="HJ306" s="18">
        <f>STGY9[[#This Row],[RTN-TL]]-STGY9[[#This Row],[INS-TL]]</f>
        <v>-100</v>
      </c>
      <c r="HK306" s="18">
        <f>IF(STGY9[[#This Row],[SNO]]=0,0,IF(HL$10, IF(STGY9[[#This Row],[INS]]=0, 0, HN305), HN305))</f>
        <v>0</v>
      </c>
      <c r="HL306" s="18">
        <f>STGY9[[#This Row],[INS]]</f>
        <v>0</v>
      </c>
      <c r="HM306" s="18">
        <f>IF(STGY9[[#This Row],[WrL]]="Loss", (STGY9[[#This Row],[INS]]*(1 + HP$8/100)), IF(STGY9[[#This Row],[WrL]]="Won", (0), 0))</f>
        <v>0</v>
      </c>
      <c r="HN306" s="18">
        <f>IF(STGY9[[#This Row],[WrL]]="Loss", (STGY9[[#This Row],[PAM]]+STGY9[[#This Row],[LOS-TEN]]), IF(STGY9[[#This Row],[WrL]]="Won", (STGY9[[#This Row],[INS]]), 0))</f>
        <v>0</v>
      </c>
      <c r="HO306" s="18">
        <f>STGY9[[#This Row],[PAPT]]/2</f>
        <v>0</v>
      </c>
      <c r="HP306" s="43">
        <f>IF(STGY9[[#This Row],[SNO]]=0,0,IF(HL$10, IF(STGY9[[#This Row],[INS-TL]]=0, 0, STGY9[[#This Row],[PFT]]/STGY9[[#This Row],[INS-TL]]%), STGY9[[#This Row],[PFT]]/STGY9[[#This Row],[INS-TL]]%))</f>
        <v>-100</v>
      </c>
      <c r="HZ306" s="22"/>
      <c r="IB306" s="42">
        <f t="shared" si="52"/>
        <v>291</v>
      </c>
      <c r="IC306" s="49"/>
      <c r="ID306" s="18">
        <f>IF(STGY10[[#This Row],[SNO]]=0,0,IF(STGY10[[#This Row],[SNO]]=1,IJ$8,IF(IL$10, IF(IP305&gt;=IM$8,0,IF(IP305=0,IJ$8,IO305)), IO305)))</f>
        <v>0</v>
      </c>
      <c r="IE306" s="18" t="str">
        <f>IF(MAIN_STGY[[#This Row],[RSLT]]="","", MAIN_STGY[[#This Row],[RSLT]])</f>
        <v/>
      </c>
      <c r="IF306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6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6" s="18">
        <f>IF(STGY10[[#This Row],[SNO]]=0,0,IF(IL$10, IF(IP305&gt;=IM$8, 0, STGY10[[#This Row],[INS]]+IH305), STGY10[[#This Row],[INS]]+IH305))</f>
        <v>100</v>
      </c>
      <c r="II306" s="18">
        <f>IF(STGY10[[#This Row],[SNO]]=0,0,IF(IL$10, IF(IP305&gt;=IM$8, 0, II305+STGY10[[#This Row],[RTN]]), II305+STGY10[[#This Row],[RTN]]))</f>
        <v>0</v>
      </c>
      <c r="IJ306" s="18">
        <f>STGY10[[#This Row],[RTN-TL]]-STGY10[[#This Row],[INS-TL]]</f>
        <v>-100</v>
      </c>
      <c r="IK306" s="18">
        <f>IF(STGY10[[#This Row],[SNO]]=0,0,IF(IL$10, IF(STGY10[[#This Row],[INS]]=0, 0, IN305), IN305))</f>
        <v>0</v>
      </c>
      <c r="IL306" s="18">
        <f>STGY10[[#This Row],[INS]]</f>
        <v>0</v>
      </c>
      <c r="IM306" s="18">
        <f>IF(STGY10[[#This Row],[WrL]]="Loss", (STGY10[[#This Row],[INS]]*(1 + IP$8/100)), IF(STGY10[[#This Row],[WrL]]="Won", (0), 0))</f>
        <v>0</v>
      </c>
      <c r="IN306" s="18">
        <f>IF(STGY10[[#This Row],[WrL]]="Loss", (STGY10[[#This Row],[PAM]]+STGY10[[#This Row],[LOS-TEN]]), IF(STGY10[[#This Row],[WrL]]="Won", (STGY10[[#This Row],[INS]]), 0))</f>
        <v>0</v>
      </c>
      <c r="IO306" s="18">
        <f>STGY10[[#This Row],[PAPT]]/2</f>
        <v>0</v>
      </c>
      <c r="IP306" s="43">
        <f>IF(STGY10[[#This Row],[SNO]]=0,0,IF(IL$10, IF(STGY10[[#This Row],[INS-TL]]=0, 0, STGY10[[#This Row],[PFT]]/STGY10[[#This Row],[INS-TL]]%), STGY10[[#This Row],[PFT]]/STGY10[[#This Row],[INS-TL]]%))</f>
        <v>-100</v>
      </c>
      <c r="IZ306" s="22"/>
    </row>
    <row r="307" spans="2:260" ht="15.65" x14ac:dyDescent="0.3">
      <c r="B307" s="89">
        <f t="shared" si="53"/>
        <v>292</v>
      </c>
      <c r="C307" s="49"/>
      <c r="D307" s="18">
        <f>IF(MAIN_STGY[[#This Row],[SNO]]=0,0,IF(MAIN_STGY[[#This Row],[SNO]]=1,J$8,IF(L$10, IF(P306&gt;=M$8,0,IF(P306=0,J$8,O306)), O306)))</f>
        <v>0</v>
      </c>
      <c r="E307" s="12"/>
      <c r="F307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7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7" s="18">
        <f>IF(MAIN_STGY[[#This Row],[SNO]]=0,0,IF(L$10, IF(P306&gt;=M$8, 0, MAIN_STGY[[#This Row],[INS]]+H306), MAIN_STGY[[#This Row],[INS]]+H306))</f>
        <v>100</v>
      </c>
      <c r="I307" s="18">
        <f>IF(MAIN_STGY[[#This Row],[SNO]]=0,0,IF(L$10, IF(P306&gt;=M$8, 0, I306+MAIN_STGY[[#This Row],[RTN]]), I306+MAIN_STGY[[#This Row],[RTN]]))</f>
        <v>0</v>
      </c>
      <c r="J307" s="18">
        <f>MAIN_STGY[[#This Row],[RTN-TL]]-MAIN_STGY[[#This Row],[INS-TL]]</f>
        <v>-100</v>
      </c>
      <c r="K307" s="18">
        <f>IF(MAIN_STGY[[#This Row],[SNO]]=0,0,IF(L$10, IF(MAIN_STGY[[#This Row],[INS]]=0, 0, N306), N306))</f>
        <v>0</v>
      </c>
      <c r="L307" s="18">
        <f>MAIN_STGY[[#This Row],[INS]]</f>
        <v>0</v>
      </c>
      <c r="M307" s="18">
        <f>IF(MAIN_STGY[[#This Row],[WrL]]="Loss", (MAIN_STGY[[#This Row],[INS]]*(1 + P$8/100)), IF(MAIN_STGY[[#This Row],[WrL]]="Won", (0), 0))</f>
        <v>0</v>
      </c>
      <c r="N307" s="18">
        <f>IF(MAIN_STGY[[#This Row],[WrL]]="Loss", (MAIN_STGY[[#This Row],[PAM]]+MAIN_STGY[[#This Row],[LOS-TEN]]), IF(MAIN_STGY[[#This Row],[WrL]]="Won", (MAIN_STGY[[#This Row],[INS]]), 0))</f>
        <v>0</v>
      </c>
      <c r="O307" s="18">
        <f>MAIN_STGY[[#This Row],[PAPT]]/2</f>
        <v>0</v>
      </c>
      <c r="P307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7" s="97" t="str" cm="1">
        <f t="array" ref="R307">IF(GG$4,STGTL8[Strategy Name],"")</f>
        <v>Strategy 08</v>
      </c>
      <c r="S307" s="98" cm="1">
        <f t="array" ref="S307">IF(GG$4,STGTL8[Last Running Bet-on],"")</f>
        <v>0</v>
      </c>
      <c r="T307" s="99" cm="1">
        <f t="array" ref="T307">IF(GG$4,STGTL8[Last Running Value],"")</f>
        <v>100</v>
      </c>
      <c r="U307" s="85"/>
      <c r="V307" s="55"/>
      <c r="W307" s="55"/>
      <c r="X307" s="55"/>
      <c r="Z307" s="22"/>
      <c r="AB307" s="42">
        <f t="shared" si="44"/>
        <v>292</v>
      </c>
      <c r="AC307" s="49"/>
      <c r="AD307" s="18">
        <f>IF(STGY2[[#This Row],[SNO]]=0,0,IF(STGY2[[#This Row],[SNO]]=1,AJ$8,IF(AL$10, IF(AP306&gt;=AM$8,0,IF(AP306=0,AJ$8,AO306)), AO306)))</f>
        <v>0</v>
      </c>
      <c r="AE307" s="18" t="str">
        <f>IF(MAIN_STGY[[#This Row],[RSLT]]="","", MAIN_STGY[[#This Row],[RSLT]])</f>
        <v/>
      </c>
      <c r="AF307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7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7" s="18">
        <f>IF(STGY2[[#This Row],[SNO]]=0,0,IF(AL$10, IF(AP306&gt;=AM$8, 0, STGY2[[#This Row],[INS]]+AH306), STGY2[[#This Row],[INS]]+AH306))</f>
        <v>100</v>
      </c>
      <c r="AI307" s="18">
        <f>IF(STGY2[[#This Row],[SNO]]=0,0,IF(AL$10, IF(AP306&gt;=AM$8, 0, AI306+STGY2[[#This Row],[RTN]]), AI306+STGY2[[#This Row],[RTN]]))</f>
        <v>0</v>
      </c>
      <c r="AJ307" s="18">
        <f>STGY2[[#This Row],[RTN-TL]]-STGY2[[#This Row],[INS-TL]]</f>
        <v>-100</v>
      </c>
      <c r="AK307" s="18">
        <f>IF(STGY2[[#This Row],[SNO]]=0,0,IF(AL$10, IF(STGY2[[#This Row],[INS]]=0, 0, AN306), AN306))</f>
        <v>0</v>
      </c>
      <c r="AL307" s="18">
        <f>STGY2[[#This Row],[INS]]</f>
        <v>0</v>
      </c>
      <c r="AM307" s="18">
        <f>IF(STGY2[[#This Row],[WrL]]="Loss", (STGY2[[#This Row],[INS]]*(1 + AP$8/100)), IF(STGY2[[#This Row],[WrL]]="Won", (0), 0))</f>
        <v>0</v>
      </c>
      <c r="AN307" s="18">
        <f>IF(STGY2[[#This Row],[WrL]]="Loss", (STGY2[[#This Row],[PAM]]+STGY2[[#This Row],[LOS-TEN]]), IF(STGY2[[#This Row],[WrL]]="Won", (STGY2[[#This Row],[INS]]), 0))</f>
        <v>0</v>
      </c>
      <c r="AO307" s="18">
        <f>STGY2[[#This Row],[PAPT]]/2</f>
        <v>0</v>
      </c>
      <c r="AP307" s="43">
        <f>IF(STGY2[[#This Row],[SNO]]=0,0,IF(AL$10, IF(STGY2[[#This Row],[INS-TL]]=0, 0, STGY2[[#This Row],[PFT]]/STGY2[[#This Row],[INS-TL]]%), STGY2[[#This Row],[PFT]]/STGY2[[#This Row],[INS-TL]]%))</f>
        <v>-100</v>
      </c>
      <c r="AZ307" s="22"/>
      <c r="BB307" s="42">
        <f t="shared" si="45"/>
        <v>292</v>
      </c>
      <c r="BC307" s="49"/>
      <c r="BD307" s="18">
        <f>IF(STGY3[[#This Row],[SNO]]=0,0,IF(STGY3[[#This Row],[SNO]]=1,BJ$8,IF(BL$10, IF(BP306&gt;=BM$8,0,IF(BP306=0,BJ$8,BO306)), BO306)))</f>
        <v>0</v>
      </c>
      <c r="BE307" s="18" t="str">
        <f>IF(MAIN_STGY[[#This Row],[RSLT]]="","", MAIN_STGY[[#This Row],[RSLT]])</f>
        <v/>
      </c>
      <c r="BF307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7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7" s="18">
        <f>IF(STGY3[[#This Row],[SNO]]=0,0,IF(BL$10, IF(BP306&gt;=BM$8, 0, STGY3[[#This Row],[INS]]+BH306), STGY3[[#This Row],[INS]]+BH306))</f>
        <v>100</v>
      </c>
      <c r="BI307" s="18">
        <f>IF(STGY3[[#This Row],[SNO]]=0,0,IF(BL$10, IF(BP306&gt;=BM$8, 0, BI306+STGY3[[#This Row],[RTN]]), BI306+STGY3[[#This Row],[RTN]]))</f>
        <v>0</v>
      </c>
      <c r="BJ307" s="18">
        <f>STGY3[[#This Row],[RTN-TL]]-STGY3[[#This Row],[INS-TL]]</f>
        <v>-100</v>
      </c>
      <c r="BK307" s="18">
        <f>IF(STGY3[[#This Row],[SNO]]=0,0,IF(BL$10, IF(STGY3[[#This Row],[INS]]=0, 0, BN306), BN306))</f>
        <v>0</v>
      </c>
      <c r="BL307" s="18">
        <f>STGY3[[#This Row],[INS]]</f>
        <v>0</v>
      </c>
      <c r="BM307" s="18">
        <f>IF(STGY3[[#This Row],[WrL]]="Loss", (STGY3[[#This Row],[INS]]*(1 + BP$8/100)), IF(STGY3[[#This Row],[WrL]]="Won", (0), 0))</f>
        <v>0</v>
      </c>
      <c r="BN307" s="18">
        <f>IF(STGY3[[#This Row],[WrL]]="Loss", (STGY3[[#This Row],[PAM]]+STGY3[[#This Row],[LOS-TEN]]), IF(STGY3[[#This Row],[WrL]]="Won", (STGY3[[#This Row],[INS]]), 0))</f>
        <v>0</v>
      </c>
      <c r="BO307" s="18">
        <f>STGY3[[#This Row],[PAPT]]/2</f>
        <v>0</v>
      </c>
      <c r="BP307" s="43">
        <f>IF(STGY3[[#This Row],[SNO]]=0,0,IF(BL$10, IF(STGY3[[#This Row],[INS-TL]]=0, 0, STGY3[[#This Row],[PFT]]/STGY3[[#This Row],[INS-TL]]%), STGY3[[#This Row],[PFT]]/STGY3[[#This Row],[INS-TL]]%))</f>
        <v>-100</v>
      </c>
      <c r="BZ307" s="22"/>
      <c r="CB307" s="42">
        <f t="shared" si="46"/>
        <v>292</v>
      </c>
      <c r="CC307" s="49"/>
      <c r="CD307" s="18">
        <f>IF(STGY4[[#This Row],[SNO]]=0,0,IF(STGY4[[#This Row],[SNO]]=1,CJ$8,IF(CL$10, IF(CP306&gt;=CM$8,0,IF(CP306=0,CJ$8,CO306)), CO306)))</f>
        <v>0</v>
      </c>
      <c r="CE307" s="18" t="str">
        <f>IF(MAIN_STGY[[#This Row],[RSLT]]="","", MAIN_STGY[[#This Row],[RSLT]])</f>
        <v/>
      </c>
      <c r="CF307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7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7" s="18">
        <f>IF(STGY4[[#This Row],[SNO]]=0,0,IF(CL$10, IF(CP306&gt;=CM$8, 0, STGY4[[#This Row],[INS]]+CH306), STGY4[[#This Row],[INS]]+CH306))</f>
        <v>100</v>
      </c>
      <c r="CI307" s="18">
        <f>IF(STGY4[[#This Row],[SNO]]=0,0,IF(CL$10, IF(CP306&gt;=CM$8, 0, CI306+STGY4[[#This Row],[RTN]]), CI306+STGY4[[#This Row],[RTN]]))</f>
        <v>0</v>
      </c>
      <c r="CJ307" s="18">
        <f>STGY4[[#This Row],[RTN-TL]]-STGY4[[#This Row],[INS-TL]]</f>
        <v>-100</v>
      </c>
      <c r="CK307" s="18">
        <f>IF(STGY4[[#This Row],[SNO]]=0,0,IF(CL$10, IF(STGY4[[#This Row],[INS]]=0, 0, CN306), CN306))</f>
        <v>0</v>
      </c>
      <c r="CL307" s="18">
        <f>STGY4[[#This Row],[INS]]</f>
        <v>0</v>
      </c>
      <c r="CM307" s="18">
        <f>IF(STGY4[[#This Row],[WrL]]="Loss", (STGY4[[#This Row],[INS]]*(1 + CP$8/100)), IF(STGY4[[#This Row],[WrL]]="Won", (0), 0))</f>
        <v>0</v>
      </c>
      <c r="CN307" s="18">
        <f>IF(STGY4[[#This Row],[WrL]]="Loss", (STGY4[[#This Row],[PAM]]+STGY4[[#This Row],[LOS-TEN]]), IF(STGY4[[#This Row],[WrL]]="Won", (STGY4[[#This Row],[INS]]), 0))</f>
        <v>0</v>
      </c>
      <c r="CO307" s="18">
        <f>STGY4[[#This Row],[PAPT]]/2</f>
        <v>0</v>
      </c>
      <c r="CP307" s="43">
        <f>IF(STGY4[[#This Row],[SNO]]=0,0,IF(CL$10, IF(STGY4[[#This Row],[INS-TL]]=0, 0, STGY4[[#This Row],[PFT]]/STGY4[[#This Row],[INS-TL]]%), STGY4[[#This Row],[PFT]]/STGY4[[#This Row],[INS-TL]]%))</f>
        <v>-100</v>
      </c>
      <c r="CZ307" s="22"/>
      <c r="DB307" s="42">
        <f t="shared" si="47"/>
        <v>292</v>
      </c>
      <c r="DC307" s="49"/>
      <c r="DD307" s="18">
        <f>IF(STGY5[[#This Row],[SNO]]=0,0,IF(STGY5[[#This Row],[SNO]]=1,DJ$8,IF(DL$10, IF(DP306&gt;=DM$8,0,IF(DP306=0,DJ$8,DO306)), DO306)))</f>
        <v>0</v>
      </c>
      <c r="DE307" s="18" t="str">
        <f>IF(MAIN_STGY[[#This Row],[RSLT]]="","", MAIN_STGY[[#This Row],[RSLT]])</f>
        <v/>
      </c>
      <c r="DF307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7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7" s="18">
        <f>IF(STGY5[[#This Row],[SNO]]=0,0,IF(DL$10, IF(DP306&gt;=DM$8, 0, STGY5[[#This Row],[INS]]+DH306), STGY5[[#This Row],[INS]]+DH306))</f>
        <v>100</v>
      </c>
      <c r="DI307" s="18">
        <f>IF(STGY5[[#This Row],[SNO]]=0,0,IF(DL$10, IF(DP306&gt;=DM$8, 0, DI306+STGY5[[#This Row],[RTN]]), DI306+STGY5[[#This Row],[RTN]]))</f>
        <v>0</v>
      </c>
      <c r="DJ307" s="18">
        <f>STGY5[[#This Row],[RTN-TL]]-STGY5[[#This Row],[INS-TL]]</f>
        <v>-100</v>
      </c>
      <c r="DK307" s="18">
        <f>IF(STGY5[[#This Row],[SNO]]=0,0,IF(DL$10, IF(STGY5[[#This Row],[INS]]=0, 0, DN306), DN306))</f>
        <v>0</v>
      </c>
      <c r="DL307" s="18">
        <f>STGY5[[#This Row],[INS]]</f>
        <v>0</v>
      </c>
      <c r="DM307" s="18">
        <f>IF(STGY5[[#This Row],[WrL]]="Loss", (STGY5[[#This Row],[INS]]*(1 + DP$8/100)), IF(STGY5[[#This Row],[WrL]]="Won", (0), 0))</f>
        <v>0</v>
      </c>
      <c r="DN307" s="18">
        <f>IF(STGY5[[#This Row],[WrL]]="Loss", (STGY5[[#This Row],[PAM]]+STGY5[[#This Row],[LOS-TEN]]), IF(STGY5[[#This Row],[WrL]]="Won", (STGY5[[#This Row],[INS]]), 0))</f>
        <v>0</v>
      </c>
      <c r="DO307" s="18">
        <f>STGY5[[#This Row],[PAPT]]/2</f>
        <v>0</v>
      </c>
      <c r="DP307" s="43">
        <f>IF(STGY5[[#This Row],[SNO]]=0,0,IF(DL$10, IF(STGY5[[#This Row],[INS-TL]]=0, 0, STGY5[[#This Row],[PFT]]/STGY5[[#This Row],[INS-TL]]%), STGY5[[#This Row],[PFT]]/STGY5[[#This Row],[INS-TL]]%))</f>
        <v>-100</v>
      </c>
      <c r="DZ307" s="22"/>
      <c r="EB307" s="42">
        <f t="shared" si="48"/>
        <v>292</v>
      </c>
      <c r="EC307" s="49"/>
      <c r="ED307" s="18">
        <f>IF(STGY6[[#This Row],[SNO]]=0,0,IF(STGY6[[#This Row],[SNO]]=1,EJ$8,IF(EL$10, IF(EP306&gt;=EM$8,0,IF(EP306=0,EJ$8,EO306)), EO306)))</f>
        <v>0</v>
      </c>
      <c r="EE307" s="18" t="str">
        <f>IF(MAIN_STGY[[#This Row],[RSLT]]="","", MAIN_STGY[[#This Row],[RSLT]])</f>
        <v/>
      </c>
      <c r="EF307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7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7" s="18">
        <f>IF(STGY6[[#This Row],[SNO]]=0,0,IF(EL$10, IF(EP306&gt;=EM$8, 0, STGY6[[#This Row],[INS]]+EH306), STGY6[[#This Row],[INS]]+EH306))</f>
        <v>100</v>
      </c>
      <c r="EI307" s="18">
        <f>IF(STGY6[[#This Row],[SNO]]=0,0,IF(EL$10, IF(EP306&gt;=EM$8, 0, EI306+STGY6[[#This Row],[RTN]]), EI306+STGY6[[#This Row],[RTN]]))</f>
        <v>0</v>
      </c>
      <c r="EJ307" s="18">
        <f>STGY6[[#This Row],[RTN-TL]]-STGY6[[#This Row],[INS-TL]]</f>
        <v>-100</v>
      </c>
      <c r="EK307" s="18">
        <f>IF(STGY6[[#This Row],[SNO]]=0,0,IF(EL$10, IF(STGY6[[#This Row],[INS]]=0, 0, EN306), EN306))</f>
        <v>0</v>
      </c>
      <c r="EL307" s="18">
        <f>STGY6[[#This Row],[INS]]</f>
        <v>0</v>
      </c>
      <c r="EM307" s="18">
        <f>IF(STGY6[[#This Row],[WrL]]="Loss", (STGY6[[#This Row],[INS]]*(1 + EP$8/100)), IF(STGY6[[#This Row],[WrL]]="Won", (0), 0))</f>
        <v>0</v>
      </c>
      <c r="EN307" s="18">
        <f>IF(STGY6[[#This Row],[WrL]]="Loss", (STGY6[[#This Row],[PAM]]+STGY6[[#This Row],[LOS-TEN]]), IF(STGY6[[#This Row],[WrL]]="Won", (STGY6[[#This Row],[INS]]), 0))</f>
        <v>0</v>
      </c>
      <c r="EO307" s="18">
        <f>STGY6[[#This Row],[PAPT]]/2</f>
        <v>0</v>
      </c>
      <c r="EP307" s="43">
        <f>IF(STGY6[[#This Row],[SNO]]=0,0,IF(EL$10, IF(STGY6[[#This Row],[INS-TL]]=0, 0, STGY6[[#This Row],[PFT]]/STGY6[[#This Row],[INS-TL]]%), STGY6[[#This Row],[PFT]]/STGY6[[#This Row],[INS-TL]]%))</f>
        <v>-100</v>
      </c>
      <c r="EZ307" s="22"/>
      <c r="FB307" s="42">
        <f t="shared" si="49"/>
        <v>292</v>
      </c>
      <c r="FC307" s="49"/>
      <c r="FD307" s="18">
        <f>IF(STGY7[[#This Row],[SNO]]=0,0,IF(STGY7[[#This Row],[SNO]]=1,FJ$8,IF(FL$10, IF(FP306&gt;=FM$8,0,IF(FP306=0,FJ$8,FO306)), FO306)))</f>
        <v>0</v>
      </c>
      <c r="FE307" s="18" t="str">
        <f>IF(MAIN_STGY[[#This Row],[RSLT]]="","", MAIN_STGY[[#This Row],[RSLT]])</f>
        <v/>
      </c>
      <c r="FF307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7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7" s="18">
        <f>IF(STGY7[[#This Row],[SNO]]=0,0,IF(FL$10, IF(FP306&gt;=FM$8, 0, STGY7[[#This Row],[INS]]+FH306), STGY7[[#This Row],[INS]]+FH306))</f>
        <v>100</v>
      </c>
      <c r="FI307" s="18">
        <f>IF(STGY7[[#This Row],[SNO]]=0,0,IF(FL$10, IF(FP306&gt;=FM$8, 0, FI306+STGY7[[#This Row],[RTN]]), FI306+STGY7[[#This Row],[RTN]]))</f>
        <v>0</v>
      </c>
      <c r="FJ307" s="18">
        <f>STGY7[[#This Row],[RTN-TL]]-STGY7[[#This Row],[INS-TL]]</f>
        <v>-100</v>
      </c>
      <c r="FK307" s="18">
        <f>IF(STGY7[[#This Row],[SNO]]=0,0,IF(FL$10, IF(STGY7[[#This Row],[INS]]=0, 0, FN306), FN306))</f>
        <v>0</v>
      </c>
      <c r="FL307" s="18">
        <f>STGY7[[#This Row],[INS]]</f>
        <v>0</v>
      </c>
      <c r="FM307" s="18">
        <f>IF(STGY7[[#This Row],[WrL]]="Loss", (STGY7[[#This Row],[INS]]*(1 + FP$8/100)), IF(STGY7[[#This Row],[WrL]]="Won", (0), 0))</f>
        <v>0</v>
      </c>
      <c r="FN307" s="18">
        <f>IF(STGY7[[#This Row],[WrL]]="Loss", (STGY7[[#This Row],[PAM]]+STGY7[[#This Row],[LOS-TEN]]), IF(STGY7[[#This Row],[WrL]]="Won", (STGY7[[#This Row],[INS]]), 0))</f>
        <v>0</v>
      </c>
      <c r="FO307" s="18">
        <f>STGY7[[#This Row],[PAPT]]/2</f>
        <v>0</v>
      </c>
      <c r="FP307" s="43">
        <f>IF(STGY7[[#This Row],[SNO]]=0,0,IF(FL$10, IF(STGY7[[#This Row],[INS-TL]]=0, 0, STGY7[[#This Row],[PFT]]/STGY7[[#This Row],[INS-TL]]%), STGY7[[#This Row],[PFT]]/STGY7[[#This Row],[INS-TL]]%))</f>
        <v>-100</v>
      </c>
      <c r="FZ307" s="22"/>
      <c r="GB307" s="42">
        <f t="shared" si="50"/>
        <v>292</v>
      </c>
      <c r="GC307" s="49"/>
      <c r="GD307" s="18">
        <f>IF(STGY8[[#This Row],[SNO]]=0,0,IF(STGY8[[#This Row],[SNO]]=1,GJ$8,IF(GL$10, IF(GP306&gt;=GM$8,0,IF(GP306=0,GJ$8,GO306)), GO306)))</f>
        <v>0</v>
      </c>
      <c r="GE307" s="18" t="str">
        <f>IF(MAIN_STGY[[#This Row],[RSLT]]="","", MAIN_STGY[[#This Row],[RSLT]])</f>
        <v/>
      </c>
      <c r="GF307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7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7" s="18">
        <f>IF(STGY8[[#This Row],[SNO]]=0,0,IF(GL$10, IF(GP306&gt;=GM$8, 0, STGY8[[#This Row],[INS]]+GH306), STGY8[[#This Row],[INS]]+GH306))</f>
        <v>100</v>
      </c>
      <c r="GI307" s="18">
        <f>IF(STGY8[[#This Row],[SNO]]=0,0,IF(GL$10, IF(GP306&gt;=GM$8, 0, GI306+STGY8[[#This Row],[RTN]]), GI306+STGY8[[#This Row],[RTN]]))</f>
        <v>0</v>
      </c>
      <c r="GJ307" s="18">
        <f>STGY8[[#This Row],[RTN-TL]]-STGY8[[#This Row],[INS-TL]]</f>
        <v>-100</v>
      </c>
      <c r="GK307" s="18">
        <f>IF(STGY8[[#This Row],[SNO]]=0,0,IF(GL$10, IF(STGY8[[#This Row],[INS]]=0, 0, GN306), GN306))</f>
        <v>0</v>
      </c>
      <c r="GL307" s="18">
        <f>STGY8[[#This Row],[INS]]</f>
        <v>0</v>
      </c>
      <c r="GM307" s="18">
        <f>IF(STGY8[[#This Row],[WrL]]="Loss", (STGY8[[#This Row],[INS]]*(1 + GP$8/100)), IF(STGY8[[#This Row],[WrL]]="Won", (0), 0))</f>
        <v>0</v>
      </c>
      <c r="GN307" s="18">
        <f>IF(STGY8[[#This Row],[WrL]]="Loss", (STGY8[[#This Row],[PAM]]+STGY8[[#This Row],[LOS-TEN]]), IF(STGY8[[#This Row],[WrL]]="Won", (STGY8[[#This Row],[INS]]), 0))</f>
        <v>0</v>
      </c>
      <c r="GO307" s="18">
        <f>STGY8[[#This Row],[PAPT]]/2</f>
        <v>0</v>
      </c>
      <c r="GP307" s="43">
        <f>IF(STGY8[[#This Row],[SNO]]=0,0,IF(GL$10, IF(STGY8[[#This Row],[INS-TL]]=0, 0, STGY8[[#This Row],[PFT]]/STGY8[[#This Row],[INS-TL]]%), STGY8[[#This Row],[PFT]]/STGY8[[#This Row],[INS-TL]]%))</f>
        <v>-100</v>
      </c>
      <c r="GZ307" s="22"/>
      <c r="HB307" s="42">
        <f t="shared" si="51"/>
        <v>292</v>
      </c>
      <c r="HC307" s="49"/>
      <c r="HD307" s="18">
        <f>IF(STGY9[[#This Row],[SNO]]=0,0,IF(STGY9[[#This Row],[SNO]]=1,HJ$8,IF(HL$10, IF(HP306&gt;=HM$8,0,IF(HP306=0,HJ$8,HO306)), HO306)))</f>
        <v>0</v>
      </c>
      <c r="HE307" s="18" t="str">
        <f>IF(MAIN_STGY[[#This Row],[RSLT]]="","", MAIN_STGY[[#This Row],[RSLT]])</f>
        <v/>
      </c>
      <c r="HF307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7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7" s="18">
        <f>IF(STGY9[[#This Row],[SNO]]=0,0,IF(HL$10, IF(HP306&gt;=HM$8, 0, STGY9[[#This Row],[INS]]+HH306), STGY9[[#This Row],[INS]]+HH306))</f>
        <v>100</v>
      </c>
      <c r="HI307" s="18">
        <f>IF(STGY9[[#This Row],[SNO]]=0,0,IF(HL$10, IF(HP306&gt;=HM$8, 0, HI306+STGY9[[#This Row],[RTN]]), HI306+STGY9[[#This Row],[RTN]]))</f>
        <v>0</v>
      </c>
      <c r="HJ307" s="18">
        <f>STGY9[[#This Row],[RTN-TL]]-STGY9[[#This Row],[INS-TL]]</f>
        <v>-100</v>
      </c>
      <c r="HK307" s="18">
        <f>IF(STGY9[[#This Row],[SNO]]=0,0,IF(HL$10, IF(STGY9[[#This Row],[INS]]=0, 0, HN306), HN306))</f>
        <v>0</v>
      </c>
      <c r="HL307" s="18">
        <f>STGY9[[#This Row],[INS]]</f>
        <v>0</v>
      </c>
      <c r="HM307" s="18">
        <f>IF(STGY9[[#This Row],[WrL]]="Loss", (STGY9[[#This Row],[INS]]*(1 + HP$8/100)), IF(STGY9[[#This Row],[WrL]]="Won", (0), 0))</f>
        <v>0</v>
      </c>
      <c r="HN307" s="18">
        <f>IF(STGY9[[#This Row],[WrL]]="Loss", (STGY9[[#This Row],[PAM]]+STGY9[[#This Row],[LOS-TEN]]), IF(STGY9[[#This Row],[WrL]]="Won", (STGY9[[#This Row],[INS]]), 0))</f>
        <v>0</v>
      </c>
      <c r="HO307" s="18">
        <f>STGY9[[#This Row],[PAPT]]/2</f>
        <v>0</v>
      </c>
      <c r="HP307" s="43">
        <f>IF(STGY9[[#This Row],[SNO]]=0,0,IF(HL$10, IF(STGY9[[#This Row],[INS-TL]]=0, 0, STGY9[[#This Row],[PFT]]/STGY9[[#This Row],[INS-TL]]%), STGY9[[#This Row],[PFT]]/STGY9[[#This Row],[INS-TL]]%))</f>
        <v>-100</v>
      </c>
      <c r="HZ307" s="22"/>
      <c r="IB307" s="42">
        <f t="shared" si="52"/>
        <v>292</v>
      </c>
      <c r="IC307" s="49"/>
      <c r="ID307" s="18">
        <f>IF(STGY10[[#This Row],[SNO]]=0,0,IF(STGY10[[#This Row],[SNO]]=1,IJ$8,IF(IL$10, IF(IP306&gt;=IM$8,0,IF(IP306=0,IJ$8,IO306)), IO306)))</f>
        <v>0</v>
      </c>
      <c r="IE307" s="18" t="str">
        <f>IF(MAIN_STGY[[#This Row],[RSLT]]="","", MAIN_STGY[[#This Row],[RSLT]])</f>
        <v/>
      </c>
      <c r="IF307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7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7" s="18">
        <f>IF(STGY10[[#This Row],[SNO]]=0,0,IF(IL$10, IF(IP306&gt;=IM$8, 0, STGY10[[#This Row],[INS]]+IH306), STGY10[[#This Row],[INS]]+IH306))</f>
        <v>100</v>
      </c>
      <c r="II307" s="18">
        <f>IF(STGY10[[#This Row],[SNO]]=0,0,IF(IL$10, IF(IP306&gt;=IM$8, 0, II306+STGY10[[#This Row],[RTN]]), II306+STGY10[[#This Row],[RTN]]))</f>
        <v>0</v>
      </c>
      <c r="IJ307" s="18">
        <f>STGY10[[#This Row],[RTN-TL]]-STGY10[[#This Row],[INS-TL]]</f>
        <v>-100</v>
      </c>
      <c r="IK307" s="18">
        <f>IF(STGY10[[#This Row],[SNO]]=0,0,IF(IL$10, IF(STGY10[[#This Row],[INS]]=0, 0, IN306), IN306))</f>
        <v>0</v>
      </c>
      <c r="IL307" s="18">
        <f>STGY10[[#This Row],[INS]]</f>
        <v>0</v>
      </c>
      <c r="IM307" s="18">
        <f>IF(STGY10[[#This Row],[WrL]]="Loss", (STGY10[[#This Row],[INS]]*(1 + IP$8/100)), IF(STGY10[[#This Row],[WrL]]="Won", (0), 0))</f>
        <v>0</v>
      </c>
      <c r="IN307" s="18">
        <f>IF(STGY10[[#This Row],[WrL]]="Loss", (STGY10[[#This Row],[PAM]]+STGY10[[#This Row],[LOS-TEN]]), IF(STGY10[[#This Row],[WrL]]="Won", (STGY10[[#This Row],[INS]]), 0))</f>
        <v>0</v>
      </c>
      <c r="IO307" s="18">
        <f>STGY10[[#This Row],[PAPT]]/2</f>
        <v>0</v>
      </c>
      <c r="IP307" s="43">
        <f>IF(STGY10[[#This Row],[SNO]]=0,0,IF(IL$10, IF(STGY10[[#This Row],[INS-TL]]=0, 0, STGY10[[#This Row],[PFT]]/STGY10[[#This Row],[INS-TL]]%), STGY10[[#This Row],[PFT]]/STGY10[[#This Row],[INS-TL]]%))</f>
        <v>-100</v>
      </c>
      <c r="IZ307" s="22"/>
    </row>
    <row r="308" spans="2:260" ht="15.65" x14ac:dyDescent="0.3">
      <c r="B308" s="89">
        <f t="shared" ref="B308:B315" si="54">IF(B307="SNO",0,B307+1)</f>
        <v>293</v>
      </c>
      <c r="C308" s="49"/>
      <c r="D308" s="18">
        <f>IF(MAIN_STGY[[#This Row],[SNO]]=0,0,IF(MAIN_STGY[[#This Row],[SNO]]=1,J$8,IF(L$10, IF(P307&gt;=M$8,0,IF(P307=0,J$8,O307)), O307)))</f>
        <v>0</v>
      </c>
      <c r="E308" s="12"/>
      <c r="F308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8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8" s="18">
        <f>IF(MAIN_STGY[[#This Row],[SNO]]=0,0,IF(L$10, IF(P307&gt;=M$8, 0, MAIN_STGY[[#This Row],[INS]]+H307), MAIN_STGY[[#This Row],[INS]]+H307))</f>
        <v>100</v>
      </c>
      <c r="I308" s="18">
        <f>IF(MAIN_STGY[[#This Row],[SNO]]=0,0,IF(L$10, IF(P307&gt;=M$8, 0, I307+MAIN_STGY[[#This Row],[RTN]]), I307+MAIN_STGY[[#This Row],[RTN]]))</f>
        <v>0</v>
      </c>
      <c r="J308" s="18">
        <f>MAIN_STGY[[#This Row],[RTN-TL]]-MAIN_STGY[[#This Row],[INS-TL]]</f>
        <v>-100</v>
      </c>
      <c r="K308" s="18">
        <f>IF(MAIN_STGY[[#This Row],[SNO]]=0,0,IF(L$10, IF(MAIN_STGY[[#This Row],[INS]]=0, 0, N307), N307))</f>
        <v>0</v>
      </c>
      <c r="L308" s="18">
        <f>MAIN_STGY[[#This Row],[INS]]</f>
        <v>0</v>
      </c>
      <c r="M308" s="18">
        <f>IF(MAIN_STGY[[#This Row],[WrL]]="Loss", (MAIN_STGY[[#This Row],[INS]]*(1 + P$8/100)), IF(MAIN_STGY[[#This Row],[WrL]]="Won", (0), 0))</f>
        <v>0</v>
      </c>
      <c r="N308" s="18">
        <f>IF(MAIN_STGY[[#This Row],[WrL]]="Loss", (MAIN_STGY[[#This Row],[PAM]]+MAIN_STGY[[#This Row],[LOS-TEN]]), IF(MAIN_STGY[[#This Row],[WrL]]="Won", (MAIN_STGY[[#This Row],[INS]]), 0))</f>
        <v>0</v>
      </c>
      <c r="O308" s="18">
        <f>MAIN_STGY[[#This Row],[PAPT]]/2</f>
        <v>0</v>
      </c>
      <c r="P308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8" s="97" t="str" cm="1">
        <f t="array" ref="R308">IF(HG$4,STGTL9[Strategy Name],"")</f>
        <v>Strategy 09</v>
      </c>
      <c r="S308" s="98" cm="1">
        <f t="array" ref="S308">IF(HG$4,STGTL9[Last Running Bet-on],"")</f>
        <v>0</v>
      </c>
      <c r="T308" s="99" cm="1">
        <f t="array" ref="T308">IF(HG$4,STGTL9[Last Running Value],"")</f>
        <v>100</v>
      </c>
      <c r="U308" s="85"/>
      <c r="V308" s="55"/>
      <c r="W308" s="55"/>
      <c r="X308" s="55"/>
      <c r="Z308" s="22"/>
      <c r="AB308" s="42">
        <f t="shared" si="44"/>
        <v>293</v>
      </c>
      <c r="AC308" s="49"/>
      <c r="AD308" s="18">
        <f>IF(STGY2[[#This Row],[SNO]]=0,0,IF(STGY2[[#This Row],[SNO]]=1,AJ$8,IF(AL$10, IF(AP307&gt;=AM$8,0,IF(AP307=0,AJ$8,AO307)), AO307)))</f>
        <v>0</v>
      </c>
      <c r="AE308" s="18" t="str">
        <f>IF(MAIN_STGY[[#This Row],[RSLT]]="","", MAIN_STGY[[#This Row],[RSLT]])</f>
        <v/>
      </c>
      <c r="AF308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8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8" s="18">
        <f>IF(STGY2[[#This Row],[SNO]]=0,0,IF(AL$10, IF(AP307&gt;=AM$8, 0, STGY2[[#This Row],[INS]]+AH307), STGY2[[#This Row],[INS]]+AH307))</f>
        <v>100</v>
      </c>
      <c r="AI308" s="18">
        <f>IF(STGY2[[#This Row],[SNO]]=0,0,IF(AL$10, IF(AP307&gt;=AM$8, 0, AI307+STGY2[[#This Row],[RTN]]), AI307+STGY2[[#This Row],[RTN]]))</f>
        <v>0</v>
      </c>
      <c r="AJ308" s="18">
        <f>STGY2[[#This Row],[RTN-TL]]-STGY2[[#This Row],[INS-TL]]</f>
        <v>-100</v>
      </c>
      <c r="AK308" s="18">
        <f>IF(STGY2[[#This Row],[SNO]]=0,0,IF(AL$10, IF(STGY2[[#This Row],[INS]]=0, 0, AN307), AN307))</f>
        <v>0</v>
      </c>
      <c r="AL308" s="18">
        <f>STGY2[[#This Row],[INS]]</f>
        <v>0</v>
      </c>
      <c r="AM308" s="18">
        <f>IF(STGY2[[#This Row],[WrL]]="Loss", (STGY2[[#This Row],[INS]]*(1 + AP$8/100)), IF(STGY2[[#This Row],[WrL]]="Won", (0), 0))</f>
        <v>0</v>
      </c>
      <c r="AN308" s="18">
        <f>IF(STGY2[[#This Row],[WrL]]="Loss", (STGY2[[#This Row],[PAM]]+STGY2[[#This Row],[LOS-TEN]]), IF(STGY2[[#This Row],[WrL]]="Won", (STGY2[[#This Row],[INS]]), 0))</f>
        <v>0</v>
      </c>
      <c r="AO308" s="18">
        <f>STGY2[[#This Row],[PAPT]]/2</f>
        <v>0</v>
      </c>
      <c r="AP308" s="43">
        <f>IF(STGY2[[#This Row],[SNO]]=0,0,IF(AL$10, IF(STGY2[[#This Row],[INS-TL]]=0, 0, STGY2[[#This Row],[PFT]]/STGY2[[#This Row],[INS-TL]]%), STGY2[[#This Row],[PFT]]/STGY2[[#This Row],[INS-TL]]%))</f>
        <v>-100</v>
      </c>
      <c r="AZ308" s="22"/>
      <c r="BB308" s="42">
        <f t="shared" si="45"/>
        <v>293</v>
      </c>
      <c r="BC308" s="49"/>
      <c r="BD308" s="18">
        <f>IF(STGY3[[#This Row],[SNO]]=0,0,IF(STGY3[[#This Row],[SNO]]=1,BJ$8,IF(BL$10, IF(BP307&gt;=BM$8,0,IF(BP307=0,BJ$8,BO307)), BO307)))</f>
        <v>0</v>
      </c>
      <c r="BE308" s="18" t="str">
        <f>IF(MAIN_STGY[[#This Row],[RSLT]]="","", MAIN_STGY[[#This Row],[RSLT]])</f>
        <v/>
      </c>
      <c r="BF308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8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8" s="18">
        <f>IF(STGY3[[#This Row],[SNO]]=0,0,IF(BL$10, IF(BP307&gt;=BM$8, 0, STGY3[[#This Row],[INS]]+BH307), STGY3[[#This Row],[INS]]+BH307))</f>
        <v>100</v>
      </c>
      <c r="BI308" s="18">
        <f>IF(STGY3[[#This Row],[SNO]]=0,0,IF(BL$10, IF(BP307&gt;=BM$8, 0, BI307+STGY3[[#This Row],[RTN]]), BI307+STGY3[[#This Row],[RTN]]))</f>
        <v>0</v>
      </c>
      <c r="BJ308" s="18">
        <f>STGY3[[#This Row],[RTN-TL]]-STGY3[[#This Row],[INS-TL]]</f>
        <v>-100</v>
      </c>
      <c r="BK308" s="18">
        <f>IF(STGY3[[#This Row],[SNO]]=0,0,IF(BL$10, IF(STGY3[[#This Row],[INS]]=0, 0, BN307), BN307))</f>
        <v>0</v>
      </c>
      <c r="BL308" s="18">
        <f>STGY3[[#This Row],[INS]]</f>
        <v>0</v>
      </c>
      <c r="BM308" s="18">
        <f>IF(STGY3[[#This Row],[WrL]]="Loss", (STGY3[[#This Row],[INS]]*(1 + BP$8/100)), IF(STGY3[[#This Row],[WrL]]="Won", (0), 0))</f>
        <v>0</v>
      </c>
      <c r="BN308" s="18">
        <f>IF(STGY3[[#This Row],[WrL]]="Loss", (STGY3[[#This Row],[PAM]]+STGY3[[#This Row],[LOS-TEN]]), IF(STGY3[[#This Row],[WrL]]="Won", (STGY3[[#This Row],[INS]]), 0))</f>
        <v>0</v>
      </c>
      <c r="BO308" s="18">
        <f>STGY3[[#This Row],[PAPT]]/2</f>
        <v>0</v>
      </c>
      <c r="BP308" s="43">
        <f>IF(STGY3[[#This Row],[SNO]]=0,0,IF(BL$10, IF(STGY3[[#This Row],[INS-TL]]=0, 0, STGY3[[#This Row],[PFT]]/STGY3[[#This Row],[INS-TL]]%), STGY3[[#This Row],[PFT]]/STGY3[[#This Row],[INS-TL]]%))</f>
        <v>-100</v>
      </c>
      <c r="BZ308" s="22"/>
      <c r="CB308" s="42">
        <f t="shared" si="46"/>
        <v>293</v>
      </c>
      <c r="CC308" s="49"/>
      <c r="CD308" s="18">
        <f>IF(STGY4[[#This Row],[SNO]]=0,0,IF(STGY4[[#This Row],[SNO]]=1,CJ$8,IF(CL$10, IF(CP307&gt;=CM$8,0,IF(CP307=0,CJ$8,CO307)), CO307)))</f>
        <v>0</v>
      </c>
      <c r="CE308" s="18" t="str">
        <f>IF(MAIN_STGY[[#This Row],[RSLT]]="","", MAIN_STGY[[#This Row],[RSLT]])</f>
        <v/>
      </c>
      <c r="CF308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8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8" s="18">
        <f>IF(STGY4[[#This Row],[SNO]]=0,0,IF(CL$10, IF(CP307&gt;=CM$8, 0, STGY4[[#This Row],[INS]]+CH307), STGY4[[#This Row],[INS]]+CH307))</f>
        <v>100</v>
      </c>
      <c r="CI308" s="18">
        <f>IF(STGY4[[#This Row],[SNO]]=0,0,IF(CL$10, IF(CP307&gt;=CM$8, 0, CI307+STGY4[[#This Row],[RTN]]), CI307+STGY4[[#This Row],[RTN]]))</f>
        <v>0</v>
      </c>
      <c r="CJ308" s="18">
        <f>STGY4[[#This Row],[RTN-TL]]-STGY4[[#This Row],[INS-TL]]</f>
        <v>-100</v>
      </c>
      <c r="CK308" s="18">
        <f>IF(STGY4[[#This Row],[SNO]]=0,0,IF(CL$10, IF(STGY4[[#This Row],[INS]]=0, 0, CN307), CN307))</f>
        <v>0</v>
      </c>
      <c r="CL308" s="18">
        <f>STGY4[[#This Row],[INS]]</f>
        <v>0</v>
      </c>
      <c r="CM308" s="18">
        <f>IF(STGY4[[#This Row],[WrL]]="Loss", (STGY4[[#This Row],[INS]]*(1 + CP$8/100)), IF(STGY4[[#This Row],[WrL]]="Won", (0), 0))</f>
        <v>0</v>
      </c>
      <c r="CN308" s="18">
        <f>IF(STGY4[[#This Row],[WrL]]="Loss", (STGY4[[#This Row],[PAM]]+STGY4[[#This Row],[LOS-TEN]]), IF(STGY4[[#This Row],[WrL]]="Won", (STGY4[[#This Row],[INS]]), 0))</f>
        <v>0</v>
      </c>
      <c r="CO308" s="18">
        <f>STGY4[[#This Row],[PAPT]]/2</f>
        <v>0</v>
      </c>
      <c r="CP308" s="43">
        <f>IF(STGY4[[#This Row],[SNO]]=0,0,IF(CL$10, IF(STGY4[[#This Row],[INS-TL]]=0, 0, STGY4[[#This Row],[PFT]]/STGY4[[#This Row],[INS-TL]]%), STGY4[[#This Row],[PFT]]/STGY4[[#This Row],[INS-TL]]%))</f>
        <v>-100</v>
      </c>
      <c r="CZ308" s="22"/>
      <c r="DB308" s="42">
        <f t="shared" si="47"/>
        <v>293</v>
      </c>
      <c r="DC308" s="49"/>
      <c r="DD308" s="18">
        <f>IF(STGY5[[#This Row],[SNO]]=0,0,IF(STGY5[[#This Row],[SNO]]=1,DJ$8,IF(DL$10, IF(DP307&gt;=DM$8,0,IF(DP307=0,DJ$8,DO307)), DO307)))</f>
        <v>0</v>
      </c>
      <c r="DE308" s="18" t="str">
        <f>IF(MAIN_STGY[[#This Row],[RSLT]]="","", MAIN_STGY[[#This Row],[RSLT]])</f>
        <v/>
      </c>
      <c r="DF308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8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8" s="18">
        <f>IF(STGY5[[#This Row],[SNO]]=0,0,IF(DL$10, IF(DP307&gt;=DM$8, 0, STGY5[[#This Row],[INS]]+DH307), STGY5[[#This Row],[INS]]+DH307))</f>
        <v>100</v>
      </c>
      <c r="DI308" s="18">
        <f>IF(STGY5[[#This Row],[SNO]]=0,0,IF(DL$10, IF(DP307&gt;=DM$8, 0, DI307+STGY5[[#This Row],[RTN]]), DI307+STGY5[[#This Row],[RTN]]))</f>
        <v>0</v>
      </c>
      <c r="DJ308" s="18">
        <f>STGY5[[#This Row],[RTN-TL]]-STGY5[[#This Row],[INS-TL]]</f>
        <v>-100</v>
      </c>
      <c r="DK308" s="18">
        <f>IF(STGY5[[#This Row],[SNO]]=0,0,IF(DL$10, IF(STGY5[[#This Row],[INS]]=0, 0, DN307), DN307))</f>
        <v>0</v>
      </c>
      <c r="DL308" s="18">
        <f>STGY5[[#This Row],[INS]]</f>
        <v>0</v>
      </c>
      <c r="DM308" s="18">
        <f>IF(STGY5[[#This Row],[WrL]]="Loss", (STGY5[[#This Row],[INS]]*(1 + DP$8/100)), IF(STGY5[[#This Row],[WrL]]="Won", (0), 0))</f>
        <v>0</v>
      </c>
      <c r="DN308" s="18">
        <f>IF(STGY5[[#This Row],[WrL]]="Loss", (STGY5[[#This Row],[PAM]]+STGY5[[#This Row],[LOS-TEN]]), IF(STGY5[[#This Row],[WrL]]="Won", (STGY5[[#This Row],[INS]]), 0))</f>
        <v>0</v>
      </c>
      <c r="DO308" s="18">
        <f>STGY5[[#This Row],[PAPT]]/2</f>
        <v>0</v>
      </c>
      <c r="DP308" s="43">
        <f>IF(STGY5[[#This Row],[SNO]]=0,0,IF(DL$10, IF(STGY5[[#This Row],[INS-TL]]=0, 0, STGY5[[#This Row],[PFT]]/STGY5[[#This Row],[INS-TL]]%), STGY5[[#This Row],[PFT]]/STGY5[[#This Row],[INS-TL]]%))</f>
        <v>-100</v>
      </c>
      <c r="DZ308" s="22"/>
      <c r="EB308" s="42">
        <f t="shared" si="48"/>
        <v>293</v>
      </c>
      <c r="EC308" s="49"/>
      <c r="ED308" s="18">
        <f>IF(STGY6[[#This Row],[SNO]]=0,0,IF(STGY6[[#This Row],[SNO]]=1,EJ$8,IF(EL$10, IF(EP307&gt;=EM$8,0,IF(EP307=0,EJ$8,EO307)), EO307)))</f>
        <v>0</v>
      </c>
      <c r="EE308" s="18" t="str">
        <f>IF(MAIN_STGY[[#This Row],[RSLT]]="","", MAIN_STGY[[#This Row],[RSLT]])</f>
        <v/>
      </c>
      <c r="EF308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8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8" s="18">
        <f>IF(STGY6[[#This Row],[SNO]]=0,0,IF(EL$10, IF(EP307&gt;=EM$8, 0, STGY6[[#This Row],[INS]]+EH307), STGY6[[#This Row],[INS]]+EH307))</f>
        <v>100</v>
      </c>
      <c r="EI308" s="18">
        <f>IF(STGY6[[#This Row],[SNO]]=0,0,IF(EL$10, IF(EP307&gt;=EM$8, 0, EI307+STGY6[[#This Row],[RTN]]), EI307+STGY6[[#This Row],[RTN]]))</f>
        <v>0</v>
      </c>
      <c r="EJ308" s="18">
        <f>STGY6[[#This Row],[RTN-TL]]-STGY6[[#This Row],[INS-TL]]</f>
        <v>-100</v>
      </c>
      <c r="EK308" s="18">
        <f>IF(STGY6[[#This Row],[SNO]]=0,0,IF(EL$10, IF(STGY6[[#This Row],[INS]]=0, 0, EN307), EN307))</f>
        <v>0</v>
      </c>
      <c r="EL308" s="18">
        <f>STGY6[[#This Row],[INS]]</f>
        <v>0</v>
      </c>
      <c r="EM308" s="18">
        <f>IF(STGY6[[#This Row],[WrL]]="Loss", (STGY6[[#This Row],[INS]]*(1 + EP$8/100)), IF(STGY6[[#This Row],[WrL]]="Won", (0), 0))</f>
        <v>0</v>
      </c>
      <c r="EN308" s="18">
        <f>IF(STGY6[[#This Row],[WrL]]="Loss", (STGY6[[#This Row],[PAM]]+STGY6[[#This Row],[LOS-TEN]]), IF(STGY6[[#This Row],[WrL]]="Won", (STGY6[[#This Row],[INS]]), 0))</f>
        <v>0</v>
      </c>
      <c r="EO308" s="18">
        <f>STGY6[[#This Row],[PAPT]]/2</f>
        <v>0</v>
      </c>
      <c r="EP308" s="43">
        <f>IF(STGY6[[#This Row],[SNO]]=0,0,IF(EL$10, IF(STGY6[[#This Row],[INS-TL]]=0, 0, STGY6[[#This Row],[PFT]]/STGY6[[#This Row],[INS-TL]]%), STGY6[[#This Row],[PFT]]/STGY6[[#This Row],[INS-TL]]%))</f>
        <v>-100</v>
      </c>
      <c r="EZ308" s="22"/>
      <c r="FB308" s="42">
        <f t="shared" si="49"/>
        <v>293</v>
      </c>
      <c r="FC308" s="49"/>
      <c r="FD308" s="18">
        <f>IF(STGY7[[#This Row],[SNO]]=0,0,IF(STGY7[[#This Row],[SNO]]=1,FJ$8,IF(FL$10, IF(FP307&gt;=FM$8,0,IF(FP307=0,FJ$8,FO307)), FO307)))</f>
        <v>0</v>
      </c>
      <c r="FE308" s="18" t="str">
        <f>IF(MAIN_STGY[[#This Row],[RSLT]]="","", MAIN_STGY[[#This Row],[RSLT]])</f>
        <v/>
      </c>
      <c r="FF308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8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8" s="18">
        <f>IF(STGY7[[#This Row],[SNO]]=0,0,IF(FL$10, IF(FP307&gt;=FM$8, 0, STGY7[[#This Row],[INS]]+FH307), STGY7[[#This Row],[INS]]+FH307))</f>
        <v>100</v>
      </c>
      <c r="FI308" s="18">
        <f>IF(STGY7[[#This Row],[SNO]]=0,0,IF(FL$10, IF(FP307&gt;=FM$8, 0, FI307+STGY7[[#This Row],[RTN]]), FI307+STGY7[[#This Row],[RTN]]))</f>
        <v>0</v>
      </c>
      <c r="FJ308" s="18">
        <f>STGY7[[#This Row],[RTN-TL]]-STGY7[[#This Row],[INS-TL]]</f>
        <v>-100</v>
      </c>
      <c r="FK308" s="18">
        <f>IF(STGY7[[#This Row],[SNO]]=0,0,IF(FL$10, IF(STGY7[[#This Row],[INS]]=0, 0, FN307), FN307))</f>
        <v>0</v>
      </c>
      <c r="FL308" s="18">
        <f>STGY7[[#This Row],[INS]]</f>
        <v>0</v>
      </c>
      <c r="FM308" s="18">
        <f>IF(STGY7[[#This Row],[WrL]]="Loss", (STGY7[[#This Row],[INS]]*(1 + FP$8/100)), IF(STGY7[[#This Row],[WrL]]="Won", (0), 0))</f>
        <v>0</v>
      </c>
      <c r="FN308" s="18">
        <f>IF(STGY7[[#This Row],[WrL]]="Loss", (STGY7[[#This Row],[PAM]]+STGY7[[#This Row],[LOS-TEN]]), IF(STGY7[[#This Row],[WrL]]="Won", (STGY7[[#This Row],[INS]]), 0))</f>
        <v>0</v>
      </c>
      <c r="FO308" s="18">
        <f>STGY7[[#This Row],[PAPT]]/2</f>
        <v>0</v>
      </c>
      <c r="FP308" s="43">
        <f>IF(STGY7[[#This Row],[SNO]]=0,0,IF(FL$10, IF(STGY7[[#This Row],[INS-TL]]=0, 0, STGY7[[#This Row],[PFT]]/STGY7[[#This Row],[INS-TL]]%), STGY7[[#This Row],[PFT]]/STGY7[[#This Row],[INS-TL]]%))</f>
        <v>-100</v>
      </c>
      <c r="FZ308" s="22"/>
      <c r="GB308" s="42">
        <f t="shared" si="50"/>
        <v>293</v>
      </c>
      <c r="GC308" s="49"/>
      <c r="GD308" s="18">
        <f>IF(STGY8[[#This Row],[SNO]]=0,0,IF(STGY8[[#This Row],[SNO]]=1,GJ$8,IF(GL$10, IF(GP307&gt;=GM$8,0,IF(GP307=0,GJ$8,GO307)), GO307)))</f>
        <v>0</v>
      </c>
      <c r="GE308" s="18" t="str">
        <f>IF(MAIN_STGY[[#This Row],[RSLT]]="","", MAIN_STGY[[#This Row],[RSLT]])</f>
        <v/>
      </c>
      <c r="GF308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8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8" s="18">
        <f>IF(STGY8[[#This Row],[SNO]]=0,0,IF(GL$10, IF(GP307&gt;=GM$8, 0, STGY8[[#This Row],[INS]]+GH307), STGY8[[#This Row],[INS]]+GH307))</f>
        <v>100</v>
      </c>
      <c r="GI308" s="18">
        <f>IF(STGY8[[#This Row],[SNO]]=0,0,IF(GL$10, IF(GP307&gt;=GM$8, 0, GI307+STGY8[[#This Row],[RTN]]), GI307+STGY8[[#This Row],[RTN]]))</f>
        <v>0</v>
      </c>
      <c r="GJ308" s="18">
        <f>STGY8[[#This Row],[RTN-TL]]-STGY8[[#This Row],[INS-TL]]</f>
        <v>-100</v>
      </c>
      <c r="GK308" s="18">
        <f>IF(STGY8[[#This Row],[SNO]]=0,0,IF(GL$10, IF(STGY8[[#This Row],[INS]]=0, 0, GN307), GN307))</f>
        <v>0</v>
      </c>
      <c r="GL308" s="18">
        <f>STGY8[[#This Row],[INS]]</f>
        <v>0</v>
      </c>
      <c r="GM308" s="18">
        <f>IF(STGY8[[#This Row],[WrL]]="Loss", (STGY8[[#This Row],[INS]]*(1 + GP$8/100)), IF(STGY8[[#This Row],[WrL]]="Won", (0), 0))</f>
        <v>0</v>
      </c>
      <c r="GN308" s="18">
        <f>IF(STGY8[[#This Row],[WrL]]="Loss", (STGY8[[#This Row],[PAM]]+STGY8[[#This Row],[LOS-TEN]]), IF(STGY8[[#This Row],[WrL]]="Won", (STGY8[[#This Row],[INS]]), 0))</f>
        <v>0</v>
      </c>
      <c r="GO308" s="18">
        <f>STGY8[[#This Row],[PAPT]]/2</f>
        <v>0</v>
      </c>
      <c r="GP308" s="43">
        <f>IF(STGY8[[#This Row],[SNO]]=0,0,IF(GL$10, IF(STGY8[[#This Row],[INS-TL]]=0, 0, STGY8[[#This Row],[PFT]]/STGY8[[#This Row],[INS-TL]]%), STGY8[[#This Row],[PFT]]/STGY8[[#This Row],[INS-TL]]%))</f>
        <v>-100</v>
      </c>
      <c r="GZ308" s="22"/>
      <c r="HB308" s="42">
        <f t="shared" si="51"/>
        <v>293</v>
      </c>
      <c r="HC308" s="49"/>
      <c r="HD308" s="18">
        <f>IF(STGY9[[#This Row],[SNO]]=0,0,IF(STGY9[[#This Row],[SNO]]=1,HJ$8,IF(HL$10, IF(HP307&gt;=HM$8,0,IF(HP307=0,HJ$8,HO307)), HO307)))</f>
        <v>0</v>
      </c>
      <c r="HE308" s="18" t="str">
        <f>IF(MAIN_STGY[[#This Row],[RSLT]]="","", MAIN_STGY[[#This Row],[RSLT]])</f>
        <v/>
      </c>
      <c r="HF308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8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8" s="18">
        <f>IF(STGY9[[#This Row],[SNO]]=0,0,IF(HL$10, IF(HP307&gt;=HM$8, 0, STGY9[[#This Row],[INS]]+HH307), STGY9[[#This Row],[INS]]+HH307))</f>
        <v>100</v>
      </c>
      <c r="HI308" s="18">
        <f>IF(STGY9[[#This Row],[SNO]]=0,0,IF(HL$10, IF(HP307&gt;=HM$8, 0, HI307+STGY9[[#This Row],[RTN]]), HI307+STGY9[[#This Row],[RTN]]))</f>
        <v>0</v>
      </c>
      <c r="HJ308" s="18">
        <f>STGY9[[#This Row],[RTN-TL]]-STGY9[[#This Row],[INS-TL]]</f>
        <v>-100</v>
      </c>
      <c r="HK308" s="18">
        <f>IF(STGY9[[#This Row],[SNO]]=0,0,IF(HL$10, IF(STGY9[[#This Row],[INS]]=0, 0, HN307), HN307))</f>
        <v>0</v>
      </c>
      <c r="HL308" s="18">
        <f>STGY9[[#This Row],[INS]]</f>
        <v>0</v>
      </c>
      <c r="HM308" s="18">
        <f>IF(STGY9[[#This Row],[WrL]]="Loss", (STGY9[[#This Row],[INS]]*(1 + HP$8/100)), IF(STGY9[[#This Row],[WrL]]="Won", (0), 0))</f>
        <v>0</v>
      </c>
      <c r="HN308" s="18">
        <f>IF(STGY9[[#This Row],[WrL]]="Loss", (STGY9[[#This Row],[PAM]]+STGY9[[#This Row],[LOS-TEN]]), IF(STGY9[[#This Row],[WrL]]="Won", (STGY9[[#This Row],[INS]]), 0))</f>
        <v>0</v>
      </c>
      <c r="HO308" s="18">
        <f>STGY9[[#This Row],[PAPT]]/2</f>
        <v>0</v>
      </c>
      <c r="HP308" s="43">
        <f>IF(STGY9[[#This Row],[SNO]]=0,0,IF(HL$10, IF(STGY9[[#This Row],[INS-TL]]=0, 0, STGY9[[#This Row],[PFT]]/STGY9[[#This Row],[INS-TL]]%), STGY9[[#This Row],[PFT]]/STGY9[[#This Row],[INS-TL]]%))</f>
        <v>-100</v>
      </c>
      <c r="HZ308" s="22"/>
      <c r="IB308" s="42">
        <f t="shared" si="52"/>
        <v>293</v>
      </c>
      <c r="IC308" s="49"/>
      <c r="ID308" s="18">
        <f>IF(STGY10[[#This Row],[SNO]]=0,0,IF(STGY10[[#This Row],[SNO]]=1,IJ$8,IF(IL$10, IF(IP307&gt;=IM$8,0,IF(IP307=0,IJ$8,IO307)), IO307)))</f>
        <v>0</v>
      </c>
      <c r="IE308" s="18" t="str">
        <f>IF(MAIN_STGY[[#This Row],[RSLT]]="","", MAIN_STGY[[#This Row],[RSLT]])</f>
        <v/>
      </c>
      <c r="IF308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8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8" s="18">
        <f>IF(STGY10[[#This Row],[SNO]]=0,0,IF(IL$10, IF(IP307&gt;=IM$8, 0, STGY10[[#This Row],[INS]]+IH307), STGY10[[#This Row],[INS]]+IH307))</f>
        <v>100</v>
      </c>
      <c r="II308" s="18">
        <f>IF(STGY10[[#This Row],[SNO]]=0,0,IF(IL$10, IF(IP307&gt;=IM$8, 0, II307+STGY10[[#This Row],[RTN]]), II307+STGY10[[#This Row],[RTN]]))</f>
        <v>0</v>
      </c>
      <c r="IJ308" s="18">
        <f>STGY10[[#This Row],[RTN-TL]]-STGY10[[#This Row],[INS-TL]]</f>
        <v>-100</v>
      </c>
      <c r="IK308" s="18">
        <f>IF(STGY10[[#This Row],[SNO]]=0,0,IF(IL$10, IF(STGY10[[#This Row],[INS]]=0, 0, IN307), IN307))</f>
        <v>0</v>
      </c>
      <c r="IL308" s="18">
        <f>STGY10[[#This Row],[INS]]</f>
        <v>0</v>
      </c>
      <c r="IM308" s="18">
        <f>IF(STGY10[[#This Row],[WrL]]="Loss", (STGY10[[#This Row],[INS]]*(1 + IP$8/100)), IF(STGY10[[#This Row],[WrL]]="Won", (0), 0))</f>
        <v>0</v>
      </c>
      <c r="IN308" s="18">
        <f>IF(STGY10[[#This Row],[WrL]]="Loss", (STGY10[[#This Row],[PAM]]+STGY10[[#This Row],[LOS-TEN]]), IF(STGY10[[#This Row],[WrL]]="Won", (STGY10[[#This Row],[INS]]), 0))</f>
        <v>0</v>
      </c>
      <c r="IO308" s="18">
        <f>STGY10[[#This Row],[PAPT]]/2</f>
        <v>0</v>
      </c>
      <c r="IP308" s="43">
        <f>IF(STGY10[[#This Row],[SNO]]=0,0,IF(IL$10, IF(STGY10[[#This Row],[INS-TL]]=0, 0, STGY10[[#This Row],[PFT]]/STGY10[[#This Row],[INS-TL]]%), STGY10[[#This Row],[PFT]]/STGY10[[#This Row],[INS-TL]]%))</f>
        <v>-100</v>
      </c>
      <c r="IZ308" s="22"/>
    </row>
    <row r="309" spans="2:260" ht="15.65" x14ac:dyDescent="0.3">
      <c r="B309" s="89">
        <f t="shared" si="54"/>
        <v>294</v>
      </c>
      <c r="C309" s="49"/>
      <c r="D309" s="18">
        <f>IF(MAIN_STGY[[#This Row],[SNO]]=0,0,IF(MAIN_STGY[[#This Row],[SNO]]=1,J$8,IF(L$10, IF(P308&gt;=M$8,0,IF(P308=0,J$8,O308)), O308)))</f>
        <v>0</v>
      </c>
      <c r="E309" s="12"/>
      <c r="F309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09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09" s="18">
        <f>IF(MAIN_STGY[[#This Row],[SNO]]=0,0,IF(L$10, IF(P308&gt;=M$8, 0, MAIN_STGY[[#This Row],[INS]]+H308), MAIN_STGY[[#This Row],[INS]]+H308))</f>
        <v>100</v>
      </c>
      <c r="I309" s="18">
        <f>IF(MAIN_STGY[[#This Row],[SNO]]=0,0,IF(L$10, IF(P308&gt;=M$8, 0, I308+MAIN_STGY[[#This Row],[RTN]]), I308+MAIN_STGY[[#This Row],[RTN]]))</f>
        <v>0</v>
      </c>
      <c r="J309" s="18">
        <f>MAIN_STGY[[#This Row],[RTN-TL]]-MAIN_STGY[[#This Row],[INS-TL]]</f>
        <v>-100</v>
      </c>
      <c r="K309" s="18">
        <f>IF(MAIN_STGY[[#This Row],[SNO]]=0,0,IF(L$10, IF(MAIN_STGY[[#This Row],[INS]]=0, 0, N308), N308))</f>
        <v>0</v>
      </c>
      <c r="L309" s="18">
        <f>MAIN_STGY[[#This Row],[INS]]</f>
        <v>0</v>
      </c>
      <c r="M309" s="18">
        <f>IF(MAIN_STGY[[#This Row],[WrL]]="Loss", (MAIN_STGY[[#This Row],[INS]]*(1 + P$8/100)), IF(MAIN_STGY[[#This Row],[WrL]]="Won", (0), 0))</f>
        <v>0</v>
      </c>
      <c r="N309" s="18">
        <f>IF(MAIN_STGY[[#This Row],[WrL]]="Loss", (MAIN_STGY[[#This Row],[PAM]]+MAIN_STGY[[#This Row],[LOS-TEN]]), IF(MAIN_STGY[[#This Row],[WrL]]="Won", (MAIN_STGY[[#This Row],[INS]]), 0))</f>
        <v>0</v>
      </c>
      <c r="O309" s="18">
        <f>MAIN_STGY[[#This Row],[PAPT]]/2</f>
        <v>0</v>
      </c>
      <c r="P309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09" s="97" t="str" cm="1">
        <f t="array" ref="R309">IF(IG$4,STGTL10[Strategy Name],"")</f>
        <v>Strategy 010</v>
      </c>
      <c r="S309" s="98" cm="1">
        <f t="array" ref="S309">IF(IG$4,STGTL10[Last Running Bet-on],"")</f>
        <v>0</v>
      </c>
      <c r="T309" s="99" cm="1">
        <f t="array" ref="T309">IF(IG$4,STGTL10[Last Running Value],"")</f>
        <v>100</v>
      </c>
      <c r="U309" s="85"/>
      <c r="V309" s="55"/>
      <c r="W309" s="55"/>
      <c r="X309" s="55"/>
      <c r="Z309" s="22"/>
      <c r="AB309" s="42">
        <f t="shared" si="44"/>
        <v>294</v>
      </c>
      <c r="AC309" s="49"/>
      <c r="AD309" s="18">
        <f>IF(STGY2[[#This Row],[SNO]]=0,0,IF(STGY2[[#This Row],[SNO]]=1,AJ$8,IF(AL$10, IF(AP308&gt;=AM$8,0,IF(AP308=0,AJ$8,AO308)), AO308)))</f>
        <v>0</v>
      </c>
      <c r="AE309" s="18" t="str">
        <f>IF(MAIN_STGY[[#This Row],[RSLT]]="","", MAIN_STGY[[#This Row],[RSLT]])</f>
        <v/>
      </c>
      <c r="AF309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09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09" s="18">
        <f>IF(STGY2[[#This Row],[SNO]]=0,0,IF(AL$10, IF(AP308&gt;=AM$8, 0, STGY2[[#This Row],[INS]]+AH308), STGY2[[#This Row],[INS]]+AH308))</f>
        <v>100</v>
      </c>
      <c r="AI309" s="18">
        <f>IF(STGY2[[#This Row],[SNO]]=0,0,IF(AL$10, IF(AP308&gt;=AM$8, 0, AI308+STGY2[[#This Row],[RTN]]), AI308+STGY2[[#This Row],[RTN]]))</f>
        <v>0</v>
      </c>
      <c r="AJ309" s="18">
        <f>STGY2[[#This Row],[RTN-TL]]-STGY2[[#This Row],[INS-TL]]</f>
        <v>-100</v>
      </c>
      <c r="AK309" s="18">
        <f>IF(STGY2[[#This Row],[SNO]]=0,0,IF(AL$10, IF(STGY2[[#This Row],[INS]]=0, 0, AN308), AN308))</f>
        <v>0</v>
      </c>
      <c r="AL309" s="18">
        <f>STGY2[[#This Row],[INS]]</f>
        <v>0</v>
      </c>
      <c r="AM309" s="18">
        <f>IF(STGY2[[#This Row],[WrL]]="Loss", (STGY2[[#This Row],[INS]]*(1 + AP$8/100)), IF(STGY2[[#This Row],[WrL]]="Won", (0), 0))</f>
        <v>0</v>
      </c>
      <c r="AN309" s="18">
        <f>IF(STGY2[[#This Row],[WrL]]="Loss", (STGY2[[#This Row],[PAM]]+STGY2[[#This Row],[LOS-TEN]]), IF(STGY2[[#This Row],[WrL]]="Won", (STGY2[[#This Row],[INS]]), 0))</f>
        <v>0</v>
      </c>
      <c r="AO309" s="18">
        <f>STGY2[[#This Row],[PAPT]]/2</f>
        <v>0</v>
      </c>
      <c r="AP309" s="43">
        <f>IF(STGY2[[#This Row],[SNO]]=0,0,IF(AL$10, IF(STGY2[[#This Row],[INS-TL]]=0, 0, STGY2[[#This Row],[PFT]]/STGY2[[#This Row],[INS-TL]]%), STGY2[[#This Row],[PFT]]/STGY2[[#This Row],[INS-TL]]%))</f>
        <v>-100</v>
      </c>
      <c r="AZ309" s="22"/>
      <c r="BB309" s="42">
        <f t="shared" si="45"/>
        <v>294</v>
      </c>
      <c r="BC309" s="49"/>
      <c r="BD309" s="18">
        <f>IF(STGY3[[#This Row],[SNO]]=0,0,IF(STGY3[[#This Row],[SNO]]=1,BJ$8,IF(BL$10, IF(BP308&gt;=BM$8,0,IF(BP308=0,BJ$8,BO308)), BO308)))</f>
        <v>0</v>
      </c>
      <c r="BE309" s="18" t="str">
        <f>IF(MAIN_STGY[[#This Row],[RSLT]]="","", MAIN_STGY[[#This Row],[RSLT]])</f>
        <v/>
      </c>
      <c r="BF309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09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09" s="18">
        <f>IF(STGY3[[#This Row],[SNO]]=0,0,IF(BL$10, IF(BP308&gt;=BM$8, 0, STGY3[[#This Row],[INS]]+BH308), STGY3[[#This Row],[INS]]+BH308))</f>
        <v>100</v>
      </c>
      <c r="BI309" s="18">
        <f>IF(STGY3[[#This Row],[SNO]]=0,0,IF(BL$10, IF(BP308&gt;=BM$8, 0, BI308+STGY3[[#This Row],[RTN]]), BI308+STGY3[[#This Row],[RTN]]))</f>
        <v>0</v>
      </c>
      <c r="BJ309" s="18">
        <f>STGY3[[#This Row],[RTN-TL]]-STGY3[[#This Row],[INS-TL]]</f>
        <v>-100</v>
      </c>
      <c r="BK309" s="18">
        <f>IF(STGY3[[#This Row],[SNO]]=0,0,IF(BL$10, IF(STGY3[[#This Row],[INS]]=0, 0, BN308), BN308))</f>
        <v>0</v>
      </c>
      <c r="BL309" s="18">
        <f>STGY3[[#This Row],[INS]]</f>
        <v>0</v>
      </c>
      <c r="BM309" s="18">
        <f>IF(STGY3[[#This Row],[WrL]]="Loss", (STGY3[[#This Row],[INS]]*(1 + BP$8/100)), IF(STGY3[[#This Row],[WrL]]="Won", (0), 0))</f>
        <v>0</v>
      </c>
      <c r="BN309" s="18">
        <f>IF(STGY3[[#This Row],[WrL]]="Loss", (STGY3[[#This Row],[PAM]]+STGY3[[#This Row],[LOS-TEN]]), IF(STGY3[[#This Row],[WrL]]="Won", (STGY3[[#This Row],[INS]]), 0))</f>
        <v>0</v>
      </c>
      <c r="BO309" s="18">
        <f>STGY3[[#This Row],[PAPT]]/2</f>
        <v>0</v>
      </c>
      <c r="BP309" s="43">
        <f>IF(STGY3[[#This Row],[SNO]]=0,0,IF(BL$10, IF(STGY3[[#This Row],[INS-TL]]=0, 0, STGY3[[#This Row],[PFT]]/STGY3[[#This Row],[INS-TL]]%), STGY3[[#This Row],[PFT]]/STGY3[[#This Row],[INS-TL]]%))</f>
        <v>-100</v>
      </c>
      <c r="BZ309" s="22"/>
      <c r="CB309" s="42">
        <f t="shared" si="46"/>
        <v>294</v>
      </c>
      <c r="CC309" s="49"/>
      <c r="CD309" s="18">
        <f>IF(STGY4[[#This Row],[SNO]]=0,0,IF(STGY4[[#This Row],[SNO]]=1,CJ$8,IF(CL$10, IF(CP308&gt;=CM$8,0,IF(CP308=0,CJ$8,CO308)), CO308)))</f>
        <v>0</v>
      </c>
      <c r="CE309" s="18" t="str">
        <f>IF(MAIN_STGY[[#This Row],[RSLT]]="","", MAIN_STGY[[#This Row],[RSLT]])</f>
        <v/>
      </c>
      <c r="CF309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09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09" s="18">
        <f>IF(STGY4[[#This Row],[SNO]]=0,0,IF(CL$10, IF(CP308&gt;=CM$8, 0, STGY4[[#This Row],[INS]]+CH308), STGY4[[#This Row],[INS]]+CH308))</f>
        <v>100</v>
      </c>
      <c r="CI309" s="18">
        <f>IF(STGY4[[#This Row],[SNO]]=0,0,IF(CL$10, IF(CP308&gt;=CM$8, 0, CI308+STGY4[[#This Row],[RTN]]), CI308+STGY4[[#This Row],[RTN]]))</f>
        <v>0</v>
      </c>
      <c r="CJ309" s="18">
        <f>STGY4[[#This Row],[RTN-TL]]-STGY4[[#This Row],[INS-TL]]</f>
        <v>-100</v>
      </c>
      <c r="CK309" s="18">
        <f>IF(STGY4[[#This Row],[SNO]]=0,0,IF(CL$10, IF(STGY4[[#This Row],[INS]]=0, 0, CN308), CN308))</f>
        <v>0</v>
      </c>
      <c r="CL309" s="18">
        <f>STGY4[[#This Row],[INS]]</f>
        <v>0</v>
      </c>
      <c r="CM309" s="18">
        <f>IF(STGY4[[#This Row],[WrL]]="Loss", (STGY4[[#This Row],[INS]]*(1 + CP$8/100)), IF(STGY4[[#This Row],[WrL]]="Won", (0), 0))</f>
        <v>0</v>
      </c>
      <c r="CN309" s="18">
        <f>IF(STGY4[[#This Row],[WrL]]="Loss", (STGY4[[#This Row],[PAM]]+STGY4[[#This Row],[LOS-TEN]]), IF(STGY4[[#This Row],[WrL]]="Won", (STGY4[[#This Row],[INS]]), 0))</f>
        <v>0</v>
      </c>
      <c r="CO309" s="18">
        <f>STGY4[[#This Row],[PAPT]]/2</f>
        <v>0</v>
      </c>
      <c r="CP309" s="43">
        <f>IF(STGY4[[#This Row],[SNO]]=0,0,IF(CL$10, IF(STGY4[[#This Row],[INS-TL]]=0, 0, STGY4[[#This Row],[PFT]]/STGY4[[#This Row],[INS-TL]]%), STGY4[[#This Row],[PFT]]/STGY4[[#This Row],[INS-TL]]%))</f>
        <v>-100</v>
      </c>
      <c r="CZ309" s="22"/>
      <c r="DB309" s="42">
        <f t="shared" si="47"/>
        <v>294</v>
      </c>
      <c r="DC309" s="49"/>
      <c r="DD309" s="18">
        <f>IF(STGY5[[#This Row],[SNO]]=0,0,IF(STGY5[[#This Row],[SNO]]=1,DJ$8,IF(DL$10, IF(DP308&gt;=DM$8,0,IF(DP308=0,DJ$8,DO308)), DO308)))</f>
        <v>0</v>
      </c>
      <c r="DE309" s="18" t="str">
        <f>IF(MAIN_STGY[[#This Row],[RSLT]]="","", MAIN_STGY[[#This Row],[RSLT]])</f>
        <v/>
      </c>
      <c r="DF309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09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09" s="18">
        <f>IF(STGY5[[#This Row],[SNO]]=0,0,IF(DL$10, IF(DP308&gt;=DM$8, 0, STGY5[[#This Row],[INS]]+DH308), STGY5[[#This Row],[INS]]+DH308))</f>
        <v>100</v>
      </c>
      <c r="DI309" s="18">
        <f>IF(STGY5[[#This Row],[SNO]]=0,0,IF(DL$10, IF(DP308&gt;=DM$8, 0, DI308+STGY5[[#This Row],[RTN]]), DI308+STGY5[[#This Row],[RTN]]))</f>
        <v>0</v>
      </c>
      <c r="DJ309" s="18">
        <f>STGY5[[#This Row],[RTN-TL]]-STGY5[[#This Row],[INS-TL]]</f>
        <v>-100</v>
      </c>
      <c r="DK309" s="18">
        <f>IF(STGY5[[#This Row],[SNO]]=0,0,IF(DL$10, IF(STGY5[[#This Row],[INS]]=0, 0, DN308), DN308))</f>
        <v>0</v>
      </c>
      <c r="DL309" s="18">
        <f>STGY5[[#This Row],[INS]]</f>
        <v>0</v>
      </c>
      <c r="DM309" s="18">
        <f>IF(STGY5[[#This Row],[WrL]]="Loss", (STGY5[[#This Row],[INS]]*(1 + DP$8/100)), IF(STGY5[[#This Row],[WrL]]="Won", (0), 0))</f>
        <v>0</v>
      </c>
      <c r="DN309" s="18">
        <f>IF(STGY5[[#This Row],[WrL]]="Loss", (STGY5[[#This Row],[PAM]]+STGY5[[#This Row],[LOS-TEN]]), IF(STGY5[[#This Row],[WrL]]="Won", (STGY5[[#This Row],[INS]]), 0))</f>
        <v>0</v>
      </c>
      <c r="DO309" s="18">
        <f>STGY5[[#This Row],[PAPT]]/2</f>
        <v>0</v>
      </c>
      <c r="DP309" s="43">
        <f>IF(STGY5[[#This Row],[SNO]]=0,0,IF(DL$10, IF(STGY5[[#This Row],[INS-TL]]=0, 0, STGY5[[#This Row],[PFT]]/STGY5[[#This Row],[INS-TL]]%), STGY5[[#This Row],[PFT]]/STGY5[[#This Row],[INS-TL]]%))</f>
        <v>-100</v>
      </c>
      <c r="DZ309" s="22"/>
      <c r="EB309" s="42">
        <f t="shared" si="48"/>
        <v>294</v>
      </c>
      <c r="EC309" s="49"/>
      <c r="ED309" s="18">
        <f>IF(STGY6[[#This Row],[SNO]]=0,0,IF(STGY6[[#This Row],[SNO]]=1,EJ$8,IF(EL$10, IF(EP308&gt;=EM$8,0,IF(EP308=0,EJ$8,EO308)), EO308)))</f>
        <v>0</v>
      </c>
      <c r="EE309" s="18" t="str">
        <f>IF(MAIN_STGY[[#This Row],[RSLT]]="","", MAIN_STGY[[#This Row],[RSLT]])</f>
        <v/>
      </c>
      <c r="EF309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09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09" s="18">
        <f>IF(STGY6[[#This Row],[SNO]]=0,0,IF(EL$10, IF(EP308&gt;=EM$8, 0, STGY6[[#This Row],[INS]]+EH308), STGY6[[#This Row],[INS]]+EH308))</f>
        <v>100</v>
      </c>
      <c r="EI309" s="18">
        <f>IF(STGY6[[#This Row],[SNO]]=0,0,IF(EL$10, IF(EP308&gt;=EM$8, 0, EI308+STGY6[[#This Row],[RTN]]), EI308+STGY6[[#This Row],[RTN]]))</f>
        <v>0</v>
      </c>
      <c r="EJ309" s="18">
        <f>STGY6[[#This Row],[RTN-TL]]-STGY6[[#This Row],[INS-TL]]</f>
        <v>-100</v>
      </c>
      <c r="EK309" s="18">
        <f>IF(STGY6[[#This Row],[SNO]]=0,0,IF(EL$10, IF(STGY6[[#This Row],[INS]]=0, 0, EN308), EN308))</f>
        <v>0</v>
      </c>
      <c r="EL309" s="18">
        <f>STGY6[[#This Row],[INS]]</f>
        <v>0</v>
      </c>
      <c r="EM309" s="18">
        <f>IF(STGY6[[#This Row],[WrL]]="Loss", (STGY6[[#This Row],[INS]]*(1 + EP$8/100)), IF(STGY6[[#This Row],[WrL]]="Won", (0), 0))</f>
        <v>0</v>
      </c>
      <c r="EN309" s="18">
        <f>IF(STGY6[[#This Row],[WrL]]="Loss", (STGY6[[#This Row],[PAM]]+STGY6[[#This Row],[LOS-TEN]]), IF(STGY6[[#This Row],[WrL]]="Won", (STGY6[[#This Row],[INS]]), 0))</f>
        <v>0</v>
      </c>
      <c r="EO309" s="18">
        <f>STGY6[[#This Row],[PAPT]]/2</f>
        <v>0</v>
      </c>
      <c r="EP309" s="43">
        <f>IF(STGY6[[#This Row],[SNO]]=0,0,IF(EL$10, IF(STGY6[[#This Row],[INS-TL]]=0, 0, STGY6[[#This Row],[PFT]]/STGY6[[#This Row],[INS-TL]]%), STGY6[[#This Row],[PFT]]/STGY6[[#This Row],[INS-TL]]%))</f>
        <v>-100</v>
      </c>
      <c r="EZ309" s="22"/>
      <c r="FB309" s="42">
        <f t="shared" si="49"/>
        <v>294</v>
      </c>
      <c r="FC309" s="49"/>
      <c r="FD309" s="18">
        <f>IF(STGY7[[#This Row],[SNO]]=0,0,IF(STGY7[[#This Row],[SNO]]=1,FJ$8,IF(FL$10, IF(FP308&gt;=FM$8,0,IF(FP308=0,FJ$8,FO308)), FO308)))</f>
        <v>0</v>
      </c>
      <c r="FE309" s="18" t="str">
        <f>IF(MAIN_STGY[[#This Row],[RSLT]]="","", MAIN_STGY[[#This Row],[RSLT]])</f>
        <v/>
      </c>
      <c r="FF309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09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09" s="18">
        <f>IF(STGY7[[#This Row],[SNO]]=0,0,IF(FL$10, IF(FP308&gt;=FM$8, 0, STGY7[[#This Row],[INS]]+FH308), STGY7[[#This Row],[INS]]+FH308))</f>
        <v>100</v>
      </c>
      <c r="FI309" s="18">
        <f>IF(STGY7[[#This Row],[SNO]]=0,0,IF(FL$10, IF(FP308&gt;=FM$8, 0, FI308+STGY7[[#This Row],[RTN]]), FI308+STGY7[[#This Row],[RTN]]))</f>
        <v>0</v>
      </c>
      <c r="FJ309" s="18">
        <f>STGY7[[#This Row],[RTN-TL]]-STGY7[[#This Row],[INS-TL]]</f>
        <v>-100</v>
      </c>
      <c r="FK309" s="18">
        <f>IF(STGY7[[#This Row],[SNO]]=0,0,IF(FL$10, IF(STGY7[[#This Row],[INS]]=0, 0, FN308), FN308))</f>
        <v>0</v>
      </c>
      <c r="FL309" s="18">
        <f>STGY7[[#This Row],[INS]]</f>
        <v>0</v>
      </c>
      <c r="FM309" s="18">
        <f>IF(STGY7[[#This Row],[WrL]]="Loss", (STGY7[[#This Row],[INS]]*(1 + FP$8/100)), IF(STGY7[[#This Row],[WrL]]="Won", (0), 0))</f>
        <v>0</v>
      </c>
      <c r="FN309" s="18">
        <f>IF(STGY7[[#This Row],[WrL]]="Loss", (STGY7[[#This Row],[PAM]]+STGY7[[#This Row],[LOS-TEN]]), IF(STGY7[[#This Row],[WrL]]="Won", (STGY7[[#This Row],[INS]]), 0))</f>
        <v>0</v>
      </c>
      <c r="FO309" s="18">
        <f>STGY7[[#This Row],[PAPT]]/2</f>
        <v>0</v>
      </c>
      <c r="FP309" s="43">
        <f>IF(STGY7[[#This Row],[SNO]]=0,0,IF(FL$10, IF(STGY7[[#This Row],[INS-TL]]=0, 0, STGY7[[#This Row],[PFT]]/STGY7[[#This Row],[INS-TL]]%), STGY7[[#This Row],[PFT]]/STGY7[[#This Row],[INS-TL]]%))</f>
        <v>-100</v>
      </c>
      <c r="FZ309" s="22"/>
      <c r="GB309" s="42">
        <f t="shared" si="50"/>
        <v>294</v>
      </c>
      <c r="GC309" s="49"/>
      <c r="GD309" s="18">
        <f>IF(STGY8[[#This Row],[SNO]]=0,0,IF(STGY8[[#This Row],[SNO]]=1,GJ$8,IF(GL$10, IF(GP308&gt;=GM$8,0,IF(GP308=0,GJ$8,GO308)), GO308)))</f>
        <v>0</v>
      </c>
      <c r="GE309" s="18" t="str">
        <f>IF(MAIN_STGY[[#This Row],[RSLT]]="","", MAIN_STGY[[#This Row],[RSLT]])</f>
        <v/>
      </c>
      <c r="GF309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09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09" s="18">
        <f>IF(STGY8[[#This Row],[SNO]]=0,0,IF(GL$10, IF(GP308&gt;=GM$8, 0, STGY8[[#This Row],[INS]]+GH308), STGY8[[#This Row],[INS]]+GH308))</f>
        <v>100</v>
      </c>
      <c r="GI309" s="18">
        <f>IF(STGY8[[#This Row],[SNO]]=0,0,IF(GL$10, IF(GP308&gt;=GM$8, 0, GI308+STGY8[[#This Row],[RTN]]), GI308+STGY8[[#This Row],[RTN]]))</f>
        <v>0</v>
      </c>
      <c r="GJ309" s="18">
        <f>STGY8[[#This Row],[RTN-TL]]-STGY8[[#This Row],[INS-TL]]</f>
        <v>-100</v>
      </c>
      <c r="GK309" s="18">
        <f>IF(STGY8[[#This Row],[SNO]]=0,0,IF(GL$10, IF(STGY8[[#This Row],[INS]]=0, 0, GN308), GN308))</f>
        <v>0</v>
      </c>
      <c r="GL309" s="18">
        <f>STGY8[[#This Row],[INS]]</f>
        <v>0</v>
      </c>
      <c r="GM309" s="18">
        <f>IF(STGY8[[#This Row],[WrL]]="Loss", (STGY8[[#This Row],[INS]]*(1 + GP$8/100)), IF(STGY8[[#This Row],[WrL]]="Won", (0), 0))</f>
        <v>0</v>
      </c>
      <c r="GN309" s="18">
        <f>IF(STGY8[[#This Row],[WrL]]="Loss", (STGY8[[#This Row],[PAM]]+STGY8[[#This Row],[LOS-TEN]]), IF(STGY8[[#This Row],[WrL]]="Won", (STGY8[[#This Row],[INS]]), 0))</f>
        <v>0</v>
      </c>
      <c r="GO309" s="18">
        <f>STGY8[[#This Row],[PAPT]]/2</f>
        <v>0</v>
      </c>
      <c r="GP309" s="43">
        <f>IF(STGY8[[#This Row],[SNO]]=0,0,IF(GL$10, IF(STGY8[[#This Row],[INS-TL]]=0, 0, STGY8[[#This Row],[PFT]]/STGY8[[#This Row],[INS-TL]]%), STGY8[[#This Row],[PFT]]/STGY8[[#This Row],[INS-TL]]%))</f>
        <v>-100</v>
      </c>
      <c r="GZ309" s="22"/>
      <c r="HB309" s="42">
        <f t="shared" si="51"/>
        <v>294</v>
      </c>
      <c r="HC309" s="49"/>
      <c r="HD309" s="18">
        <f>IF(STGY9[[#This Row],[SNO]]=0,0,IF(STGY9[[#This Row],[SNO]]=1,HJ$8,IF(HL$10, IF(HP308&gt;=HM$8,0,IF(HP308=0,HJ$8,HO308)), HO308)))</f>
        <v>0</v>
      </c>
      <c r="HE309" s="18" t="str">
        <f>IF(MAIN_STGY[[#This Row],[RSLT]]="","", MAIN_STGY[[#This Row],[RSLT]])</f>
        <v/>
      </c>
      <c r="HF309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09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09" s="18">
        <f>IF(STGY9[[#This Row],[SNO]]=0,0,IF(HL$10, IF(HP308&gt;=HM$8, 0, STGY9[[#This Row],[INS]]+HH308), STGY9[[#This Row],[INS]]+HH308))</f>
        <v>100</v>
      </c>
      <c r="HI309" s="18">
        <f>IF(STGY9[[#This Row],[SNO]]=0,0,IF(HL$10, IF(HP308&gt;=HM$8, 0, HI308+STGY9[[#This Row],[RTN]]), HI308+STGY9[[#This Row],[RTN]]))</f>
        <v>0</v>
      </c>
      <c r="HJ309" s="18">
        <f>STGY9[[#This Row],[RTN-TL]]-STGY9[[#This Row],[INS-TL]]</f>
        <v>-100</v>
      </c>
      <c r="HK309" s="18">
        <f>IF(STGY9[[#This Row],[SNO]]=0,0,IF(HL$10, IF(STGY9[[#This Row],[INS]]=0, 0, HN308), HN308))</f>
        <v>0</v>
      </c>
      <c r="HL309" s="18">
        <f>STGY9[[#This Row],[INS]]</f>
        <v>0</v>
      </c>
      <c r="HM309" s="18">
        <f>IF(STGY9[[#This Row],[WrL]]="Loss", (STGY9[[#This Row],[INS]]*(1 + HP$8/100)), IF(STGY9[[#This Row],[WrL]]="Won", (0), 0))</f>
        <v>0</v>
      </c>
      <c r="HN309" s="18">
        <f>IF(STGY9[[#This Row],[WrL]]="Loss", (STGY9[[#This Row],[PAM]]+STGY9[[#This Row],[LOS-TEN]]), IF(STGY9[[#This Row],[WrL]]="Won", (STGY9[[#This Row],[INS]]), 0))</f>
        <v>0</v>
      </c>
      <c r="HO309" s="18">
        <f>STGY9[[#This Row],[PAPT]]/2</f>
        <v>0</v>
      </c>
      <c r="HP309" s="43">
        <f>IF(STGY9[[#This Row],[SNO]]=0,0,IF(HL$10, IF(STGY9[[#This Row],[INS-TL]]=0, 0, STGY9[[#This Row],[PFT]]/STGY9[[#This Row],[INS-TL]]%), STGY9[[#This Row],[PFT]]/STGY9[[#This Row],[INS-TL]]%))</f>
        <v>-100</v>
      </c>
      <c r="HZ309" s="22"/>
      <c r="IB309" s="42">
        <f t="shared" si="52"/>
        <v>294</v>
      </c>
      <c r="IC309" s="49"/>
      <c r="ID309" s="18">
        <f>IF(STGY10[[#This Row],[SNO]]=0,0,IF(STGY10[[#This Row],[SNO]]=1,IJ$8,IF(IL$10, IF(IP308&gt;=IM$8,0,IF(IP308=0,IJ$8,IO308)), IO308)))</f>
        <v>0</v>
      </c>
      <c r="IE309" s="18" t="str">
        <f>IF(MAIN_STGY[[#This Row],[RSLT]]="","", MAIN_STGY[[#This Row],[RSLT]])</f>
        <v/>
      </c>
      <c r="IF309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09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09" s="18">
        <f>IF(STGY10[[#This Row],[SNO]]=0,0,IF(IL$10, IF(IP308&gt;=IM$8, 0, STGY10[[#This Row],[INS]]+IH308), STGY10[[#This Row],[INS]]+IH308))</f>
        <v>100</v>
      </c>
      <c r="II309" s="18">
        <f>IF(STGY10[[#This Row],[SNO]]=0,0,IF(IL$10, IF(IP308&gt;=IM$8, 0, II308+STGY10[[#This Row],[RTN]]), II308+STGY10[[#This Row],[RTN]]))</f>
        <v>0</v>
      </c>
      <c r="IJ309" s="18">
        <f>STGY10[[#This Row],[RTN-TL]]-STGY10[[#This Row],[INS-TL]]</f>
        <v>-100</v>
      </c>
      <c r="IK309" s="18">
        <f>IF(STGY10[[#This Row],[SNO]]=0,0,IF(IL$10, IF(STGY10[[#This Row],[INS]]=0, 0, IN308), IN308))</f>
        <v>0</v>
      </c>
      <c r="IL309" s="18">
        <f>STGY10[[#This Row],[INS]]</f>
        <v>0</v>
      </c>
      <c r="IM309" s="18">
        <f>IF(STGY10[[#This Row],[WrL]]="Loss", (STGY10[[#This Row],[INS]]*(1 + IP$8/100)), IF(STGY10[[#This Row],[WrL]]="Won", (0), 0))</f>
        <v>0</v>
      </c>
      <c r="IN309" s="18">
        <f>IF(STGY10[[#This Row],[WrL]]="Loss", (STGY10[[#This Row],[PAM]]+STGY10[[#This Row],[LOS-TEN]]), IF(STGY10[[#This Row],[WrL]]="Won", (STGY10[[#This Row],[INS]]), 0))</f>
        <v>0</v>
      </c>
      <c r="IO309" s="18">
        <f>STGY10[[#This Row],[PAPT]]/2</f>
        <v>0</v>
      </c>
      <c r="IP309" s="43">
        <f>IF(STGY10[[#This Row],[SNO]]=0,0,IF(IL$10, IF(STGY10[[#This Row],[INS-TL]]=0, 0, STGY10[[#This Row],[PFT]]/STGY10[[#This Row],[INS-TL]]%), STGY10[[#This Row],[PFT]]/STGY10[[#This Row],[INS-TL]]%))</f>
        <v>-100</v>
      </c>
      <c r="IZ309" s="22"/>
    </row>
    <row r="310" spans="2:260" ht="15.65" x14ac:dyDescent="0.3">
      <c r="B310" s="89">
        <f t="shared" si="54"/>
        <v>295</v>
      </c>
      <c r="C310" s="49"/>
      <c r="D310" s="18">
        <f>IF(MAIN_STGY[[#This Row],[SNO]]=0,0,IF(MAIN_STGY[[#This Row],[SNO]]=1,J$8,IF(L$10, IF(P309&gt;=M$8,0,IF(P309=0,J$8,O309)), O309)))</f>
        <v>0</v>
      </c>
      <c r="E310" s="12"/>
      <c r="F310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10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10" s="18">
        <f>IF(MAIN_STGY[[#This Row],[SNO]]=0,0,IF(L$10, IF(P309&gt;=M$8, 0, MAIN_STGY[[#This Row],[INS]]+H309), MAIN_STGY[[#This Row],[INS]]+H309))</f>
        <v>100</v>
      </c>
      <c r="I310" s="18">
        <f>IF(MAIN_STGY[[#This Row],[SNO]]=0,0,IF(L$10, IF(P309&gt;=M$8, 0, I309+MAIN_STGY[[#This Row],[RTN]]), I309+MAIN_STGY[[#This Row],[RTN]]))</f>
        <v>0</v>
      </c>
      <c r="J310" s="18">
        <f>MAIN_STGY[[#This Row],[RTN-TL]]-MAIN_STGY[[#This Row],[INS-TL]]</f>
        <v>-100</v>
      </c>
      <c r="K310" s="18">
        <f>IF(MAIN_STGY[[#This Row],[SNO]]=0,0,IF(L$10, IF(MAIN_STGY[[#This Row],[INS]]=0, 0, N309), N309))</f>
        <v>0</v>
      </c>
      <c r="L310" s="18">
        <f>MAIN_STGY[[#This Row],[INS]]</f>
        <v>0</v>
      </c>
      <c r="M310" s="18">
        <f>IF(MAIN_STGY[[#This Row],[WrL]]="Loss", (MAIN_STGY[[#This Row],[INS]]*(1 + P$8/100)), IF(MAIN_STGY[[#This Row],[WrL]]="Won", (0), 0))</f>
        <v>0</v>
      </c>
      <c r="N310" s="18">
        <f>IF(MAIN_STGY[[#This Row],[WrL]]="Loss", (MAIN_STGY[[#This Row],[PAM]]+MAIN_STGY[[#This Row],[LOS-TEN]]), IF(MAIN_STGY[[#This Row],[WrL]]="Won", (MAIN_STGY[[#This Row],[INS]]), 0))</f>
        <v>0</v>
      </c>
      <c r="O310" s="18">
        <f>MAIN_STGY[[#This Row],[PAPT]]/2</f>
        <v>0</v>
      </c>
      <c r="P310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10" s="100" t="s">
        <v>55</v>
      </c>
      <c r="S310" s="101"/>
      <c r="T310" s="102">
        <f>SUBTOTAL(109,SORTALL31[Last Value])</f>
        <v>1000</v>
      </c>
      <c r="U310" s="85"/>
      <c r="V310" s="55"/>
      <c r="W310" s="55"/>
      <c r="X310" s="55"/>
      <c r="Z310" s="22"/>
      <c r="AB310" s="42">
        <f t="shared" si="44"/>
        <v>295</v>
      </c>
      <c r="AC310" s="49"/>
      <c r="AD310" s="18">
        <f>IF(STGY2[[#This Row],[SNO]]=0,0,IF(STGY2[[#This Row],[SNO]]=1,AJ$8,IF(AL$10, IF(AP309&gt;=AM$8,0,IF(AP309=0,AJ$8,AO309)), AO309)))</f>
        <v>0</v>
      </c>
      <c r="AE310" s="18" t="str">
        <f>IF(MAIN_STGY[[#This Row],[RSLT]]="","", MAIN_STGY[[#This Row],[RSLT]])</f>
        <v/>
      </c>
      <c r="AF310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10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10" s="18">
        <f>IF(STGY2[[#This Row],[SNO]]=0,0,IF(AL$10, IF(AP309&gt;=AM$8, 0, STGY2[[#This Row],[INS]]+AH309), STGY2[[#This Row],[INS]]+AH309))</f>
        <v>100</v>
      </c>
      <c r="AI310" s="18">
        <f>IF(STGY2[[#This Row],[SNO]]=0,0,IF(AL$10, IF(AP309&gt;=AM$8, 0, AI309+STGY2[[#This Row],[RTN]]), AI309+STGY2[[#This Row],[RTN]]))</f>
        <v>0</v>
      </c>
      <c r="AJ310" s="18">
        <f>STGY2[[#This Row],[RTN-TL]]-STGY2[[#This Row],[INS-TL]]</f>
        <v>-100</v>
      </c>
      <c r="AK310" s="18">
        <f>IF(STGY2[[#This Row],[SNO]]=0,0,IF(AL$10, IF(STGY2[[#This Row],[INS]]=0, 0, AN309), AN309))</f>
        <v>0</v>
      </c>
      <c r="AL310" s="18">
        <f>STGY2[[#This Row],[INS]]</f>
        <v>0</v>
      </c>
      <c r="AM310" s="18">
        <f>IF(STGY2[[#This Row],[WrL]]="Loss", (STGY2[[#This Row],[INS]]*(1 + AP$8/100)), IF(STGY2[[#This Row],[WrL]]="Won", (0), 0))</f>
        <v>0</v>
      </c>
      <c r="AN310" s="18">
        <f>IF(STGY2[[#This Row],[WrL]]="Loss", (STGY2[[#This Row],[PAM]]+STGY2[[#This Row],[LOS-TEN]]), IF(STGY2[[#This Row],[WrL]]="Won", (STGY2[[#This Row],[INS]]), 0))</f>
        <v>0</v>
      </c>
      <c r="AO310" s="18">
        <f>STGY2[[#This Row],[PAPT]]/2</f>
        <v>0</v>
      </c>
      <c r="AP310" s="43">
        <f>IF(STGY2[[#This Row],[SNO]]=0,0,IF(AL$10, IF(STGY2[[#This Row],[INS-TL]]=0, 0, STGY2[[#This Row],[PFT]]/STGY2[[#This Row],[INS-TL]]%), STGY2[[#This Row],[PFT]]/STGY2[[#This Row],[INS-TL]]%))</f>
        <v>-100</v>
      </c>
      <c r="AZ310" s="22"/>
      <c r="BB310" s="42">
        <f t="shared" si="45"/>
        <v>295</v>
      </c>
      <c r="BC310" s="49"/>
      <c r="BD310" s="18">
        <f>IF(STGY3[[#This Row],[SNO]]=0,0,IF(STGY3[[#This Row],[SNO]]=1,BJ$8,IF(BL$10, IF(BP309&gt;=BM$8,0,IF(BP309=0,BJ$8,BO309)), BO309)))</f>
        <v>0</v>
      </c>
      <c r="BE310" s="18" t="str">
        <f>IF(MAIN_STGY[[#This Row],[RSLT]]="","", MAIN_STGY[[#This Row],[RSLT]])</f>
        <v/>
      </c>
      <c r="BF310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10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10" s="18">
        <f>IF(STGY3[[#This Row],[SNO]]=0,0,IF(BL$10, IF(BP309&gt;=BM$8, 0, STGY3[[#This Row],[INS]]+BH309), STGY3[[#This Row],[INS]]+BH309))</f>
        <v>100</v>
      </c>
      <c r="BI310" s="18">
        <f>IF(STGY3[[#This Row],[SNO]]=0,0,IF(BL$10, IF(BP309&gt;=BM$8, 0, BI309+STGY3[[#This Row],[RTN]]), BI309+STGY3[[#This Row],[RTN]]))</f>
        <v>0</v>
      </c>
      <c r="BJ310" s="18">
        <f>STGY3[[#This Row],[RTN-TL]]-STGY3[[#This Row],[INS-TL]]</f>
        <v>-100</v>
      </c>
      <c r="BK310" s="18">
        <f>IF(STGY3[[#This Row],[SNO]]=0,0,IF(BL$10, IF(STGY3[[#This Row],[INS]]=0, 0, BN309), BN309))</f>
        <v>0</v>
      </c>
      <c r="BL310" s="18">
        <f>STGY3[[#This Row],[INS]]</f>
        <v>0</v>
      </c>
      <c r="BM310" s="18">
        <f>IF(STGY3[[#This Row],[WrL]]="Loss", (STGY3[[#This Row],[INS]]*(1 + BP$8/100)), IF(STGY3[[#This Row],[WrL]]="Won", (0), 0))</f>
        <v>0</v>
      </c>
      <c r="BN310" s="18">
        <f>IF(STGY3[[#This Row],[WrL]]="Loss", (STGY3[[#This Row],[PAM]]+STGY3[[#This Row],[LOS-TEN]]), IF(STGY3[[#This Row],[WrL]]="Won", (STGY3[[#This Row],[INS]]), 0))</f>
        <v>0</v>
      </c>
      <c r="BO310" s="18">
        <f>STGY3[[#This Row],[PAPT]]/2</f>
        <v>0</v>
      </c>
      <c r="BP310" s="43">
        <f>IF(STGY3[[#This Row],[SNO]]=0,0,IF(BL$10, IF(STGY3[[#This Row],[INS-TL]]=0, 0, STGY3[[#This Row],[PFT]]/STGY3[[#This Row],[INS-TL]]%), STGY3[[#This Row],[PFT]]/STGY3[[#This Row],[INS-TL]]%))</f>
        <v>-100</v>
      </c>
      <c r="BZ310" s="22"/>
      <c r="CB310" s="42">
        <f t="shared" si="46"/>
        <v>295</v>
      </c>
      <c r="CC310" s="49"/>
      <c r="CD310" s="18">
        <f>IF(STGY4[[#This Row],[SNO]]=0,0,IF(STGY4[[#This Row],[SNO]]=1,CJ$8,IF(CL$10, IF(CP309&gt;=CM$8,0,IF(CP309=0,CJ$8,CO309)), CO309)))</f>
        <v>0</v>
      </c>
      <c r="CE310" s="18" t="str">
        <f>IF(MAIN_STGY[[#This Row],[RSLT]]="","", MAIN_STGY[[#This Row],[RSLT]])</f>
        <v/>
      </c>
      <c r="CF310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10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10" s="18">
        <f>IF(STGY4[[#This Row],[SNO]]=0,0,IF(CL$10, IF(CP309&gt;=CM$8, 0, STGY4[[#This Row],[INS]]+CH309), STGY4[[#This Row],[INS]]+CH309))</f>
        <v>100</v>
      </c>
      <c r="CI310" s="18">
        <f>IF(STGY4[[#This Row],[SNO]]=0,0,IF(CL$10, IF(CP309&gt;=CM$8, 0, CI309+STGY4[[#This Row],[RTN]]), CI309+STGY4[[#This Row],[RTN]]))</f>
        <v>0</v>
      </c>
      <c r="CJ310" s="18">
        <f>STGY4[[#This Row],[RTN-TL]]-STGY4[[#This Row],[INS-TL]]</f>
        <v>-100</v>
      </c>
      <c r="CK310" s="18">
        <f>IF(STGY4[[#This Row],[SNO]]=0,0,IF(CL$10, IF(STGY4[[#This Row],[INS]]=0, 0, CN309), CN309))</f>
        <v>0</v>
      </c>
      <c r="CL310" s="18">
        <f>STGY4[[#This Row],[INS]]</f>
        <v>0</v>
      </c>
      <c r="CM310" s="18">
        <f>IF(STGY4[[#This Row],[WrL]]="Loss", (STGY4[[#This Row],[INS]]*(1 + CP$8/100)), IF(STGY4[[#This Row],[WrL]]="Won", (0), 0))</f>
        <v>0</v>
      </c>
      <c r="CN310" s="18">
        <f>IF(STGY4[[#This Row],[WrL]]="Loss", (STGY4[[#This Row],[PAM]]+STGY4[[#This Row],[LOS-TEN]]), IF(STGY4[[#This Row],[WrL]]="Won", (STGY4[[#This Row],[INS]]), 0))</f>
        <v>0</v>
      </c>
      <c r="CO310" s="18">
        <f>STGY4[[#This Row],[PAPT]]/2</f>
        <v>0</v>
      </c>
      <c r="CP310" s="43">
        <f>IF(STGY4[[#This Row],[SNO]]=0,0,IF(CL$10, IF(STGY4[[#This Row],[INS-TL]]=0, 0, STGY4[[#This Row],[PFT]]/STGY4[[#This Row],[INS-TL]]%), STGY4[[#This Row],[PFT]]/STGY4[[#This Row],[INS-TL]]%))</f>
        <v>-100</v>
      </c>
      <c r="CZ310" s="22"/>
      <c r="DB310" s="42">
        <f t="shared" si="47"/>
        <v>295</v>
      </c>
      <c r="DC310" s="49"/>
      <c r="DD310" s="18">
        <f>IF(STGY5[[#This Row],[SNO]]=0,0,IF(STGY5[[#This Row],[SNO]]=1,DJ$8,IF(DL$10, IF(DP309&gt;=DM$8,0,IF(DP309=0,DJ$8,DO309)), DO309)))</f>
        <v>0</v>
      </c>
      <c r="DE310" s="18" t="str">
        <f>IF(MAIN_STGY[[#This Row],[RSLT]]="","", MAIN_STGY[[#This Row],[RSLT]])</f>
        <v/>
      </c>
      <c r="DF310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10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10" s="18">
        <f>IF(STGY5[[#This Row],[SNO]]=0,0,IF(DL$10, IF(DP309&gt;=DM$8, 0, STGY5[[#This Row],[INS]]+DH309), STGY5[[#This Row],[INS]]+DH309))</f>
        <v>100</v>
      </c>
      <c r="DI310" s="18">
        <f>IF(STGY5[[#This Row],[SNO]]=0,0,IF(DL$10, IF(DP309&gt;=DM$8, 0, DI309+STGY5[[#This Row],[RTN]]), DI309+STGY5[[#This Row],[RTN]]))</f>
        <v>0</v>
      </c>
      <c r="DJ310" s="18">
        <f>STGY5[[#This Row],[RTN-TL]]-STGY5[[#This Row],[INS-TL]]</f>
        <v>-100</v>
      </c>
      <c r="DK310" s="18">
        <f>IF(STGY5[[#This Row],[SNO]]=0,0,IF(DL$10, IF(STGY5[[#This Row],[INS]]=0, 0, DN309), DN309))</f>
        <v>0</v>
      </c>
      <c r="DL310" s="18">
        <f>STGY5[[#This Row],[INS]]</f>
        <v>0</v>
      </c>
      <c r="DM310" s="18">
        <f>IF(STGY5[[#This Row],[WrL]]="Loss", (STGY5[[#This Row],[INS]]*(1 + DP$8/100)), IF(STGY5[[#This Row],[WrL]]="Won", (0), 0))</f>
        <v>0</v>
      </c>
      <c r="DN310" s="18">
        <f>IF(STGY5[[#This Row],[WrL]]="Loss", (STGY5[[#This Row],[PAM]]+STGY5[[#This Row],[LOS-TEN]]), IF(STGY5[[#This Row],[WrL]]="Won", (STGY5[[#This Row],[INS]]), 0))</f>
        <v>0</v>
      </c>
      <c r="DO310" s="18">
        <f>STGY5[[#This Row],[PAPT]]/2</f>
        <v>0</v>
      </c>
      <c r="DP310" s="43">
        <f>IF(STGY5[[#This Row],[SNO]]=0,0,IF(DL$10, IF(STGY5[[#This Row],[INS-TL]]=0, 0, STGY5[[#This Row],[PFT]]/STGY5[[#This Row],[INS-TL]]%), STGY5[[#This Row],[PFT]]/STGY5[[#This Row],[INS-TL]]%))</f>
        <v>-100</v>
      </c>
      <c r="DZ310" s="22"/>
      <c r="EB310" s="42">
        <f t="shared" si="48"/>
        <v>295</v>
      </c>
      <c r="EC310" s="49"/>
      <c r="ED310" s="18">
        <f>IF(STGY6[[#This Row],[SNO]]=0,0,IF(STGY6[[#This Row],[SNO]]=1,EJ$8,IF(EL$10, IF(EP309&gt;=EM$8,0,IF(EP309=0,EJ$8,EO309)), EO309)))</f>
        <v>0</v>
      </c>
      <c r="EE310" s="18" t="str">
        <f>IF(MAIN_STGY[[#This Row],[RSLT]]="","", MAIN_STGY[[#This Row],[RSLT]])</f>
        <v/>
      </c>
      <c r="EF310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10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10" s="18">
        <f>IF(STGY6[[#This Row],[SNO]]=0,0,IF(EL$10, IF(EP309&gt;=EM$8, 0, STGY6[[#This Row],[INS]]+EH309), STGY6[[#This Row],[INS]]+EH309))</f>
        <v>100</v>
      </c>
      <c r="EI310" s="18">
        <f>IF(STGY6[[#This Row],[SNO]]=0,0,IF(EL$10, IF(EP309&gt;=EM$8, 0, EI309+STGY6[[#This Row],[RTN]]), EI309+STGY6[[#This Row],[RTN]]))</f>
        <v>0</v>
      </c>
      <c r="EJ310" s="18">
        <f>STGY6[[#This Row],[RTN-TL]]-STGY6[[#This Row],[INS-TL]]</f>
        <v>-100</v>
      </c>
      <c r="EK310" s="18">
        <f>IF(STGY6[[#This Row],[SNO]]=0,0,IF(EL$10, IF(STGY6[[#This Row],[INS]]=0, 0, EN309), EN309))</f>
        <v>0</v>
      </c>
      <c r="EL310" s="18">
        <f>STGY6[[#This Row],[INS]]</f>
        <v>0</v>
      </c>
      <c r="EM310" s="18">
        <f>IF(STGY6[[#This Row],[WrL]]="Loss", (STGY6[[#This Row],[INS]]*(1 + EP$8/100)), IF(STGY6[[#This Row],[WrL]]="Won", (0), 0))</f>
        <v>0</v>
      </c>
      <c r="EN310" s="18">
        <f>IF(STGY6[[#This Row],[WrL]]="Loss", (STGY6[[#This Row],[PAM]]+STGY6[[#This Row],[LOS-TEN]]), IF(STGY6[[#This Row],[WrL]]="Won", (STGY6[[#This Row],[INS]]), 0))</f>
        <v>0</v>
      </c>
      <c r="EO310" s="18">
        <f>STGY6[[#This Row],[PAPT]]/2</f>
        <v>0</v>
      </c>
      <c r="EP310" s="43">
        <f>IF(STGY6[[#This Row],[SNO]]=0,0,IF(EL$10, IF(STGY6[[#This Row],[INS-TL]]=0, 0, STGY6[[#This Row],[PFT]]/STGY6[[#This Row],[INS-TL]]%), STGY6[[#This Row],[PFT]]/STGY6[[#This Row],[INS-TL]]%))</f>
        <v>-100</v>
      </c>
      <c r="EZ310" s="22"/>
      <c r="FB310" s="42">
        <f t="shared" si="49"/>
        <v>295</v>
      </c>
      <c r="FC310" s="49"/>
      <c r="FD310" s="18">
        <f>IF(STGY7[[#This Row],[SNO]]=0,0,IF(STGY7[[#This Row],[SNO]]=1,FJ$8,IF(FL$10, IF(FP309&gt;=FM$8,0,IF(FP309=0,FJ$8,FO309)), FO309)))</f>
        <v>0</v>
      </c>
      <c r="FE310" s="18" t="str">
        <f>IF(MAIN_STGY[[#This Row],[RSLT]]="","", MAIN_STGY[[#This Row],[RSLT]])</f>
        <v/>
      </c>
      <c r="FF310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10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10" s="18">
        <f>IF(STGY7[[#This Row],[SNO]]=0,0,IF(FL$10, IF(FP309&gt;=FM$8, 0, STGY7[[#This Row],[INS]]+FH309), STGY7[[#This Row],[INS]]+FH309))</f>
        <v>100</v>
      </c>
      <c r="FI310" s="18">
        <f>IF(STGY7[[#This Row],[SNO]]=0,0,IF(FL$10, IF(FP309&gt;=FM$8, 0, FI309+STGY7[[#This Row],[RTN]]), FI309+STGY7[[#This Row],[RTN]]))</f>
        <v>0</v>
      </c>
      <c r="FJ310" s="18">
        <f>STGY7[[#This Row],[RTN-TL]]-STGY7[[#This Row],[INS-TL]]</f>
        <v>-100</v>
      </c>
      <c r="FK310" s="18">
        <f>IF(STGY7[[#This Row],[SNO]]=0,0,IF(FL$10, IF(STGY7[[#This Row],[INS]]=0, 0, FN309), FN309))</f>
        <v>0</v>
      </c>
      <c r="FL310" s="18">
        <f>STGY7[[#This Row],[INS]]</f>
        <v>0</v>
      </c>
      <c r="FM310" s="18">
        <f>IF(STGY7[[#This Row],[WrL]]="Loss", (STGY7[[#This Row],[INS]]*(1 + FP$8/100)), IF(STGY7[[#This Row],[WrL]]="Won", (0), 0))</f>
        <v>0</v>
      </c>
      <c r="FN310" s="18">
        <f>IF(STGY7[[#This Row],[WrL]]="Loss", (STGY7[[#This Row],[PAM]]+STGY7[[#This Row],[LOS-TEN]]), IF(STGY7[[#This Row],[WrL]]="Won", (STGY7[[#This Row],[INS]]), 0))</f>
        <v>0</v>
      </c>
      <c r="FO310" s="18">
        <f>STGY7[[#This Row],[PAPT]]/2</f>
        <v>0</v>
      </c>
      <c r="FP310" s="43">
        <f>IF(STGY7[[#This Row],[SNO]]=0,0,IF(FL$10, IF(STGY7[[#This Row],[INS-TL]]=0, 0, STGY7[[#This Row],[PFT]]/STGY7[[#This Row],[INS-TL]]%), STGY7[[#This Row],[PFT]]/STGY7[[#This Row],[INS-TL]]%))</f>
        <v>-100</v>
      </c>
      <c r="FZ310" s="22"/>
      <c r="GB310" s="42">
        <f t="shared" si="50"/>
        <v>295</v>
      </c>
      <c r="GC310" s="49"/>
      <c r="GD310" s="18">
        <f>IF(STGY8[[#This Row],[SNO]]=0,0,IF(STGY8[[#This Row],[SNO]]=1,GJ$8,IF(GL$10, IF(GP309&gt;=GM$8,0,IF(GP309=0,GJ$8,GO309)), GO309)))</f>
        <v>0</v>
      </c>
      <c r="GE310" s="18" t="str">
        <f>IF(MAIN_STGY[[#This Row],[RSLT]]="","", MAIN_STGY[[#This Row],[RSLT]])</f>
        <v/>
      </c>
      <c r="GF310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10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10" s="18">
        <f>IF(STGY8[[#This Row],[SNO]]=0,0,IF(GL$10, IF(GP309&gt;=GM$8, 0, STGY8[[#This Row],[INS]]+GH309), STGY8[[#This Row],[INS]]+GH309))</f>
        <v>100</v>
      </c>
      <c r="GI310" s="18">
        <f>IF(STGY8[[#This Row],[SNO]]=0,0,IF(GL$10, IF(GP309&gt;=GM$8, 0, GI309+STGY8[[#This Row],[RTN]]), GI309+STGY8[[#This Row],[RTN]]))</f>
        <v>0</v>
      </c>
      <c r="GJ310" s="18">
        <f>STGY8[[#This Row],[RTN-TL]]-STGY8[[#This Row],[INS-TL]]</f>
        <v>-100</v>
      </c>
      <c r="GK310" s="18">
        <f>IF(STGY8[[#This Row],[SNO]]=0,0,IF(GL$10, IF(STGY8[[#This Row],[INS]]=0, 0, GN309), GN309))</f>
        <v>0</v>
      </c>
      <c r="GL310" s="18">
        <f>STGY8[[#This Row],[INS]]</f>
        <v>0</v>
      </c>
      <c r="GM310" s="18">
        <f>IF(STGY8[[#This Row],[WrL]]="Loss", (STGY8[[#This Row],[INS]]*(1 + GP$8/100)), IF(STGY8[[#This Row],[WrL]]="Won", (0), 0))</f>
        <v>0</v>
      </c>
      <c r="GN310" s="18">
        <f>IF(STGY8[[#This Row],[WrL]]="Loss", (STGY8[[#This Row],[PAM]]+STGY8[[#This Row],[LOS-TEN]]), IF(STGY8[[#This Row],[WrL]]="Won", (STGY8[[#This Row],[INS]]), 0))</f>
        <v>0</v>
      </c>
      <c r="GO310" s="18">
        <f>STGY8[[#This Row],[PAPT]]/2</f>
        <v>0</v>
      </c>
      <c r="GP310" s="43">
        <f>IF(STGY8[[#This Row],[SNO]]=0,0,IF(GL$10, IF(STGY8[[#This Row],[INS-TL]]=0, 0, STGY8[[#This Row],[PFT]]/STGY8[[#This Row],[INS-TL]]%), STGY8[[#This Row],[PFT]]/STGY8[[#This Row],[INS-TL]]%))</f>
        <v>-100</v>
      </c>
      <c r="GZ310" s="22"/>
      <c r="HB310" s="42">
        <f t="shared" si="51"/>
        <v>295</v>
      </c>
      <c r="HC310" s="49"/>
      <c r="HD310" s="18">
        <f>IF(STGY9[[#This Row],[SNO]]=0,0,IF(STGY9[[#This Row],[SNO]]=1,HJ$8,IF(HL$10, IF(HP309&gt;=HM$8,0,IF(HP309=0,HJ$8,HO309)), HO309)))</f>
        <v>0</v>
      </c>
      <c r="HE310" s="18" t="str">
        <f>IF(MAIN_STGY[[#This Row],[RSLT]]="","", MAIN_STGY[[#This Row],[RSLT]])</f>
        <v/>
      </c>
      <c r="HF310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10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10" s="18">
        <f>IF(STGY9[[#This Row],[SNO]]=0,0,IF(HL$10, IF(HP309&gt;=HM$8, 0, STGY9[[#This Row],[INS]]+HH309), STGY9[[#This Row],[INS]]+HH309))</f>
        <v>100</v>
      </c>
      <c r="HI310" s="18">
        <f>IF(STGY9[[#This Row],[SNO]]=0,0,IF(HL$10, IF(HP309&gt;=HM$8, 0, HI309+STGY9[[#This Row],[RTN]]), HI309+STGY9[[#This Row],[RTN]]))</f>
        <v>0</v>
      </c>
      <c r="HJ310" s="18">
        <f>STGY9[[#This Row],[RTN-TL]]-STGY9[[#This Row],[INS-TL]]</f>
        <v>-100</v>
      </c>
      <c r="HK310" s="18">
        <f>IF(STGY9[[#This Row],[SNO]]=0,0,IF(HL$10, IF(STGY9[[#This Row],[INS]]=0, 0, HN309), HN309))</f>
        <v>0</v>
      </c>
      <c r="HL310" s="18">
        <f>STGY9[[#This Row],[INS]]</f>
        <v>0</v>
      </c>
      <c r="HM310" s="18">
        <f>IF(STGY9[[#This Row],[WrL]]="Loss", (STGY9[[#This Row],[INS]]*(1 + HP$8/100)), IF(STGY9[[#This Row],[WrL]]="Won", (0), 0))</f>
        <v>0</v>
      </c>
      <c r="HN310" s="18">
        <f>IF(STGY9[[#This Row],[WrL]]="Loss", (STGY9[[#This Row],[PAM]]+STGY9[[#This Row],[LOS-TEN]]), IF(STGY9[[#This Row],[WrL]]="Won", (STGY9[[#This Row],[INS]]), 0))</f>
        <v>0</v>
      </c>
      <c r="HO310" s="18">
        <f>STGY9[[#This Row],[PAPT]]/2</f>
        <v>0</v>
      </c>
      <c r="HP310" s="43">
        <f>IF(STGY9[[#This Row],[SNO]]=0,0,IF(HL$10, IF(STGY9[[#This Row],[INS-TL]]=0, 0, STGY9[[#This Row],[PFT]]/STGY9[[#This Row],[INS-TL]]%), STGY9[[#This Row],[PFT]]/STGY9[[#This Row],[INS-TL]]%))</f>
        <v>-100</v>
      </c>
      <c r="HZ310" s="22"/>
      <c r="IB310" s="42">
        <f t="shared" si="52"/>
        <v>295</v>
      </c>
      <c r="IC310" s="49"/>
      <c r="ID310" s="18">
        <f>IF(STGY10[[#This Row],[SNO]]=0,0,IF(STGY10[[#This Row],[SNO]]=1,IJ$8,IF(IL$10, IF(IP309&gt;=IM$8,0,IF(IP309=0,IJ$8,IO309)), IO309)))</f>
        <v>0</v>
      </c>
      <c r="IE310" s="18" t="str">
        <f>IF(MAIN_STGY[[#This Row],[RSLT]]="","", MAIN_STGY[[#This Row],[RSLT]])</f>
        <v/>
      </c>
      <c r="IF310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10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10" s="18">
        <f>IF(STGY10[[#This Row],[SNO]]=0,0,IF(IL$10, IF(IP309&gt;=IM$8, 0, STGY10[[#This Row],[INS]]+IH309), STGY10[[#This Row],[INS]]+IH309))</f>
        <v>100</v>
      </c>
      <c r="II310" s="18">
        <f>IF(STGY10[[#This Row],[SNO]]=0,0,IF(IL$10, IF(IP309&gt;=IM$8, 0, II309+STGY10[[#This Row],[RTN]]), II309+STGY10[[#This Row],[RTN]]))</f>
        <v>0</v>
      </c>
      <c r="IJ310" s="18">
        <f>STGY10[[#This Row],[RTN-TL]]-STGY10[[#This Row],[INS-TL]]</f>
        <v>-100</v>
      </c>
      <c r="IK310" s="18">
        <f>IF(STGY10[[#This Row],[SNO]]=0,0,IF(IL$10, IF(STGY10[[#This Row],[INS]]=0, 0, IN309), IN309))</f>
        <v>0</v>
      </c>
      <c r="IL310" s="18">
        <f>STGY10[[#This Row],[INS]]</f>
        <v>0</v>
      </c>
      <c r="IM310" s="18">
        <f>IF(STGY10[[#This Row],[WrL]]="Loss", (STGY10[[#This Row],[INS]]*(1 + IP$8/100)), IF(STGY10[[#This Row],[WrL]]="Won", (0), 0))</f>
        <v>0</v>
      </c>
      <c r="IN310" s="18">
        <f>IF(STGY10[[#This Row],[WrL]]="Loss", (STGY10[[#This Row],[PAM]]+STGY10[[#This Row],[LOS-TEN]]), IF(STGY10[[#This Row],[WrL]]="Won", (STGY10[[#This Row],[INS]]), 0))</f>
        <v>0</v>
      </c>
      <c r="IO310" s="18">
        <f>STGY10[[#This Row],[PAPT]]/2</f>
        <v>0</v>
      </c>
      <c r="IP310" s="43">
        <f>IF(STGY10[[#This Row],[SNO]]=0,0,IF(IL$10, IF(STGY10[[#This Row],[INS-TL]]=0, 0, STGY10[[#This Row],[PFT]]/STGY10[[#This Row],[INS-TL]]%), STGY10[[#This Row],[PFT]]/STGY10[[#This Row],[INS-TL]]%))</f>
        <v>-100</v>
      </c>
      <c r="IZ310" s="22"/>
    </row>
    <row r="311" spans="2:260" x14ac:dyDescent="0.3">
      <c r="B311" s="89">
        <f t="shared" si="54"/>
        <v>296</v>
      </c>
      <c r="C311" s="49"/>
      <c r="D311" s="18">
        <f>IF(MAIN_STGY[[#This Row],[SNO]]=0,0,IF(MAIN_STGY[[#This Row],[SNO]]=1,J$8,IF(L$10, IF(P310&gt;=M$8,0,IF(P310=0,J$8,O310)), O310)))</f>
        <v>0</v>
      </c>
      <c r="E311" s="12"/>
      <c r="F311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11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11" s="18">
        <f>IF(MAIN_STGY[[#This Row],[SNO]]=0,0,IF(L$10, IF(P310&gt;=M$8, 0, MAIN_STGY[[#This Row],[INS]]+H310), MAIN_STGY[[#This Row],[INS]]+H310))</f>
        <v>100</v>
      </c>
      <c r="I311" s="18">
        <f>IF(MAIN_STGY[[#This Row],[SNO]]=0,0,IF(L$10, IF(P310&gt;=M$8, 0, I310+MAIN_STGY[[#This Row],[RTN]]), I310+MAIN_STGY[[#This Row],[RTN]]))</f>
        <v>0</v>
      </c>
      <c r="J311" s="18">
        <f>MAIN_STGY[[#This Row],[RTN-TL]]-MAIN_STGY[[#This Row],[INS-TL]]</f>
        <v>-100</v>
      </c>
      <c r="K311" s="18">
        <f>IF(MAIN_STGY[[#This Row],[SNO]]=0,0,IF(L$10, IF(MAIN_STGY[[#This Row],[INS]]=0, 0, N310), N310))</f>
        <v>0</v>
      </c>
      <c r="L311" s="18">
        <f>MAIN_STGY[[#This Row],[INS]]</f>
        <v>0</v>
      </c>
      <c r="M311" s="18">
        <f>IF(MAIN_STGY[[#This Row],[WrL]]="Loss", (MAIN_STGY[[#This Row],[INS]]*(1 + P$8/100)), IF(MAIN_STGY[[#This Row],[WrL]]="Won", (0), 0))</f>
        <v>0</v>
      </c>
      <c r="N311" s="18">
        <f>IF(MAIN_STGY[[#This Row],[WrL]]="Loss", (MAIN_STGY[[#This Row],[PAM]]+MAIN_STGY[[#This Row],[LOS-TEN]]), IF(MAIN_STGY[[#This Row],[WrL]]="Won", (MAIN_STGY[[#This Row],[INS]]), 0))</f>
        <v>0</v>
      </c>
      <c r="O311" s="18">
        <f>MAIN_STGY[[#This Row],[PAPT]]/2</f>
        <v>0</v>
      </c>
      <c r="P311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11" s="55"/>
      <c r="S311" s="56"/>
      <c r="T311" s="46"/>
      <c r="U311" s="84"/>
      <c r="V311" s="44"/>
      <c r="W311" s="55"/>
      <c r="X311" s="55"/>
      <c r="Z311" s="22"/>
      <c r="AB311" s="42">
        <f t="shared" si="44"/>
        <v>296</v>
      </c>
      <c r="AC311" s="49"/>
      <c r="AD311" s="18">
        <f>IF(STGY2[[#This Row],[SNO]]=0,0,IF(STGY2[[#This Row],[SNO]]=1,AJ$8,IF(AL$10, IF(AP310&gt;=AM$8,0,IF(AP310=0,AJ$8,AO310)), AO310)))</f>
        <v>0</v>
      </c>
      <c r="AE311" s="18" t="str">
        <f>IF(MAIN_STGY[[#This Row],[RSLT]]="","", MAIN_STGY[[#This Row],[RSLT]])</f>
        <v/>
      </c>
      <c r="AF311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11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11" s="18">
        <f>IF(STGY2[[#This Row],[SNO]]=0,0,IF(AL$10, IF(AP310&gt;=AM$8, 0, STGY2[[#This Row],[INS]]+AH310), STGY2[[#This Row],[INS]]+AH310))</f>
        <v>100</v>
      </c>
      <c r="AI311" s="18">
        <f>IF(STGY2[[#This Row],[SNO]]=0,0,IF(AL$10, IF(AP310&gt;=AM$8, 0, AI310+STGY2[[#This Row],[RTN]]), AI310+STGY2[[#This Row],[RTN]]))</f>
        <v>0</v>
      </c>
      <c r="AJ311" s="18">
        <f>STGY2[[#This Row],[RTN-TL]]-STGY2[[#This Row],[INS-TL]]</f>
        <v>-100</v>
      </c>
      <c r="AK311" s="18">
        <f>IF(STGY2[[#This Row],[SNO]]=0,0,IF(AL$10, IF(STGY2[[#This Row],[INS]]=0, 0, AN310), AN310))</f>
        <v>0</v>
      </c>
      <c r="AL311" s="18">
        <f>STGY2[[#This Row],[INS]]</f>
        <v>0</v>
      </c>
      <c r="AM311" s="18">
        <f>IF(STGY2[[#This Row],[WrL]]="Loss", (STGY2[[#This Row],[INS]]*(1 + AP$8/100)), IF(STGY2[[#This Row],[WrL]]="Won", (0), 0))</f>
        <v>0</v>
      </c>
      <c r="AN311" s="18">
        <f>IF(STGY2[[#This Row],[WrL]]="Loss", (STGY2[[#This Row],[PAM]]+STGY2[[#This Row],[LOS-TEN]]), IF(STGY2[[#This Row],[WrL]]="Won", (STGY2[[#This Row],[INS]]), 0))</f>
        <v>0</v>
      </c>
      <c r="AO311" s="18">
        <f>STGY2[[#This Row],[PAPT]]/2</f>
        <v>0</v>
      </c>
      <c r="AP311" s="43">
        <f>IF(STGY2[[#This Row],[SNO]]=0,0,IF(AL$10, IF(STGY2[[#This Row],[INS-TL]]=0, 0, STGY2[[#This Row],[PFT]]/STGY2[[#This Row],[INS-TL]]%), STGY2[[#This Row],[PFT]]/STGY2[[#This Row],[INS-TL]]%))</f>
        <v>-100</v>
      </c>
      <c r="AZ311" s="22"/>
      <c r="BB311" s="42">
        <f t="shared" si="45"/>
        <v>296</v>
      </c>
      <c r="BC311" s="49"/>
      <c r="BD311" s="18">
        <f>IF(STGY3[[#This Row],[SNO]]=0,0,IF(STGY3[[#This Row],[SNO]]=1,BJ$8,IF(BL$10, IF(BP310&gt;=BM$8,0,IF(BP310=0,BJ$8,BO310)), BO310)))</f>
        <v>0</v>
      </c>
      <c r="BE311" s="18" t="str">
        <f>IF(MAIN_STGY[[#This Row],[RSLT]]="","", MAIN_STGY[[#This Row],[RSLT]])</f>
        <v/>
      </c>
      <c r="BF311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11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11" s="18">
        <f>IF(STGY3[[#This Row],[SNO]]=0,0,IF(BL$10, IF(BP310&gt;=BM$8, 0, STGY3[[#This Row],[INS]]+BH310), STGY3[[#This Row],[INS]]+BH310))</f>
        <v>100</v>
      </c>
      <c r="BI311" s="18">
        <f>IF(STGY3[[#This Row],[SNO]]=0,0,IF(BL$10, IF(BP310&gt;=BM$8, 0, BI310+STGY3[[#This Row],[RTN]]), BI310+STGY3[[#This Row],[RTN]]))</f>
        <v>0</v>
      </c>
      <c r="BJ311" s="18">
        <f>STGY3[[#This Row],[RTN-TL]]-STGY3[[#This Row],[INS-TL]]</f>
        <v>-100</v>
      </c>
      <c r="BK311" s="18">
        <f>IF(STGY3[[#This Row],[SNO]]=0,0,IF(BL$10, IF(STGY3[[#This Row],[INS]]=0, 0, BN310), BN310))</f>
        <v>0</v>
      </c>
      <c r="BL311" s="18">
        <f>STGY3[[#This Row],[INS]]</f>
        <v>0</v>
      </c>
      <c r="BM311" s="18">
        <f>IF(STGY3[[#This Row],[WrL]]="Loss", (STGY3[[#This Row],[INS]]*(1 + BP$8/100)), IF(STGY3[[#This Row],[WrL]]="Won", (0), 0))</f>
        <v>0</v>
      </c>
      <c r="BN311" s="18">
        <f>IF(STGY3[[#This Row],[WrL]]="Loss", (STGY3[[#This Row],[PAM]]+STGY3[[#This Row],[LOS-TEN]]), IF(STGY3[[#This Row],[WrL]]="Won", (STGY3[[#This Row],[INS]]), 0))</f>
        <v>0</v>
      </c>
      <c r="BO311" s="18">
        <f>STGY3[[#This Row],[PAPT]]/2</f>
        <v>0</v>
      </c>
      <c r="BP311" s="43">
        <f>IF(STGY3[[#This Row],[SNO]]=0,0,IF(BL$10, IF(STGY3[[#This Row],[INS-TL]]=0, 0, STGY3[[#This Row],[PFT]]/STGY3[[#This Row],[INS-TL]]%), STGY3[[#This Row],[PFT]]/STGY3[[#This Row],[INS-TL]]%))</f>
        <v>-100</v>
      </c>
      <c r="BZ311" s="22"/>
      <c r="CB311" s="42">
        <f t="shared" si="46"/>
        <v>296</v>
      </c>
      <c r="CC311" s="49"/>
      <c r="CD311" s="18">
        <f>IF(STGY4[[#This Row],[SNO]]=0,0,IF(STGY4[[#This Row],[SNO]]=1,CJ$8,IF(CL$10, IF(CP310&gt;=CM$8,0,IF(CP310=0,CJ$8,CO310)), CO310)))</f>
        <v>0</v>
      </c>
      <c r="CE311" s="18" t="str">
        <f>IF(MAIN_STGY[[#This Row],[RSLT]]="","", MAIN_STGY[[#This Row],[RSLT]])</f>
        <v/>
      </c>
      <c r="CF311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11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11" s="18">
        <f>IF(STGY4[[#This Row],[SNO]]=0,0,IF(CL$10, IF(CP310&gt;=CM$8, 0, STGY4[[#This Row],[INS]]+CH310), STGY4[[#This Row],[INS]]+CH310))</f>
        <v>100</v>
      </c>
      <c r="CI311" s="18">
        <f>IF(STGY4[[#This Row],[SNO]]=0,0,IF(CL$10, IF(CP310&gt;=CM$8, 0, CI310+STGY4[[#This Row],[RTN]]), CI310+STGY4[[#This Row],[RTN]]))</f>
        <v>0</v>
      </c>
      <c r="CJ311" s="18">
        <f>STGY4[[#This Row],[RTN-TL]]-STGY4[[#This Row],[INS-TL]]</f>
        <v>-100</v>
      </c>
      <c r="CK311" s="18">
        <f>IF(STGY4[[#This Row],[SNO]]=0,0,IF(CL$10, IF(STGY4[[#This Row],[INS]]=0, 0, CN310), CN310))</f>
        <v>0</v>
      </c>
      <c r="CL311" s="18">
        <f>STGY4[[#This Row],[INS]]</f>
        <v>0</v>
      </c>
      <c r="CM311" s="18">
        <f>IF(STGY4[[#This Row],[WrL]]="Loss", (STGY4[[#This Row],[INS]]*(1 + CP$8/100)), IF(STGY4[[#This Row],[WrL]]="Won", (0), 0))</f>
        <v>0</v>
      </c>
      <c r="CN311" s="18">
        <f>IF(STGY4[[#This Row],[WrL]]="Loss", (STGY4[[#This Row],[PAM]]+STGY4[[#This Row],[LOS-TEN]]), IF(STGY4[[#This Row],[WrL]]="Won", (STGY4[[#This Row],[INS]]), 0))</f>
        <v>0</v>
      </c>
      <c r="CO311" s="18">
        <f>STGY4[[#This Row],[PAPT]]/2</f>
        <v>0</v>
      </c>
      <c r="CP311" s="43">
        <f>IF(STGY4[[#This Row],[SNO]]=0,0,IF(CL$10, IF(STGY4[[#This Row],[INS-TL]]=0, 0, STGY4[[#This Row],[PFT]]/STGY4[[#This Row],[INS-TL]]%), STGY4[[#This Row],[PFT]]/STGY4[[#This Row],[INS-TL]]%))</f>
        <v>-100</v>
      </c>
      <c r="CZ311" s="22"/>
      <c r="DB311" s="42">
        <f t="shared" si="47"/>
        <v>296</v>
      </c>
      <c r="DC311" s="49"/>
      <c r="DD311" s="18">
        <f>IF(STGY5[[#This Row],[SNO]]=0,0,IF(STGY5[[#This Row],[SNO]]=1,DJ$8,IF(DL$10, IF(DP310&gt;=DM$8,0,IF(DP310=0,DJ$8,DO310)), DO310)))</f>
        <v>0</v>
      </c>
      <c r="DE311" s="18" t="str">
        <f>IF(MAIN_STGY[[#This Row],[RSLT]]="","", MAIN_STGY[[#This Row],[RSLT]])</f>
        <v/>
      </c>
      <c r="DF311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11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11" s="18">
        <f>IF(STGY5[[#This Row],[SNO]]=0,0,IF(DL$10, IF(DP310&gt;=DM$8, 0, STGY5[[#This Row],[INS]]+DH310), STGY5[[#This Row],[INS]]+DH310))</f>
        <v>100</v>
      </c>
      <c r="DI311" s="18">
        <f>IF(STGY5[[#This Row],[SNO]]=0,0,IF(DL$10, IF(DP310&gt;=DM$8, 0, DI310+STGY5[[#This Row],[RTN]]), DI310+STGY5[[#This Row],[RTN]]))</f>
        <v>0</v>
      </c>
      <c r="DJ311" s="18">
        <f>STGY5[[#This Row],[RTN-TL]]-STGY5[[#This Row],[INS-TL]]</f>
        <v>-100</v>
      </c>
      <c r="DK311" s="18">
        <f>IF(STGY5[[#This Row],[SNO]]=0,0,IF(DL$10, IF(STGY5[[#This Row],[INS]]=0, 0, DN310), DN310))</f>
        <v>0</v>
      </c>
      <c r="DL311" s="18">
        <f>STGY5[[#This Row],[INS]]</f>
        <v>0</v>
      </c>
      <c r="DM311" s="18">
        <f>IF(STGY5[[#This Row],[WrL]]="Loss", (STGY5[[#This Row],[INS]]*(1 + DP$8/100)), IF(STGY5[[#This Row],[WrL]]="Won", (0), 0))</f>
        <v>0</v>
      </c>
      <c r="DN311" s="18">
        <f>IF(STGY5[[#This Row],[WrL]]="Loss", (STGY5[[#This Row],[PAM]]+STGY5[[#This Row],[LOS-TEN]]), IF(STGY5[[#This Row],[WrL]]="Won", (STGY5[[#This Row],[INS]]), 0))</f>
        <v>0</v>
      </c>
      <c r="DO311" s="18">
        <f>STGY5[[#This Row],[PAPT]]/2</f>
        <v>0</v>
      </c>
      <c r="DP311" s="43">
        <f>IF(STGY5[[#This Row],[SNO]]=0,0,IF(DL$10, IF(STGY5[[#This Row],[INS-TL]]=0, 0, STGY5[[#This Row],[PFT]]/STGY5[[#This Row],[INS-TL]]%), STGY5[[#This Row],[PFT]]/STGY5[[#This Row],[INS-TL]]%))</f>
        <v>-100</v>
      </c>
      <c r="DZ311" s="22"/>
      <c r="EB311" s="42">
        <f t="shared" si="48"/>
        <v>296</v>
      </c>
      <c r="EC311" s="49"/>
      <c r="ED311" s="18">
        <f>IF(STGY6[[#This Row],[SNO]]=0,0,IF(STGY6[[#This Row],[SNO]]=1,EJ$8,IF(EL$10, IF(EP310&gt;=EM$8,0,IF(EP310=0,EJ$8,EO310)), EO310)))</f>
        <v>0</v>
      </c>
      <c r="EE311" s="18" t="str">
        <f>IF(MAIN_STGY[[#This Row],[RSLT]]="","", MAIN_STGY[[#This Row],[RSLT]])</f>
        <v/>
      </c>
      <c r="EF311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11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11" s="18">
        <f>IF(STGY6[[#This Row],[SNO]]=0,0,IF(EL$10, IF(EP310&gt;=EM$8, 0, STGY6[[#This Row],[INS]]+EH310), STGY6[[#This Row],[INS]]+EH310))</f>
        <v>100</v>
      </c>
      <c r="EI311" s="18">
        <f>IF(STGY6[[#This Row],[SNO]]=0,0,IF(EL$10, IF(EP310&gt;=EM$8, 0, EI310+STGY6[[#This Row],[RTN]]), EI310+STGY6[[#This Row],[RTN]]))</f>
        <v>0</v>
      </c>
      <c r="EJ311" s="18">
        <f>STGY6[[#This Row],[RTN-TL]]-STGY6[[#This Row],[INS-TL]]</f>
        <v>-100</v>
      </c>
      <c r="EK311" s="18">
        <f>IF(STGY6[[#This Row],[SNO]]=0,0,IF(EL$10, IF(STGY6[[#This Row],[INS]]=0, 0, EN310), EN310))</f>
        <v>0</v>
      </c>
      <c r="EL311" s="18">
        <f>STGY6[[#This Row],[INS]]</f>
        <v>0</v>
      </c>
      <c r="EM311" s="18">
        <f>IF(STGY6[[#This Row],[WrL]]="Loss", (STGY6[[#This Row],[INS]]*(1 + EP$8/100)), IF(STGY6[[#This Row],[WrL]]="Won", (0), 0))</f>
        <v>0</v>
      </c>
      <c r="EN311" s="18">
        <f>IF(STGY6[[#This Row],[WrL]]="Loss", (STGY6[[#This Row],[PAM]]+STGY6[[#This Row],[LOS-TEN]]), IF(STGY6[[#This Row],[WrL]]="Won", (STGY6[[#This Row],[INS]]), 0))</f>
        <v>0</v>
      </c>
      <c r="EO311" s="18">
        <f>STGY6[[#This Row],[PAPT]]/2</f>
        <v>0</v>
      </c>
      <c r="EP311" s="43">
        <f>IF(STGY6[[#This Row],[SNO]]=0,0,IF(EL$10, IF(STGY6[[#This Row],[INS-TL]]=0, 0, STGY6[[#This Row],[PFT]]/STGY6[[#This Row],[INS-TL]]%), STGY6[[#This Row],[PFT]]/STGY6[[#This Row],[INS-TL]]%))</f>
        <v>-100</v>
      </c>
      <c r="EZ311" s="22"/>
      <c r="FB311" s="42">
        <f t="shared" si="49"/>
        <v>296</v>
      </c>
      <c r="FC311" s="49"/>
      <c r="FD311" s="18">
        <f>IF(STGY7[[#This Row],[SNO]]=0,0,IF(STGY7[[#This Row],[SNO]]=1,FJ$8,IF(FL$10, IF(FP310&gt;=FM$8,0,IF(FP310=0,FJ$8,FO310)), FO310)))</f>
        <v>0</v>
      </c>
      <c r="FE311" s="18" t="str">
        <f>IF(MAIN_STGY[[#This Row],[RSLT]]="","", MAIN_STGY[[#This Row],[RSLT]])</f>
        <v/>
      </c>
      <c r="FF311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11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11" s="18">
        <f>IF(STGY7[[#This Row],[SNO]]=0,0,IF(FL$10, IF(FP310&gt;=FM$8, 0, STGY7[[#This Row],[INS]]+FH310), STGY7[[#This Row],[INS]]+FH310))</f>
        <v>100</v>
      </c>
      <c r="FI311" s="18">
        <f>IF(STGY7[[#This Row],[SNO]]=0,0,IF(FL$10, IF(FP310&gt;=FM$8, 0, FI310+STGY7[[#This Row],[RTN]]), FI310+STGY7[[#This Row],[RTN]]))</f>
        <v>0</v>
      </c>
      <c r="FJ311" s="18">
        <f>STGY7[[#This Row],[RTN-TL]]-STGY7[[#This Row],[INS-TL]]</f>
        <v>-100</v>
      </c>
      <c r="FK311" s="18">
        <f>IF(STGY7[[#This Row],[SNO]]=0,0,IF(FL$10, IF(STGY7[[#This Row],[INS]]=0, 0, FN310), FN310))</f>
        <v>0</v>
      </c>
      <c r="FL311" s="18">
        <f>STGY7[[#This Row],[INS]]</f>
        <v>0</v>
      </c>
      <c r="FM311" s="18">
        <f>IF(STGY7[[#This Row],[WrL]]="Loss", (STGY7[[#This Row],[INS]]*(1 + FP$8/100)), IF(STGY7[[#This Row],[WrL]]="Won", (0), 0))</f>
        <v>0</v>
      </c>
      <c r="FN311" s="18">
        <f>IF(STGY7[[#This Row],[WrL]]="Loss", (STGY7[[#This Row],[PAM]]+STGY7[[#This Row],[LOS-TEN]]), IF(STGY7[[#This Row],[WrL]]="Won", (STGY7[[#This Row],[INS]]), 0))</f>
        <v>0</v>
      </c>
      <c r="FO311" s="18">
        <f>STGY7[[#This Row],[PAPT]]/2</f>
        <v>0</v>
      </c>
      <c r="FP311" s="43">
        <f>IF(STGY7[[#This Row],[SNO]]=0,0,IF(FL$10, IF(STGY7[[#This Row],[INS-TL]]=0, 0, STGY7[[#This Row],[PFT]]/STGY7[[#This Row],[INS-TL]]%), STGY7[[#This Row],[PFT]]/STGY7[[#This Row],[INS-TL]]%))</f>
        <v>-100</v>
      </c>
      <c r="FZ311" s="22"/>
      <c r="GB311" s="42">
        <f t="shared" si="50"/>
        <v>296</v>
      </c>
      <c r="GC311" s="49"/>
      <c r="GD311" s="18">
        <f>IF(STGY8[[#This Row],[SNO]]=0,0,IF(STGY8[[#This Row],[SNO]]=1,GJ$8,IF(GL$10, IF(GP310&gt;=GM$8,0,IF(GP310=0,GJ$8,GO310)), GO310)))</f>
        <v>0</v>
      </c>
      <c r="GE311" s="18" t="str">
        <f>IF(MAIN_STGY[[#This Row],[RSLT]]="","", MAIN_STGY[[#This Row],[RSLT]])</f>
        <v/>
      </c>
      <c r="GF311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11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11" s="18">
        <f>IF(STGY8[[#This Row],[SNO]]=0,0,IF(GL$10, IF(GP310&gt;=GM$8, 0, STGY8[[#This Row],[INS]]+GH310), STGY8[[#This Row],[INS]]+GH310))</f>
        <v>100</v>
      </c>
      <c r="GI311" s="18">
        <f>IF(STGY8[[#This Row],[SNO]]=0,0,IF(GL$10, IF(GP310&gt;=GM$8, 0, GI310+STGY8[[#This Row],[RTN]]), GI310+STGY8[[#This Row],[RTN]]))</f>
        <v>0</v>
      </c>
      <c r="GJ311" s="18">
        <f>STGY8[[#This Row],[RTN-TL]]-STGY8[[#This Row],[INS-TL]]</f>
        <v>-100</v>
      </c>
      <c r="GK311" s="18">
        <f>IF(STGY8[[#This Row],[SNO]]=0,0,IF(GL$10, IF(STGY8[[#This Row],[INS]]=0, 0, GN310), GN310))</f>
        <v>0</v>
      </c>
      <c r="GL311" s="18">
        <f>STGY8[[#This Row],[INS]]</f>
        <v>0</v>
      </c>
      <c r="GM311" s="18">
        <f>IF(STGY8[[#This Row],[WrL]]="Loss", (STGY8[[#This Row],[INS]]*(1 + GP$8/100)), IF(STGY8[[#This Row],[WrL]]="Won", (0), 0))</f>
        <v>0</v>
      </c>
      <c r="GN311" s="18">
        <f>IF(STGY8[[#This Row],[WrL]]="Loss", (STGY8[[#This Row],[PAM]]+STGY8[[#This Row],[LOS-TEN]]), IF(STGY8[[#This Row],[WrL]]="Won", (STGY8[[#This Row],[INS]]), 0))</f>
        <v>0</v>
      </c>
      <c r="GO311" s="18">
        <f>STGY8[[#This Row],[PAPT]]/2</f>
        <v>0</v>
      </c>
      <c r="GP311" s="43">
        <f>IF(STGY8[[#This Row],[SNO]]=0,0,IF(GL$10, IF(STGY8[[#This Row],[INS-TL]]=0, 0, STGY8[[#This Row],[PFT]]/STGY8[[#This Row],[INS-TL]]%), STGY8[[#This Row],[PFT]]/STGY8[[#This Row],[INS-TL]]%))</f>
        <v>-100</v>
      </c>
      <c r="GZ311" s="22"/>
      <c r="HB311" s="42">
        <f t="shared" si="51"/>
        <v>296</v>
      </c>
      <c r="HC311" s="49"/>
      <c r="HD311" s="18">
        <f>IF(STGY9[[#This Row],[SNO]]=0,0,IF(STGY9[[#This Row],[SNO]]=1,HJ$8,IF(HL$10, IF(HP310&gt;=HM$8,0,IF(HP310=0,HJ$8,HO310)), HO310)))</f>
        <v>0</v>
      </c>
      <c r="HE311" s="18" t="str">
        <f>IF(MAIN_STGY[[#This Row],[RSLT]]="","", MAIN_STGY[[#This Row],[RSLT]])</f>
        <v/>
      </c>
      <c r="HF311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11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11" s="18">
        <f>IF(STGY9[[#This Row],[SNO]]=0,0,IF(HL$10, IF(HP310&gt;=HM$8, 0, STGY9[[#This Row],[INS]]+HH310), STGY9[[#This Row],[INS]]+HH310))</f>
        <v>100</v>
      </c>
      <c r="HI311" s="18">
        <f>IF(STGY9[[#This Row],[SNO]]=0,0,IF(HL$10, IF(HP310&gt;=HM$8, 0, HI310+STGY9[[#This Row],[RTN]]), HI310+STGY9[[#This Row],[RTN]]))</f>
        <v>0</v>
      </c>
      <c r="HJ311" s="18">
        <f>STGY9[[#This Row],[RTN-TL]]-STGY9[[#This Row],[INS-TL]]</f>
        <v>-100</v>
      </c>
      <c r="HK311" s="18">
        <f>IF(STGY9[[#This Row],[SNO]]=0,0,IF(HL$10, IF(STGY9[[#This Row],[INS]]=0, 0, HN310), HN310))</f>
        <v>0</v>
      </c>
      <c r="HL311" s="18">
        <f>STGY9[[#This Row],[INS]]</f>
        <v>0</v>
      </c>
      <c r="HM311" s="18">
        <f>IF(STGY9[[#This Row],[WrL]]="Loss", (STGY9[[#This Row],[INS]]*(1 + HP$8/100)), IF(STGY9[[#This Row],[WrL]]="Won", (0), 0))</f>
        <v>0</v>
      </c>
      <c r="HN311" s="18">
        <f>IF(STGY9[[#This Row],[WrL]]="Loss", (STGY9[[#This Row],[PAM]]+STGY9[[#This Row],[LOS-TEN]]), IF(STGY9[[#This Row],[WrL]]="Won", (STGY9[[#This Row],[INS]]), 0))</f>
        <v>0</v>
      </c>
      <c r="HO311" s="18">
        <f>STGY9[[#This Row],[PAPT]]/2</f>
        <v>0</v>
      </c>
      <c r="HP311" s="43">
        <f>IF(STGY9[[#This Row],[SNO]]=0,0,IF(HL$10, IF(STGY9[[#This Row],[INS-TL]]=0, 0, STGY9[[#This Row],[PFT]]/STGY9[[#This Row],[INS-TL]]%), STGY9[[#This Row],[PFT]]/STGY9[[#This Row],[INS-TL]]%))</f>
        <v>-100</v>
      </c>
      <c r="HZ311" s="22"/>
      <c r="IB311" s="42">
        <f t="shared" si="52"/>
        <v>296</v>
      </c>
      <c r="IC311" s="49"/>
      <c r="ID311" s="18">
        <f>IF(STGY10[[#This Row],[SNO]]=0,0,IF(STGY10[[#This Row],[SNO]]=1,IJ$8,IF(IL$10, IF(IP310&gt;=IM$8,0,IF(IP310=0,IJ$8,IO310)), IO310)))</f>
        <v>0</v>
      </c>
      <c r="IE311" s="18" t="str">
        <f>IF(MAIN_STGY[[#This Row],[RSLT]]="","", MAIN_STGY[[#This Row],[RSLT]])</f>
        <v/>
      </c>
      <c r="IF311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11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11" s="18">
        <f>IF(STGY10[[#This Row],[SNO]]=0,0,IF(IL$10, IF(IP310&gt;=IM$8, 0, STGY10[[#This Row],[INS]]+IH310), STGY10[[#This Row],[INS]]+IH310))</f>
        <v>100</v>
      </c>
      <c r="II311" s="18">
        <f>IF(STGY10[[#This Row],[SNO]]=0,0,IF(IL$10, IF(IP310&gt;=IM$8, 0, II310+STGY10[[#This Row],[RTN]]), II310+STGY10[[#This Row],[RTN]]))</f>
        <v>0</v>
      </c>
      <c r="IJ311" s="18">
        <f>STGY10[[#This Row],[RTN-TL]]-STGY10[[#This Row],[INS-TL]]</f>
        <v>-100</v>
      </c>
      <c r="IK311" s="18">
        <f>IF(STGY10[[#This Row],[SNO]]=0,0,IF(IL$10, IF(STGY10[[#This Row],[INS]]=0, 0, IN310), IN310))</f>
        <v>0</v>
      </c>
      <c r="IL311" s="18">
        <f>STGY10[[#This Row],[INS]]</f>
        <v>0</v>
      </c>
      <c r="IM311" s="18">
        <f>IF(STGY10[[#This Row],[WrL]]="Loss", (STGY10[[#This Row],[INS]]*(1 + IP$8/100)), IF(STGY10[[#This Row],[WrL]]="Won", (0), 0))</f>
        <v>0</v>
      </c>
      <c r="IN311" s="18">
        <f>IF(STGY10[[#This Row],[WrL]]="Loss", (STGY10[[#This Row],[PAM]]+STGY10[[#This Row],[LOS-TEN]]), IF(STGY10[[#This Row],[WrL]]="Won", (STGY10[[#This Row],[INS]]), 0))</f>
        <v>0</v>
      </c>
      <c r="IO311" s="18">
        <f>STGY10[[#This Row],[PAPT]]/2</f>
        <v>0</v>
      </c>
      <c r="IP311" s="43">
        <f>IF(STGY10[[#This Row],[SNO]]=0,0,IF(IL$10, IF(STGY10[[#This Row],[INS-TL]]=0, 0, STGY10[[#This Row],[PFT]]/STGY10[[#This Row],[INS-TL]]%), STGY10[[#This Row],[PFT]]/STGY10[[#This Row],[INS-TL]]%))</f>
        <v>-100</v>
      </c>
      <c r="IZ311" s="22"/>
    </row>
    <row r="312" spans="2:260" x14ac:dyDescent="0.3">
      <c r="B312" s="89">
        <f t="shared" si="54"/>
        <v>297</v>
      </c>
      <c r="C312" s="49"/>
      <c r="D312" s="18">
        <f>IF(MAIN_STGY[[#This Row],[SNO]]=0,0,IF(MAIN_STGY[[#This Row],[SNO]]=1,J$8,IF(L$10, IF(P311&gt;=M$8,0,IF(P311=0,J$8,O311)), O311)))</f>
        <v>0</v>
      </c>
      <c r="E312" s="12"/>
      <c r="F312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12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12" s="18">
        <f>IF(MAIN_STGY[[#This Row],[SNO]]=0,0,IF(L$10, IF(P311&gt;=M$8, 0, MAIN_STGY[[#This Row],[INS]]+H311), MAIN_STGY[[#This Row],[INS]]+H311))</f>
        <v>100</v>
      </c>
      <c r="I312" s="18">
        <f>IF(MAIN_STGY[[#This Row],[SNO]]=0,0,IF(L$10, IF(P311&gt;=M$8, 0, I311+MAIN_STGY[[#This Row],[RTN]]), I311+MAIN_STGY[[#This Row],[RTN]]))</f>
        <v>0</v>
      </c>
      <c r="J312" s="18">
        <f>MAIN_STGY[[#This Row],[RTN-TL]]-MAIN_STGY[[#This Row],[INS-TL]]</f>
        <v>-100</v>
      </c>
      <c r="K312" s="18">
        <f>IF(MAIN_STGY[[#This Row],[SNO]]=0,0,IF(L$10, IF(MAIN_STGY[[#This Row],[INS]]=0, 0, N311), N311))</f>
        <v>0</v>
      </c>
      <c r="L312" s="18">
        <f>MAIN_STGY[[#This Row],[INS]]</f>
        <v>0</v>
      </c>
      <c r="M312" s="18">
        <f>IF(MAIN_STGY[[#This Row],[WrL]]="Loss", (MAIN_STGY[[#This Row],[INS]]*(1 + P$8/100)), IF(MAIN_STGY[[#This Row],[WrL]]="Won", (0), 0))</f>
        <v>0</v>
      </c>
      <c r="N312" s="18">
        <f>IF(MAIN_STGY[[#This Row],[WrL]]="Loss", (MAIN_STGY[[#This Row],[PAM]]+MAIN_STGY[[#This Row],[LOS-TEN]]), IF(MAIN_STGY[[#This Row],[WrL]]="Won", (MAIN_STGY[[#This Row],[INS]]), 0))</f>
        <v>0</v>
      </c>
      <c r="O312" s="18">
        <f>MAIN_STGY[[#This Row],[PAPT]]/2</f>
        <v>0</v>
      </c>
      <c r="P312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R312" s="55"/>
      <c r="S312" s="56"/>
      <c r="T312" s="57"/>
      <c r="U312" s="85"/>
      <c r="V312" s="55"/>
      <c r="W312" s="55"/>
      <c r="X312" s="55"/>
      <c r="Z312" s="22"/>
      <c r="AB312" s="42">
        <f t="shared" si="44"/>
        <v>297</v>
      </c>
      <c r="AC312" s="49"/>
      <c r="AD312" s="18">
        <f>IF(STGY2[[#This Row],[SNO]]=0,0,IF(STGY2[[#This Row],[SNO]]=1,AJ$8,IF(AL$10, IF(AP311&gt;=AM$8,0,IF(AP311=0,AJ$8,AO311)), AO311)))</f>
        <v>0</v>
      </c>
      <c r="AE312" s="18" t="str">
        <f>IF(MAIN_STGY[[#This Row],[RSLT]]="","", MAIN_STGY[[#This Row],[RSLT]])</f>
        <v/>
      </c>
      <c r="AF312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12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12" s="18">
        <f>IF(STGY2[[#This Row],[SNO]]=0,0,IF(AL$10, IF(AP311&gt;=AM$8, 0, STGY2[[#This Row],[INS]]+AH311), STGY2[[#This Row],[INS]]+AH311))</f>
        <v>100</v>
      </c>
      <c r="AI312" s="18">
        <f>IF(STGY2[[#This Row],[SNO]]=0,0,IF(AL$10, IF(AP311&gt;=AM$8, 0, AI311+STGY2[[#This Row],[RTN]]), AI311+STGY2[[#This Row],[RTN]]))</f>
        <v>0</v>
      </c>
      <c r="AJ312" s="18">
        <f>STGY2[[#This Row],[RTN-TL]]-STGY2[[#This Row],[INS-TL]]</f>
        <v>-100</v>
      </c>
      <c r="AK312" s="18">
        <f>IF(STGY2[[#This Row],[SNO]]=0,0,IF(AL$10, IF(STGY2[[#This Row],[INS]]=0, 0, AN311), AN311))</f>
        <v>0</v>
      </c>
      <c r="AL312" s="18">
        <f>STGY2[[#This Row],[INS]]</f>
        <v>0</v>
      </c>
      <c r="AM312" s="18">
        <f>IF(STGY2[[#This Row],[WrL]]="Loss", (STGY2[[#This Row],[INS]]*(1 + AP$8/100)), IF(STGY2[[#This Row],[WrL]]="Won", (0), 0))</f>
        <v>0</v>
      </c>
      <c r="AN312" s="18">
        <f>IF(STGY2[[#This Row],[WrL]]="Loss", (STGY2[[#This Row],[PAM]]+STGY2[[#This Row],[LOS-TEN]]), IF(STGY2[[#This Row],[WrL]]="Won", (STGY2[[#This Row],[INS]]), 0))</f>
        <v>0</v>
      </c>
      <c r="AO312" s="18">
        <f>STGY2[[#This Row],[PAPT]]/2</f>
        <v>0</v>
      </c>
      <c r="AP312" s="43">
        <f>IF(STGY2[[#This Row],[SNO]]=0,0,IF(AL$10, IF(STGY2[[#This Row],[INS-TL]]=0, 0, STGY2[[#This Row],[PFT]]/STGY2[[#This Row],[INS-TL]]%), STGY2[[#This Row],[PFT]]/STGY2[[#This Row],[INS-TL]]%))</f>
        <v>-100</v>
      </c>
      <c r="AZ312" s="22"/>
      <c r="BB312" s="42">
        <f t="shared" si="45"/>
        <v>297</v>
      </c>
      <c r="BC312" s="49"/>
      <c r="BD312" s="18">
        <f>IF(STGY3[[#This Row],[SNO]]=0,0,IF(STGY3[[#This Row],[SNO]]=1,BJ$8,IF(BL$10, IF(BP311&gt;=BM$8,0,IF(BP311=0,BJ$8,BO311)), BO311)))</f>
        <v>0</v>
      </c>
      <c r="BE312" s="18" t="str">
        <f>IF(MAIN_STGY[[#This Row],[RSLT]]="","", MAIN_STGY[[#This Row],[RSLT]])</f>
        <v/>
      </c>
      <c r="BF312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12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12" s="18">
        <f>IF(STGY3[[#This Row],[SNO]]=0,0,IF(BL$10, IF(BP311&gt;=BM$8, 0, STGY3[[#This Row],[INS]]+BH311), STGY3[[#This Row],[INS]]+BH311))</f>
        <v>100</v>
      </c>
      <c r="BI312" s="18">
        <f>IF(STGY3[[#This Row],[SNO]]=0,0,IF(BL$10, IF(BP311&gt;=BM$8, 0, BI311+STGY3[[#This Row],[RTN]]), BI311+STGY3[[#This Row],[RTN]]))</f>
        <v>0</v>
      </c>
      <c r="BJ312" s="18">
        <f>STGY3[[#This Row],[RTN-TL]]-STGY3[[#This Row],[INS-TL]]</f>
        <v>-100</v>
      </c>
      <c r="BK312" s="18">
        <f>IF(STGY3[[#This Row],[SNO]]=0,0,IF(BL$10, IF(STGY3[[#This Row],[INS]]=0, 0, BN311), BN311))</f>
        <v>0</v>
      </c>
      <c r="BL312" s="18">
        <f>STGY3[[#This Row],[INS]]</f>
        <v>0</v>
      </c>
      <c r="BM312" s="18">
        <f>IF(STGY3[[#This Row],[WrL]]="Loss", (STGY3[[#This Row],[INS]]*(1 + BP$8/100)), IF(STGY3[[#This Row],[WrL]]="Won", (0), 0))</f>
        <v>0</v>
      </c>
      <c r="BN312" s="18">
        <f>IF(STGY3[[#This Row],[WrL]]="Loss", (STGY3[[#This Row],[PAM]]+STGY3[[#This Row],[LOS-TEN]]), IF(STGY3[[#This Row],[WrL]]="Won", (STGY3[[#This Row],[INS]]), 0))</f>
        <v>0</v>
      </c>
      <c r="BO312" s="18">
        <f>STGY3[[#This Row],[PAPT]]/2</f>
        <v>0</v>
      </c>
      <c r="BP312" s="43">
        <f>IF(STGY3[[#This Row],[SNO]]=0,0,IF(BL$10, IF(STGY3[[#This Row],[INS-TL]]=0, 0, STGY3[[#This Row],[PFT]]/STGY3[[#This Row],[INS-TL]]%), STGY3[[#This Row],[PFT]]/STGY3[[#This Row],[INS-TL]]%))</f>
        <v>-100</v>
      </c>
      <c r="BZ312" s="22"/>
      <c r="CB312" s="42">
        <f t="shared" si="46"/>
        <v>297</v>
      </c>
      <c r="CC312" s="49"/>
      <c r="CD312" s="18">
        <f>IF(STGY4[[#This Row],[SNO]]=0,0,IF(STGY4[[#This Row],[SNO]]=1,CJ$8,IF(CL$10, IF(CP311&gt;=CM$8,0,IF(CP311=0,CJ$8,CO311)), CO311)))</f>
        <v>0</v>
      </c>
      <c r="CE312" s="18" t="str">
        <f>IF(MAIN_STGY[[#This Row],[RSLT]]="","", MAIN_STGY[[#This Row],[RSLT]])</f>
        <v/>
      </c>
      <c r="CF312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12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12" s="18">
        <f>IF(STGY4[[#This Row],[SNO]]=0,0,IF(CL$10, IF(CP311&gt;=CM$8, 0, STGY4[[#This Row],[INS]]+CH311), STGY4[[#This Row],[INS]]+CH311))</f>
        <v>100</v>
      </c>
      <c r="CI312" s="18">
        <f>IF(STGY4[[#This Row],[SNO]]=0,0,IF(CL$10, IF(CP311&gt;=CM$8, 0, CI311+STGY4[[#This Row],[RTN]]), CI311+STGY4[[#This Row],[RTN]]))</f>
        <v>0</v>
      </c>
      <c r="CJ312" s="18">
        <f>STGY4[[#This Row],[RTN-TL]]-STGY4[[#This Row],[INS-TL]]</f>
        <v>-100</v>
      </c>
      <c r="CK312" s="18">
        <f>IF(STGY4[[#This Row],[SNO]]=0,0,IF(CL$10, IF(STGY4[[#This Row],[INS]]=0, 0, CN311), CN311))</f>
        <v>0</v>
      </c>
      <c r="CL312" s="18">
        <f>STGY4[[#This Row],[INS]]</f>
        <v>0</v>
      </c>
      <c r="CM312" s="18">
        <f>IF(STGY4[[#This Row],[WrL]]="Loss", (STGY4[[#This Row],[INS]]*(1 + CP$8/100)), IF(STGY4[[#This Row],[WrL]]="Won", (0), 0))</f>
        <v>0</v>
      </c>
      <c r="CN312" s="18">
        <f>IF(STGY4[[#This Row],[WrL]]="Loss", (STGY4[[#This Row],[PAM]]+STGY4[[#This Row],[LOS-TEN]]), IF(STGY4[[#This Row],[WrL]]="Won", (STGY4[[#This Row],[INS]]), 0))</f>
        <v>0</v>
      </c>
      <c r="CO312" s="18">
        <f>STGY4[[#This Row],[PAPT]]/2</f>
        <v>0</v>
      </c>
      <c r="CP312" s="43">
        <f>IF(STGY4[[#This Row],[SNO]]=0,0,IF(CL$10, IF(STGY4[[#This Row],[INS-TL]]=0, 0, STGY4[[#This Row],[PFT]]/STGY4[[#This Row],[INS-TL]]%), STGY4[[#This Row],[PFT]]/STGY4[[#This Row],[INS-TL]]%))</f>
        <v>-100</v>
      </c>
      <c r="CZ312" s="22"/>
      <c r="DB312" s="42">
        <f t="shared" si="47"/>
        <v>297</v>
      </c>
      <c r="DC312" s="49"/>
      <c r="DD312" s="18">
        <f>IF(STGY5[[#This Row],[SNO]]=0,0,IF(STGY5[[#This Row],[SNO]]=1,DJ$8,IF(DL$10, IF(DP311&gt;=DM$8,0,IF(DP311=0,DJ$8,DO311)), DO311)))</f>
        <v>0</v>
      </c>
      <c r="DE312" s="18" t="str">
        <f>IF(MAIN_STGY[[#This Row],[RSLT]]="","", MAIN_STGY[[#This Row],[RSLT]])</f>
        <v/>
      </c>
      <c r="DF312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12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12" s="18">
        <f>IF(STGY5[[#This Row],[SNO]]=0,0,IF(DL$10, IF(DP311&gt;=DM$8, 0, STGY5[[#This Row],[INS]]+DH311), STGY5[[#This Row],[INS]]+DH311))</f>
        <v>100</v>
      </c>
      <c r="DI312" s="18">
        <f>IF(STGY5[[#This Row],[SNO]]=0,0,IF(DL$10, IF(DP311&gt;=DM$8, 0, DI311+STGY5[[#This Row],[RTN]]), DI311+STGY5[[#This Row],[RTN]]))</f>
        <v>0</v>
      </c>
      <c r="DJ312" s="18">
        <f>STGY5[[#This Row],[RTN-TL]]-STGY5[[#This Row],[INS-TL]]</f>
        <v>-100</v>
      </c>
      <c r="DK312" s="18">
        <f>IF(STGY5[[#This Row],[SNO]]=0,0,IF(DL$10, IF(STGY5[[#This Row],[INS]]=0, 0, DN311), DN311))</f>
        <v>0</v>
      </c>
      <c r="DL312" s="18">
        <f>STGY5[[#This Row],[INS]]</f>
        <v>0</v>
      </c>
      <c r="DM312" s="18">
        <f>IF(STGY5[[#This Row],[WrL]]="Loss", (STGY5[[#This Row],[INS]]*(1 + DP$8/100)), IF(STGY5[[#This Row],[WrL]]="Won", (0), 0))</f>
        <v>0</v>
      </c>
      <c r="DN312" s="18">
        <f>IF(STGY5[[#This Row],[WrL]]="Loss", (STGY5[[#This Row],[PAM]]+STGY5[[#This Row],[LOS-TEN]]), IF(STGY5[[#This Row],[WrL]]="Won", (STGY5[[#This Row],[INS]]), 0))</f>
        <v>0</v>
      </c>
      <c r="DO312" s="18">
        <f>STGY5[[#This Row],[PAPT]]/2</f>
        <v>0</v>
      </c>
      <c r="DP312" s="43">
        <f>IF(STGY5[[#This Row],[SNO]]=0,0,IF(DL$10, IF(STGY5[[#This Row],[INS-TL]]=0, 0, STGY5[[#This Row],[PFT]]/STGY5[[#This Row],[INS-TL]]%), STGY5[[#This Row],[PFT]]/STGY5[[#This Row],[INS-TL]]%))</f>
        <v>-100</v>
      </c>
      <c r="DZ312" s="22"/>
      <c r="EB312" s="42">
        <f t="shared" si="48"/>
        <v>297</v>
      </c>
      <c r="EC312" s="49"/>
      <c r="ED312" s="18">
        <f>IF(STGY6[[#This Row],[SNO]]=0,0,IF(STGY6[[#This Row],[SNO]]=1,EJ$8,IF(EL$10, IF(EP311&gt;=EM$8,0,IF(EP311=0,EJ$8,EO311)), EO311)))</f>
        <v>0</v>
      </c>
      <c r="EE312" s="18" t="str">
        <f>IF(MAIN_STGY[[#This Row],[RSLT]]="","", MAIN_STGY[[#This Row],[RSLT]])</f>
        <v/>
      </c>
      <c r="EF312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12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12" s="18">
        <f>IF(STGY6[[#This Row],[SNO]]=0,0,IF(EL$10, IF(EP311&gt;=EM$8, 0, STGY6[[#This Row],[INS]]+EH311), STGY6[[#This Row],[INS]]+EH311))</f>
        <v>100</v>
      </c>
      <c r="EI312" s="18">
        <f>IF(STGY6[[#This Row],[SNO]]=0,0,IF(EL$10, IF(EP311&gt;=EM$8, 0, EI311+STGY6[[#This Row],[RTN]]), EI311+STGY6[[#This Row],[RTN]]))</f>
        <v>0</v>
      </c>
      <c r="EJ312" s="18">
        <f>STGY6[[#This Row],[RTN-TL]]-STGY6[[#This Row],[INS-TL]]</f>
        <v>-100</v>
      </c>
      <c r="EK312" s="18">
        <f>IF(STGY6[[#This Row],[SNO]]=0,0,IF(EL$10, IF(STGY6[[#This Row],[INS]]=0, 0, EN311), EN311))</f>
        <v>0</v>
      </c>
      <c r="EL312" s="18">
        <f>STGY6[[#This Row],[INS]]</f>
        <v>0</v>
      </c>
      <c r="EM312" s="18">
        <f>IF(STGY6[[#This Row],[WrL]]="Loss", (STGY6[[#This Row],[INS]]*(1 + EP$8/100)), IF(STGY6[[#This Row],[WrL]]="Won", (0), 0))</f>
        <v>0</v>
      </c>
      <c r="EN312" s="18">
        <f>IF(STGY6[[#This Row],[WrL]]="Loss", (STGY6[[#This Row],[PAM]]+STGY6[[#This Row],[LOS-TEN]]), IF(STGY6[[#This Row],[WrL]]="Won", (STGY6[[#This Row],[INS]]), 0))</f>
        <v>0</v>
      </c>
      <c r="EO312" s="18">
        <f>STGY6[[#This Row],[PAPT]]/2</f>
        <v>0</v>
      </c>
      <c r="EP312" s="43">
        <f>IF(STGY6[[#This Row],[SNO]]=0,0,IF(EL$10, IF(STGY6[[#This Row],[INS-TL]]=0, 0, STGY6[[#This Row],[PFT]]/STGY6[[#This Row],[INS-TL]]%), STGY6[[#This Row],[PFT]]/STGY6[[#This Row],[INS-TL]]%))</f>
        <v>-100</v>
      </c>
      <c r="EZ312" s="22"/>
      <c r="FB312" s="42">
        <f t="shared" si="49"/>
        <v>297</v>
      </c>
      <c r="FC312" s="49"/>
      <c r="FD312" s="18">
        <f>IF(STGY7[[#This Row],[SNO]]=0,0,IF(STGY7[[#This Row],[SNO]]=1,FJ$8,IF(FL$10, IF(FP311&gt;=FM$8,0,IF(FP311=0,FJ$8,FO311)), FO311)))</f>
        <v>0</v>
      </c>
      <c r="FE312" s="18" t="str">
        <f>IF(MAIN_STGY[[#This Row],[RSLT]]="","", MAIN_STGY[[#This Row],[RSLT]])</f>
        <v/>
      </c>
      <c r="FF312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12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12" s="18">
        <f>IF(STGY7[[#This Row],[SNO]]=0,0,IF(FL$10, IF(FP311&gt;=FM$8, 0, STGY7[[#This Row],[INS]]+FH311), STGY7[[#This Row],[INS]]+FH311))</f>
        <v>100</v>
      </c>
      <c r="FI312" s="18">
        <f>IF(STGY7[[#This Row],[SNO]]=0,0,IF(FL$10, IF(FP311&gt;=FM$8, 0, FI311+STGY7[[#This Row],[RTN]]), FI311+STGY7[[#This Row],[RTN]]))</f>
        <v>0</v>
      </c>
      <c r="FJ312" s="18">
        <f>STGY7[[#This Row],[RTN-TL]]-STGY7[[#This Row],[INS-TL]]</f>
        <v>-100</v>
      </c>
      <c r="FK312" s="18">
        <f>IF(STGY7[[#This Row],[SNO]]=0,0,IF(FL$10, IF(STGY7[[#This Row],[INS]]=0, 0, FN311), FN311))</f>
        <v>0</v>
      </c>
      <c r="FL312" s="18">
        <f>STGY7[[#This Row],[INS]]</f>
        <v>0</v>
      </c>
      <c r="FM312" s="18">
        <f>IF(STGY7[[#This Row],[WrL]]="Loss", (STGY7[[#This Row],[INS]]*(1 + FP$8/100)), IF(STGY7[[#This Row],[WrL]]="Won", (0), 0))</f>
        <v>0</v>
      </c>
      <c r="FN312" s="18">
        <f>IF(STGY7[[#This Row],[WrL]]="Loss", (STGY7[[#This Row],[PAM]]+STGY7[[#This Row],[LOS-TEN]]), IF(STGY7[[#This Row],[WrL]]="Won", (STGY7[[#This Row],[INS]]), 0))</f>
        <v>0</v>
      </c>
      <c r="FO312" s="18">
        <f>STGY7[[#This Row],[PAPT]]/2</f>
        <v>0</v>
      </c>
      <c r="FP312" s="43">
        <f>IF(STGY7[[#This Row],[SNO]]=0,0,IF(FL$10, IF(STGY7[[#This Row],[INS-TL]]=0, 0, STGY7[[#This Row],[PFT]]/STGY7[[#This Row],[INS-TL]]%), STGY7[[#This Row],[PFT]]/STGY7[[#This Row],[INS-TL]]%))</f>
        <v>-100</v>
      </c>
      <c r="FZ312" s="22"/>
      <c r="GB312" s="42">
        <f t="shared" si="50"/>
        <v>297</v>
      </c>
      <c r="GC312" s="49"/>
      <c r="GD312" s="18">
        <f>IF(STGY8[[#This Row],[SNO]]=0,0,IF(STGY8[[#This Row],[SNO]]=1,GJ$8,IF(GL$10, IF(GP311&gt;=GM$8,0,IF(GP311=0,GJ$8,GO311)), GO311)))</f>
        <v>0</v>
      </c>
      <c r="GE312" s="18" t="str">
        <f>IF(MAIN_STGY[[#This Row],[RSLT]]="","", MAIN_STGY[[#This Row],[RSLT]])</f>
        <v/>
      </c>
      <c r="GF312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12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12" s="18">
        <f>IF(STGY8[[#This Row],[SNO]]=0,0,IF(GL$10, IF(GP311&gt;=GM$8, 0, STGY8[[#This Row],[INS]]+GH311), STGY8[[#This Row],[INS]]+GH311))</f>
        <v>100</v>
      </c>
      <c r="GI312" s="18">
        <f>IF(STGY8[[#This Row],[SNO]]=0,0,IF(GL$10, IF(GP311&gt;=GM$8, 0, GI311+STGY8[[#This Row],[RTN]]), GI311+STGY8[[#This Row],[RTN]]))</f>
        <v>0</v>
      </c>
      <c r="GJ312" s="18">
        <f>STGY8[[#This Row],[RTN-TL]]-STGY8[[#This Row],[INS-TL]]</f>
        <v>-100</v>
      </c>
      <c r="GK312" s="18">
        <f>IF(STGY8[[#This Row],[SNO]]=0,0,IF(GL$10, IF(STGY8[[#This Row],[INS]]=0, 0, GN311), GN311))</f>
        <v>0</v>
      </c>
      <c r="GL312" s="18">
        <f>STGY8[[#This Row],[INS]]</f>
        <v>0</v>
      </c>
      <c r="GM312" s="18">
        <f>IF(STGY8[[#This Row],[WrL]]="Loss", (STGY8[[#This Row],[INS]]*(1 + GP$8/100)), IF(STGY8[[#This Row],[WrL]]="Won", (0), 0))</f>
        <v>0</v>
      </c>
      <c r="GN312" s="18">
        <f>IF(STGY8[[#This Row],[WrL]]="Loss", (STGY8[[#This Row],[PAM]]+STGY8[[#This Row],[LOS-TEN]]), IF(STGY8[[#This Row],[WrL]]="Won", (STGY8[[#This Row],[INS]]), 0))</f>
        <v>0</v>
      </c>
      <c r="GO312" s="18">
        <f>STGY8[[#This Row],[PAPT]]/2</f>
        <v>0</v>
      </c>
      <c r="GP312" s="43">
        <f>IF(STGY8[[#This Row],[SNO]]=0,0,IF(GL$10, IF(STGY8[[#This Row],[INS-TL]]=0, 0, STGY8[[#This Row],[PFT]]/STGY8[[#This Row],[INS-TL]]%), STGY8[[#This Row],[PFT]]/STGY8[[#This Row],[INS-TL]]%))</f>
        <v>-100</v>
      </c>
      <c r="GZ312" s="22"/>
      <c r="HB312" s="42">
        <f t="shared" si="51"/>
        <v>297</v>
      </c>
      <c r="HC312" s="49"/>
      <c r="HD312" s="18">
        <f>IF(STGY9[[#This Row],[SNO]]=0,0,IF(STGY9[[#This Row],[SNO]]=1,HJ$8,IF(HL$10, IF(HP311&gt;=HM$8,0,IF(HP311=0,HJ$8,HO311)), HO311)))</f>
        <v>0</v>
      </c>
      <c r="HE312" s="18" t="str">
        <f>IF(MAIN_STGY[[#This Row],[RSLT]]="","", MAIN_STGY[[#This Row],[RSLT]])</f>
        <v/>
      </c>
      <c r="HF312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12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12" s="18">
        <f>IF(STGY9[[#This Row],[SNO]]=0,0,IF(HL$10, IF(HP311&gt;=HM$8, 0, STGY9[[#This Row],[INS]]+HH311), STGY9[[#This Row],[INS]]+HH311))</f>
        <v>100</v>
      </c>
      <c r="HI312" s="18">
        <f>IF(STGY9[[#This Row],[SNO]]=0,0,IF(HL$10, IF(HP311&gt;=HM$8, 0, HI311+STGY9[[#This Row],[RTN]]), HI311+STGY9[[#This Row],[RTN]]))</f>
        <v>0</v>
      </c>
      <c r="HJ312" s="18">
        <f>STGY9[[#This Row],[RTN-TL]]-STGY9[[#This Row],[INS-TL]]</f>
        <v>-100</v>
      </c>
      <c r="HK312" s="18">
        <f>IF(STGY9[[#This Row],[SNO]]=0,0,IF(HL$10, IF(STGY9[[#This Row],[INS]]=0, 0, HN311), HN311))</f>
        <v>0</v>
      </c>
      <c r="HL312" s="18">
        <f>STGY9[[#This Row],[INS]]</f>
        <v>0</v>
      </c>
      <c r="HM312" s="18">
        <f>IF(STGY9[[#This Row],[WrL]]="Loss", (STGY9[[#This Row],[INS]]*(1 + HP$8/100)), IF(STGY9[[#This Row],[WrL]]="Won", (0), 0))</f>
        <v>0</v>
      </c>
      <c r="HN312" s="18">
        <f>IF(STGY9[[#This Row],[WrL]]="Loss", (STGY9[[#This Row],[PAM]]+STGY9[[#This Row],[LOS-TEN]]), IF(STGY9[[#This Row],[WrL]]="Won", (STGY9[[#This Row],[INS]]), 0))</f>
        <v>0</v>
      </c>
      <c r="HO312" s="18">
        <f>STGY9[[#This Row],[PAPT]]/2</f>
        <v>0</v>
      </c>
      <c r="HP312" s="43">
        <f>IF(STGY9[[#This Row],[SNO]]=0,0,IF(HL$10, IF(STGY9[[#This Row],[INS-TL]]=0, 0, STGY9[[#This Row],[PFT]]/STGY9[[#This Row],[INS-TL]]%), STGY9[[#This Row],[PFT]]/STGY9[[#This Row],[INS-TL]]%))</f>
        <v>-100</v>
      </c>
      <c r="HZ312" s="22"/>
      <c r="IB312" s="42">
        <f t="shared" si="52"/>
        <v>297</v>
      </c>
      <c r="IC312" s="49"/>
      <c r="ID312" s="18">
        <f>IF(STGY10[[#This Row],[SNO]]=0,0,IF(STGY10[[#This Row],[SNO]]=1,IJ$8,IF(IL$10, IF(IP311&gt;=IM$8,0,IF(IP311=0,IJ$8,IO311)), IO311)))</f>
        <v>0</v>
      </c>
      <c r="IE312" s="18" t="str">
        <f>IF(MAIN_STGY[[#This Row],[RSLT]]="","", MAIN_STGY[[#This Row],[RSLT]])</f>
        <v/>
      </c>
      <c r="IF312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12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12" s="18">
        <f>IF(STGY10[[#This Row],[SNO]]=0,0,IF(IL$10, IF(IP311&gt;=IM$8, 0, STGY10[[#This Row],[INS]]+IH311), STGY10[[#This Row],[INS]]+IH311))</f>
        <v>100</v>
      </c>
      <c r="II312" s="18">
        <f>IF(STGY10[[#This Row],[SNO]]=0,0,IF(IL$10, IF(IP311&gt;=IM$8, 0, II311+STGY10[[#This Row],[RTN]]), II311+STGY10[[#This Row],[RTN]]))</f>
        <v>0</v>
      </c>
      <c r="IJ312" s="18">
        <f>STGY10[[#This Row],[RTN-TL]]-STGY10[[#This Row],[INS-TL]]</f>
        <v>-100</v>
      </c>
      <c r="IK312" s="18">
        <f>IF(STGY10[[#This Row],[SNO]]=0,0,IF(IL$10, IF(STGY10[[#This Row],[INS]]=0, 0, IN311), IN311))</f>
        <v>0</v>
      </c>
      <c r="IL312" s="18">
        <f>STGY10[[#This Row],[INS]]</f>
        <v>0</v>
      </c>
      <c r="IM312" s="18">
        <f>IF(STGY10[[#This Row],[WrL]]="Loss", (STGY10[[#This Row],[INS]]*(1 + IP$8/100)), IF(STGY10[[#This Row],[WrL]]="Won", (0), 0))</f>
        <v>0</v>
      </c>
      <c r="IN312" s="18">
        <f>IF(STGY10[[#This Row],[WrL]]="Loss", (STGY10[[#This Row],[PAM]]+STGY10[[#This Row],[LOS-TEN]]), IF(STGY10[[#This Row],[WrL]]="Won", (STGY10[[#This Row],[INS]]), 0))</f>
        <v>0</v>
      </c>
      <c r="IO312" s="18">
        <f>STGY10[[#This Row],[PAPT]]/2</f>
        <v>0</v>
      </c>
      <c r="IP312" s="43">
        <f>IF(STGY10[[#This Row],[SNO]]=0,0,IF(IL$10, IF(STGY10[[#This Row],[INS-TL]]=0, 0, STGY10[[#This Row],[PFT]]/STGY10[[#This Row],[INS-TL]]%), STGY10[[#This Row],[PFT]]/STGY10[[#This Row],[INS-TL]]%))</f>
        <v>-100</v>
      </c>
      <c r="IZ312" s="22"/>
    </row>
    <row r="313" spans="2:260" x14ac:dyDescent="0.3">
      <c r="B313" s="89">
        <f t="shared" si="54"/>
        <v>298</v>
      </c>
      <c r="C313" s="49"/>
      <c r="D313" s="18">
        <f>IF(MAIN_STGY[[#This Row],[SNO]]=0,0,IF(MAIN_STGY[[#This Row],[SNO]]=1,J$8,IF(L$10, IF(P312&gt;=M$8,0,IF(P312=0,J$8,O312)), O312)))</f>
        <v>0</v>
      </c>
      <c r="E313" s="12"/>
      <c r="F313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13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13" s="18">
        <f>IF(MAIN_STGY[[#This Row],[SNO]]=0,0,IF(L$10, IF(P312&gt;=M$8, 0, MAIN_STGY[[#This Row],[INS]]+H312), MAIN_STGY[[#This Row],[INS]]+H312))</f>
        <v>100</v>
      </c>
      <c r="I313" s="18">
        <f>IF(MAIN_STGY[[#This Row],[SNO]]=0,0,IF(L$10, IF(P312&gt;=M$8, 0, I312+MAIN_STGY[[#This Row],[RTN]]), I312+MAIN_STGY[[#This Row],[RTN]]))</f>
        <v>0</v>
      </c>
      <c r="J313" s="18">
        <f>MAIN_STGY[[#This Row],[RTN-TL]]-MAIN_STGY[[#This Row],[INS-TL]]</f>
        <v>-100</v>
      </c>
      <c r="K313" s="18">
        <f>IF(MAIN_STGY[[#This Row],[SNO]]=0,0,IF(L$10, IF(MAIN_STGY[[#This Row],[INS]]=0, 0, N312), N312))</f>
        <v>0</v>
      </c>
      <c r="L313" s="18">
        <f>MAIN_STGY[[#This Row],[INS]]</f>
        <v>0</v>
      </c>
      <c r="M313" s="18">
        <f>IF(MAIN_STGY[[#This Row],[WrL]]="Loss", (MAIN_STGY[[#This Row],[INS]]*(1 + P$8/100)), IF(MAIN_STGY[[#This Row],[WrL]]="Won", (0), 0))</f>
        <v>0</v>
      </c>
      <c r="N313" s="18">
        <f>IF(MAIN_STGY[[#This Row],[WrL]]="Loss", (MAIN_STGY[[#This Row],[PAM]]+MAIN_STGY[[#This Row],[LOS-TEN]]), IF(MAIN_STGY[[#This Row],[WrL]]="Won", (MAIN_STGY[[#This Row],[INS]]), 0))</f>
        <v>0</v>
      </c>
      <c r="O313" s="18">
        <f>MAIN_STGY[[#This Row],[PAPT]]/2</f>
        <v>0</v>
      </c>
      <c r="P313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313" s="22"/>
      <c r="AB313" s="42">
        <f t="shared" si="44"/>
        <v>298</v>
      </c>
      <c r="AC313" s="49"/>
      <c r="AD313" s="18">
        <f>IF(STGY2[[#This Row],[SNO]]=0,0,IF(STGY2[[#This Row],[SNO]]=1,AJ$8,IF(AL$10, IF(AP312&gt;=AM$8,0,IF(AP312=0,AJ$8,AO312)), AO312)))</f>
        <v>0</v>
      </c>
      <c r="AE313" s="18" t="str">
        <f>IF(MAIN_STGY[[#This Row],[RSLT]]="","", MAIN_STGY[[#This Row],[RSLT]])</f>
        <v/>
      </c>
      <c r="AF313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13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13" s="18">
        <f>IF(STGY2[[#This Row],[SNO]]=0,0,IF(AL$10, IF(AP312&gt;=AM$8, 0, STGY2[[#This Row],[INS]]+AH312), STGY2[[#This Row],[INS]]+AH312))</f>
        <v>100</v>
      </c>
      <c r="AI313" s="18">
        <f>IF(STGY2[[#This Row],[SNO]]=0,0,IF(AL$10, IF(AP312&gt;=AM$8, 0, AI312+STGY2[[#This Row],[RTN]]), AI312+STGY2[[#This Row],[RTN]]))</f>
        <v>0</v>
      </c>
      <c r="AJ313" s="18">
        <f>STGY2[[#This Row],[RTN-TL]]-STGY2[[#This Row],[INS-TL]]</f>
        <v>-100</v>
      </c>
      <c r="AK313" s="18">
        <f>IF(STGY2[[#This Row],[SNO]]=0,0,IF(AL$10, IF(STGY2[[#This Row],[INS]]=0, 0, AN312), AN312))</f>
        <v>0</v>
      </c>
      <c r="AL313" s="18">
        <f>STGY2[[#This Row],[INS]]</f>
        <v>0</v>
      </c>
      <c r="AM313" s="18">
        <f>IF(STGY2[[#This Row],[WrL]]="Loss", (STGY2[[#This Row],[INS]]*(1 + AP$8/100)), IF(STGY2[[#This Row],[WrL]]="Won", (0), 0))</f>
        <v>0</v>
      </c>
      <c r="AN313" s="18">
        <f>IF(STGY2[[#This Row],[WrL]]="Loss", (STGY2[[#This Row],[PAM]]+STGY2[[#This Row],[LOS-TEN]]), IF(STGY2[[#This Row],[WrL]]="Won", (STGY2[[#This Row],[INS]]), 0))</f>
        <v>0</v>
      </c>
      <c r="AO313" s="18">
        <f>STGY2[[#This Row],[PAPT]]/2</f>
        <v>0</v>
      </c>
      <c r="AP313" s="43">
        <f>IF(STGY2[[#This Row],[SNO]]=0,0,IF(AL$10, IF(STGY2[[#This Row],[INS-TL]]=0, 0, STGY2[[#This Row],[PFT]]/STGY2[[#This Row],[INS-TL]]%), STGY2[[#This Row],[PFT]]/STGY2[[#This Row],[INS-TL]]%))</f>
        <v>-100</v>
      </c>
      <c r="AZ313" s="22"/>
      <c r="BB313" s="42">
        <f t="shared" si="45"/>
        <v>298</v>
      </c>
      <c r="BC313" s="49"/>
      <c r="BD313" s="18">
        <f>IF(STGY3[[#This Row],[SNO]]=0,0,IF(STGY3[[#This Row],[SNO]]=1,BJ$8,IF(BL$10, IF(BP312&gt;=BM$8,0,IF(BP312=0,BJ$8,BO312)), BO312)))</f>
        <v>0</v>
      </c>
      <c r="BE313" s="18" t="str">
        <f>IF(MAIN_STGY[[#This Row],[RSLT]]="","", MAIN_STGY[[#This Row],[RSLT]])</f>
        <v/>
      </c>
      <c r="BF313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13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13" s="18">
        <f>IF(STGY3[[#This Row],[SNO]]=0,0,IF(BL$10, IF(BP312&gt;=BM$8, 0, STGY3[[#This Row],[INS]]+BH312), STGY3[[#This Row],[INS]]+BH312))</f>
        <v>100</v>
      </c>
      <c r="BI313" s="18">
        <f>IF(STGY3[[#This Row],[SNO]]=0,0,IF(BL$10, IF(BP312&gt;=BM$8, 0, BI312+STGY3[[#This Row],[RTN]]), BI312+STGY3[[#This Row],[RTN]]))</f>
        <v>0</v>
      </c>
      <c r="BJ313" s="18">
        <f>STGY3[[#This Row],[RTN-TL]]-STGY3[[#This Row],[INS-TL]]</f>
        <v>-100</v>
      </c>
      <c r="BK313" s="18">
        <f>IF(STGY3[[#This Row],[SNO]]=0,0,IF(BL$10, IF(STGY3[[#This Row],[INS]]=0, 0, BN312), BN312))</f>
        <v>0</v>
      </c>
      <c r="BL313" s="18">
        <f>STGY3[[#This Row],[INS]]</f>
        <v>0</v>
      </c>
      <c r="BM313" s="18">
        <f>IF(STGY3[[#This Row],[WrL]]="Loss", (STGY3[[#This Row],[INS]]*(1 + BP$8/100)), IF(STGY3[[#This Row],[WrL]]="Won", (0), 0))</f>
        <v>0</v>
      </c>
      <c r="BN313" s="18">
        <f>IF(STGY3[[#This Row],[WrL]]="Loss", (STGY3[[#This Row],[PAM]]+STGY3[[#This Row],[LOS-TEN]]), IF(STGY3[[#This Row],[WrL]]="Won", (STGY3[[#This Row],[INS]]), 0))</f>
        <v>0</v>
      </c>
      <c r="BO313" s="18">
        <f>STGY3[[#This Row],[PAPT]]/2</f>
        <v>0</v>
      </c>
      <c r="BP313" s="43">
        <f>IF(STGY3[[#This Row],[SNO]]=0,0,IF(BL$10, IF(STGY3[[#This Row],[INS-TL]]=0, 0, STGY3[[#This Row],[PFT]]/STGY3[[#This Row],[INS-TL]]%), STGY3[[#This Row],[PFT]]/STGY3[[#This Row],[INS-TL]]%))</f>
        <v>-100</v>
      </c>
      <c r="BZ313" s="22"/>
      <c r="CB313" s="42">
        <f t="shared" si="46"/>
        <v>298</v>
      </c>
      <c r="CC313" s="49"/>
      <c r="CD313" s="18">
        <f>IF(STGY4[[#This Row],[SNO]]=0,0,IF(STGY4[[#This Row],[SNO]]=1,CJ$8,IF(CL$10, IF(CP312&gt;=CM$8,0,IF(CP312=0,CJ$8,CO312)), CO312)))</f>
        <v>0</v>
      </c>
      <c r="CE313" s="18" t="str">
        <f>IF(MAIN_STGY[[#This Row],[RSLT]]="","", MAIN_STGY[[#This Row],[RSLT]])</f>
        <v/>
      </c>
      <c r="CF313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13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13" s="18">
        <f>IF(STGY4[[#This Row],[SNO]]=0,0,IF(CL$10, IF(CP312&gt;=CM$8, 0, STGY4[[#This Row],[INS]]+CH312), STGY4[[#This Row],[INS]]+CH312))</f>
        <v>100</v>
      </c>
      <c r="CI313" s="18">
        <f>IF(STGY4[[#This Row],[SNO]]=0,0,IF(CL$10, IF(CP312&gt;=CM$8, 0, CI312+STGY4[[#This Row],[RTN]]), CI312+STGY4[[#This Row],[RTN]]))</f>
        <v>0</v>
      </c>
      <c r="CJ313" s="18">
        <f>STGY4[[#This Row],[RTN-TL]]-STGY4[[#This Row],[INS-TL]]</f>
        <v>-100</v>
      </c>
      <c r="CK313" s="18">
        <f>IF(STGY4[[#This Row],[SNO]]=0,0,IF(CL$10, IF(STGY4[[#This Row],[INS]]=0, 0, CN312), CN312))</f>
        <v>0</v>
      </c>
      <c r="CL313" s="18">
        <f>STGY4[[#This Row],[INS]]</f>
        <v>0</v>
      </c>
      <c r="CM313" s="18">
        <f>IF(STGY4[[#This Row],[WrL]]="Loss", (STGY4[[#This Row],[INS]]*(1 + CP$8/100)), IF(STGY4[[#This Row],[WrL]]="Won", (0), 0))</f>
        <v>0</v>
      </c>
      <c r="CN313" s="18">
        <f>IF(STGY4[[#This Row],[WrL]]="Loss", (STGY4[[#This Row],[PAM]]+STGY4[[#This Row],[LOS-TEN]]), IF(STGY4[[#This Row],[WrL]]="Won", (STGY4[[#This Row],[INS]]), 0))</f>
        <v>0</v>
      </c>
      <c r="CO313" s="18">
        <f>STGY4[[#This Row],[PAPT]]/2</f>
        <v>0</v>
      </c>
      <c r="CP313" s="43">
        <f>IF(STGY4[[#This Row],[SNO]]=0,0,IF(CL$10, IF(STGY4[[#This Row],[INS-TL]]=0, 0, STGY4[[#This Row],[PFT]]/STGY4[[#This Row],[INS-TL]]%), STGY4[[#This Row],[PFT]]/STGY4[[#This Row],[INS-TL]]%))</f>
        <v>-100</v>
      </c>
      <c r="CZ313" s="22"/>
      <c r="DB313" s="42">
        <f t="shared" si="47"/>
        <v>298</v>
      </c>
      <c r="DC313" s="49"/>
      <c r="DD313" s="18">
        <f>IF(STGY5[[#This Row],[SNO]]=0,0,IF(STGY5[[#This Row],[SNO]]=1,DJ$8,IF(DL$10, IF(DP312&gt;=DM$8,0,IF(DP312=0,DJ$8,DO312)), DO312)))</f>
        <v>0</v>
      </c>
      <c r="DE313" s="18" t="str">
        <f>IF(MAIN_STGY[[#This Row],[RSLT]]="","", MAIN_STGY[[#This Row],[RSLT]])</f>
        <v/>
      </c>
      <c r="DF313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13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13" s="18">
        <f>IF(STGY5[[#This Row],[SNO]]=0,0,IF(DL$10, IF(DP312&gt;=DM$8, 0, STGY5[[#This Row],[INS]]+DH312), STGY5[[#This Row],[INS]]+DH312))</f>
        <v>100</v>
      </c>
      <c r="DI313" s="18">
        <f>IF(STGY5[[#This Row],[SNO]]=0,0,IF(DL$10, IF(DP312&gt;=DM$8, 0, DI312+STGY5[[#This Row],[RTN]]), DI312+STGY5[[#This Row],[RTN]]))</f>
        <v>0</v>
      </c>
      <c r="DJ313" s="18">
        <f>STGY5[[#This Row],[RTN-TL]]-STGY5[[#This Row],[INS-TL]]</f>
        <v>-100</v>
      </c>
      <c r="DK313" s="18">
        <f>IF(STGY5[[#This Row],[SNO]]=0,0,IF(DL$10, IF(STGY5[[#This Row],[INS]]=0, 0, DN312), DN312))</f>
        <v>0</v>
      </c>
      <c r="DL313" s="18">
        <f>STGY5[[#This Row],[INS]]</f>
        <v>0</v>
      </c>
      <c r="DM313" s="18">
        <f>IF(STGY5[[#This Row],[WrL]]="Loss", (STGY5[[#This Row],[INS]]*(1 + DP$8/100)), IF(STGY5[[#This Row],[WrL]]="Won", (0), 0))</f>
        <v>0</v>
      </c>
      <c r="DN313" s="18">
        <f>IF(STGY5[[#This Row],[WrL]]="Loss", (STGY5[[#This Row],[PAM]]+STGY5[[#This Row],[LOS-TEN]]), IF(STGY5[[#This Row],[WrL]]="Won", (STGY5[[#This Row],[INS]]), 0))</f>
        <v>0</v>
      </c>
      <c r="DO313" s="18">
        <f>STGY5[[#This Row],[PAPT]]/2</f>
        <v>0</v>
      </c>
      <c r="DP313" s="43">
        <f>IF(STGY5[[#This Row],[SNO]]=0,0,IF(DL$10, IF(STGY5[[#This Row],[INS-TL]]=0, 0, STGY5[[#This Row],[PFT]]/STGY5[[#This Row],[INS-TL]]%), STGY5[[#This Row],[PFT]]/STGY5[[#This Row],[INS-TL]]%))</f>
        <v>-100</v>
      </c>
      <c r="DZ313" s="22"/>
      <c r="EB313" s="42">
        <f t="shared" si="48"/>
        <v>298</v>
      </c>
      <c r="EC313" s="49"/>
      <c r="ED313" s="18">
        <f>IF(STGY6[[#This Row],[SNO]]=0,0,IF(STGY6[[#This Row],[SNO]]=1,EJ$8,IF(EL$10, IF(EP312&gt;=EM$8,0,IF(EP312=0,EJ$8,EO312)), EO312)))</f>
        <v>0</v>
      </c>
      <c r="EE313" s="18" t="str">
        <f>IF(MAIN_STGY[[#This Row],[RSLT]]="","", MAIN_STGY[[#This Row],[RSLT]])</f>
        <v/>
      </c>
      <c r="EF313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13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13" s="18">
        <f>IF(STGY6[[#This Row],[SNO]]=0,0,IF(EL$10, IF(EP312&gt;=EM$8, 0, STGY6[[#This Row],[INS]]+EH312), STGY6[[#This Row],[INS]]+EH312))</f>
        <v>100</v>
      </c>
      <c r="EI313" s="18">
        <f>IF(STGY6[[#This Row],[SNO]]=0,0,IF(EL$10, IF(EP312&gt;=EM$8, 0, EI312+STGY6[[#This Row],[RTN]]), EI312+STGY6[[#This Row],[RTN]]))</f>
        <v>0</v>
      </c>
      <c r="EJ313" s="18">
        <f>STGY6[[#This Row],[RTN-TL]]-STGY6[[#This Row],[INS-TL]]</f>
        <v>-100</v>
      </c>
      <c r="EK313" s="18">
        <f>IF(STGY6[[#This Row],[SNO]]=0,0,IF(EL$10, IF(STGY6[[#This Row],[INS]]=0, 0, EN312), EN312))</f>
        <v>0</v>
      </c>
      <c r="EL313" s="18">
        <f>STGY6[[#This Row],[INS]]</f>
        <v>0</v>
      </c>
      <c r="EM313" s="18">
        <f>IF(STGY6[[#This Row],[WrL]]="Loss", (STGY6[[#This Row],[INS]]*(1 + EP$8/100)), IF(STGY6[[#This Row],[WrL]]="Won", (0), 0))</f>
        <v>0</v>
      </c>
      <c r="EN313" s="18">
        <f>IF(STGY6[[#This Row],[WrL]]="Loss", (STGY6[[#This Row],[PAM]]+STGY6[[#This Row],[LOS-TEN]]), IF(STGY6[[#This Row],[WrL]]="Won", (STGY6[[#This Row],[INS]]), 0))</f>
        <v>0</v>
      </c>
      <c r="EO313" s="18">
        <f>STGY6[[#This Row],[PAPT]]/2</f>
        <v>0</v>
      </c>
      <c r="EP313" s="43">
        <f>IF(STGY6[[#This Row],[SNO]]=0,0,IF(EL$10, IF(STGY6[[#This Row],[INS-TL]]=0, 0, STGY6[[#This Row],[PFT]]/STGY6[[#This Row],[INS-TL]]%), STGY6[[#This Row],[PFT]]/STGY6[[#This Row],[INS-TL]]%))</f>
        <v>-100</v>
      </c>
      <c r="EZ313" s="22"/>
      <c r="FB313" s="42">
        <f t="shared" si="49"/>
        <v>298</v>
      </c>
      <c r="FC313" s="49"/>
      <c r="FD313" s="18">
        <f>IF(STGY7[[#This Row],[SNO]]=0,0,IF(STGY7[[#This Row],[SNO]]=1,FJ$8,IF(FL$10, IF(FP312&gt;=FM$8,0,IF(FP312=0,FJ$8,FO312)), FO312)))</f>
        <v>0</v>
      </c>
      <c r="FE313" s="18" t="str">
        <f>IF(MAIN_STGY[[#This Row],[RSLT]]="","", MAIN_STGY[[#This Row],[RSLT]])</f>
        <v/>
      </c>
      <c r="FF313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13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13" s="18">
        <f>IF(STGY7[[#This Row],[SNO]]=0,0,IF(FL$10, IF(FP312&gt;=FM$8, 0, STGY7[[#This Row],[INS]]+FH312), STGY7[[#This Row],[INS]]+FH312))</f>
        <v>100</v>
      </c>
      <c r="FI313" s="18">
        <f>IF(STGY7[[#This Row],[SNO]]=0,0,IF(FL$10, IF(FP312&gt;=FM$8, 0, FI312+STGY7[[#This Row],[RTN]]), FI312+STGY7[[#This Row],[RTN]]))</f>
        <v>0</v>
      </c>
      <c r="FJ313" s="18">
        <f>STGY7[[#This Row],[RTN-TL]]-STGY7[[#This Row],[INS-TL]]</f>
        <v>-100</v>
      </c>
      <c r="FK313" s="18">
        <f>IF(STGY7[[#This Row],[SNO]]=0,0,IF(FL$10, IF(STGY7[[#This Row],[INS]]=0, 0, FN312), FN312))</f>
        <v>0</v>
      </c>
      <c r="FL313" s="18">
        <f>STGY7[[#This Row],[INS]]</f>
        <v>0</v>
      </c>
      <c r="FM313" s="18">
        <f>IF(STGY7[[#This Row],[WrL]]="Loss", (STGY7[[#This Row],[INS]]*(1 + FP$8/100)), IF(STGY7[[#This Row],[WrL]]="Won", (0), 0))</f>
        <v>0</v>
      </c>
      <c r="FN313" s="18">
        <f>IF(STGY7[[#This Row],[WrL]]="Loss", (STGY7[[#This Row],[PAM]]+STGY7[[#This Row],[LOS-TEN]]), IF(STGY7[[#This Row],[WrL]]="Won", (STGY7[[#This Row],[INS]]), 0))</f>
        <v>0</v>
      </c>
      <c r="FO313" s="18">
        <f>STGY7[[#This Row],[PAPT]]/2</f>
        <v>0</v>
      </c>
      <c r="FP313" s="43">
        <f>IF(STGY7[[#This Row],[SNO]]=0,0,IF(FL$10, IF(STGY7[[#This Row],[INS-TL]]=0, 0, STGY7[[#This Row],[PFT]]/STGY7[[#This Row],[INS-TL]]%), STGY7[[#This Row],[PFT]]/STGY7[[#This Row],[INS-TL]]%))</f>
        <v>-100</v>
      </c>
      <c r="FZ313" s="22"/>
      <c r="GB313" s="42">
        <f t="shared" si="50"/>
        <v>298</v>
      </c>
      <c r="GC313" s="49"/>
      <c r="GD313" s="18">
        <f>IF(STGY8[[#This Row],[SNO]]=0,0,IF(STGY8[[#This Row],[SNO]]=1,GJ$8,IF(GL$10, IF(GP312&gt;=GM$8,0,IF(GP312=0,GJ$8,GO312)), GO312)))</f>
        <v>0</v>
      </c>
      <c r="GE313" s="18" t="str">
        <f>IF(MAIN_STGY[[#This Row],[RSLT]]="","", MAIN_STGY[[#This Row],[RSLT]])</f>
        <v/>
      </c>
      <c r="GF313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13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13" s="18">
        <f>IF(STGY8[[#This Row],[SNO]]=0,0,IF(GL$10, IF(GP312&gt;=GM$8, 0, STGY8[[#This Row],[INS]]+GH312), STGY8[[#This Row],[INS]]+GH312))</f>
        <v>100</v>
      </c>
      <c r="GI313" s="18">
        <f>IF(STGY8[[#This Row],[SNO]]=0,0,IF(GL$10, IF(GP312&gt;=GM$8, 0, GI312+STGY8[[#This Row],[RTN]]), GI312+STGY8[[#This Row],[RTN]]))</f>
        <v>0</v>
      </c>
      <c r="GJ313" s="18">
        <f>STGY8[[#This Row],[RTN-TL]]-STGY8[[#This Row],[INS-TL]]</f>
        <v>-100</v>
      </c>
      <c r="GK313" s="18">
        <f>IF(STGY8[[#This Row],[SNO]]=0,0,IF(GL$10, IF(STGY8[[#This Row],[INS]]=0, 0, GN312), GN312))</f>
        <v>0</v>
      </c>
      <c r="GL313" s="18">
        <f>STGY8[[#This Row],[INS]]</f>
        <v>0</v>
      </c>
      <c r="GM313" s="18">
        <f>IF(STGY8[[#This Row],[WrL]]="Loss", (STGY8[[#This Row],[INS]]*(1 + GP$8/100)), IF(STGY8[[#This Row],[WrL]]="Won", (0), 0))</f>
        <v>0</v>
      </c>
      <c r="GN313" s="18">
        <f>IF(STGY8[[#This Row],[WrL]]="Loss", (STGY8[[#This Row],[PAM]]+STGY8[[#This Row],[LOS-TEN]]), IF(STGY8[[#This Row],[WrL]]="Won", (STGY8[[#This Row],[INS]]), 0))</f>
        <v>0</v>
      </c>
      <c r="GO313" s="18">
        <f>STGY8[[#This Row],[PAPT]]/2</f>
        <v>0</v>
      </c>
      <c r="GP313" s="43">
        <f>IF(STGY8[[#This Row],[SNO]]=0,0,IF(GL$10, IF(STGY8[[#This Row],[INS-TL]]=0, 0, STGY8[[#This Row],[PFT]]/STGY8[[#This Row],[INS-TL]]%), STGY8[[#This Row],[PFT]]/STGY8[[#This Row],[INS-TL]]%))</f>
        <v>-100</v>
      </c>
      <c r="GZ313" s="22"/>
      <c r="HB313" s="42">
        <f t="shared" si="51"/>
        <v>298</v>
      </c>
      <c r="HC313" s="49"/>
      <c r="HD313" s="18">
        <f>IF(STGY9[[#This Row],[SNO]]=0,0,IF(STGY9[[#This Row],[SNO]]=1,HJ$8,IF(HL$10, IF(HP312&gt;=HM$8,0,IF(HP312=0,HJ$8,HO312)), HO312)))</f>
        <v>0</v>
      </c>
      <c r="HE313" s="18" t="str">
        <f>IF(MAIN_STGY[[#This Row],[RSLT]]="","", MAIN_STGY[[#This Row],[RSLT]])</f>
        <v/>
      </c>
      <c r="HF313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13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13" s="18">
        <f>IF(STGY9[[#This Row],[SNO]]=0,0,IF(HL$10, IF(HP312&gt;=HM$8, 0, STGY9[[#This Row],[INS]]+HH312), STGY9[[#This Row],[INS]]+HH312))</f>
        <v>100</v>
      </c>
      <c r="HI313" s="18">
        <f>IF(STGY9[[#This Row],[SNO]]=0,0,IF(HL$10, IF(HP312&gt;=HM$8, 0, HI312+STGY9[[#This Row],[RTN]]), HI312+STGY9[[#This Row],[RTN]]))</f>
        <v>0</v>
      </c>
      <c r="HJ313" s="18">
        <f>STGY9[[#This Row],[RTN-TL]]-STGY9[[#This Row],[INS-TL]]</f>
        <v>-100</v>
      </c>
      <c r="HK313" s="18">
        <f>IF(STGY9[[#This Row],[SNO]]=0,0,IF(HL$10, IF(STGY9[[#This Row],[INS]]=0, 0, HN312), HN312))</f>
        <v>0</v>
      </c>
      <c r="HL313" s="18">
        <f>STGY9[[#This Row],[INS]]</f>
        <v>0</v>
      </c>
      <c r="HM313" s="18">
        <f>IF(STGY9[[#This Row],[WrL]]="Loss", (STGY9[[#This Row],[INS]]*(1 + HP$8/100)), IF(STGY9[[#This Row],[WrL]]="Won", (0), 0))</f>
        <v>0</v>
      </c>
      <c r="HN313" s="18">
        <f>IF(STGY9[[#This Row],[WrL]]="Loss", (STGY9[[#This Row],[PAM]]+STGY9[[#This Row],[LOS-TEN]]), IF(STGY9[[#This Row],[WrL]]="Won", (STGY9[[#This Row],[INS]]), 0))</f>
        <v>0</v>
      </c>
      <c r="HO313" s="18">
        <f>STGY9[[#This Row],[PAPT]]/2</f>
        <v>0</v>
      </c>
      <c r="HP313" s="43">
        <f>IF(STGY9[[#This Row],[SNO]]=0,0,IF(HL$10, IF(STGY9[[#This Row],[INS-TL]]=0, 0, STGY9[[#This Row],[PFT]]/STGY9[[#This Row],[INS-TL]]%), STGY9[[#This Row],[PFT]]/STGY9[[#This Row],[INS-TL]]%))</f>
        <v>-100</v>
      </c>
      <c r="HZ313" s="22"/>
      <c r="IB313" s="42">
        <f t="shared" si="52"/>
        <v>298</v>
      </c>
      <c r="IC313" s="49"/>
      <c r="ID313" s="18">
        <f>IF(STGY10[[#This Row],[SNO]]=0,0,IF(STGY10[[#This Row],[SNO]]=1,IJ$8,IF(IL$10, IF(IP312&gt;=IM$8,0,IF(IP312=0,IJ$8,IO312)), IO312)))</f>
        <v>0</v>
      </c>
      <c r="IE313" s="18" t="str">
        <f>IF(MAIN_STGY[[#This Row],[RSLT]]="","", MAIN_STGY[[#This Row],[RSLT]])</f>
        <v/>
      </c>
      <c r="IF313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13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13" s="18">
        <f>IF(STGY10[[#This Row],[SNO]]=0,0,IF(IL$10, IF(IP312&gt;=IM$8, 0, STGY10[[#This Row],[INS]]+IH312), STGY10[[#This Row],[INS]]+IH312))</f>
        <v>100</v>
      </c>
      <c r="II313" s="18">
        <f>IF(STGY10[[#This Row],[SNO]]=0,0,IF(IL$10, IF(IP312&gt;=IM$8, 0, II312+STGY10[[#This Row],[RTN]]), II312+STGY10[[#This Row],[RTN]]))</f>
        <v>0</v>
      </c>
      <c r="IJ313" s="18">
        <f>STGY10[[#This Row],[RTN-TL]]-STGY10[[#This Row],[INS-TL]]</f>
        <v>-100</v>
      </c>
      <c r="IK313" s="18">
        <f>IF(STGY10[[#This Row],[SNO]]=0,0,IF(IL$10, IF(STGY10[[#This Row],[INS]]=0, 0, IN312), IN312))</f>
        <v>0</v>
      </c>
      <c r="IL313" s="18">
        <f>STGY10[[#This Row],[INS]]</f>
        <v>0</v>
      </c>
      <c r="IM313" s="18">
        <f>IF(STGY10[[#This Row],[WrL]]="Loss", (STGY10[[#This Row],[INS]]*(1 + IP$8/100)), IF(STGY10[[#This Row],[WrL]]="Won", (0), 0))</f>
        <v>0</v>
      </c>
      <c r="IN313" s="18">
        <f>IF(STGY10[[#This Row],[WrL]]="Loss", (STGY10[[#This Row],[PAM]]+STGY10[[#This Row],[LOS-TEN]]), IF(STGY10[[#This Row],[WrL]]="Won", (STGY10[[#This Row],[INS]]), 0))</f>
        <v>0</v>
      </c>
      <c r="IO313" s="18">
        <f>STGY10[[#This Row],[PAPT]]/2</f>
        <v>0</v>
      </c>
      <c r="IP313" s="43">
        <f>IF(STGY10[[#This Row],[SNO]]=0,0,IF(IL$10, IF(STGY10[[#This Row],[INS-TL]]=0, 0, STGY10[[#This Row],[PFT]]/STGY10[[#This Row],[INS-TL]]%), STGY10[[#This Row],[PFT]]/STGY10[[#This Row],[INS-TL]]%))</f>
        <v>-100</v>
      </c>
      <c r="IZ313" s="22"/>
    </row>
    <row r="314" spans="2:260" x14ac:dyDescent="0.3">
      <c r="B314" s="89">
        <f t="shared" si="54"/>
        <v>299</v>
      </c>
      <c r="C314" s="49"/>
      <c r="D314" s="18">
        <f>IF(MAIN_STGY[[#This Row],[SNO]]=0,0,IF(MAIN_STGY[[#This Row],[SNO]]=1,J$8,IF(L$10, IF(P313&gt;=M$8,0,IF(P313=0,J$8,O313)), O313)))</f>
        <v>0</v>
      </c>
      <c r="E314" s="12"/>
      <c r="F314" s="18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14" s="18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14" s="18">
        <f>IF(MAIN_STGY[[#This Row],[SNO]]=0,0,IF(L$10, IF(P313&gt;=M$8, 0, MAIN_STGY[[#This Row],[INS]]+H313), MAIN_STGY[[#This Row],[INS]]+H313))</f>
        <v>100</v>
      </c>
      <c r="I314" s="18">
        <f>IF(MAIN_STGY[[#This Row],[SNO]]=0,0,IF(L$10, IF(P313&gt;=M$8, 0, I313+MAIN_STGY[[#This Row],[RTN]]), I313+MAIN_STGY[[#This Row],[RTN]]))</f>
        <v>0</v>
      </c>
      <c r="J314" s="18">
        <f>MAIN_STGY[[#This Row],[RTN-TL]]-MAIN_STGY[[#This Row],[INS-TL]]</f>
        <v>-100</v>
      </c>
      <c r="K314" s="18">
        <f>IF(MAIN_STGY[[#This Row],[SNO]]=0,0,IF(L$10, IF(MAIN_STGY[[#This Row],[INS]]=0, 0, N313), N313))</f>
        <v>0</v>
      </c>
      <c r="L314" s="18">
        <f>MAIN_STGY[[#This Row],[INS]]</f>
        <v>0</v>
      </c>
      <c r="M314" s="18">
        <f>IF(MAIN_STGY[[#This Row],[WrL]]="Loss", (MAIN_STGY[[#This Row],[INS]]*(1 + P$8/100)), IF(MAIN_STGY[[#This Row],[WrL]]="Won", (0), 0))</f>
        <v>0</v>
      </c>
      <c r="N314" s="18">
        <f>IF(MAIN_STGY[[#This Row],[WrL]]="Loss", (MAIN_STGY[[#This Row],[PAM]]+MAIN_STGY[[#This Row],[LOS-TEN]]), IF(MAIN_STGY[[#This Row],[WrL]]="Won", (MAIN_STGY[[#This Row],[INS]]), 0))</f>
        <v>0</v>
      </c>
      <c r="O314" s="18">
        <f>MAIN_STGY[[#This Row],[PAPT]]/2</f>
        <v>0</v>
      </c>
      <c r="P314" s="43">
        <f>IF(MAIN_STGY[[#This Row],[SNO]]=0,0,IF(L$10, IF(MAIN_STGY[[#This Row],[INS-TL]]=0, 0, MAIN_STGY[[#This Row],[PFT]]/MAIN_STGY[[#This Row],[INS-TL]]%), MAIN_STGY[[#This Row],[PFT]]/MAIN_STGY[[#This Row],[INS-TL]]%))</f>
        <v>-100</v>
      </c>
      <c r="Z314" s="22"/>
      <c r="AB314" s="42">
        <f t="shared" si="44"/>
        <v>299</v>
      </c>
      <c r="AC314" s="49"/>
      <c r="AD314" s="18">
        <f>IF(STGY2[[#This Row],[SNO]]=0,0,IF(STGY2[[#This Row],[SNO]]=1,AJ$8,IF(AL$10, IF(AP313&gt;=AM$8,0,IF(AP313=0,AJ$8,AO313)), AO313)))</f>
        <v>0</v>
      </c>
      <c r="AE314" s="18" t="str">
        <f>IF(MAIN_STGY[[#This Row],[RSLT]]="","", MAIN_STGY[[#This Row],[RSLT]])</f>
        <v/>
      </c>
      <c r="AF314" s="18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14" s="18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14" s="18">
        <f>IF(STGY2[[#This Row],[SNO]]=0,0,IF(AL$10, IF(AP313&gt;=AM$8, 0, STGY2[[#This Row],[INS]]+AH313), STGY2[[#This Row],[INS]]+AH313))</f>
        <v>100</v>
      </c>
      <c r="AI314" s="18">
        <f>IF(STGY2[[#This Row],[SNO]]=0,0,IF(AL$10, IF(AP313&gt;=AM$8, 0, AI313+STGY2[[#This Row],[RTN]]), AI313+STGY2[[#This Row],[RTN]]))</f>
        <v>0</v>
      </c>
      <c r="AJ314" s="18">
        <f>STGY2[[#This Row],[RTN-TL]]-STGY2[[#This Row],[INS-TL]]</f>
        <v>-100</v>
      </c>
      <c r="AK314" s="18">
        <f>IF(STGY2[[#This Row],[SNO]]=0,0,IF(AL$10, IF(STGY2[[#This Row],[INS]]=0, 0, AN313), AN313))</f>
        <v>0</v>
      </c>
      <c r="AL314" s="18">
        <f>STGY2[[#This Row],[INS]]</f>
        <v>0</v>
      </c>
      <c r="AM314" s="18">
        <f>IF(STGY2[[#This Row],[WrL]]="Loss", (STGY2[[#This Row],[INS]]*(1 + AP$8/100)), IF(STGY2[[#This Row],[WrL]]="Won", (0), 0))</f>
        <v>0</v>
      </c>
      <c r="AN314" s="18">
        <f>IF(STGY2[[#This Row],[WrL]]="Loss", (STGY2[[#This Row],[PAM]]+STGY2[[#This Row],[LOS-TEN]]), IF(STGY2[[#This Row],[WrL]]="Won", (STGY2[[#This Row],[INS]]), 0))</f>
        <v>0</v>
      </c>
      <c r="AO314" s="18">
        <f>STGY2[[#This Row],[PAPT]]/2</f>
        <v>0</v>
      </c>
      <c r="AP314" s="43">
        <f>IF(STGY2[[#This Row],[SNO]]=0,0,IF(AL$10, IF(STGY2[[#This Row],[INS-TL]]=0, 0, STGY2[[#This Row],[PFT]]/STGY2[[#This Row],[INS-TL]]%), STGY2[[#This Row],[PFT]]/STGY2[[#This Row],[INS-TL]]%))</f>
        <v>-100</v>
      </c>
      <c r="AZ314" s="22"/>
      <c r="BB314" s="42">
        <f t="shared" si="45"/>
        <v>299</v>
      </c>
      <c r="BC314" s="49"/>
      <c r="BD314" s="18">
        <f>IF(STGY3[[#This Row],[SNO]]=0,0,IF(STGY3[[#This Row],[SNO]]=1,BJ$8,IF(BL$10, IF(BP313&gt;=BM$8,0,IF(BP313=0,BJ$8,BO313)), BO313)))</f>
        <v>0</v>
      </c>
      <c r="BE314" s="18" t="str">
        <f>IF(MAIN_STGY[[#This Row],[RSLT]]="","", MAIN_STGY[[#This Row],[RSLT]])</f>
        <v/>
      </c>
      <c r="BF314" s="18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14" s="18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14" s="18">
        <f>IF(STGY3[[#This Row],[SNO]]=0,0,IF(BL$10, IF(BP313&gt;=BM$8, 0, STGY3[[#This Row],[INS]]+BH313), STGY3[[#This Row],[INS]]+BH313))</f>
        <v>100</v>
      </c>
      <c r="BI314" s="18">
        <f>IF(STGY3[[#This Row],[SNO]]=0,0,IF(BL$10, IF(BP313&gt;=BM$8, 0, BI313+STGY3[[#This Row],[RTN]]), BI313+STGY3[[#This Row],[RTN]]))</f>
        <v>0</v>
      </c>
      <c r="BJ314" s="18">
        <f>STGY3[[#This Row],[RTN-TL]]-STGY3[[#This Row],[INS-TL]]</f>
        <v>-100</v>
      </c>
      <c r="BK314" s="18">
        <f>IF(STGY3[[#This Row],[SNO]]=0,0,IF(BL$10, IF(STGY3[[#This Row],[INS]]=0, 0, BN313), BN313))</f>
        <v>0</v>
      </c>
      <c r="BL314" s="18">
        <f>STGY3[[#This Row],[INS]]</f>
        <v>0</v>
      </c>
      <c r="BM314" s="18">
        <f>IF(STGY3[[#This Row],[WrL]]="Loss", (STGY3[[#This Row],[INS]]*(1 + BP$8/100)), IF(STGY3[[#This Row],[WrL]]="Won", (0), 0))</f>
        <v>0</v>
      </c>
      <c r="BN314" s="18">
        <f>IF(STGY3[[#This Row],[WrL]]="Loss", (STGY3[[#This Row],[PAM]]+STGY3[[#This Row],[LOS-TEN]]), IF(STGY3[[#This Row],[WrL]]="Won", (STGY3[[#This Row],[INS]]), 0))</f>
        <v>0</v>
      </c>
      <c r="BO314" s="18">
        <f>STGY3[[#This Row],[PAPT]]/2</f>
        <v>0</v>
      </c>
      <c r="BP314" s="43">
        <f>IF(STGY3[[#This Row],[SNO]]=0,0,IF(BL$10, IF(STGY3[[#This Row],[INS-TL]]=0, 0, STGY3[[#This Row],[PFT]]/STGY3[[#This Row],[INS-TL]]%), STGY3[[#This Row],[PFT]]/STGY3[[#This Row],[INS-TL]]%))</f>
        <v>-100</v>
      </c>
      <c r="BZ314" s="22"/>
      <c r="CB314" s="42">
        <f t="shared" si="46"/>
        <v>299</v>
      </c>
      <c r="CC314" s="49"/>
      <c r="CD314" s="18">
        <f>IF(STGY4[[#This Row],[SNO]]=0,0,IF(STGY4[[#This Row],[SNO]]=1,CJ$8,IF(CL$10, IF(CP313&gt;=CM$8,0,IF(CP313=0,CJ$8,CO313)), CO313)))</f>
        <v>0</v>
      </c>
      <c r="CE314" s="18" t="str">
        <f>IF(MAIN_STGY[[#This Row],[RSLT]]="","", MAIN_STGY[[#This Row],[RSLT]])</f>
        <v/>
      </c>
      <c r="CF314" s="18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14" s="18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14" s="18">
        <f>IF(STGY4[[#This Row],[SNO]]=0,0,IF(CL$10, IF(CP313&gt;=CM$8, 0, STGY4[[#This Row],[INS]]+CH313), STGY4[[#This Row],[INS]]+CH313))</f>
        <v>100</v>
      </c>
      <c r="CI314" s="18">
        <f>IF(STGY4[[#This Row],[SNO]]=0,0,IF(CL$10, IF(CP313&gt;=CM$8, 0, CI313+STGY4[[#This Row],[RTN]]), CI313+STGY4[[#This Row],[RTN]]))</f>
        <v>0</v>
      </c>
      <c r="CJ314" s="18">
        <f>STGY4[[#This Row],[RTN-TL]]-STGY4[[#This Row],[INS-TL]]</f>
        <v>-100</v>
      </c>
      <c r="CK314" s="18">
        <f>IF(STGY4[[#This Row],[SNO]]=0,0,IF(CL$10, IF(STGY4[[#This Row],[INS]]=0, 0, CN313), CN313))</f>
        <v>0</v>
      </c>
      <c r="CL314" s="18">
        <f>STGY4[[#This Row],[INS]]</f>
        <v>0</v>
      </c>
      <c r="CM314" s="18">
        <f>IF(STGY4[[#This Row],[WrL]]="Loss", (STGY4[[#This Row],[INS]]*(1 + CP$8/100)), IF(STGY4[[#This Row],[WrL]]="Won", (0), 0))</f>
        <v>0</v>
      </c>
      <c r="CN314" s="18">
        <f>IF(STGY4[[#This Row],[WrL]]="Loss", (STGY4[[#This Row],[PAM]]+STGY4[[#This Row],[LOS-TEN]]), IF(STGY4[[#This Row],[WrL]]="Won", (STGY4[[#This Row],[INS]]), 0))</f>
        <v>0</v>
      </c>
      <c r="CO314" s="18">
        <f>STGY4[[#This Row],[PAPT]]/2</f>
        <v>0</v>
      </c>
      <c r="CP314" s="43">
        <f>IF(STGY4[[#This Row],[SNO]]=0,0,IF(CL$10, IF(STGY4[[#This Row],[INS-TL]]=0, 0, STGY4[[#This Row],[PFT]]/STGY4[[#This Row],[INS-TL]]%), STGY4[[#This Row],[PFT]]/STGY4[[#This Row],[INS-TL]]%))</f>
        <v>-100</v>
      </c>
      <c r="CZ314" s="22"/>
      <c r="DB314" s="42">
        <f t="shared" si="47"/>
        <v>299</v>
      </c>
      <c r="DC314" s="49"/>
      <c r="DD314" s="18">
        <f>IF(STGY5[[#This Row],[SNO]]=0,0,IF(STGY5[[#This Row],[SNO]]=1,DJ$8,IF(DL$10, IF(DP313&gt;=DM$8,0,IF(DP313=0,DJ$8,DO313)), DO313)))</f>
        <v>0</v>
      </c>
      <c r="DE314" s="18" t="str">
        <f>IF(MAIN_STGY[[#This Row],[RSLT]]="","", MAIN_STGY[[#This Row],[RSLT]])</f>
        <v/>
      </c>
      <c r="DF314" s="18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14" s="18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14" s="18">
        <f>IF(STGY5[[#This Row],[SNO]]=0,0,IF(DL$10, IF(DP313&gt;=DM$8, 0, STGY5[[#This Row],[INS]]+DH313), STGY5[[#This Row],[INS]]+DH313))</f>
        <v>100</v>
      </c>
      <c r="DI314" s="18">
        <f>IF(STGY5[[#This Row],[SNO]]=0,0,IF(DL$10, IF(DP313&gt;=DM$8, 0, DI313+STGY5[[#This Row],[RTN]]), DI313+STGY5[[#This Row],[RTN]]))</f>
        <v>0</v>
      </c>
      <c r="DJ314" s="18">
        <f>STGY5[[#This Row],[RTN-TL]]-STGY5[[#This Row],[INS-TL]]</f>
        <v>-100</v>
      </c>
      <c r="DK314" s="18">
        <f>IF(STGY5[[#This Row],[SNO]]=0,0,IF(DL$10, IF(STGY5[[#This Row],[INS]]=0, 0, DN313), DN313))</f>
        <v>0</v>
      </c>
      <c r="DL314" s="18">
        <f>STGY5[[#This Row],[INS]]</f>
        <v>0</v>
      </c>
      <c r="DM314" s="18">
        <f>IF(STGY5[[#This Row],[WrL]]="Loss", (STGY5[[#This Row],[INS]]*(1 + DP$8/100)), IF(STGY5[[#This Row],[WrL]]="Won", (0), 0))</f>
        <v>0</v>
      </c>
      <c r="DN314" s="18">
        <f>IF(STGY5[[#This Row],[WrL]]="Loss", (STGY5[[#This Row],[PAM]]+STGY5[[#This Row],[LOS-TEN]]), IF(STGY5[[#This Row],[WrL]]="Won", (STGY5[[#This Row],[INS]]), 0))</f>
        <v>0</v>
      </c>
      <c r="DO314" s="18">
        <f>STGY5[[#This Row],[PAPT]]/2</f>
        <v>0</v>
      </c>
      <c r="DP314" s="43">
        <f>IF(STGY5[[#This Row],[SNO]]=0,0,IF(DL$10, IF(STGY5[[#This Row],[INS-TL]]=0, 0, STGY5[[#This Row],[PFT]]/STGY5[[#This Row],[INS-TL]]%), STGY5[[#This Row],[PFT]]/STGY5[[#This Row],[INS-TL]]%))</f>
        <v>-100</v>
      </c>
      <c r="DZ314" s="22"/>
      <c r="EB314" s="42">
        <f t="shared" si="48"/>
        <v>299</v>
      </c>
      <c r="EC314" s="49"/>
      <c r="ED314" s="18">
        <f>IF(STGY6[[#This Row],[SNO]]=0,0,IF(STGY6[[#This Row],[SNO]]=1,EJ$8,IF(EL$10, IF(EP313&gt;=EM$8,0,IF(EP313=0,EJ$8,EO313)), EO313)))</f>
        <v>0</v>
      </c>
      <c r="EE314" s="18" t="str">
        <f>IF(MAIN_STGY[[#This Row],[RSLT]]="","", MAIN_STGY[[#This Row],[RSLT]])</f>
        <v/>
      </c>
      <c r="EF314" s="18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14" s="18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14" s="18">
        <f>IF(STGY6[[#This Row],[SNO]]=0,0,IF(EL$10, IF(EP313&gt;=EM$8, 0, STGY6[[#This Row],[INS]]+EH313), STGY6[[#This Row],[INS]]+EH313))</f>
        <v>100</v>
      </c>
      <c r="EI314" s="18">
        <f>IF(STGY6[[#This Row],[SNO]]=0,0,IF(EL$10, IF(EP313&gt;=EM$8, 0, EI313+STGY6[[#This Row],[RTN]]), EI313+STGY6[[#This Row],[RTN]]))</f>
        <v>0</v>
      </c>
      <c r="EJ314" s="18">
        <f>STGY6[[#This Row],[RTN-TL]]-STGY6[[#This Row],[INS-TL]]</f>
        <v>-100</v>
      </c>
      <c r="EK314" s="18">
        <f>IF(STGY6[[#This Row],[SNO]]=0,0,IF(EL$10, IF(STGY6[[#This Row],[INS]]=0, 0, EN313), EN313))</f>
        <v>0</v>
      </c>
      <c r="EL314" s="18">
        <f>STGY6[[#This Row],[INS]]</f>
        <v>0</v>
      </c>
      <c r="EM314" s="18">
        <f>IF(STGY6[[#This Row],[WrL]]="Loss", (STGY6[[#This Row],[INS]]*(1 + EP$8/100)), IF(STGY6[[#This Row],[WrL]]="Won", (0), 0))</f>
        <v>0</v>
      </c>
      <c r="EN314" s="18">
        <f>IF(STGY6[[#This Row],[WrL]]="Loss", (STGY6[[#This Row],[PAM]]+STGY6[[#This Row],[LOS-TEN]]), IF(STGY6[[#This Row],[WrL]]="Won", (STGY6[[#This Row],[INS]]), 0))</f>
        <v>0</v>
      </c>
      <c r="EO314" s="18">
        <f>STGY6[[#This Row],[PAPT]]/2</f>
        <v>0</v>
      </c>
      <c r="EP314" s="43">
        <f>IF(STGY6[[#This Row],[SNO]]=0,0,IF(EL$10, IF(STGY6[[#This Row],[INS-TL]]=0, 0, STGY6[[#This Row],[PFT]]/STGY6[[#This Row],[INS-TL]]%), STGY6[[#This Row],[PFT]]/STGY6[[#This Row],[INS-TL]]%))</f>
        <v>-100</v>
      </c>
      <c r="EZ314" s="22"/>
      <c r="FB314" s="42">
        <f t="shared" si="49"/>
        <v>299</v>
      </c>
      <c r="FC314" s="49"/>
      <c r="FD314" s="18">
        <f>IF(STGY7[[#This Row],[SNO]]=0,0,IF(STGY7[[#This Row],[SNO]]=1,FJ$8,IF(FL$10, IF(FP313&gt;=FM$8,0,IF(FP313=0,FJ$8,FO313)), FO313)))</f>
        <v>0</v>
      </c>
      <c r="FE314" s="18" t="str">
        <f>IF(MAIN_STGY[[#This Row],[RSLT]]="","", MAIN_STGY[[#This Row],[RSLT]])</f>
        <v/>
      </c>
      <c r="FF314" s="18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14" s="18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14" s="18">
        <f>IF(STGY7[[#This Row],[SNO]]=0,0,IF(FL$10, IF(FP313&gt;=FM$8, 0, STGY7[[#This Row],[INS]]+FH313), STGY7[[#This Row],[INS]]+FH313))</f>
        <v>100</v>
      </c>
      <c r="FI314" s="18">
        <f>IF(STGY7[[#This Row],[SNO]]=0,0,IF(FL$10, IF(FP313&gt;=FM$8, 0, FI313+STGY7[[#This Row],[RTN]]), FI313+STGY7[[#This Row],[RTN]]))</f>
        <v>0</v>
      </c>
      <c r="FJ314" s="18">
        <f>STGY7[[#This Row],[RTN-TL]]-STGY7[[#This Row],[INS-TL]]</f>
        <v>-100</v>
      </c>
      <c r="FK314" s="18">
        <f>IF(STGY7[[#This Row],[SNO]]=0,0,IF(FL$10, IF(STGY7[[#This Row],[INS]]=0, 0, FN313), FN313))</f>
        <v>0</v>
      </c>
      <c r="FL314" s="18">
        <f>STGY7[[#This Row],[INS]]</f>
        <v>0</v>
      </c>
      <c r="FM314" s="18">
        <f>IF(STGY7[[#This Row],[WrL]]="Loss", (STGY7[[#This Row],[INS]]*(1 + FP$8/100)), IF(STGY7[[#This Row],[WrL]]="Won", (0), 0))</f>
        <v>0</v>
      </c>
      <c r="FN314" s="18">
        <f>IF(STGY7[[#This Row],[WrL]]="Loss", (STGY7[[#This Row],[PAM]]+STGY7[[#This Row],[LOS-TEN]]), IF(STGY7[[#This Row],[WrL]]="Won", (STGY7[[#This Row],[INS]]), 0))</f>
        <v>0</v>
      </c>
      <c r="FO314" s="18">
        <f>STGY7[[#This Row],[PAPT]]/2</f>
        <v>0</v>
      </c>
      <c r="FP314" s="43">
        <f>IF(STGY7[[#This Row],[SNO]]=0,0,IF(FL$10, IF(STGY7[[#This Row],[INS-TL]]=0, 0, STGY7[[#This Row],[PFT]]/STGY7[[#This Row],[INS-TL]]%), STGY7[[#This Row],[PFT]]/STGY7[[#This Row],[INS-TL]]%))</f>
        <v>-100</v>
      </c>
      <c r="FZ314" s="22"/>
      <c r="GB314" s="42">
        <f t="shared" si="50"/>
        <v>299</v>
      </c>
      <c r="GC314" s="49"/>
      <c r="GD314" s="18">
        <f>IF(STGY8[[#This Row],[SNO]]=0,0,IF(STGY8[[#This Row],[SNO]]=1,GJ$8,IF(GL$10, IF(GP313&gt;=GM$8,0,IF(GP313=0,GJ$8,GO313)), GO313)))</f>
        <v>0</v>
      </c>
      <c r="GE314" s="18" t="str">
        <f>IF(MAIN_STGY[[#This Row],[RSLT]]="","", MAIN_STGY[[#This Row],[RSLT]])</f>
        <v/>
      </c>
      <c r="GF314" s="18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14" s="18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14" s="18">
        <f>IF(STGY8[[#This Row],[SNO]]=0,0,IF(GL$10, IF(GP313&gt;=GM$8, 0, STGY8[[#This Row],[INS]]+GH313), STGY8[[#This Row],[INS]]+GH313))</f>
        <v>100</v>
      </c>
      <c r="GI314" s="18">
        <f>IF(STGY8[[#This Row],[SNO]]=0,0,IF(GL$10, IF(GP313&gt;=GM$8, 0, GI313+STGY8[[#This Row],[RTN]]), GI313+STGY8[[#This Row],[RTN]]))</f>
        <v>0</v>
      </c>
      <c r="GJ314" s="18">
        <f>STGY8[[#This Row],[RTN-TL]]-STGY8[[#This Row],[INS-TL]]</f>
        <v>-100</v>
      </c>
      <c r="GK314" s="18">
        <f>IF(STGY8[[#This Row],[SNO]]=0,0,IF(GL$10, IF(STGY8[[#This Row],[INS]]=0, 0, GN313), GN313))</f>
        <v>0</v>
      </c>
      <c r="GL314" s="18">
        <f>STGY8[[#This Row],[INS]]</f>
        <v>0</v>
      </c>
      <c r="GM314" s="18">
        <f>IF(STGY8[[#This Row],[WrL]]="Loss", (STGY8[[#This Row],[INS]]*(1 + GP$8/100)), IF(STGY8[[#This Row],[WrL]]="Won", (0), 0))</f>
        <v>0</v>
      </c>
      <c r="GN314" s="18">
        <f>IF(STGY8[[#This Row],[WrL]]="Loss", (STGY8[[#This Row],[PAM]]+STGY8[[#This Row],[LOS-TEN]]), IF(STGY8[[#This Row],[WrL]]="Won", (STGY8[[#This Row],[INS]]), 0))</f>
        <v>0</v>
      </c>
      <c r="GO314" s="18">
        <f>STGY8[[#This Row],[PAPT]]/2</f>
        <v>0</v>
      </c>
      <c r="GP314" s="43">
        <f>IF(STGY8[[#This Row],[SNO]]=0,0,IF(GL$10, IF(STGY8[[#This Row],[INS-TL]]=0, 0, STGY8[[#This Row],[PFT]]/STGY8[[#This Row],[INS-TL]]%), STGY8[[#This Row],[PFT]]/STGY8[[#This Row],[INS-TL]]%))</f>
        <v>-100</v>
      </c>
      <c r="GZ314" s="22"/>
      <c r="HB314" s="42">
        <f t="shared" si="51"/>
        <v>299</v>
      </c>
      <c r="HC314" s="49"/>
      <c r="HD314" s="18">
        <f>IF(STGY9[[#This Row],[SNO]]=0,0,IF(STGY9[[#This Row],[SNO]]=1,HJ$8,IF(HL$10, IF(HP313&gt;=HM$8,0,IF(HP313=0,HJ$8,HO313)), HO313)))</f>
        <v>0</v>
      </c>
      <c r="HE314" s="18" t="str">
        <f>IF(MAIN_STGY[[#This Row],[RSLT]]="","", MAIN_STGY[[#This Row],[RSLT]])</f>
        <v/>
      </c>
      <c r="HF314" s="18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14" s="18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14" s="18">
        <f>IF(STGY9[[#This Row],[SNO]]=0,0,IF(HL$10, IF(HP313&gt;=HM$8, 0, STGY9[[#This Row],[INS]]+HH313), STGY9[[#This Row],[INS]]+HH313))</f>
        <v>100</v>
      </c>
      <c r="HI314" s="18">
        <f>IF(STGY9[[#This Row],[SNO]]=0,0,IF(HL$10, IF(HP313&gt;=HM$8, 0, HI313+STGY9[[#This Row],[RTN]]), HI313+STGY9[[#This Row],[RTN]]))</f>
        <v>0</v>
      </c>
      <c r="HJ314" s="18">
        <f>STGY9[[#This Row],[RTN-TL]]-STGY9[[#This Row],[INS-TL]]</f>
        <v>-100</v>
      </c>
      <c r="HK314" s="18">
        <f>IF(STGY9[[#This Row],[SNO]]=0,0,IF(HL$10, IF(STGY9[[#This Row],[INS]]=0, 0, HN313), HN313))</f>
        <v>0</v>
      </c>
      <c r="HL314" s="18">
        <f>STGY9[[#This Row],[INS]]</f>
        <v>0</v>
      </c>
      <c r="HM314" s="18">
        <f>IF(STGY9[[#This Row],[WrL]]="Loss", (STGY9[[#This Row],[INS]]*(1 + HP$8/100)), IF(STGY9[[#This Row],[WrL]]="Won", (0), 0))</f>
        <v>0</v>
      </c>
      <c r="HN314" s="18">
        <f>IF(STGY9[[#This Row],[WrL]]="Loss", (STGY9[[#This Row],[PAM]]+STGY9[[#This Row],[LOS-TEN]]), IF(STGY9[[#This Row],[WrL]]="Won", (STGY9[[#This Row],[INS]]), 0))</f>
        <v>0</v>
      </c>
      <c r="HO314" s="18">
        <f>STGY9[[#This Row],[PAPT]]/2</f>
        <v>0</v>
      </c>
      <c r="HP314" s="43">
        <f>IF(STGY9[[#This Row],[SNO]]=0,0,IF(HL$10, IF(STGY9[[#This Row],[INS-TL]]=0, 0, STGY9[[#This Row],[PFT]]/STGY9[[#This Row],[INS-TL]]%), STGY9[[#This Row],[PFT]]/STGY9[[#This Row],[INS-TL]]%))</f>
        <v>-100</v>
      </c>
      <c r="HZ314" s="22"/>
      <c r="IB314" s="42">
        <f t="shared" si="52"/>
        <v>299</v>
      </c>
      <c r="IC314" s="49"/>
      <c r="ID314" s="18">
        <f>IF(STGY10[[#This Row],[SNO]]=0,0,IF(STGY10[[#This Row],[SNO]]=1,IJ$8,IF(IL$10, IF(IP313&gt;=IM$8,0,IF(IP313=0,IJ$8,IO313)), IO313)))</f>
        <v>0</v>
      </c>
      <c r="IE314" s="18" t="str">
        <f>IF(MAIN_STGY[[#This Row],[RSLT]]="","", MAIN_STGY[[#This Row],[RSLT]])</f>
        <v/>
      </c>
      <c r="IF314" s="18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14" s="18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14" s="18">
        <f>IF(STGY10[[#This Row],[SNO]]=0,0,IF(IL$10, IF(IP313&gt;=IM$8, 0, STGY10[[#This Row],[INS]]+IH313), STGY10[[#This Row],[INS]]+IH313))</f>
        <v>100</v>
      </c>
      <c r="II314" s="18">
        <f>IF(STGY10[[#This Row],[SNO]]=0,0,IF(IL$10, IF(IP313&gt;=IM$8, 0, II313+STGY10[[#This Row],[RTN]]), II313+STGY10[[#This Row],[RTN]]))</f>
        <v>0</v>
      </c>
      <c r="IJ314" s="18">
        <f>STGY10[[#This Row],[RTN-TL]]-STGY10[[#This Row],[INS-TL]]</f>
        <v>-100</v>
      </c>
      <c r="IK314" s="18">
        <f>IF(STGY10[[#This Row],[SNO]]=0,0,IF(IL$10, IF(STGY10[[#This Row],[INS]]=0, 0, IN313), IN313))</f>
        <v>0</v>
      </c>
      <c r="IL314" s="18">
        <f>STGY10[[#This Row],[INS]]</f>
        <v>0</v>
      </c>
      <c r="IM314" s="18">
        <f>IF(STGY10[[#This Row],[WrL]]="Loss", (STGY10[[#This Row],[INS]]*(1 + IP$8/100)), IF(STGY10[[#This Row],[WrL]]="Won", (0), 0))</f>
        <v>0</v>
      </c>
      <c r="IN314" s="18">
        <f>IF(STGY10[[#This Row],[WrL]]="Loss", (STGY10[[#This Row],[PAM]]+STGY10[[#This Row],[LOS-TEN]]), IF(STGY10[[#This Row],[WrL]]="Won", (STGY10[[#This Row],[INS]]), 0))</f>
        <v>0</v>
      </c>
      <c r="IO314" s="18">
        <f>STGY10[[#This Row],[PAPT]]/2</f>
        <v>0</v>
      </c>
      <c r="IP314" s="43">
        <f>IF(STGY10[[#This Row],[SNO]]=0,0,IF(IL$10, IF(STGY10[[#This Row],[INS-TL]]=0, 0, STGY10[[#This Row],[PFT]]/STGY10[[#This Row],[INS-TL]]%), STGY10[[#This Row],[PFT]]/STGY10[[#This Row],[INS-TL]]%))</f>
        <v>-100</v>
      </c>
      <c r="IZ314" s="22"/>
    </row>
    <row r="315" spans="2:260" x14ac:dyDescent="0.3">
      <c r="B315" s="90">
        <f t="shared" si="54"/>
        <v>300</v>
      </c>
      <c r="C315" s="14"/>
      <c r="D315" s="19">
        <f>IF(MAIN_STGY[[#This Row],[SNO]]=0,0,IF(MAIN_STGY[[#This Row],[SNO]]=1,J$8,IF(L$10, IF(P314&gt;=M$8,0,IF(P314=0,J$8,O314)), O314)))</f>
        <v>0</v>
      </c>
      <c r="E315" s="13"/>
      <c r="F315" s="19" t="str">
        <f>IF(OR(MAIN_STGY[[#This Row],[BET-ON]]="",MAIN_STGY[[#This Row],[RSLT]]=""),"",
IF(OR(MAIN_STGY[[#This Row],[BET-ON]]="AT",MAIN_STGY[[#This Row],[RSLT]]="AT"),"Loss",
IF(OR(AND(MAIN_STGY[[#This Row],[BET-ON]]="S",MAIN_STGY[[#This Row],[RSLT]]="S"),AND(MAIN_STGY[[#This Row],[BET-ON]]="B",MAIN_STGY[[#This Row],[RSLT]]="B")),"Won","Loss")))</f>
        <v/>
      </c>
      <c r="G315" s="19">
        <f>IF(AND(MAIN_STGY[[#This Row],[BET-ON]]=MAIN_STGY[[#This Row],[RSLT]], MAIN_STGY[[#This Row],[WrL]]="Won"), MAIN_STGY[[#This Row],[INS]]*2, IF(AND(MAIN_STGY[[#This Row],[BET-ON]]&lt;&gt;MAIN_STGY[[#This Row],[RSLT]], MAIN_STGY[[#This Row],[WrL]]="Loss"), 0,0))</f>
        <v>0</v>
      </c>
      <c r="H315" s="19">
        <f>IF(MAIN_STGY[[#This Row],[SNO]]=0,0,IF(L$10, IF(P314&gt;=M$8, 0, MAIN_STGY[[#This Row],[INS]]+H314), MAIN_STGY[[#This Row],[INS]]+H314))</f>
        <v>100</v>
      </c>
      <c r="I315" s="19">
        <f>IF(MAIN_STGY[[#This Row],[SNO]]=0,0,IF(L$10, IF(P314&gt;=M$8, 0, I314+MAIN_STGY[[#This Row],[RTN]]), I314+MAIN_STGY[[#This Row],[RTN]]))</f>
        <v>0</v>
      </c>
      <c r="J315" s="19">
        <f>MAIN_STGY[[#This Row],[RTN-TL]]-MAIN_STGY[[#This Row],[INS-TL]]</f>
        <v>-100</v>
      </c>
      <c r="K315" s="19">
        <f>IF(MAIN_STGY[[#This Row],[SNO]]=0,0,IF(L$10, IF(MAIN_STGY[[#This Row],[INS]]=0, 0, N314), N314))</f>
        <v>0</v>
      </c>
      <c r="L315" s="19">
        <f>MAIN_STGY[[#This Row],[INS]]</f>
        <v>0</v>
      </c>
      <c r="M315" s="19">
        <f>IF(MAIN_STGY[[#This Row],[WrL]]="Loss", (MAIN_STGY[[#This Row],[INS]]*(1 + P$8/100)), IF(MAIN_STGY[[#This Row],[WrL]]="Won", (0), 0))</f>
        <v>0</v>
      </c>
      <c r="N315" s="19">
        <f>IF(MAIN_STGY[[#This Row],[WrL]]="Loss", (MAIN_STGY[[#This Row],[PAM]]+MAIN_STGY[[#This Row],[LOS-TEN]]), IF(MAIN_STGY[[#This Row],[WrL]]="Won", (MAIN_STGY[[#This Row],[INS]]), 0))</f>
        <v>0</v>
      </c>
      <c r="O315" s="19">
        <f>MAIN_STGY[[#This Row],[PAPT]]/2</f>
        <v>0</v>
      </c>
      <c r="P315" s="50">
        <f>IF(MAIN_STGY[[#This Row],[SNO]]=0,0,IF(L$10, IF(MAIN_STGY[[#This Row],[INS-TL]]=0, 0, MAIN_STGY[[#This Row],[PFT]]/MAIN_STGY[[#This Row],[INS-TL]]%), MAIN_STGY[[#This Row],[PFT]]/MAIN_STGY[[#This Row],[INS-TL]]%))</f>
        <v>-100</v>
      </c>
      <c r="Z315" s="22"/>
      <c r="AB315" s="48">
        <f t="shared" si="44"/>
        <v>300</v>
      </c>
      <c r="AC315" s="14"/>
      <c r="AD315" s="19">
        <f>IF(STGY2[[#This Row],[SNO]]=0,0,IF(STGY2[[#This Row],[SNO]]=1,AJ$8,IF(AL$10, IF(AP314&gt;=AM$8,0,IF(AP314=0,AJ$8,AO314)), AO314)))</f>
        <v>0</v>
      </c>
      <c r="AE315" s="19" t="str">
        <f>IF(MAIN_STGY[[#This Row],[RSLT]]="","", MAIN_STGY[[#This Row],[RSLT]])</f>
        <v/>
      </c>
      <c r="AF315" s="19" t="str">
        <f>IF(OR(STGY2[[#This Row],[BET-ON]]="",STGY2[[#This Row],[RSLT]]=""),"",
IF(OR(STGY2[[#This Row],[BET-ON]]="AT",STGY2[[#This Row],[RSLT]]="AT"),"Loss",
IF(OR(AND(STGY2[[#This Row],[BET-ON]]="S",STGY2[[#This Row],[RSLT]]="S"),AND(STGY2[[#This Row],[BET-ON]]="B",STGY2[[#This Row],[RSLT]]="B")),"Won","Loss")))</f>
        <v/>
      </c>
      <c r="AG315" s="19">
        <f>IF(AND(STGY2[[#This Row],[BET-ON]]=STGY2[[#This Row],[RSLT]], STGY2[[#This Row],[WrL]]="Won"), STGY2[[#This Row],[INS]]*2, IF(AND(STGY2[[#This Row],[BET-ON]]&lt;&gt;STGY2[[#This Row],[RSLT]], STGY2[[#This Row],[WrL]]="Loss"), 0,0))</f>
        <v>0</v>
      </c>
      <c r="AH315" s="19">
        <f>IF(STGY2[[#This Row],[SNO]]=0,0,IF(AL$10, IF(AP314&gt;=AM$8, 0, STGY2[[#This Row],[INS]]+AH314), STGY2[[#This Row],[INS]]+AH314))</f>
        <v>100</v>
      </c>
      <c r="AI315" s="19">
        <f>IF(STGY2[[#This Row],[SNO]]=0,0,IF(AL$10, IF(AP314&gt;=AM$8, 0, AI314+STGY2[[#This Row],[RTN]]), AI314+STGY2[[#This Row],[RTN]]))</f>
        <v>0</v>
      </c>
      <c r="AJ315" s="19">
        <f>STGY2[[#This Row],[RTN-TL]]-STGY2[[#This Row],[INS-TL]]</f>
        <v>-100</v>
      </c>
      <c r="AK315" s="19">
        <f>IF(STGY2[[#This Row],[SNO]]=0,0,IF(AL$10, IF(STGY2[[#This Row],[INS]]=0, 0, AN314), AN314))</f>
        <v>0</v>
      </c>
      <c r="AL315" s="19">
        <f>STGY2[[#This Row],[INS]]</f>
        <v>0</v>
      </c>
      <c r="AM315" s="19">
        <f>IF(STGY2[[#This Row],[WrL]]="Loss", (STGY2[[#This Row],[INS]]*(1 + AP$8/100)), IF(STGY2[[#This Row],[WrL]]="Won", (0), 0))</f>
        <v>0</v>
      </c>
      <c r="AN315" s="19">
        <f>IF(STGY2[[#This Row],[WrL]]="Loss", (STGY2[[#This Row],[PAM]]+STGY2[[#This Row],[LOS-TEN]]), IF(STGY2[[#This Row],[WrL]]="Won", (STGY2[[#This Row],[INS]]), 0))</f>
        <v>0</v>
      </c>
      <c r="AO315" s="19">
        <f>STGY2[[#This Row],[PAPT]]/2</f>
        <v>0</v>
      </c>
      <c r="AP315" s="50">
        <f>IF(STGY2[[#This Row],[SNO]]=0,0,IF(AL$10, IF(STGY2[[#This Row],[INS-TL]]=0, 0, STGY2[[#This Row],[PFT]]/STGY2[[#This Row],[INS-TL]]%), STGY2[[#This Row],[PFT]]/STGY2[[#This Row],[INS-TL]]%))</f>
        <v>-100</v>
      </c>
      <c r="AZ315" s="22"/>
      <c r="BB315" s="48">
        <f t="shared" si="45"/>
        <v>300</v>
      </c>
      <c r="BC315" s="14"/>
      <c r="BD315" s="19">
        <f>IF(STGY3[[#This Row],[SNO]]=0,0,IF(STGY3[[#This Row],[SNO]]=1,BJ$8,IF(BL$10, IF(BP314&gt;=BM$8,0,IF(BP314=0,BJ$8,BO314)), BO314)))</f>
        <v>0</v>
      </c>
      <c r="BE315" s="19" t="str">
        <f>IF(MAIN_STGY[[#This Row],[RSLT]]="","", MAIN_STGY[[#This Row],[RSLT]])</f>
        <v/>
      </c>
      <c r="BF315" s="19" t="str">
        <f>IF(OR(STGY3[[#This Row],[BET-ON]]="",STGY3[[#This Row],[RSLT]]=""),"",
IF(OR(STGY3[[#This Row],[BET-ON]]="AT",STGY3[[#This Row],[RSLT]]="AT"),"Loss",
IF(OR(AND(STGY3[[#This Row],[BET-ON]]="S",STGY3[[#This Row],[RSLT]]="S"),AND(STGY3[[#This Row],[BET-ON]]="B",STGY3[[#This Row],[RSLT]]="B")),"Won","Loss")))</f>
        <v/>
      </c>
      <c r="BG315" s="19">
        <f>IF(AND(STGY3[[#This Row],[BET-ON]]=STGY3[[#This Row],[RSLT]], STGY3[[#This Row],[WrL]]="Won"), STGY3[[#This Row],[INS]]*2, IF(AND(STGY3[[#This Row],[BET-ON]]&lt;&gt;STGY3[[#This Row],[RSLT]], STGY3[[#This Row],[WrL]]="Loss"), 0,0))</f>
        <v>0</v>
      </c>
      <c r="BH315" s="19">
        <f>IF(STGY3[[#This Row],[SNO]]=0,0,IF(BL$10, IF(BP314&gt;=BM$8, 0, STGY3[[#This Row],[INS]]+BH314), STGY3[[#This Row],[INS]]+BH314))</f>
        <v>100</v>
      </c>
      <c r="BI315" s="19">
        <f>IF(STGY3[[#This Row],[SNO]]=0,0,IF(BL$10, IF(BP314&gt;=BM$8, 0, BI314+STGY3[[#This Row],[RTN]]), BI314+STGY3[[#This Row],[RTN]]))</f>
        <v>0</v>
      </c>
      <c r="BJ315" s="19">
        <f>STGY3[[#This Row],[RTN-TL]]-STGY3[[#This Row],[INS-TL]]</f>
        <v>-100</v>
      </c>
      <c r="BK315" s="19">
        <f>IF(STGY3[[#This Row],[SNO]]=0,0,IF(BL$10, IF(STGY3[[#This Row],[INS]]=0, 0, BN314), BN314))</f>
        <v>0</v>
      </c>
      <c r="BL315" s="19">
        <f>STGY3[[#This Row],[INS]]</f>
        <v>0</v>
      </c>
      <c r="BM315" s="19">
        <f>IF(STGY3[[#This Row],[WrL]]="Loss", (STGY3[[#This Row],[INS]]*(1 + BP$8/100)), IF(STGY3[[#This Row],[WrL]]="Won", (0), 0))</f>
        <v>0</v>
      </c>
      <c r="BN315" s="19">
        <f>IF(STGY3[[#This Row],[WrL]]="Loss", (STGY3[[#This Row],[PAM]]+STGY3[[#This Row],[LOS-TEN]]), IF(STGY3[[#This Row],[WrL]]="Won", (STGY3[[#This Row],[INS]]), 0))</f>
        <v>0</v>
      </c>
      <c r="BO315" s="19">
        <f>STGY3[[#This Row],[PAPT]]/2</f>
        <v>0</v>
      </c>
      <c r="BP315" s="50">
        <f>IF(STGY3[[#This Row],[SNO]]=0,0,IF(BL$10, IF(STGY3[[#This Row],[INS-TL]]=0, 0, STGY3[[#This Row],[PFT]]/STGY3[[#This Row],[INS-TL]]%), STGY3[[#This Row],[PFT]]/STGY3[[#This Row],[INS-TL]]%))</f>
        <v>-100</v>
      </c>
      <c r="BZ315" s="22"/>
      <c r="CB315" s="48">
        <f t="shared" si="46"/>
        <v>300</v>
      </c>
      <c r="CC315" s="14"/>
      <c r="CD315" s="19">
        <f>IF(STGY4[[#This Row],[SNO]]=0,0,IF(STGY4[[#This Row],[SNO]]=1,CJ$8,IF(CL$10, IF(CP314&gt;=CM$8,0,IF(CP314=0,CJ$8,CO314)), CO314)))</f>
        <v>0</v>
      </c>
      <c r="CE315" s="19" t="str">
        <f>IF(MAIN_STGY[[#This Row],[RSLT]]="","", MAIN_STGY[[#This Row],[RSLT]])</f>
        <v/>
      </c>
      <c r="CF315" s="19" t="str">
        <f>IF(OR(STGY4[[#This Row],[BET-ON]]="",STGY4[[#This Row],[RSLT]]=""),"",
IF(OR(STGY4[[#This Row],[BET-ON]]="AT",STGY4[[#This Row],[RSLT]]="AT"),"Loss",
IF(OR(AND(STGY4[[#This Row],[BET-ON]]="S",STGY4[[#This Row],[RSLT]]="S"),AND(STGY4[[#This Row],[BET-ON]]="B",STGY4[[#This Row],[RSLT]]="B")),"Won","Loss")))</f>
        <v/>
      </c>
      <c r="CG315" s="19">
        <f>IF(AND(STGY4[[#This Row],[BET-ON]]=STGY4[[#This Row],[RSLT]], STGY4[[#This Row],[WrL]]="Won"), STGY4[[#This Row],[INS]]*2, IF(AND(STGY4[[#This Row],[BET-ON]]&lt;&gt;STGY4[[#This Row],[RSLT]], STGY4[[#This Row],[WrL]]="Loss"), 0,0))</f>
        <v>0</v>
      </c>
      <c r="CH315" s="19">
        <f>IF(STGY4[[#This Row],[SNO]]=0,0,IF(CL$10, IF(CP314&gt;=CM$8, 0, STGY4[[#This Row],[INS]]+CH314), STGY4[[#This Row],[INS]]+CH314))</f>
        <v>100</v>
      </c>
      <c r="CI315" s="19">
        <f>IF(STGY4[[#This Row],[SNO]]=0,0,IF(CL$10, IF(CP314&gt;=CM$8, 0, CI314+STGY4[[#This Row],[RTN]]), CI314+STGY4[[#This Row],[RTN]]))</f>
        <v>0</v>
      </c>
      <c r="CJ315" s="19">
        <f>STGY4[[#This Row],[RTN-TL]]-STGY4[[#This Row],[INS-TL]]</f>
        <v>-100</v>
      </c>
      <c r="CK315" s="19">
        <f>IF(STGY4[[#This Row],[SNO]]=0,0,IF(CL$10, IF(STGY4[[#This Row],[INS]]=0, 0, CN314), CN314))</f>
        <v>0</v>
      </c>
      <c r="CL315" s="19">
        <f>STGY4[[#This Row],[INS]]</f>
        <v>0</v>
      </c>
      <c r="CM315" s="19">
        <f>IF(STGY4[[#This Row],[WrL]]="Loss", (STGY4[[#This Row],[INS]]*(1 + CP$8/100)), IF(STGY4[[#This Row],[WrL]]="Won", (0), 0))</f>
        <v>0</v>
      </c>
      <c r="CN315" s="19">
        <f>IF(STGY4[[#This Row],[WrL]]="Loss", (STGY4[[#This Row],[PAM]]+STGY4[[#This Row],[LOS-TEN]]), IF(STGY4[[#This Row],[WrL]]="Won", (STGY4[[#This Row],[INS]]), 0))</f>
        <v>0</v>
      </c>
      <c r="CO315" s="19">
        <f>STGY4[[#This Row],[PAPT]]/2</f>
        <v>0</v>
      </c>
      <c r="CP315" s="50">
        <f>IF(STGY4[[#This Row],[SNO]]=0,0,IF(CL$10, IF(STGY4[[#This Row],[INS-TL]]=0, 0, STGY4[[#This Row],[PFT]]/STGY4[[#This Row],[INS-TL]]%), STGY4[[#This Row],[PFT]]/STGY4[[#This Row],[INS-TL]]%))</f>
        <v>-100</v>
      </c>
      <c r="CZ315" s="22"/>
      <c r="DB315" s="48">
        <f t="shared" si="47"/>
        <v>300</v>
      </c>
      <c r="DC315" s="14"/>
      <c r="DD315" s="19">
        <f>IF(STGY5[[#This Row],[SNO]]=0,0,IF(STGY5[[#This Row],[SNO]]=1,DJ$8,IF(DL$10, IF(DP314&gt;=DM$8,0,IF(DP314=0,DJ$8,DO314)), DO314)))</f>
        <v>0</v>
      </c>
      <c r="DE315" s="19" t="str">
        <f>IF(MAIN_STGY[[#This Row],[RSLT]]="","", MAIN_STGY[[#This Row],[RSLT]])</f>
        <v/>
      </c>
      <c r="DF315" s="19" t="str">
        <f>IF(OR(STGY5[[#This Row],[BET-ON]]="",STGY5[[#This Row],[RSLT]]=""),"",
IF(OR(STGY5[[#This Row],[BET-ON]]="AT",STGY5[[#This Row],[RSLT]]="AT"),"Loss",
IF(OR(AND(STGY5[[#This Row],[BET-ON]]="S",STGY5[[#This Row],[RSLT]]="S"),AND(STGY5[[#This Row],[BET-ON]]="B",STGY5[[#This Row],[RSLT]]="B")),"Won","Loss")))</f>
        <v/>
      </c>
      <c r="DG315" s="19">
        <f>IF(AND(STGY5[[#This Row],[BET-ON]]=STGY5[[#This Row],[RSLT]], STGY5[[#This Row],[WrL]]="Won"), STGY5[[#This Row],[INS]]*2, IF(AND(STGY5[[#This Row],[BET-ON]]&lt;&gt;STGY5[[#This Row],[RSLT]], STGY5[[#This Row],[WrL]]="Loss"), 0,0))</f>
        <v>0</v>
      </c>
      <c r="DH315" s="19">
        <f>IF(STGY5[[#This Row],[SNO]]=0,0,IF(DL$10, IF(DP314&gt;=DM$8, 0, STGY5[[#This Row],[INS]]+DH314), STGY5[[#This Row],[INS]]+DH314))</f>
        <v>100</v>
      </c>
      <c r="DI315" s="19">
        <f>IF(STGY5[[#This Row],[SNO]]=0,0,IF(DL$10, IF(DP314&gt;=DM$8, 0, DI314+STGY5[[#This Row],[RTN]]), DI314+STGY5[[#This Row],[RTN]]))</f>
        <v>0</v>
      </c>
      <c r="DJ315" s="19">
        <f>STGY5[[#This Row],[RTN-TL]]-STGY5[[#This Row],[INS-TL]]</f>
        <v>-100</v>
      </c>
      <c r="DK315" s="19">
        <f>IF(STGY5[[#This Row],[SNO]]=0,0,IF(DL$10, IF(STGY5[[#This Row],[INS]]=0, 0, DN314), DN314))</f>
        <v>0</v>
      </c>
      <c r="DL315" s="19">
        <f>STGY5[[#This Row],[INS]]</f>
        <v>0</v>
      </c>
      <c r="DM315" s="19">
        <f>IF(STGY5[[#This Row],[WrL]]="Loss", (STGY5[[#This Row],[INS]]*(1 + DP$8/100)), IF(STGY5[[#This Row],[WrL]]="Won", (0), 0))</f>
        <v>0</v>
      </c>
      <c r="DN315" s="19">
        <f>IF(STGY5[[#This Row],[WrL]]="Loss", (STGY5[[#This Row],[PAM]]+STGY5[[#This Row],[LOS-TEN]]), IF(STGY5[[#This Row],[WrL]]="Won", (STGY5[[#This Row],[INS]]), 0))</f>
        <v>0</v>
      </c>
      <c r="DO315" s="19">
        <f>STGY5[[#This Row],[PAPT]]/2</f>
        <v>0</v>
      </c>
      <c r="DP315" s="50">
        <f>IF(STGY5[[#This Row],[SNO]]=0,0,IF(DL$10, IF(STGY5[[#This Row],[INS-TL]]=0, 0, STGY5[[#This Row],[PFT]]/STGY5[[#This Row],[INS-TL]]%), STGY5[[#This Row],[PFT]]/STGY5[[#This Row],[INS-TL]]%))</f>
        <v>-100</v>
      </c>
      <c r="DZ315" s="22"/>
      <c r="EB315" s="48">
        <f t="shared" si="48"/>
        <v>300</v>
      </c>
      <c r="EC315" s="14"/>
      <c r="ED315" s="19">
        <f>IF(STGY6[[#This Row],[SNO]]=0,0,IF(STGY6[[#This Row],[SNO]]=1,EJ$8,IF(EL$10, IF(EP314&gt;=EM$8,0,IF(EP314=0,EJ$8,EO314)), EO314)))</f>
        <v>0</v>
      </c>
      <c r="EE315" s="19" t="str">
        <f>IF(MAIN_STGY[[#This Row],[RSLT]]="","", MAIN_STGY[[#This Row],[RSLT]])</f>
        <v/>
      </c>
      <c r="EF315" s="19" t="str">
        <f>IF(OR(STGY6[[#This Row],[BET-ON]]="",STGY6[[#This Row],[RSLT]]=""),"",
IF(OR(STGY6[[#This Row],[BET-ON]]="AT",STGY6[[#This Row],[RSLT]]="AT"),"Loss",
IF(OR(AND(STGY6[[#This Row],[BET-ON]]="S",STGY6[[#This Row],[RSLT]]="S"),AND(STGY6[[#This Row],[BET-ON]]="B",STGY6[[#This Row],[RSLT]]="B")),"Won","Loss")))</f>
        <v/>
      </c>
      <c r="EG315" s="19">
        <f>IF(AND(STGY6[[#This Row],[BET-ON]]=STGY6[[#This Row],[RSLT]], STGY6[[#This Row],[WrL]]="Won"), STGY6[[#This Row],[INS]]*2, IF(AND(STGY6[[#This Row],[BET-ON]]&lt;&gt;STGY6[[#This Row],[RSLT]], STGY6[[#This Row],[WrL]]="Loss"), 0,0))</f>
        <v>0</v>
      </c>
      <c r="EH315" s="19">
        <f>IF(STGY6[[#This Row],[SNO]]=0,0,IF(EL$10, IF(EP314&gt;=EM$8, 0, STGY6[[#This Row],[INS]]+EH314), STGY6[[#This Row],[INS]]+EH314))</f>
        <v>100</v>
      </c>
      <c r="EI315" s="19">
        <f>IF(STGY6[[#This Row],[SNO]]=0,0,IF(EL$10, IF(EP314&gt;=EM$8, 0, EI314+STGY6[[#This Row],[RTN]]), EI314+STGY6[[#This Row],[RTN]]))</f>
        <v>0</v>
      </c>
      <c r="EJ315" s="19">
        <f>STGY6[[#This Row],[RTN-TL]]-STGY6[[#This Row],[INS-TL]]</f>
        <v>-100</v>
      </c>
      <c r="EK315" s="19">
        <f>IF(STGY6[[#This Row],[SNO]]=0,0,IF(EL$10, IF(STGY6[[#This Row],[INS]]=0, 0, EN314), EN314))</f>
        <v>0</v>
      </c>
      <c r="EL315" s="19">
        <f>STGY6[[#This Row],[INS]]</f>
        <v>0</v>
      </c>
      <c r="EM315" s="19">
        <f>IF(STGY6[[#This Row],[WrL]]="Loss", (STGY6[[#This Row],[INS]]*(1 + EP$8/100)), IF(STGY6[[#This Row],[WrL]]="Won", (0), 0))</f>
        <v>0</v>
      </c>
      <c r="EN315" s="19">
        <f>IF(STGY6[[#This Row],[WrL]]="Loss", (STGY6[[#This Row],[PAM]]+STGY6[[#This Row],[LOS-TEN]]), IF(STGY6[[#This Row],[WrL]]="Won", (STGY6[[#This Row],[INS]]), 0))</f>
        <v>0</v>
      </c>
      <c r="EO315" s="19">
        <f>STGY6[[#This Row],[PAPT]]/2</f>
        <v>0</v>
      </c>
      <c r="EP315" s="50">
        <f>IF(STGY6[[#This Row],[SNO]]=0,0,IF(EL$10, IF(STGY6[[#This Row],[INS-TL]]=0, 0, STGY6[[#This Row],[PFT]]/STGY6[[#This Row],[INS-TL]]%), STGY6[[#This Row],[PFT]]/STGY6[[#This Row],[INS-TL]]%))</f>
        <v>-100</v>
      </c>
      <c r="EZ315" s="22"/>
      <c r="FB315" s="48">
        <f t="shared" si="49"/>
        <v>300</v>
      </c>
      <c r="FC315" s="14"/>
      <c r="FD315" s="19">
        <f>IF(STGY7[[#This Row],[SNO]]=0,0,IF(STGY7[[#This Row],[SNO]]=1,FJ$8,IF(FL$10, IF(FP314&gt;=FM$8,0,IF(FP314=0,FJ$8,FO314)), FO314)))</f>
        <v>0</v>
      </c>
      <c r="FE315" s="19" t="str">
        <f>IF(MAIN_STGY[[#This Row],[RSLT]]="","", MAIN_STGY[[#This Row],[RSLT]])</f>
        <v/>
      </c>
      <c r="FF315" s="19" t="str">
        <f>IF(OR(STGY7[[#This Row],[BET-ON]]="",STGY7[[#This Row],[RSLT]]=""),"",
IF(OR(STGY7[[#This Row],[BET-ON]]="AT",STGY7[[#This Row],[RSLT]]="AT"),"Loss",
IF(OR(AND(STGY7[[#This Row],[BET-ON]]="S",STGY7[[#This Row],[RSLT]]="S"),AND(STGY7[[#This Row],[BET-ON]]="B",STGY7[[#This Row],[RSLT]]="B")),"Won","Loss")))</f>
        <v/>
      </c>
      <c r="FG315" s="19">
        <f>IF(AND(STGY7[[#This Row],[BET-ON]]=STGY7[[#This Row],[RSLT]], STGY7[[#This Row],[WrL]]="Won"), STGY7[[#This Row],[INS]]*2, IF(AND(STGY7[[#This Row],[BET-ON]]&lt;&gt;STGY7[[#This Row],[RSLT]], STGY7[[#This Row],[WrL]]="Loss"), 0,0))</f>
        <v>0</v>
      </c>
      <c r="FH315" s="19">
        <f>IF(STGY7[[#This Row],[SNO]]=0,0,IF(FL$10, IF(FP314&gt;=FM$8, 0, STGY7[[#This Row],[INS]]+FH314), STGY7[[#This Row],[INS]]+FH314))</f>
        <v>100</v>
      </c>
      <c r="FI315" s="19">
        <f>IF(STGY7[[#This Row],[SNO]]=0,0,IF(FL$10, IF(FP314&gt;=FM$8, 0, FI314+STGY7[[#This Row],[RTN]]), FI314+STGY7[[#This Row],[RTN]]))</f>
        <v>0</v>
      </c>
      <c r="FJ315" s="19">
        <f>STGY7[[#This Row],[RTN-TL]]-STGY7[[#This Row],[INS-TL]]</f>
        <v>-100</v>
      </c>
      <c r="FK315" s="19">
        <f>IF(STGY7[[#This Row],[SNO]]=0,0,IF(FL$10, IF(STGY7[[#This Row],[INS]]=0, 0, FN314), FN314))</f>
        <v>0</v>
      </c>
      <c r="FL315" s="19">
        <f>STGY7[[#This Row],[INS]]</f>
        <v>0</v>
      </c>
      <c r="FM315" s="19">
        <f>IF(STGY7[[#This Row],[WrL]]="Loss", (STGY7[[#This Row],[INS]]*(1 + FP$8/100)), IF(STGY7[[#This Row],[WrL]]="Won", (0), 0))</f>
        <v>0</v>
      </c>
      <c r="FN315" s="19">
        <f>IF(STGY7[[#This Row],[WrL]]="Loss", (STGY7[[#This Row],[PAM]]+STGY7[[#This Row],[LOS-TEN]]), IF(STGY7[[#This Row],[WrL]]="Won", (STGY7[[#This Row],[INS]]), 0))</f>
        <v>0</v>
      </c>
      <c r="FO315" s="19">
        <f>STGY7[[#This Row],[PAPT]]/2</f>
        <v>0</v>
      </c>
      <c r="FP315" s="50">
        <f>IF(STGY7[[#This Row],[SNO]]=0,0,IF(FL$10, IF(STGY7[[#This Row],[INS-TL]]=0, 0, STGY7[[#This Row],[PFT]]/STGY7[[#This Row],[INS-TL]]%), STGY7[[#This Row],[PFT]]/STGY7[[#This Row],[INS-TL]]%))</f>
        <v>-100</v>
      </c>
      <c r="FZ315" s="22"/>
      <c r="GB315" s="48">
        <f t="shared" si="50"/>
        <v>300</v>
      </c>
      <c r="GC315" s="14"/>
      <c r="GD315" s="19">
        <f>IF(STGY8[[#This Row],[SNO]]=0,0,IF(STGY8[[#This Row],[SNO]]=1,GJ$8,IF(GL$10, IF(GP314&gt;=GM$8,0,IF(GP314=0,GJ$8,GO314)), GO314)))</f>
        <v>0</v>
      </c>
      <c r="GE315" s="19" t="str">
        <f>IF(MAIN_STGY[[#This Row],[RSLT]]="","", MAIN_STGY[[#This Row],[RSLT]])</f>
        <v/>
      </c>
      <c r="GF315" s="19" t="str">
        <f>IF(OR(STGY8[[#This Row],[BET-ON]]="",STGY8[[#This Row],[RSLT]]=""),"",
IF(OR(STGY8[[#This Row],[BET-ON]]="AT",STGY8[[#This Row],[RSLT]]="AT"),"Loss",
IF(OR(AND(STGY8[[#This Row],[BET-ON]]="S",STGY8[[#This Row],[RSLT]]="S"),AND(STGY8[[#This Row],[BET-ON]]="B",STGY8[[#This Row],[RSLT]]="B")),"Won","Loss")))</f>
        <v/>
      </c>
      <c r="GG315" s="19">
        <f>IF(AND(STGY8[[#This Row],[BET-ON]]=STGY8[[#This Row],[RSLT]], STGY8[[#This Row],[WrL]]="Won"), STGY8[[#This Row],[INS]]*2, IF(AND(STGY8[[#This Row],[BET-ON]]&lt;&gt;STGY8[[#This Row],[RSLT]], STGY8[[#This Row],[WrL]]="Loss"), 0,0))</f>
        <v>0</v>
      </c>
      <c r="GH315" s="19">
        <f>IF(STGY8[[#This Row],[SNO]]=0,0,IF(GL$10, IF(GP314&gt;=GM$8, 0, STGY8[[#This Row],[INS]]+GH314), STGY8[[#This Row],[INS]]+GH314))</f>
        <v>100</v>
      </c>
      <c r="GI315" s="19">
        <f>IF(STGY8[[#This Row],[SNO]]=0,0,IF(GL$10, IF(GP314&gt;=GM$8, 0, GI314+STGY8[[#This Row],[RTN]]), GI314+STGY8[[#This Row],[RTN]]))</f>
        <v>0</v>
      </c>
      <c r="GJ315" s="19">
        <f>STGY8[[#This Row],[RTN-TL]]-STGY8[[#This Row],[INS-TL]]</f>
        <v>-100</v>
      </c>
      <c r="GK315" s="19">
        <f>IF(STGY8[[#This Row],[SNO]]=0,0,IF(GL$10, IF(STGY8[[#This Row],[INS]]=0, 0, GN314), GN314))</f>
        <v>0</v>
      </c>
      <c r="GL315" s="19">
        <f>STGY8[[#This Row],[INS]]</f>
        <v>0</v>
      </c>
      <c r="GM315" s="19">
        <f>IF(STGY8[[#This Row],[WrL]]="Loss", (STGY8[[#This Row],[INS]]*(1 + GP$8/100)), IF(STGY8[[#This Row],[WrL]]="Won", (0), 0))</f>
        <v>0</v>
      </c>
      <c r="GN315" s="19">
        <f>IF(STGY8[[#This Row],[WrL]]="Loss", (STGY8[[#This Row],[PAM]]+STGY8[[#This Row],[LOS-TEN]]), IF(STGY8[[#This Row],[WrL]]="Won", (STGY8[[#This Row],[INS]]), 0))</f>
        <v>0</v>
      </c>
      <c r="GO315" s="19">
        <f>STGY8[[#This Row],[PAPT]]/2</f>
        <v>0</v>
      </c>
      <c r="GP315" s="50">
        <f>IF(STGY8[[#This Row],[SNO]]=0,0,IF(GL$10, IF(STGY8[[#This Row],[INS-TL]]=0, 0, STGY8[[#This Row],[PFT]]/STGY8[[#This Row],[INS-TL]]%), STGY8[[#This Row],[PFT]]/STGY8[[#This Row],[INS-TL]]%))</f>
        <v>-100</v>
      </c>
      <c r="GZ315" s="22"/>
      <c r="HB315" s="48">
        <f t="shared" si="51"/>
        <v>300</v>
      </c>
      <c r="HC315" s="14"/>
      <c r="HD315" s="19">
        <f>IF(STGY9[[#This Row],[SNO]]=0,0,IF(STGY9[[#This Row],[SNO]]=1,HJ$8,IF(HL$10, IF(HP314&gt;=HM$8,0,IF(HP314=0,HJ$8,HO314)), HO314)))</f>
        <v>0</v>
      </c>
      <c r="HE315" s="19" t="str">
        <f>IF(MAIN_STGY[[#This Row],[RSLT]]="","", MAIN_STGY[[#This Row],[RSLT]])</f>
        <v/>
      </c>
      <c r="HF315" s="19" t="str">
        <f>IF(OR(STGY9[[#This Row],[BET-ON]]="",STGY9[[#This Row],[RSLT]]=""),"",
IF(OR(STGY9[[#This Row],[BET-ON]]="AT",STGY9[[#This Row],[RSLT]]="AT"),"Loss",
IF(OR(AND(STGY9[[#This Row],[BET-ON]]="S",STGY9[[#This Row],[RSLT]]="S"),AND(STGY9[[#This Row],[BET-ON]]="B",STGY9[[#This Row],[RSLT]]="B")),"Won","Loss")))</f>
        <v/>
      </c>
      <c r="HG315" s="19">
        <f>IF(AND(STGY9[[#This Row],[BET-ON]]=STGY9[[#This Row],[RSLT]], STGY9[[#This Row],[WrL]]="Won"), STGY9[[#This Row],[INS]]*2, IF(AND(STGY9[[#This Row],[BET-ON]]&lt;&gt;STGY9[[#This Row],[RSLT]], STGY9[[#This Row],[WrL]]="Loss"), 0,0))</f>
        <v>0</v>
      </c>
      <c r="HH315" s="19">
        <f>IF(STGY9[[#This Row],[SNO]]=0,0,IF(HL$10, IF(HP314&gt;=HM$8, 0, STGY9[[#This Row],[INS]]+HH314), STGY9[[#This Row],[INS]]+HH314))</f>
        <v>100</v>
      </c>
      <c r="HI315" s="19">
        <f>IF(STGY9[[#This Row],[SNO]]=0,0,IF(HL$10, IF(HP314&gt;=HM$8, 0, HI314+STGY9[[#This Row],[RTN]]), HI314+STGY9[[#This Row],[RTN]]))</f>
        <v>0</v>
      </c>
      <c r="HJ315" s="19">
        <f>STGY9[[#This Row],[RTN-TL]]-STGY9[[#This Row],[INS-TL]]</f>
        <v>-100</v>
      </c>
      <c r="HK315" s="19">
        <f>IF(STGY9[[#This Row],[SNO]]=0,0,IF(HL$10, IF(STGY9[[#This Row],[INS]]=0, 0, HN314), HN314))</f>
        <v>0</v>
      </c>
      <c r="HL315" s="19">
        <f>STGY9[[#This Row],[INS]]</f>
        <v>0</v>
      </c>
      <c r="HM315" s="19">
        <f>IF(STGY9[[#This Row],[WrL]]="Loss", (STGY9[[#This Row],[INS]]*(1 + HP$8/100)), IF(STGY9[[#This Row],[WrL]]="Won", (0), 0))</f>
        <v>0</v>
      </c>
      <c r="HN315" s="19">
        <f>IF(STGY9[[#This Row],[WrL]]="Loss", (STGY9[[#This Row],[PAM]]+STGY9[[#This Row],[LOS-TEN]]), IF(STGY9[[#This Row],[WrL]]="Won", (STGY9[[#This Row],[INS]]), 0))</f>
        <v>0</v>
      </c>
      <c r="HO315" s="19">
        <f>STGY9[[#This Row],[PAPT]]/2</f>
        <v>0</v>
      </c>
      <c r="HP315" s="50">
        <f>IF(STGY9[[#This Row],[SNO]]=0,0,IF(HL$10, IF(STGY9[[#This Row],[INS-TL]]=0, 0, STGY9[[#This Row],[PFT]]/STGY9[[#This Row],[INS-TL]]%), STGY9[[#This Row],[PFT]]/STGY9[[#This Row],[INS-TL]]%))</f>
        <v>-100</v>
      </c>
      <c r="HZ315" s="22"/>
      <c r="IB315" s="48">
        <f t="shared" si="52"/>
        <v>300</v>
      </c>
      <c r="IC315" s="14"/>
      <c r="ID315" s="19">
        <f>IF(STGY10[[#This Row],[SNO]]=0,0,IF(STGY10[[#This Row],[SNO]]=1,IJ$8,IF(IL$10, IF(IP314&gt;=IM$8,0,IF(IP314=0,IJ$8,IO314)), IO314)))</f>
        <v>0</v>
      </c>
      <c r="IE315" s="19" t="str">
        <f>IF(MAIN_STGY[[#This Row],[RSLT]]="","", MAIN_STGY[[#This Row],[RSLT]])</f>
        <v/>
      </c>
      <c r="IF315" s="19" t="str">
        <f>IF(OR(STGY10[[#This Row],[BET-ON]]="",STGY10[[#This Row],[RSLT]]=""),"",
IF(OR(STGY10[[#This Row],[BET-ON]]="AT",STGY10[[#This Row],[RSLT]]="AT"),"Loss",
IF(OR(AND(STGY10[[#This Row],[BET-ON]]="S",STGY10[[#This Row],[RSLT]]="S"),AND(STGY10[[#This Row],[BET-ON]]="B",STGY10[[#This Row],[RSLT]]="B")),"Won","Loss")))</f>
        <v/>
      </c>
      <c r="IG315" s="19">
        <f>IF(AND(STGY10[[#This Row],[BET-ON]]=STGY10[[#This Row],[RSLT]], STGY10[[#This Row],[WrL]]="Won"), STGY10[[#This Row],[INS]]*2, IF(AND(STGY10[[#This Row],[BET-ON]]&lt;&gt;STGY10[[#This Row],[RSLT]], STGY10[[#This Row],[WrL]]="Loss"), 0,0))</f>
        <v>0</v>
      </c>
      <c r="IH315" s="19">
        <f>IF(STGY10[[#This Row],[SNO]]=0,0,IF(IL$10, IF(IP314&gt;=IM$8, 0, STGY10[[#This Row],[INS]]+IH314), STGY10[[#This Row],[INS]]+IH314))</f>
        <v>100</v>
      </c>
      <c r="II315" s="19">
        <f>IF(STGY10[[#This Row],[SNO]]=0,0,IF(IL$10, IF(IP314&gt;=IM$8, 0, II314+STGY10[[#This Row],[RTN]]), II314+STGY10[[#This Row],[RTN]]))</f>
        <v>0</v>
      </c>
      <c r="IJ315" s="19">
        <f>STGY10[[#This Row],[RTN-TL]]-STGY10[[#This Row],[INS-TL]]</f>
        <v>-100</v>
      </c>
      <c r="IK315" s="19">
        <f>IF(STGY10[[#This Row],[SNO]]=0,0,IF(IL$10, IF(STGY10[[#This Row],[INS]]=0, 0, IN314), IN314))</f>
        <v>0</v>
      </c>
      <c r="IL315" s="19">
        <f>STGY10[[#This Row],[INS]]</f>
        <v>0</v>
      </c>
      <c r="IM315" s="19">
        <f>IF(STGY10[[#This Row],[WrL]]="Loss", (STGY10[[#This Row],[INS]]*(1 + IP$8/100)), IF(STGY10[[#This Row],[WrL]]="Won", (0), 0))</f>
        <v>0</v>
      </c>
      <c r="IN315" s="19">
        <f>IF(STGY10[[#This Row],[WrL]]="Loss", (STGY10[[#This Row],[PAM]]+STGY10[[#This Row],[LOS-TEN]]), IF(STGY10[[#This Row],[WrL]]="Won", (STGY10[[#This Row],[INS]]), 0))</f>
        <v>0</v>
      </c>
      <c r="IO315" s="19">
        <f>STGY10[[#This Row],[PAPT]]/2</f>
        <v>0</v>
      </c>
      <c r="IP315" s="50">
        <f>IF(STGY10[[#This Row],[SNO]]=0,0,IF(IL$10, IF(STGY10[[#This Row],[INS-TL]]=0, 0, STGY10[[#This Row],[PFT]]/STGY10[[#This Row],[INS-TL]]%), STGY10[[#This Row],[PFT]]/STGY10[[#This Row],[INS-TL]]%))</f>
        <v>-100</v>
      </c>
      <c r="IZ315" s="22"/>
    </row>
    <row r="316" spans="2:260" x14ac:dyDescent="0.3">
      <c r="S316"/>
      <c r="T316"/>
      <c r="U316"/>
      <c r="Z316" s="22"/>
      <c r="AC316" s="16"/>
      <c r="AZ316" s="22"/>
      <c r="BC316" s="16"/>
      <c r="BZ316" s="22"/>
      <c r="CC316" s="16"/>
      <c r="CZ316" s="22"/>
      <c r="DC316" s="16"/>
      <c r="DZ316" s="22"/>
      <c r="EC316" s="16"/>
      <c r="EZ316" s="22"/>
      <c r="FC316" s="16"/>
      <c r="FZ316" s="22"/>
      <c r="GC316" s="16"/>
      <c r="GZ316" s="22"/>
      <c r="HC316" s="16"/>
      <c r="HZ316" s="22"/>
      <c r="IC316" s="16"/>
      <c r="IZ316" s="22"/>
    </row>
    <row r="317" spans="2:260" x14ac:dyDescent="0.3">
      <c r="S317"/>
      <c r="T317"/>
      <c r="U317"/>
    </row>
    <row r="318" spans="2:260" x14ac:dyDescent="0.3">
      <c r="S318"/>
      <c r="T318"/>
      <c r="U318"/>
    </row>
  </sheetData>
  <sheetProtection algorithmName="SHA-512" hashValue="6h/UK3b8WqDOQw0XFPPwMOhAg1JY8tXs0/KpWy4Ux+YZzu++u52IiRfjJlgCk8jHGsuIuseOIahz/eI7qMqMPg==" saltValue="MCDjbJlp9pRTM4i+JSW7hA==" spinCount="100000" sheet="1" objects="1" scenarios="1" selectLockedCells="1"/>
  <conditionalFormatting sqref="B14:P315">
    <cfRule type="expression" dxfId="11" priority="24">
      <formula>$D14=0</formula>
    </cfRule>
  </conditionalFormatting>
  <conditionalFormatting sqref="AB14:AP15 AB16:AB50 AD16:AP50 AB51:AP315">
    <cfRule type="expression" dxfId="10" priority="10">
      <formula>$AD14=0</formula>
    </cfRule>
  </conditionalFormatting>
  <conditionalFormatting sqref="AC16:AC50">
    <cfRule type="expression" dxfId="9" priority="6">
      <formula>$D16=0</formula>
    </cfRule>
  </conditionalFormatting>
  <conditionalFormatting sqref="BB14:BP315">
    <cfRule type="expression" dxfId="8" priority="9">
      <formula>$BD14=0</formula>
    </cfRule>
  </conditionalFormatting>
  <conditionalFormatting sqref="CB14:CP315">
    <cfRule type="expression" dxfId="7" priority="8">
      <formula>$CD14=0</formula>
    </cfRule>
  </conditionalFormatting>
  <conditionalFormatting sqref="DB14:DP315">
    <cfRule type="expression" dxfId="6" priority="7">
      <formula>$DD14=0</formula>
    </cfRule>
  </conditionalFormatting>
  <conditionalFormatting sqref="EB14:EP315">
    <cfRule type="expression" dxfId="5" priority="5">
      <formula>$ED14=0</formula>
    </cfRule>
  </conditionalFormatting>
  <conditionalFormatting sqref="FB14:FP315">
    <cfRule type="expression" dxfId="4" priority="4">
      <formula>$FD14=0</formula>
    </cfRule>
  </conditionalFormatting>
  <conditionalFormatting sqref="GB14:GP315">
    <cfRule type="expression" dxfId="3" priority="3">
      <formula>$GD14=0</formula>
    </cfRule>
  </conditionalFormatting>
  <conditionalFormatting sqref="HB14:HP315">
    <cfRule type="expression" dxfId="2" priority="2">
      <formula>$HD14=0</formula>
    </cfRule>
  </conditionalFormatting>
  <conditionalFormatting sqref="IB14:IP315">
    <cfRule type="expression" dxfId="1" priority="1">
      <formula>$ID14=0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 altText="Check">
                <anchor moveWithCells="1">
                  <from>
                    <xdr:col>11</xdr:col>
                    <xdr:colOff>31805</xdr:colOff>
                    <xdr:row>8</xdr:row>
                    <xdr:rowOff>31805</xdr:rowOff>
                  </from>
                  <to>
                    <xdr:col>11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 altText="Check">
                <anchor moveWithCells="1">
                  <from>
                    <xdr:col>8</xdr:col>
                    <xdr:colOff>39757</xdr:colOff>
                    <xdr:row>8</xdr:row>
                    <xdr:rowOff>39757</xdr:rowOff>
                  </from>
                  <to>
                    <xdr:col>8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 altText="Check">
                <anchor moveWithCells="1">
                  <from>
                    <xdr:col>5</xdr:col>
                    <xdr:colOff>119270</xdr:colOff>
                    <xdr:row>8</xdr:row>
                    <xdr:rowOff>39757</xdr:rowOff>
                  </from>
                  <to>
                    <xdr:col>5</xdr:col>
                    <xdr:colOff>763325</xdr:colOff>
                    <xdr:row>8</xdr:row>
                    <xdr:rowOff>318052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7" name="Check Box 20">
              <controlPr defaultSize="0" autoFill="0" autoLine="0" autoPict="0" altText="Check">
                <anchor moveWithCells="1">
                  <from>
                    <xdr:col>1</xdr:col>
                    <xdr:colOff>15903</xdr:colOff>
                    <xdr:row>8</xdr:row>
                    <xdr:rowOff>31805</xdr:rowOff>
                  </from>
                  <to>
                    <xdr:col>1</xdr:col>
                    <xdr:colOff>286247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8" name="Check Box 55">
              <controlPr defaultSize="0" autoFill="0" autoLine="0" autoPict="0" altText="Check">
                <anchor moveWithCells="1">
                  <from>
                    <xdr:col>3</xdr:col>
                    <xdr:colOff>15903</xdr:colOff>
                    <xdr:row>8</xdr:row>
                    <xdr:rowOff>31805</xdr:rowOff>
                  </from>
                  <to>
                    <xdr:col>3</xdr:col>
                    <xdr:colOff>286247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9" name="Check Box 57">
              <controlPr defaultSize="0" autoFill="0" autoLine="0" autoPict="0" altText="Check">
                <anchor moveWithCells="1">
                  <from>
                    <xdr:col>2</xdr:col>
                    <xdr:colOff>15903</xdr:colOff>
                    <xdr:row>8</xdr:row>
                    <xdr:rowOff>31805</xdr:rowOff>
                  </from>
                  <to>
                    <xdr:col>2</xdr:col>
                    <xdr:colOff>286247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10" name="Check Box 58">
              <controlPr defaultSize="0" autoFill="0" autoLine="0" autoPict="0" altText="Check">
                <anchor moveWithCells="1">
                  <from>
                    <xdr:col>14</xdr:col>
                    <xdr:colOff>39757</xdr:colOff>
                    <xdr:row>8</xdr:row>
                    <xdr:rowOff>79513</xdr:rowOff>
                  </from>
                  <to>
                    <xdr:col>14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11" name="Check Box 59">
              <controlPr defaultSize="0" autoFill="0" autoLine="0" autoPict="0" altText="Check">
                <anchor moveWithCells="1">
                  <from>
                    <xdr:col>12</xdr:col>
                    <xdr:colOff>842838</xdr:colOff>
                    <xdr:row>8</xdr:row>
                    <xdr:rowOff>47708</xdr:rowOff>
                  </from>
                  <to>
                    <xdr:col>12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12" name="Check Box 73">
              <controlPr defaultSize="0" autoFill="0" autoLine="0" autoPict="0" altText="Check">
                <anchor moveWithCells="1">
                  <from>
                    <xdr:col>8</xdr:col>
                    <xdr:colOff>31805</xdr:colOff>
                    <xdr:row>8</xdr:row>
                    <xdr:rowOff>31805</xdr:rowOff>
                  </from>
                  <to>
                    <xdr:col>8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13" name="Check Box 83">
              <controlPr defaultSize="0" autoFill="0" autoLine="0" autoPict="0" altText="Check">
                <anchor moveWithCells="1">
                  <from>
                    <xdr:col>37</xdr:col>
                    <xdr:colOff>31805</xdr:colOff>
                    <xdr:row>8</xdr:row>
                    <xdr:rowOff>31805</xdr:rowOff>
                  </from>
                  <to>
                    <xdr:col>37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14" name="Check Box 84">
              <controlPr defaultSize="0" autoFill="0" autoLine="0" autoPict="0" altText="Check">
                <anchor moveWithCells="1">
                  <from>
                    <xdr:col>34</xdr:col>
                    <xdr:colOff>39757</xdr:colOff>
                    <xdr:row>8</xdr:row>
                    <xdr:rowOff>39757</xdr:rowOff>
                  </from>
                  <to>
                    <xdr:col>34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15" name="Check Box 85">
              <controlPr defaultSize="0" autoFill="0" autoLine="0" autoPict="0" altText="Check">
                <anchor moveWithCells="1">
                  <from>
                    <xdr:col>31</xdr:col>
                    <xdr:colOff>119270</xdr:colOff>
                    <xdr:row>8</xdr:row>
                    <xdr:rowOff>39757</xdr:rowOff>
                  </from>
                  <to>
                    <xdr:col>31</xdr:col>
                    <xdr:colOff>763325</xdr:colOff>
                    <xdr:row>8</xdr:row>
                    <xdr:rowOff>318052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16" name="Check Box 89">
              <controlPr defaultSize="0" autoFill="0" autoLine="0" autoPict="0" altText="Check">
                <anchor moveWithCells="1">
                  <from>
                    <xdr:col>40</xdr:col>
                    <xdr:colOff>39757</xdr:colOff>
                    <xdr:row>8</xdr:row>
                    <xdr:rowOff>79513</xdr:rowOff>
                  </from>
                  <to>
                    <xdr:col>40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17" name="Check Box 90">
              <controlPr defaultSize="0" autoFill="0" autoLine="0" autoPict="0" altText="Check">
                <anchor moveWithCells="1">
                  <from>
                    <xdr:col>38</xdr:col>
                    <xdr:colOff>842838</xdr:colOff>
                    <xdr:row>8</xdr:row>
                    <xdr:rowOff>47708</xdr:rowOff>
                  </from>
                  <to>
                    <xdr:col>38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18" name="Check Box 91">
              <controlPr defaultSize="0" autoFill="0" autoLine="0" autoPict="0" altText="Check">
                <anchor moveWithCells="1">
                  <from>
                    <xdr:col>34</xdr:col>
                    <xdr:colOff>31805</xdr:colOff>
                    <xdr:row>8</xdr:row>
                    <xdr:rowOff>31805</xdr:rowOff>
                  </from>
                  <to>
                    <xdr:col>34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19" name="Check Box 92">
              <controlPr defaultSize="0" autoFill="0" autoLine="0" autoPict="0" altText="Check">
                <anchor moveWithCells="1">
                  <from>
                    <xdr:col>63</xdr:col>
                    <xdr:colOff>31805</xdr:colOff>
                    <xdr:row>8</xdr:row>
                    <xdr:rowOff>31805</xdr:rowOff>
                  </from>
                  <to>
                    <xdr:col>63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20" name="Check Box 93">
              <controlPr defaultSize="0" autoFill="0" autoLine="0" autoPict="0" altText="Check">
                <anchor moveWithCells="1">
                  <from>
                    <xdr:col>60</xdr:col>
                    <xdr:colOff>39757</xdr:colOff>
                    <xdr:row>8</xdr:row>
                    <xdr:rowOff>39757</xdr:rowOff>
                  </from>
                  <to>
                    <xdr:col>60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21" name="Check Box 94">
              <controlPr defaultSize="0" autoFill="0" autoLine="0" autoPict="0" altText="Check">
                <anchor moveWithCells="1">
                  <from>
                    <xdr:col>57</xdr:col>
                    <xdr:colOff>119270</xdr:colOff>
                    <xdr:row>8</xdr:row>
                    <xdr:rowOff>39757</xdr:rowOff>
                  </from>
                  <to>
                    <xdr:col>57</xdr:col>
                    <xdr:colOff>763325</xdr:colOff>
                    <xdr:row>8</xdr:row>
                    <xdr:rowOff>318052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22" name="Check Box 95">
              <controlPr defaultSize="0" autoFill="0" autoLine="0" autoPict="0" altText="Check">
                <anchor moveWithCells="1">
                  <from>
                    <xdr:col>66</xdr:col>
                    <xdr:colOff>39757</xdr:colOff>
                    <xdr:row>8</xdr:row>
                    <xdr:rowOff>79513</xdr:rowOff>
                  </from>
                  <to>
                    <xdr:col>66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23" name="Check Box 96">
              <controlPr defaultSize="0" autoFill="0" autoLine="0" autoPict="0" altText="Check">
                <anchor moveWithCells="1">
                  <from>
                    <xdr:col>64</xdr:col>
                    <xdr:colOff>842838</xdr:colOff>
                    <xdr:row>8</xdr:row>
                    <xdr:rowOff>47708</xdr:rowOff>
                  </from>
                  <to>
                    <xdr:col>64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24" name="Check Box 97">
              <controlPr defaultSize="0" autoFill="0" autoLine="0" autoPict="0" altText="Check">
                <anchor moveWithCells="1">
                  <from>
                    <xdr:col>60</xdr:col>
                    <xdr:colOff>31805</xdr:colOff>
                    <xdr:row>8</xdr:row>
                    <xdr:rowOff>31805</xdr:rowOff>
                  </from>
                  <to>
                    <xdr:col>60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25" name="Check Box 98">
              <controlPr defaultSize="0" autoFill="0" autoLine="0" autoPict="0" altText="Check">
                <anchor moveWithCells="1">
                  <from>
                    <xdr:col>89</xdr:col>
                    <xdr:colOff>31805</xdr:colOff>
                    <xdr:row>8</xdr:row>
                    <xdr:rowOff>31805</xdr:rowOff>
                  </from>
                  <to>
                    <xdr:col>89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26" name="Check Box 99">
              <controlPr defaultSize="0" autoFill="0" autoLine="0" autoPict="0" altText="Check">
                <anchor moveWithCells="1">
                  <from>
                    <xdr:col>86</xdr:col>
                    <xdr:colOff>39757</xdr:colOff>
                    <xdr:row>8</xdr:row>
                    <xdr:rowOff>39757</xdr:rowOff>
                  </from>
                  <to>
                    <xdr:col>86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27" name="Check Box 100">
              <controlPr defaultSize="0" autoFill="0" autoLine="0" autoPict="0" altText="Check">
                <anchor moveWithCells="1">
                  <from>
                    <xdr:col>83</xdr:col>
                    <xdr:colOff>119270</xdr:colOff>
                    <xdr:row>8</xdr:row>
                    <xdr:rowOff>39757</xdr:rowOff>
                  </from>
                  <to>
                    <xdr:col>83</xdr:col>
                    <xdr:colOff>763325</xdr:colOff>
                    <xdr:row>8</xdr:row>
                    <xdr:rowOff>318052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28" name="Check Box 101">
              <controlPr defaultSize="0" autoFill="0" autoLine="0" autoPict="0" altText="Check">
                <anchor moveWithCells="1">
                  <from>
                    <xdr:col>92</xdr:col>
                    <xdr:colOff>39757</xdr:colOff>
                    <xdr:row>8</xdr:row>
                    <xdr:rowOff>79513</xdr:rowOff>
                  </from>
                  <to>
                    <xdr:col>92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29" name="Check Box 102">
              <controlPr defaultSize="0" autoFill="0" autoLine="0" autoPict="0" altText="Check">
                <anchor moveWithCells="1">
                  <from>
                    <xdr:col>90</xdr:col>
                    <xdr:colOff>842838</xdr:colOff>
                    <xdr:row>8</xdr:row>
                    <xdr:rowOff>47708</xdr:rowOff>
                  </from>
                  <to>
                    <xdr:col>90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30" name="Check Box 103">
              <controlPr defaultSize="0" autoFill="0" autoLine="0" autoPict="0" altText="Check">
                <anchor moveWithCells="1">
                  <from>
                    <xdr:col>86</xdr:col>
                    <xdr:colOff>31805</xdr:colOff>
                    <xdr:row>8</xdr:row>
                    <xdr:rowOff>31805</xdr:rowOff>
                  </from>
                  <to>
                    <xdr:col>86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31" name="Check Box 104">
              <controlPr defaultSize="0" autoFill="0" autoLine="0" autoPict="0" altText="Check">
                <anchor moveWithCells="1">
                  <from>
                    <xdr:col>115</xdr:col>
                    <xdr:colOff>31805</xdr:colOff>
                    <xdr:row>8</xdr:row>
                    <xdr:rowOff>31805</xdr:rowOff>
                  </from>
                  <to>
                    <xdr:col>115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32" name="Check Box 105">
              <controlPr defaultSize="0" autoFill="0" autoLine="0" autoPict="0" altText="Check">
                <anchor moveWithCells="1">
                  <from>
                    <xdr:col>112</xdr:col>
                    <xdr:colOff>39757</xdr:colOff>
                    <xdr:row>8</xdr:row>
                    <xdr:rowOff>39757</xdr:rowOff>
                  </from>
                  <to>
                    <xdr:col>112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33" name="Check Box 107">
              <controlPr defaultSize="0" autoFill="0" autoLine="0" autoPict="0" altText="Check">
                <anchor moveWithCells="1">
                  <from>
                    <xdr:col>118</xdr:col>
                    <xdr:colOff>39757</xdr:colOff>
                    <xdr:row>8</xdr:row>
                    <xdr:rowOff>79513</xdr:rowOff>
                  </from>
                  <to>
                    <xdr:col>118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34" name="Check Box 108">
              <controlPr defaultSize="0" autoFill="0" autoLine="0" autoPict="0" altText="Check">
                <anchor moveWithCells="1">
                  <from>
                    <xdr:col>116</xdr:col>
                    <xdr:colOff>842838</xdr:colOff>
                    <xdr:row>8</xdr:row>
                    <xdr:rowOff>47708</xdr:rowOff>
                  </from>
                  <to>
                    <xdr:col>116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35" name="Check Box 109">
              <controlPr defaultSize="0" autoFill="0" autoLine="0" autoPict="0" altText="Check">
                <anchor moveWithCells="1">
                  <from>
                    <xdr:col>112</xdr:col>
                    <xdr:colOff>31805</xdr:colOff>
                    <xdr:row>8</xdr:row>
                    <xdr:rowOff>31805</xdr:rowOff>
                  </from>
                  <to>
                    <xdr:col>112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36" name="Check Box 113">
              <controlPr defaultSize="0" autoFill="0" autoLine="0" autoPict="0" altText="Check">
                <anchor moveWithCells="1">
                  <from>
                    <xdr:col>109</xdr:col>
                    <xdr:colOff>55659</xdr:colOff>
                    <xdr:row>8</xdr:row>
                    <xdr:rowOff>23854</xdr:rowOff>
                  </from>
                  <to>
                    <xdr:col>109</xdr:col>
                    <xdr:colOff>485030</xdr:colOff>
                    <xdr:row>8</xdr:row>
                    <xdr:rowOff>302150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37" name="Check Box 114">
              <controlPr defaultSize="0" autoFill="0" autoLine="0" autoPict="0" altText="Check">
                <anchor moveWithCells="1">
                  <from>
                    <xdr:col>141</xdr:col>
                    <xdr:colOff>31805</xdr:colOff>
                    <xdr:row>8</xdr:row>
                    <xdr:rowOff>31805</xdr:rowOff>
                  </from>
                  <to>
                    <xdr:col>141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38" name="Check Box 115">
              <controlPr defaultSize="0" autoFill="0" autoLine="0" autoPict="0" altText="Check">
                <anchor moveWithCells="1">
                  <from>
                    <xdr:col>138</xdr:col>
                    <xdr:colOff>39757</xdr:colOff>
                    <xdr:row>8</xdr:row>
                    <xdr:rowOff>39757</xdr:rowOff>
                  </from>
                  <to>
                    <xdr:col>138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39" name="Check Box 116">
              <controlPr defaultSize="0" autoFill="0" autoLine="0" autoPict="0" altText="Check">
                <anchor moveWithCells="1">
                  <from>
                    <xdr:col>144</xdr:col>
                    <xdr:colOff>39757</xdr:colOff>
                    <xdr:row>8</xdr:row>
                    <xdr:rowOff>79513</xdr:rowOff>
                  </from>
                  <to>
                    <xdr:col>144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40" name="Check Box 117">
              <controlPr defaultSize="0" autoFill="0" autoLine="0" autoPict="0" altText="Check">
                <anchor moveWithCells="1">
                  <from>
                    <xdr:col>142</xdr:col>
                    <xdr:colOff>842838</xdr:colOff>
                    <xdr:row>8</xdr:row>
                    <xdr:rowOff>47708</xdr:rowOff>
                  </from>
                  <to>
                    <xdr:col>142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41" name="Check Box 118">
              <controlPr defaultSize="0" autoFill="0" autoLine="0" autoPict="0" altText="Check">
                <anchor moveWithCells="1">
                  <from>
                    <xdr:col>138</xdr:col>
                    <xdr:colOff>31805</xdr:colOff>
                    <xdr:row>8</xdr:row>
                    <xdr:rowOff>31805</xdr:rowOff>
                  </from>
                  <to>
                    <xdr:col>138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42" name="Check Box 119">
              <controlPr defaultSize="0" autoFill="0" autoLine="0" autoPict="0" altText="Check">
                <anchor moveWithCells="1">
                  <from>
                    <xdr:col>135</xdr:col>
                    <xdr:colOff>55659</xdr:colOff>
                    <xdr:row>8</xdr:row>
                    <xdr:rowOff>23854</xdr:rowOff>
                  </from>
                  <to>
                    <xdr:col>135</xdr:col>
                    <xdr:colOff>485030</xdr:colOff>
                    <xdr:row>8</xdr:row>
                    <xdr:rowOff>302150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43" name="Check Box 122">
              <controlPr defaultSize="0" autoFill="0" autoLine="0" autoPict="0" altText="Check">
                <anchor moveWithCells="1">
                  <from>
                    <xdr:col>167</xdr:col>
                    <xdr:colOff>31805</xdr:colOff>
                    <xdr:row>8</xdr:row>
                    <xdr:rowOff>31805</xdr:rowOff>
                  </from>
                  <to>
                    <xdr:col>167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44" name="Check Box 123">
              <controlPr defaultSize="0" autoFill="0" autoLine="0" autoPict="0" altText="Check">
                <anchor moveWithCells="1">
                  <from>
                    <xdr:col>164</xdr:col>
                    <xdr:colOff>39757</xdr:colOff>
                    <xdr:row>8</xdr:row>
                    <xdr:rowOff>39757</xdr:rowOff>
                  </from>
                  <to>
                    <xdr:col>164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45" name="Check Box 124">
              <controlPr defaultSize="0" autoFill="0" autoLine="0" autoPict="0" altText="Check">
                <anchor moveWithCells="1">
                  <from>
                    <xdr:col>170</xdr:col>
                    <xdr:colOff>39757</xdr:colOff>
                    <xdr:row>8</xdr:row>
                    <xdr:rowOff>79513</xdr:rowOff>
                  </from>
                  <to>
                    <xdr:col>170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46" name="Check Box 125">
              <controlPr defaultSize="0" autoFill="0" autoLine="0" autoPict="0" altText="Check">
                <anchor moveWithCells="1">
                  <from>
                    <xdr:col>168</xdr:col>
                    <xdr:colOff>842838</xdr:colOff>
                    <xdr:row>8</xdr:row>
                    <xdr:rowOff>47708</xdr:rowOff>
                  </from>
                  <to>
                    <xdr:col>168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47" name="Check Box 126">
              <controlPr defaultSize="0" autoFill="0" autoLine="0" autoPict="0" altText="Check">
                <anchor moveWithCells="1">
                  <from>
                    <xdr:col>164</xdr:col>
                    <xdr:colOff>31805</xdr:colOff>
                    <xdr:row>8</xdr:row>
                    <xdr:rowOff>31805</xdr:rowOff>
                  </from>
                  <to>
                    <xdr:col>164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48" name="Check Box 127">
              <controlPr defaultSize="0" autoFill="0" autoLine="0" autoPict="0" altText="Check">
                <anchor moveWithCells="1">
                  <from>
                    <xdr:col>161</xdr:col>
                    <xdr:colOff>55659</xdr:colOff>
                    <xdr:row>8</xdr:row>
                    <xdr:rowOff>23854</xdr:rowOff>
                  </from>
                  <to>
                    <xdr:col>161</xdr:col>
                    <xdr:colOff>485030</xdr:colOff>
                    <xdr:row>8</xdr:row>
                    <xdr:rowOff>302150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49" name="Check Box 128">
              <controlPr defaultSize="0" autoFill="0" autoLine="0" autoPict="0" altText="Check">
                <anchor moveWithCells="1">
                  <from>
                    <xdr:col>193</xdr:col>
                    <xdr:colOff>31805</xdr:colOff>
                    <xdr:row>8</xdr:row>
                    <xdr:rowOff>31805</xdr:rowOff>
                  </from>
                  <to>
                    <xdr:col>193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50" name="Check Box 129">
              <controlPr defaultSize="0" autoFill="0" autoLine="0" autoPict="0" altText="Check">
                <anchor moveWithCells="1">
                  <from>
                    <xdr:col>190</xdr:col>
                    <xdr:colOff>39757</xdr:colOff>
                    <xdr:row>8</xdr:row>
                    <xdr:rowOff>39757</xdr:rowOff>
                  </from>
                  <to>
                    <xdr:col>190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51" name="Check Box 130">
              <controlPr defaultSize="0" autoFill="0" autoLine="0" autoPict="0" altText="Check">
                <anchor moveWithCells="1">
                  <from>
                    <xdr:col>196</xdr:col>
                    <xdr:colOff>39757</xdr:colOff>
                    <xdr:row>8</xdr:row>
                    <xdr:rowOff>79513</xdr:rowOff>
                  </from>
                  <to>
                    <xdr:col>196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52" name="Check Box 131">
              <controlPr defaultSize="0" autoFill="0" autoLine="0" autoPict="0" altText="Check">
                <anchor moveWithCells="1">
                  <from>
                    <xdr:col>194</xdr:col>
                    <xdr:colOff>842838</xdr:colOff>
                    <xdr:row>8</xdr:row>
                    <xdr:rowOff>47708</xdr:rowOff>
                  </from>
                  <to>
                    <xdr:col>194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53" name="Check Box 132">
              <controlPr defaultSize="0" autoFill="0" autoLine="0" autoPict="0" altText="Check">
                <anchor moveWithCells="1">
                  <from>
                    <xdr:col>190</xdr:col>
                    <xdr:colOff>31805</xdr:colOff>
                    <xdr:row>8</xdr:row>
                    <xdr:rowOff>31805</xdr:rowOff>
                  </from>
                  <to>
                    <xdr:col>190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54" name="Check Box 133">
              <controlPr defaultSize="0" autoFill="0" autoLine="0" autoPict="0" altText="Check">
                <anchor moveWithCells="1">
                  <from>
                    <xdr:col>187</xdr:col>
                    <xdr:colOff>55659</xdr:colOff>
                    <xdr:row>8</xdr:row>
                    <xdr:rowOff>23854</xdr:rowOff>
                  </from>
                  <to>
                    <xdr:col>187</xdr:col>
                    <xdr:colOff>485030</xdr:colOff>
                    <xdr:row>8</xdr:row>
                    <xdr:rowOff>302150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55" name="Check Box 134">
              <controlPr defaultSize="0" autoFill="0" autoLine="0" autoPict="0" altText="Check">
                <anchor moveWithCells="1">
                  <from>
                    <xdr:col>219</xdr:col>
                    <xdr:colOff>31805</xdr:colOff>
                    <xdr:row>8</xdr:row>
                    <xdr:rowOff>31805</xdr:rowOff>
                  </from>
                  <to>
                    <xdr:col>219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56" name="Check Box 135">
              <controlPr defaultSize="0" autoFill="0" autoLine="0" autoPict="0" altText="Check">
                <anchor moveWithCells="1">
                  <from>
                    <xdr:col>216</xdr:col>
                    <xdr:colOff>39757</xdr:colOff>
                    <xdr:row>8</xdr:row>
                    <xdr:rowOff>39757</xdr:rowOff>
                  </from>
                  <to>
                    <xdr:col>216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57" name="Check Box 136">
              <controlPr defaultSize="0" autoFill="0" autoLine="0" autoPict="0" altText="Check">
                <anchor moveWithCells="1">
                  <from>
                    <xdr:col>222</xdr:col>
                    <xdr:colOff>39757</xdr:colOff>
                    <xdr:row>8</xdr:row>
                    <xdr:rowOff>79513</xdr:rowOff>
                  </from>
                  <to>
                    <xdr:col>222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58" name="Check Box 137">
              <controlPr defaultSize="0" autoFill="0" autoLine="0" autoPict="0" altText="Check">
                <anchor moveWithCells="1">
                  <from>
                    <xdr:col>220</xdr:col>
                    <xdr:colOff>842838</xdr:colOff>
                    <xdr:row>8</xdr:row>
                    <xdr:rowOff>47708</xdr:rowOff>
                  </from>
                  <to>
                    <xdr:col>220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59" name="Check Box 138">
              <controlPr defaultSize="0" autoFill="0" autoLine="0" autoPict="0" altText="Check">
                <anchor moveWithCells="1">
                  <from>
                    <xdr:col>216</xdr:col>
                    <xdr:colOff>31805</xdr:colOff>
                    <xdr:row>8</xdr:row>
                    <xdr:rowOff>31805</xdr:rowOff>
                  </from>
                  <to>
                    <xdr:col>216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60" name="Check Box 139">
              <controlPr defaultSize="0" autoFill="0" autoLine="0" autoPict="0" altText="Check">
                <anchor moveWithCells="1">
                  <from>
                    <xdr:col>213</xdr:col>
                    <xdr:colOff>55659</xdr:colOff>
                    <xdr:row>8</xdr:row>
                    <xdr:rowOff>23854</xdr:rowOff>
                  </from>
                  <to>
                    <xdr:col>213</xdr:col>
                    <xdr:colOff>485030</xdr:colOff>
                    <xdr:row>8</xdr:row>
                    <xdr:rowOff>302150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61" name="Check Box 140">
              <controlPr defaultSize="0" autoFill="0" autoLine="0" autoPict="0" altText="Check">
                <anchor moveWithCells="1">
                  <from>
                    <xdr:col>245</xdr:col>
                    <xdr:colOff>31805</xdr:colOff>
                    <xdr:row>8</xdr:row>
                    <xdr:rowOff>31805</xdr:rowOff>
                  </from>
                  <to>
                    <xdr:col>245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62" name="Check Box 141">
              <controlPr defaultSize="0" autoFill="0" autoLine="0" autoPict="0" altText="Check">
                <anchor moveWithCells="1">
                  <from>
                    <xdr:col>242</xdr:col>
                    <xdr:colOff>39757</xdr:colOff>
                    <xdr:row>8</xdr:row>
                    <xdr:rowOff>39757</xdr:rowOff>
                  </from>
                  <to>
                    <xdr:col>242</xdr:col>
                    <xdr:colOff>1065475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63" name="Check Box 142">
              <controlPr defaultSize="0" autoFill="0" autoLine="0" autoPict="0" altText="Check">
                <anchor moveWithCells="1">
                  <from>
                    <xdr:col>248</xdr:col>
                    <xdr:colOff>39757</xdr:colOff>
                    <xdr:row>8</xdr:row>
                    <xdr:rowOff>79513</xdr:rowOff>
                  </from>
                  <to>
                    <xdr:col>248</xdr:col>
                    <xdr:colOff>954157</xdr:colOff>
                    <xdr:row>8</xdr:row>
                    <xdr:rowOff>357809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64" name="Check Box 143">
              <controlPr defaultSize="0" autoFill="0" autoLine="0" autoPict="0" altText="Check">
                <anchor moveWithCells="1">
                  <from>
                    <xdr:col>246</xdr:col>
                    <xdr:colOff>842838</xdr:colOff>
                    <xdr:row>8</xdr:row>
                    <xdr:rowOff>47708</xdr:rowOff>
                  </from>
                  <to>
                    <xdr:col>246</xdr:col>
                    <xdr:colOff>1105231</xdr:colOff>
                    <xdr:row>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65" name="Check Box 144">
              <controlPr defaultSize="0" autoFill="0" autoLine="0" autoPict="0" altText="Check">
                <anchor moveWithCells="1">
                  <from>
                    <xdr:col>242</xdr:col>
                    <xdr:colOff>31805</xdr:colOff>
                    <xdr:row>8</xdr:row>
                    <xdr:rowOff>31805</xdr:rowOff>
                  </from>
                  <to>
                    <xdr:col>242</xdr:col>
                    <xdr:colOff>1033670</xdr:colOff>
                    <xdr:row>8</xdr:row>
                    <xdr:rowOff>373711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66" name="Check Box 145">
              <controlPr defaultSize="0" autoFill="0" autoLine="0" autoPict="0" altText="Check">
                <anchor moveWithCells="1">
                  <from>
                    <xdr:col>239</xdr:col>
                    <xdr:colOff>55659</xdr:colOff>
                    <xdr:row>8</xdr:row>
                    <xdr:rowOff>23854</xdr:rowOff>
                  </from>
                  <to>
                    <xdr:col>239</xdr:col>
                    <xdr:colOff>485030</xdr:colOff>
                    <xdr:row>8</xdr:row>
                    <xdr:rowOff>302150</xdr:rowOff>
                  </to>
                </anchor>
              </controlPr>
            </control>
          </mc:Choice>
        </mc:AlternateContent>
      </controls>
    </mc:Choice>
  </mc:AlternateContent>
  <tableParts count="27"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9389F-D60C-4054-BD55-606D1FAC3968}">
  <sheetPr codeName="Sheet3"/>
  <dimension ref="A2:D21"/>
  <sheetViews>
    <sheetView workbookViewId="0">
      <selection activeCell="D21" sqref="D21"/>
    </sheetView>
  </sheetViews>
  <sheetFormatPr defaultRowHeight="15.05" x14ac:dyDescent="0.3"/>
  <cols>
    <col min="1" max="1" width="6.44140625" customWidth="1"/>
    <col min="2" max="2" width="26.88671875" customWidth="1"/>
    <col min="3" max="3" width="14" customWidth="1"/>
    <col min="4" max="4" width="157.21875" style="3" customWidth="1"/>
    <col min="5" max="5" width="73.109375" customWidth="1"/>
    <col min="6" max="6" width="13" customWidth="1"/>
    <col min="7" max="7" width="81.88671875" customWidth="1"/>
    <col min="8" max="8" width="94" customWidth="1"/>
    <col min="9" max="9" width="59.5546875" customWidth="1"/>
    <col min="10" max="10" width="56.6640625" customWidth="1"/>
    <col min="11" max="11" width="25.5546875" customWidth="1"/>
    <col min="12" max="12" width="49.88671875" customWidth="1"/>
    <col min="13" max="13" width="20.33203125" customWidth="1"/>
    <col min="14" max="14" width="64" customWidth="1"/>
    <col min="15" max="15" width="69.33203125" customWidth="1"/>
    <col min="16" max="16" width="19.5546875" customWidth="1"/>
    <col min="17" max="17" width="82.77734375" customWidth="1"/>
  </cols>
  <sheetData>
    <row r="2" spans="1:4" x14ac:dyDescent="0.3">
      <c r="A2" s="7" t="s">
        <v>46</v>
      </c>
      <c r="B2" s="7" t="s">
        <v>45</v>
      </c>
      <c r="C2" s="7" t="s">
        <v>44</v>
      </c>
      <c r="D2" s="7" t="s">
        <v>47</v>
      </c>
    </row>
    <row r="3" spans="1:4" x14ac:dyDescent="0.3">
      <c r="A3">
        <v>1</v>
      </c>
      <c r="B3" t="s">
        <v>0</v>
      </c>
      <c r="C3" t="s">
        <v>15</v>
      </c>
      <c r="D3" s="4" t="s">
        <v>48</v>
      </c>
    </row>
    <row r="4" spans="1:4" x14ac:dyDescent="0.3">
      <c r="A4">
        <v>3</v>
      </c>
      <c r="B4" t="s">
        <v>1</v>
      </c>
      <c r="C4" t="s">
        <v>16</v>
      </c>
      <c r="D4"/>
    </row>
    <row r="5" spans="1:4" x14ac:dyDescent="0.3">
      <c r="A5">
        <v>4</v>
      </c>
      <c r="B5" t="s">
        <v>2</v>
      </c>
      <c r="C5" t="s">
        <v>17</v>
      </c>
      <c r="D5" s="5" t="s">
        <v>33</v>
      </c>
    </row>
    <row r="6" spans="1:4" x14ac:dyDescent="0.3">
      <c r="A6">
        <v>5</v>
      </c>
      <c r="B6" t="s">
        <v>3</v>
      </c>
      <c r="C6" t="s">
        <v>18</v>
      </c>
      <c r="D6" s="5" t="s">
        <v>60</v>
      </c>
    </row>
    <row r="7" spans="1:4" x14ac:dyDescent="0.3">
      <c r="A7">
        <v>6</v>
      </c>
      <c r="B7" t="s">
        <v>4</v>
      </c>
      <c r="C7" t="s">
        <v>19</v>
      </c>
      <c r="D7" s="6" t="s">
        <v>51</v>
      </c>
    </row>
    <row r="8" spans="1:4" x14ac:dyDescent="0.3">
      <c r="A8">
        <v>7</v>
      </c>
      <c r="B8" t="s">
        <v>5</v>
      </c>
      <c r="C8" t="s">
        <v>20</v>
      </c>
      <c r="D8" s="5" t="s">
        <v>34</v>
      </c>
    </row>
    <row r="9" spans="1:4" x14ac:dyDescent="0.3">
      <c r="A9">
        <v>8</v>
      </c>
      <c r="B9" t="s">
        <v>6</v>
      </c>
      <c r="C9" t="s">
        <v>21</v>
      </c>
      <c r="D9" s="5" t="s">
        <v>35</v>
      </c>
    </row>
    <row r="10" spans="1:4" x14ac:dyDescent="0.3">
      <c r="A10">
        <v>9</v>
      </c>
      <c r="B10" t="s">
        <v>7</v>
      </c>
      <c r="C10" t="s">
        <v>22</v>
      </c>
      <c r="D10" s="5" t="s">
        <v>36</v>
      </c>
    </row>
    <row r="11" spans="1:4" x14ac:dyDescent="0.3">
      <c r="A11">
        <v>10</v>
      </c>
      <c r="B11" t="s">
        <v>8</v>
      </c>
      <c r="C11" t="s">
        <v>23</v>
      </c>
      <c r="D11" s="5" t="s">
        <v>37</v>
      </c>
    </row>
    <row r="12" spans="1:4" x14ac:dyDescent="0.3">
      <c r="A12">
        <v>11</v>
      </c>
      <c r="B12" t="s">
        <v>9</v>
      </c>
      <c r="C12" t="s">
        <v>9</v>
      </c>
      <c r="D12" s="5" t="s">
        <v>38</v>
      </c>
    </row>
    <row r="13" spans="1:4" x14ac:dyDescent="0.3">
      <c r="A13">
        <v>12</v>
      </c>
      <c r="B13" t="s">
        <v>10</v>
      </c>
      <c r="C13" t="s">
        <v>24</v>
      </c>
      <c r="D13" s="5" t="s">
        <v>39</v>
      </c>
    </row>
    <row r="14" spans="1:4" x14ac:dyDescent="0.3">
      <c r="A14">
        <v>13</v>
      </c>
      <c r="B14" t="s">
        <v>11</v>
      </c>
      <c r="C14" t="s">
        <v>25</v>
      </c>
      <c r="D14" s="5" t="s">
        <v>40</v>
      </c>
    </row>
    <row r="15" spans="1:4" x14ac:dyDescent="0.3">
      <c r="A15">
        <v>14</v>
      </c>
      <c r="B15" t="s">
        <v>12</v>
      </c>
      <c r="C15" t="s">
        <v>26</v>
      </c>
      <c r="D15" s="5" t="s">
        <v>41</v>
      </c>
    </row>
    <row r="16" spans="1:4" x14ac:dyDescent="0.3">
      <c r="A16">
        <v>15</v>
      </c>
      <c r="B16" t="s">
        <v>13</v>
      </c>
      <c r="C16" t="s">
        <v>27</v>
      </c>
      <c r="D16" s="5" t="s">
        <v>42</v>
      </c>
    </row>
    <row r="17" spans="1:4" x14ac:dyDescent="0.3">
      <c r="A17">
        <v>16</v>
      </c>
      <c r="B17" t="s">
        <v>14</v>
      </c>
      <c r="C17" t="s">
        <v>28</v>
      </c>
      <c r="D17" s="5" t="s">
        <v>43</v>
      </c>
    </row>
    <row r="21" spans="1:4" x14ac:dyDescent="0.3">
      <c r="D21" s="3" t="s">
        <v>33</v>
      </c>
    </row>
  </sheetData>
  <sheetProtection sheet="1" selectLockedCells="1"/>
  <conditionalFormatting sqref="D3">
    <cfRule type="expression" dxfId="0" priority="1">
      <formula>$D3=0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STATUS</vt:lpstr>
      <vt:lpstr>STGY</vt:lpstr>
      <vt:lpstr>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bhanuteja alli</dc:creator>
  <cp:lastModifiedBy>bhanuteja alli</cp:lastModifiedBy>
  <dcterms:created xsi:type="dcterms:W3CDTF">2025-12-01T21:08:50Z</dcterms:created>
  <dcterms:modified xsi:type="dcterms:W3CDTF">2025-12-09T17:07:34Z</dcterms:modified>
</cp:coreProperties>
</file>